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2.xml" ContentType="application/vnd.openxmlformats-officedocument.drawing+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drawings/drawing3.xml" ContentType="application/vnd.openxmlformats-officedocument.drawing+xml"/>
  <Override PartName="/xl/comments2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755" tabRatio="1000" activeTab="3"/>
  </bookViews>
  <sheets>
    <sheet name="Nong nghiep" sheetId="36" r:id="rId1"/>
    <sheet name="LGT -nn1" sheetId="37" r:id="rId2"/>
    <sheet name="tong quan (1)" sheetId="38" r:id="rId3"/>
    <sheet name="111" sheetId="156" r:id="rId4"/>
    <sheet name="112" sheetId="157" r:id="rId5"/>
    <sheet name="113" sheetId="158" r:id="rId6"/>
    <sheet name="114" sheetId="159" r:id="rId7"/>
    <sheet name="115" sheetId="160" r:id="rId8"/>
    <sheet name="116" sheetId="161" r:id="rId9"/>
    <sheet name="117" sheetId="162" r:id="rId10"/>
    <sheet name="118" sheetId="163" r:id="rId11"/>
    <sheet name="119" sheetId="164" r:id="rId12"/>
    <sheet name="120" sheetId="165" r:id="rId13"/>
    <sheet name="121" sheetId="166" r:id="rId14"/>
    <sheet name="122" sheetId="167" r:id="rId15"/>
    <sheet name="123-lua" sheetId="168" r:id="rId16"/>
    <sheet name="124" sheetId="169" r:id="rId17"/>
    <sheet name="125" sheetId="170" r:id="rId18"/>
    <sheet name="126" sheetId="171" r:id="rId19"/>
    <sheet name="127" sheetId="172" r:id="rId20"/>
    <sheet name="128" sheetId="173" r:id="rId21"/>
    <sheet name="129" sheetId="174" r:id="rId22"/>
    <sheet name="130" sheetId="175" r:id="rId23"/>
    <sheet name="131" sheetId="176" r:id="rId24"/>
    <sheet name="132" sheetId="177" r:id="rId25"/>
    <sheet name="133" sheetId="178" r:id="rId26"/>
    <sheet name="134" sheetId="179" r:id="rId27"/>
    <sheet name="135" sheetId="180" r:id="rId28"/>
    <sheet name="136-ngô" sheetId="181" r:id="rId29"/>
    <sheet name="137" sheetId="182" r:id="rId30"/>
    <sheet name="138" sheetId="183" r:id="rId31"/>
    <sheet name="139" sheetId="184" r:id="rId32"/>
    <sheet name="140" sheetId="185" r:id="rId33"/>
    <sheet name="141" sheetId="186" r:id="rId34"/>
    <sheet name="142" sheetId="187" r:id="rId35"/>
    <sheet name="143" sheetId="188" r:id="rId36"/>
    <sheet name="144" sheetId="189" r:id="rId37"/>
    <sheet name="145" sheetId="190" r:id="rId38"/>
    <sheet name="146" sheetId="191" r:id="rId39"/>
    <sheet name="147" sheetId="192" r:id="rId40"/>
    <sheet name="148(rau)" sheetId="193" r:id="rId41"/>
    <sheet name="149(rau)" sheetId="194" r:id="rId42"/>
    <sheet name="150" sheetId="195" r:id="rId43"/>
    <sheet name="151" sheetId="196" r:id="rId44"/>
    <sheet name="152(Hoa)" sheetId="197" r:id="rId45"/>
    <sheet name="153(hoa)" sheetId="198" r:id="rId46"/>
    <sheet name="154(cay canh)" sheetId="199" r:id="rId47"/>
    <sheet name="155(Sl cây canh)" sheetId="200" r:id="rId48"/>
    <sheet name="156" sheetId="201" r:id="rId49"/>
    <sheet name="157" sheetId="202" r:id="rId50"/>
    <sheet name="158" sheetId="203" r:id="rId51"/>
    <sheet name="159" sheetId="204" r:id="rId52"/>
    <sheet name="160" sheetId="205" r:id="rId53"/>
    <sheet name="161" sheetId="206" r:id="rId54"/>
    <sheet name="162-Lau Nam" sheetId="90" r:id="rId55"/>
    <sheet name="163" sheetId="91" r:id="rId56"/>
    <sheet name="164" sheetId="92" r:id="rId57"/>
    <sheet name="165-che" sheetId="1" r:id="rId58"/>
    <sheet name="166" sheetId="2" r:id="rId59"/>
    <sheet name="167" sheetId="3" r:id="rId60"/>
    <sheet name="168-caphe" sheetId="4" r:id="rId61"/>
    <sheet name="169" sheetId="5" r:id="rId62"/>
    <sheet name="170 -caphe" sheetId="6" r:id="rId63"/>
    <sheet name="171 tieu" sheetId="7" r:id="rId64"/>
    <sheet name="172 tieu" sheetId="8" r:id="rId65"/>
    <sheet name="173" sheetId="9" r:id="rId66"/>
    <sheet name="174-Dieu" sheetId="10" r:id="rId67"/>
    <sheet name="175" sheetId="11" r:id="rId68"/>
    <sheet name="176" sheetId="12" r:id="rId69"/>
    <sheet name="177 cao su" sheetId="13" r:id="rId70"/>
    <sheet name="178 cao su" sheetId="14" r:id="rId71"/>
    <sheet name="179" sheetId="15" r:id="rId72"/>
    <sheet name="180 dau tam" sheetId="16" r:id="rId73"/>
    <sheet name="181" sheetId="17" r:id="rId74"/>
    <sheet name="182" sheetId="18" r:id="rId75"/>
    <sheet name="183-An qua" sheetId="19" r:id="rId76"/>
    <sheet name="184" sheetId="20" r:id="rId77"/>
    <sheet name="185" sheetId="21" r:id="rId78"/>
    <sheet name="186 sau rieng" sheetId="22" r:id="rId79"/>
    <sheet name="187 sr cho sp" sheetId="23" r:id="rId80"/>
    <sheet name="188" sheetId="24" r:id="rId81"/>
    <sheet name="189 chan nuoi " sheetId="25" r:id="rId82"/>
    <sheet name="190" sheetId="26" r:id="rId83"/>
    <sheet name="191" sheetId="27" r:id="rId84"/>
    <sheet name="192" sheetId="28" r:id="rId85"/>
    <sheet name="193" sheetId="29" r:id="rId86"/>
    <sheet name="194" sheetId="30" r:id="rId87"/>
    <sheet name="195" sheetId="31" r:id="rId88"/>
    <sheet name="196" sheetId="32" r:id="rId89"/>
    <sheet name="197" sheetId="33" r:id="rId90"/>
    <sheet name="198" sheetId="34" r:id="rId91"/>
    <sheet name="199" sheetId="35" r:id="rId92"/>
    <sheet name="200-LN" sheetId="93" r:id="rId93"/>
    <sheet name="201-LN" sheetId="94" r:id="rId94"/>
    <sheet name="202-LN" sheetId="95" r:id="rId95"/>
    <sheet name="203-LN" sheetId="96" r:id="rId96"/>
    <sheet name="204" sheetId="97" r:id="rId97"/>
    <sheet name="205-LN" sheetId="98" r:id="rId98"/>
    <sheet name="206-LN" sheetId="99" r:id="rId99"/>
    <sheet name="207 TS" sheetId="100" r:id="rId100"/>
    <sheet name="208" sheetId="101" r:id="rId101"/>
    <sheet name="209" sheetId="102" r:id="rId102"/>
    <sheet name="210" sheetId="103" r:id="rId103"/>
    <sheet name="Sheet1" sheetId="104" r:id="rId104"/>
  </sheets>
  <externalReferences>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s>
  <definedNames>
    <definedName name="\0" localSheetId="3">'[1]PNT-QUOT-#3'!#REF!</definedName>
    <definedName name="\0" localSheetId="37">'[1]PNT-QUOT-#3'!#REF!</definedName>
    <definedName name="\0" localSheetId="38">'[1]PNT-QUOT-#3'!#REF!</definedName>
    <definedName name="\0" localSheetId="42">'[1]PNT-QUOT-#3'!#REF!</definedName>
    <definedName name="\0" localSheetId="43">'[1]PNT-QUOT-#3'!#REF!</definedName>
    <definedName name="\0" localSheetId="46">'[1]PNT-QUOT-#3'!#REF!</definedName>
    <definedName name="\0" localSheetId="47">'[1]PNT-QUOT-#3'!#REF!</definedName>
    <definedName name="\0" localSheetId="48">'[1]PNT-QUOT-#3'!#REF!</definedName>
    <definedName name="\0" localSheetId="49">'[1]PNT-QUOT-#3'!#REF!</definedName>
    <definedName name="\0" localSheetId="51">'[1]PNT-QUOT-#3'!#REF!</definedName>
    <definedName name="\0" localSheetId="52">'[1]PNT-QUOT-#3'!#REF!</definedName>
    <definedName name="\0" localSheetId="53">'[1]PNT-QUOT-#3'!#REF!</definedName>
    <definedName name="\0" localSheetId="56">'[1]PNT-QUOT-#3'!#REF!</definedName>
    <definedName name="\0" localSheetId="57">'[1]PNT-QUOT-#3'!#REF!</definedName>
    <definedName name="\0" localSheetId="63">'[1]PNT-QUOT-#3'!#REF!</definedName>
    <definedName name="\0" localSheetId="64">'[1]PNT-QUOT-#3'!#REF!</definedName>
    <definedName name="\0" localSheetId="65">'[1]PNT-QUOT-#3'!#REF!</definedName>
    <definedName name="\0" localSheetId="66">'[1]PNT-QUOT-#3'!#REF!</definedName>
    <definedName name="\0" localSheetId="67">'[1]PNT-QUOT-#3'!#REF!</definedName>
    <definedName name="\0" localSheetId="68">'[1]PNT-QUOT-#3'!#REF!</definedName>
    <definedName name="\0" localSheetId="69">'[1]PNT-QUOT-#3'!#REF!</definedName>
    <definedName name="\0" localSheetId="70">'[1]PNT-QUOT-#3'!#REF!</definedName>
    <definedName name="\0" localSheetId="71">'[1]PNT-QUOT-#3'!#REF!</definedName>
    <definedName name="\0" localSheetId="72">'[1]PNT-QUOT-#3'!#REF!</definedName>
    <definedName name="\0" localSheetId="73">'[1]PNT-QUOT-#3'!#REF!</definedName>
    <definedName name="\0" localSheetId="74">'[1]PNT-QUOT-#3'!#REF!</definedName>
    <definedName name="\0" localSheetId="77">'[1]PNT-QUOT-#3'!#REF!</definedName>
    <definedName name="\0" localSheetId="97">'[1]PNT-QUOT-#3'!#REF!</definedName>
    <definedName name="\0" localSheetId="98">'[1]PNT-QUOT-#3'!#REF!</definedName>
    <definedName name="\0" localSheetId="1">'[1]PNT-QUOT-#3'!#REF!</definedName>
    <definedName name="\0">'[1]PNT-QUOT-#3'!#REF!</definedName>
    <definedName name="\z" localSheetId="3">'[1]COAT&amp;WRAP-QIOT-#3'!#REF!</definedName>
    <definedName name="\z" localSheetId="37">'[1]COAT&amp;WRAP-QIOT-#3'!#REF!</definedName>
    <definedName name="\z" localSheetId="38">'[1]COAT&amp;WRAP-QIOT-#3'!#REF!</definedName>
    <definedName name="\z" localSheetId="42">'[1]COAT&amp;WRAP-QIOT-#3'!#REF!</definedName>
    <definedName name="\z" localSheetId="43">'[1]COAT&amp;WRAP-QIOT-#3'!#REF!</definedName>
    <definedName name="\z" localSheetId="46">'[1]COAT&amp;WRAP-QIOT-#3'!#REF!</definedName>
    <definedName name="\z" localSheetId="47">'[1]COAT&amp;WRAP-QIOT-#3'!#REF!</definedName>
    <definedName name="\z" localSheetId="48">'[1]COAT&amp;WRAP-QIOT-#3'!#REF!</definedName>
    <definedName name="\z" localSheetId="49">'[1]COAT&amp;WRAP-QIOT-#3'!#REF!</definedName>
    <definedName name="\z" localSheetId="51">'[1]COAT&amp;WRAP-QIOT-#3'!#REF!</definedName>
    <definedName name="\z" localSheetId="52">'[1]COAT&amp;WRAP-QIOT-#3'!#REF!</definedName>
    <definedName name="\z" localSheetId="53">'[1]COAT&amp;WRAP-QIOT-#3'!#REF!</definedName>
    <definedName name="\z" localSheetId="56">'[1]COAT&amp;WRAP-QIOT-#3'!#REF!</definedName>
    <definedName name="\z" localSheetId="57">'[1]COAT&amp;WRAP-QIOT-#3'!#REF!</definedName>
    <definedName name="\z" localSheetId="63">'[1]COAT&amp;WRAP-QIOT-#3'!#REF!</definedName>
    <definedName name="\z" localSheetId="64">'[1]COAT&amp;WRAP-QIOT-#3'!#REF!</definedName>
    <definedName name="\z" localSheetId="65">'[1]COAT&amp;WRAP-QIOT-#3'!#REF!</definedName>
    <definedName name="\z" localSheetId="66">'[1]COAT&amp;WRAP-QIOT-#3'!#REF!</definedName>
    <definedName name="\z" localSheetId="67">'[1]COAT&amp;WRAP-QIOT-#3'!#REF!</definedName>
    <definedName name="\z" localSheetId="68">'[1]COAT&amp;WRAP-QIOT-#3'!#REF!</definedName>
    <definedName name="\z" localSheetId="69">'[1]COAT&amp;WRAP-QIOT-#3'!#REF!</definedName>
    <definedName name="\z" localSheetId="70">'[1]COAT&amp;WRAP-QIOT-#3'!#REF!</definedName>
    <definedName name="\z" localSheetId="71">'[1]COAT&amp;WRAP-QIOT-#3'!#REF!</definedName>
    <definedName name="\z" localSheetId="72">'[1]COAT&amp;WRAP-QIOT-#3'!#REF!</definedName>
    <definedName name="\z" localSheetId="73">'[1]COAT&amp;WRAP-QIOT-#3'!#REF!</definedName>
    <definedName name="\z" localSheetId="74">'[1]COAT&amp;WRAP-QIOT-#3'!#REF!</definedName>
    <definedName name="\z" localSheetId="77">'[1]COAT&amp;WRAP-QIOT-#3'!#REF!</definedName>
    <definedName name="\z" localSheetId="97">'[1]COAT&amp;WRAP-QIOT-#3'!#REF!</definedName>
    <definedName name="\z" localSheetId="98">'[1]COAT&amp;WRAP-QIOT-#3'!#REF!</definedName>
    <definedName name="\z" localSheetId="1">'[1]COAT&amp;WRAP-QIOT-#3'!#REF!</definedName>
    <definedName name="\z">'[1]COAT&amp;WRAP-QIOT-#3'!#REF!</definedName>
    <definedName name="__________________________________________________________h1" hidden="1">{"'TDTGT (theo Dphuong)'!$A$4:$F$75"}</definedName>
    <definedName name="_________________________________________________________h1" hidden="1">{"'TDTGT (theo Dphuong)'!$A$4:$F$75"}</definedName>
    <definedName name="________________________________________________________h1" hidden="1">{"'TDTGT (theo Dphuong)'!$A$4:$F$75"}</definedName>
    <definedName name="_______________________________________________________h1" localSheetId="1" hidden="1">{"'TDTGT (theo Dphuong)'!$A$4:$F$75"}</definedName>
    <definedName name="_______________________________________________________h1" localSheetId="0" hidden="1">{"'TDTGT (theo Dphuong)'!$A$4:$F$75"}</definedName>
    <definedName name="___________________________________________________h1" localSheetId="100" hidden="1">{"'TDTGT (theo Dphuong)'!$A$4:$F$75"}</definedName>
    <definedName name="__________________________________________________h1" localSheetId="99" hidden="1">{"'TDTGT (theo Dphuong)'!$A$4:$F$75"}</definedName>
    <definedName name="_________________________________________________h1" localSheetId="98" hidden="1">{"'TDTGT (theo Dphuong)'!$A$4:$F$75"}</definedName>
    <definedName name="________________________________________________h1" localSheetId="97" hidden="1">{"'TDTGT (theo Dphuong)'!$A$4:$F$75"}</definedName>
    <definedName name="_______________________________________________h1" localSheetId="96" hidden="1">{"'TDTGT (theo Dphuong)'!$A$4:$F$75"}</definedName>
    <definedName name="______________________________________________h1" localSheetId="95" hidden="1">{"'TDTGT (theo Dphuong)'!$A$4:$F$75"}</definedName>
    <definedName name="__________________________________________h1" localSheetId="77" hidden="1">{"'TDTGT (theo Dphuong)'!$A$4:$F$75"}</definedName>
    <definedName name="_________________________________________h1" localSheetId="76" hidden="1">{"'TDTGT (theo Dphuong)'!$A$4:$F$75"}</definedName>
    <definedName name="________________________________________h1" localSheetId="74" hidden="1">{"'TDTGT (theo Dphuong)'!$A$4:$F$75"}</definedName>
    <definedName name="_______________________________________h1" localSheetId="73" hidden="1">{"'TDTGT (theo Dphuong)'!$A$4:$F$75"}</definedName>
    <definedName name="______________________________________h1" localSheetId="72" hidden="1">{"'TDTGT (theo Dphuong)'!$A$4:$F$75"}</definedName>
    <definedName name="_____________________________________h1" localSheetId="71" hidden="1">{"'TDTGT (theo Dphuong)'!$A$4:$F$75"}</definedName>
    <definedName name="____________________________________h1" localSheetId="70" hidden="1">{"'TDTGT (theo Dphuong)'!$A$4:$F$75"}</definedName>
    <definedName name="___________________________________h1" localSheetId="69" hidden="1">{"'TDTGT (theo Dphuong)'!$A$4:$F$75"}</definedName>
    <definedName name="__________________________________h1" localSheetId="68" hidden="1">{"'TDTGT (theo Dphuong)'!$A$4:$F$75"}</definedName>
    <definedName name="_________________________________h1" localSheetId="67" hidden="1">{"'TDTGT (theo Dphuong)'!$A$4:$F$75"}</definedName>
    <definedName name="________________________________h1" localSheetId="66" hidden="1">{"'TDTGT (theo Dphuong)'!$A$4:$F$75"}</definedName>
    <definedName name="_______________________________h1" localSheetId="65" hidden="1">{"'TDTGT (theo Dphuong)'!$A$4:$F$75"}</definedName>
    <definedName name="______________________________h1" localSheetId="64" hidden="1">{"'TDTGT (theo Dphuong)'!$A$4:$F$75"}</definedName>
    <definedName name="_____________________________h1" localSheetId="63" hidden="1">{"'TDTGT (theo Dphuong)'!$A$4:$F$75"}</definedName>
    <definedName name="____________________________h1" localSheetId="62" hidden="1">{"'TDTGT (theo Dphuong)'!$A$4:$F$75"}</definedName>
    <definedName name="___________________________h1" localSheetId="61" hidden="1">{"'TDTGT (theo Dphuong)'!$A$4:$F$75"}</definedName>
    <definedName name="__________________________h1" localSheetId="53" hidden="1">{"'TDTGT (theo Dphuong)'!$A$4:$F$75"}</definedName>
    <definedName name="_________________________h1" localSheetId="52" hidden="1">{"'TDTGT (theo Dphuong)'!$A$4:$F$75"}</definedName>
    <definedName name="________________________h1" localSheetId="51" hidden="1">{"'TDTGT (theo Dphuong)'!$A$4:$F$75"}</definedName>
    <definedName name="_______________________h1" localSheetId="50" hidden="1">{"'TDTGT (theo Dphuong)'!$A$4:$F$75"}</definedName>
    <definedName name="______________________h1" localSheetId="49" hidden="1">{"'TDTGT (theo Dphuong)'!$A$4:$F$75"}</definedName>
    <definedName name="_____________________h1" localSheetId="48" hidden="1">{"'TDTGT (theo Dphuong)'!$A$4:$F$75"}</definedName>
    <definedName name="____________________h1" localSheetId="47" hidden="1">{"'TDTGT (theo Dphuong)'!$A$4:$F$75"}</definedName>
    <definedName name="___________________h1" localSheetId="46" hidden="1">{"'TDTGT (theo Dphuong)'!$A$4:$F$75"}</definedName>
    <definedName name="__________________h1" localSheetId="45" hidden="1">{"'TDTGT (theo Dphuong)'!$A$4:$F$75"}</definedName>
    <definedName name="_________________h1" localSheetId="44" hidden="1">{"'TDTGT (theo Dphuong)'!$A$4:$F$75"}</definedName>
    <definedName name="________________h1" localSheetId="43" hidden="1">{"'TDTGT (theo Dphuong)'!$A$4:$F$75"}</definedName>
    <definedName name="_______________h1" localSheetId="42" hidden="1">{"'TDTGT (theo Dphuong)'!$A$4:$F$75"}</definedName>
    <definedName name="______________h1" localSheetId="38" hidden="1">{"'TDTGT (theo Dphuong)'!$A$4:$F$75"}</definedName>
    <definedName name="______________h1" localSheetId="39" hidden="1">{"'TDTGT (theo Dphuong)'!$A$4:$F$75"}</definedName>
    <definedName name="_____________h1" localSheetId="18" hidden="1">{"'TDTGT (theo Dphuong)'!$A$4:$F$75"}</definedName>
    <definedName name="____________h1" localSheetId="37" hidden="1">{"'TDTGT (theo Dphuong)'!$A$4:$F$75"}</definedName>
    <definedName name="___________h1" localSheetId="7" hidden="1">{"'TDTGT (theo Dphuong)'!$A$4:$F$75"}</definedName>
    <definedName name="__________h1" localSheetId="6" hidden="1">{"'TDTGT (theo Dphuong)'!$A$4:$F$75"}</definedName>
    <definedName name="_________h1" localSheetId="3" hidden="1">{"'TDTGT (theo Dphuong)'!$A$4:$F$75"}</definedName>
    <definedName name="________B5" hidden="1">{#N/A,#N/A,FALSE,"Chung"}</definedName>
    <definedName name="________h2" hidden="1">{"'TDTGT (theo Dphuong)'!$A$4:$F$75"}</definedName>
    <definedName name="_______B5" hidden="1">{#N/A,#N/A,FALSE,"Chung"}</definedName>
    <definedName name="_______h2" hidden="1">{"'TDTGT (theo Dphuong)'!$A$4:$F$75"}</definedName>
    <definedName name="______B5" hidden="1">{#N/A,#N/A,FALSE,"Chung"}</definedName>
    <definedName name="______h2" hidden="1">{"'TDTGT (theo Dphuong)'!$A$4:$F$75"}</definedName>
    <definedName name="_____h1" hidden="1">{"'TDTGT (theo Dphuong)'!$A$4:$F$75"}</definedName>
    <definedName name="____h1" localSheetId="3" hidden="1">{"'TDTGT (theo Dphuong)'!$A$4:$F$75"}</definedName>
    <definedName name="____h1" localSheetId="4" hidden="1">{"'TDTGT (theo Dphuong)'!$A$4:$F$75"}</definedName>
    <definedName name="____h1" localSheetId="7" hidden="1">{"'TDTGT (theo Dphuong)'!$A$4:$F$75"}</definedName>
    <definedName name="____h1" localSheetId="11" hidden="1">{"'TDTGT (theo Dphuong)'!$A$4:$F$75"}</definedName>
    <definedName name="____h1" localSheetId="18" hidden="1">{"'TDTGT (theo Dphuong)'!$A$4:$F$75"}</definedName>
    <definedName name="____h1" localSheetId="37" hidden="1">{"'TDTGT (theo Dphuong)'!$A$4:$F$75"}</definedName>
    <definedName name="____h1" localSheetId="38" hidden="1">{"'TDTGT (theo Dphuong)'!$A$4:$F$75"}</definedName>
    <definedName name="____h1" localSheetId="39" hidden="1">{"'TDTGT (theo Dphuong)'!$A$4:$F$75"}</definedName>
    <definedName name="____h1" localSheetId="42" hidden="1">{"'TDTGT (theo Dphuong)'!$A$4:$F$75"}</definedName>
    <definedName name="____h1" localSheetId="43" hidden="1">{"'TDTGT (theo Dphuong)'!$A$4:$F$75"}</definedName>
    <definedName name="____h1" localSheetId="44" hidden="1">{"'TDTGT (theo Dphuong)'!$A$4:$F$75"}</definedName>
    <definedName name="____h1" localSheetId="45" hidden="1">{"'TDTGT (theo Dphuong)'!$A$4:$F$75"}</definedName>
    <definedName name="____h1" localSheetId="46" hidden="1">{"'TDTGT (theo Dphuong)'!$A$4:$F$75"}</definedName>
    <definedName name="____h1" localSheetId="47" hidden="1">{"'TDTGT (theo Dphuong)'!$A$4:$F$75"}</definedName>
    <definedName name="____h1" localSheetId="48" hidden="1">{"'TDTGT (theo Dphuong)'!$A$4:$F$75"}</definedName>
    <definedName name="____h1" localSheetId="49" hidden="1">{"'TDTGT (theo Dphuong)'!$A$4:$F$75"}</definedName>
    <definedName name="____h1" localSheetId="50" hidden="1">{"'TDTGT (theo Dphuong)'!$A$4:$F$75"}</definedName>
    <definedName name="____h1" localSheetId="51" hidden="1">{"'TDTGT (theo Dphuong)'!$A$4:$F$75"}</definedName>
    <definedName name="____h1" localSheetId="52" hidden="1">{"'TDTGT (theo Dphuong)'!$A$4:$F$75"}</definedName>
    <definedName name="____h1" localSheetId="53" hidden="1">{"'TDTGT (theo Dphuong)'!$A$4:$F$75"}</definedName>
    <definedName name="____h1" localSheetId="61" hidden="1">{"'TDTGT (theo Dphuong)'!$A$4:$F$75"}</definedName>
    <definedName name="____h1" localSheetId="62" hidden="1">{"'TDTGT (theo Dphuong)'!$A$4:$F$75"}</definedName>
    <definedName name="____h1" localSheetId="63" hidden="1">{"'TDTGT (theo Dphuong)'!$A$4:$F$75"}</definedName>
    <definedName name="____h1" localSheetId="64" hidden="1">{"'TDTGT (theo Dphuong)'!$A$4:$F$75"}</definedName>
    <definedName name="____h1" localSheetId="65" hidden="1">{"'TDTGT (theo Dphuong)'!$A$4:$F$75"}</definedName>
    <definedName name="____h1" localSheetId="66" hidden="1">{"'TDTGT (theo Dphuong)'!$A$4:$F$75"}</definedName>
    <definedName name="____h1" localSheetId="67" hidden="1">{"'TDTGT (theo Dphuong)'!$A$4:$F$75"}</definedName>
    <definedName name="____h1" localSheetId="68" hidden="1">{"'TDTGT (theo Dphuong)'!$A$4:$F$75"}</definedName>
    <definedName name="____h1" localSheetId="69" hidden="1">{"'TDTGT (theo Dphuong)'!$A$4:$F$75"}</definedName>
    <definedName name="____h1" localSheetId="70" hidden="1">{"'TDTGT (theo Dphuong)'!$A$4:$F$75"}</definedName>
    <definedName name="____h1" localSheetId="71" hidden="1">{"'TDTGT (theo Dphuong)'!$A$4:$F$75"}</definedName>
    <definedName name="____h1" localSheetId="72" hidden="1">{"'TDTGT (theo Dphuong)'!$A$4:$F$75"}</definedName>
    <definedName name="____h1" localSheetId="73" hidden="1">{"'TDTGT (theo Dphuong)'!$A$4:$F$75"}</definedName>
    <definedName name="____h1" localSheetId="74" hidden="1">{"'TDTGT (theo Dphuong)'!$A$4:$F$75"}</definedName>
    <definedName name="____h1" localSheetId="76" hidden="1">{"'TDTGT (theo Dphuong)'!$A$4:$F$75"}</definedName>
    <definedName name="____h1" localSheetId="77" hidden="1">{"'TDTGT (theo Dphuong)'!$A$4:$F$75"}</definedName>
    <definedName name="____h1" localSheetId="95" hidden="1">{"'TDTGT (theo Dphuong)'!$A$4:$F$75"}</definedName>
    <definedName name="____h1" localSheetId="96" hidden="1">{"'TDTGT (theo Dphuong)'!$A$4:$F$75"}</definedName>
    <definedName name="____h1" localSheetId="97" hidden="1">{"'TDTGT (theo Dphuong)'!$A$4:$F$75"}</definedName>
    <definedName name="____h1" localSheetId="98" hidden="1">{"'TDTGT (theo Dphuong)'!$A$4:$F$75"}</definedName>
    <definedName name="____h1" hidden="1">{"'TDTGT (theo Dphuong)'!$A$4:$F$75"}</definedName>
    <definedName name="___B5" hidden="1">{#N/A,#N/A,FALSE,"Chung"}</definedName>
    <definedName name="___h1" localSheetId="3" hidden="1">{"'TDTGT (theo Dphuong)'!$A$4:$F$75"}</definedName>
    <definedName name="___h1" localSheetId="4" hidden="1">{"'TDTGT (theo Dphuong)'!$A$4:$F$75"}</definedName>
    <definedName name="___h1" localSheetId="7" hidden="1">{"'TDTGT (theo Dphuong)'!$A$4:$F$75"}</definedName>
    <definedName name="___h1" localSheetId="11" hidden="1">{"'TDTGT (theo Dphuong)'!$A$4:$F$75"}</definedName>
    <definedName name="___h1" localSheetId="18" hidden="1">{"'TDTGT (theo Dphuong)'!$A$4:$F$75"}</definedName>
    <definedName name="___h1" localSheetId="37" hidden="1">{"'TDTGT (theo Dphuong)'!$A$4:$F$75"}</definedName>
    <definedName name="___h1" localSheetId="38" hidden="1">{"'TDTGT (theo Dphuong)'!$A$4:$F$75"}</definedName>
    <definedName name="___h1" localSheetId="39" hidden="1">{"'TDTGT (theo Dphuong)'!$A$4:$F$75"}</definedName>
    <definedName name="___h1" localSheetId="42" hidden="1">{"'TDTGT (theo Dphuong)'!$A$4:$F$75"}</definedName>
    <definedName name="___h1" localSheetId="43" hidden="1">{"'TDTGT (theo Dphuong)'!$A$4:$F$75"}</definedName>
    <definedName name="___h1" localSheetId="44" hidden="1">{"'TDTGT (theo Dphuong)'!$A$4:$F$75"}</definedName>
    <definedName name="___h1" localSheetId="45" hidden="1">{"'TDTGT (theo Dphuong)'!$A$4:$F$75"}</definedName>
    <definedName name="___h1" localSheetId="46" hidden="1">{"'TDTGT (theo Dphuong)'!$A$4:$F$75"}</definedName>
    <definedName name="___h1" localSheetId="47" hidden="1">{"'TDTGT (theo Dphuong)'!$A$4:$F$75"}</definedName>
    <definedName name="___h1" localSheetId="48" hidden="1">{"'TDTGT (theo Dphuong)'!$A$4:$F$75"}</definedName>
    <definedName name="___h1" localSheetId="49" hidden="1">{"'TDTGT (theo Dphuong)'!$A$4:$F$75"}</definedName>
    <definedName name="___h1" localSheetId="50" hidden="1">{"'TDTGT (theo Dphuong)'!$A$4:$F$75"}</definedName>
    <definedName name="___h1" localSheetId="51" hidden="1">{"'TDTGT (theo Dphuong)'!$A$4:$F$75"}</definedName>
    <definedName name="___h1" localSheetId="52" hidden="1">{"'TDTGT (theo Dphuong)'!$A$4:$F$75"}</definedName>
    <definedName name="___h1" localSheetId="53" hidden="1">{"'TDTGT (theo Dphuong)'!$A$4:$F$75"}</definedName>
    <definedName name="___h1" localSheetId="61" hidden="1">{"'TDTGT (theo Dphuong)'!$A$4:$F$75"}</definedName>
    <definedName name="___h1" localSheetId="62" hidden="1">{"'TDTGT (theo Dphuong)'!$A$4:$F$75"}</definedName>
    <definedName name="___h1" localSheetId="63" hidden="1">{"'TDTGT (theo Dphuong)'!$A$4:$F$75"}</definedName>
    <definedName name="___h1" localSheetId="64" hidden="1">{"'TDTGT (theo Dphuong)'!$A$4:$F$75"}</definedName>
    <definedName name="___h1" localSheetId="65" hidden="1">{"'TDTGT (theo Dphuong)'!$A$4:$F$75"}</definedName>
    <definedName name="___h1" localSheetId="66" hidden="1">{"'TDTGT (theo Dphuong)'!$A$4:$F$75"}</definedName>
    <definedName name="___h1" localSheetId="67" hidden="1">{"'TDTGT (theo Dphuong)'!$A$4:$F$75"}</definedName>
    <definedName name="___h1" localSheetId="68" hidden="1">{"'TDTGT (theo Dphuong)'!$A$4:$F$75"}</definedName>
    <definedName name="___h1" localSheetId="69" hidden="1">{"'TDTGT (theo Dphuong)'!$A$4:$F$75"}</definedName>
    <definedName name="___h1" localSheetId="70" hidden="1">{"'TDTGT (theo Dphuong)'!$A$4:$F$75"}</definedName>
    <definedName name="___h1" localSheetId="71" hidden="1">{"'TDTGT (theo Dphuong)'!$A$4:$F$75"}</definedName>
    <definedName name="___h1" localSheetId="72" hidden="1">{"'TDTGT (theo Dphuong)'!$A$4:$F$75"}</definedName>
    <definedName name="___h1" localSheetId="73" hidden="1">{"'TDTGT (theo Dphuong)'!$A$4:$F$75"}</definedName>
    <definedName name="___h1" localSheetId="74" hidden="1">{"'TDTGT (theo Dphuong)'!$A$4:$F$75"}</definedName>
    <definedName name="___h1" localSheetId="76" hidden="1">{"'TDTGT (theo Dphuong)'!$A$4:$F$75"}</definedName>
    <definedName name="___h1" localSheetId="77" hidden="1">{"'TDTGT (theo Dphuong)'!$A$4:$F$75"}</definedName>
    <definedName name="___h1" localSheetId="95" hidden="1">{"'TDTGT (theo Dphuong)'!$A$4:$F$75"}</definedName>
    <definedName name="___h1" localSheetId="96" hidden="1">{"'TDTGT (theo Dphuong)'!$A$4:$F$75"}</definedName>
    <definedName name="___h1" localSheetId="97" hidden="1">{"'TDTGT (theo Dphuong)'!$A$4:$F$75"}</definedName>
    <definedName name="___h1" localSheetId="98" hidden="1">{"'TDTGT (theo Dphuong)'!$A$4:$F$75"}</definedName>
    <definedName name="___h1" hidden="1">{"'TDTGT (theo Dphuong)'!$A$4:$F$75"}</definedName>
    <definedName name="___h2" hidden="1">{"'TDTGT (theo Dphuong)'!$A$4:$F$75"}</definedName>
    <definedName name="__B5" localSheetId="18" hidden="1">{#N/A,#N/A,FALSE,"Chung"}</definedName>
    <definedName name="__B5" hidden="1">{#N/A,#N/A,FALSE,"Chung"}</definedName>
    <definedName name="__h1" localSheetId="3" hidden="1">{"'TDTGT (theo Dphuong)'!$A$4:$F$75"}</definedName>
    <definedName name="__h1" localSheetId="4" hidden="1">{"'TDTGT (theo Dphuong)'!$A$4:$F$75"}</definedName>
    <definedName name="__h1" localSheetId="7" hidden="1">{"'TDTGT (theo Dphuong)'!$A$4:$F$75"}</definedName>
    <definedName name="__h1" localSheetId="11" hidden="1">{"'TDTGT (theo Dphuong)'!$A$4:$F$75"}</definedName>
    <definedName name="__h1" localSheetId="18" hidden="1">{"'TDTGT (theo Dphuong)'!$A$4:$F$75"}</definedName>
    <definedName name="__h1" localSheetId="37" hidden="1">{"'TDTGT (theo Dphuong)'!$A$4:$F$75"}</definedName>
    <definedName name="__h1" localSheetId="38" hidden="1">{"'TDTGT (theo Dphuong)'!$A$4:$F$75"}</definedName>
    <definedName name="__h1" localSheetId="39" hidden="1">{"'TDTGT (theo Dphuong)'!$A$4:$F$75"}</definedName>
    <definedName name="__h1" localSheetId="42" hidden="1">{"'TDTGT (theo Dphuong)'!$A$4:$F$75"}</definedName>
    <definedName name="__h1" localSheetId="43" hidden="1">{"'TDTGT (theo Dphuong)'!$A$4:$F$75"}</definedName>
    <definedName name="__h1" localSheetId="44" hidden="1">{"'TDTGT (theo Dphuong)'!$A$4:$F$75"}</definedName>
    <definedName name="__h1" localSheetId="45" hidden="1">{"'TDTGT (theo Dphuong)'!$A$4:$F$75"}</definedName>
    <definedName name="__h1" localSheetId="46" hidden="1">{"'TDTGT (theo Dphuong)'!$A$4:$F$75"}</definedName>
    <definedName name="__h1" localSheetId="47" hidden="1">{"'TDTGT (theo Dphuong)'!$A$4:$F$75"}</definedName>
    <definedName name="__h1" localSheetId="48" hidden="1">{"'TDTGT (theo Dphuong)'!$A$4:$F$75"}</definedName>
    <definedName name="__h1" localSheetId="49" hidden="1">{"'TDTGT (theo Dphuong)'!$A$4:$F$75"}</definedName>
    <definedName name="__h1" localSheetId="50" hidden="1">{"'TDTGT (theo Dphuong)'!$A$4:$F$75"}</definedName>
    <definedName name="__h1" localSheetId="51" hidden="1">{"'TDTGT (theo Dphuong)'!$A$4:$F$75"}</definedName>
    <definedName name="__h1" localSheetId="52" hidden="1">{"'TDTGT (theo Dphuong)'!$A$4:$F$75"}</definedName>
    <definedName name="__h1" localSheetId="53" hidden="1">{"'TDTGT (theo Dphuong)'!$A$4:$F$75"}</definedName>
    <definedName name="__h1" localSheetId="61" hidden="1">{"'TDTGT (theo Dphuong)'!$A$4:$F$75"}</definedName>
    <definedName name="__h1" localSheetId="62" hidden="1">{"'TDTGT (theo Dphuong)'!$A$4:$F$75"}</definedName>
    <definedName name="__h1" localSheetId="63" hidden="1">{"'TDTGT (theo Dphuong)'!$A$4:$F$75"}</definedName>
    <definedName name="__h1" localSheetId="64" hidden="1">{"'TDTGT (theo Dphuong)'!$A$4:$F$75"}</definedName>
    <definedName name="__h1" localSheetId="65" hidden="1">{"'TDTGT (theo Dphuong)'!$A$4:$F$75"}</definedName>
    <definedName name="__h1" localSheetId="66" hidden="1">{"'TDTGT (theo Dphuong)'!$A$4:$F$75"}</definedName>
    <definedName name="__h1" localSheetId="67" hidden="1">{"'TDTGT (theo Dphuong)'!$A$4:$F$75"}</definedName>
    <definedName name="__h1" localSheetId="68" hidden="1">{"'TDTGT (theo Dphuong)'!$A$4:$F$75"}</definedName>
    <definedName name="__h1" localSheetId="69" hidden="1">{"'TDTGT (theo Dphuong)'!$A$4:$F$75"}</definedName>
    <definedName name="__h1" localSheetId="70" hidden="1">{"'TDTGT (theo Dphuong)'!$A$4:$F$75"}</definedName>
    <definedName name="__h1" localSheetId="71" hidden="1">{"'TDTGT (theo Dphuong)'!$A$4:$F$75"}</definedName>
    <definedName name="__h1" localSheetId="72" hidden="1">{"'TDTGT (theo Dphuong)'!$A$4:$F$75"}</definedName>
    <definedName name="__h1" localSheetId="73" hidden="1">{"'TDTGT (theo Dphuong)'!$A$4:$F$75"}</definedName>
    <definedName name="__h1" localSheetId="74" hidden="1">{"'TDTGT (theo Dphuong)'!$A$4:$F$75"}</definedName>
    <definedName name="__h1" localSheetId="76" hidden="1">{"'TDTGT (theo Dphuong)'!$A$4:$F$75"}</definedName>
    <definedName name="__h1" localSheetId="77" hidden="1">{"'TDTGT (theo Dphuong)'!$A$4:$F$75"}</definedName>
    <definedName name="__h1" localSheetId="95" hidden="1">{"'TDTGT (theo Dphuong)'!$A$4:$F$75"}</definedName>
    <definedName name="__h1" localSheetId="96" hidden="1">{"'TDTGT (theo Dphuong)'!$A$4:$F$75"}</definedName>
    <definedName name="__h1" localSheetId="97" hidden="1">{"'TDTGT (theo Dphuong)'!$A$4:$F$75"}</definedName>
    <definedName name="__h1" localSheetId="98" hidden="1">{"'TDTGT (theo Dphuong)'!$A$4:$F$75"}</definedName>
    <definedName name="__h1" hidden="1">{"'TDTGT (theo Dphuong)'!$A$4:$F$75"}</definedName>
    <definedName name="__h2" localSheetId="18" hidden="1">{"'TDTGT (theo Dphuong)'!$A$4:$F$75"}</definedName>
    <definedName name="__h2" hidden="1">{"'TDTGT (theo Dphuong)'!$A$4:$F$75"}</definedName>
    <definedName name="_0" localSheetId="38">'[1]PNT-QUOT-#3'!#REF!</definedName>
    <definedName name="_0" localSheetId="1">'[1]PNT-QUOT-#3'!#REF!</definedName>
    <definedName name="_0">'[1]PNT-QUOT-#3'!#REF!</definedName>
    <definedName name="_1">#N/A</definedName>
    <definedName name="_1__Fill_1">#REF!</definedName>
    <definedName name="_10_AAA_1" localSheetId="1">'[2]MTL$-INTER'!#REF!</definedName>
    <definedName name="_100_h1_2">{"'TDTGT (theo Dphuong)'!$A$4:$F$75"}</definedName>
    <definedName name="_1000A01">#N/A</definedName>
    <definedName name="_101_h1_3">{"'TDTGT (theo Dphuong)'!$A$4:$F$75"}</definedName>
    <definedName name="_102_h1_4">{"'TDTGT (theo Dphuong)'!$A$4:$F$75"}</definedName>
    <definedName name="_103_h1_5">{"'TDTGT (theo Dphuong)'!$A$4:$F$75"}</definedName>
    <definedName name="_104_h1_6">{"'TDTGT (theo Dphuong)'!$A$4:$F$75"}</definedName>
    <definedName name="_105_hab_1">#REF!</definedName>
    <definedName name="_106_hab_2">#REF!</definedName>
    <definedName name="_107_habac_1">#REF!</definedName>
    <definedName name="_108_habac_2">#REF!</definedName>
    <definedName name="_109_Habac1_1">'[3]7 THAI NGUYEN'!$A$11</definedName>
    <definedName name="_11_AAA_1">'[2]MTL$-INTER'!#REF!</definedName>
    <definedName name="_110_Habac1_2">'[4]7 THAI NGUYEN'!$A$11</definedName>
    <definedName name="_111_HTML_Control_1">{"'TDTGT (theo Dphuong)'!$A$4:$F$75"}</definedName>
    <definedName name="_112_HTML_Control_2">{"'TDTGT (theo Dphuong)'!$A$4:$F$75"}</definedName>
    <definedName name="_113_HTML_Control_3">{"'TDTGT (theo Dphuong)'!$A$4:$F$75"}</definedName>
    <definedName name="_114_HTML_Control_4">{"'TDTGT (theo Dphuong)'!$A$4:$F$75"}</definedName>
    <definedName name="_115_HTML_Control_5">{"'TDTGT (theo Dphuong)'!$A$4:$F$75"}</definedName>
    <definedName name="_116_HTML_Control_6">{"'TDTGT (theo Dphuong)'!$A$4:$F$75"}</definedName>
    <definedName name="_117_i_1">{#N/A,#N/A,FALSE,"Chung"}</definedName>
    <definedName name="_118_i_2">{#N/A,#N/A,FALSE,"Chung"}</definedName>
    <definedName name="_119_IO_1" localSheetId="38">'[1]COAT&amp;WRAP-QIOT-#3'!#REF!</definedName>
    <definedName name="_12_AAA_2" localSheetId="38">'[2]MTL$-INTER'!#REF!</definedName>
    <definedName name="_120_IO_1" localSheetId="1">'[1]COAT&amp;WRAP-QIOT-#3'!#REF!</definedName>
    <definedName name="_121_IO_1">'[1]COAT&amp;WRAP-QIOT-#3'!#REF!</definedName>
    <definedName name="_122_IO_2" localSheetId="38">'[1]COAT&amp;WRAP-QIOT-#3'!#REF!</definedName>
    <definedName name="_123_IO_2" localSheetId="1">'[1]COAT&amp;WRAP-QIOT-#3'!#REF!</definedName>
    <definedName name="_124_IO_2">'[1]COAT&amp;WRAP-QIOT-#3'!#REF!</definedName>
    <definedName name="_125_MAT_1" localSheetId="38">'[1]COAT&amp;WRAP-QIOT-#3'!#REF!</definedName>
    <definedName name="_126_MAT_1" localSheetId="1">'[1]COAT&amp;WRAP-QIOT-#3'!#REF!</definedName>
    <definedName name="_127_MAT_1">'[1]COAT&amp;WRAP-QIOT-#3'!#REF!</definedName>
    <definedName name="_128_MAT_2" localSheetId="38">'[1]COAT&amp;WRAP-QIOT-#3'!#REF!</definedName>
    <definedName name="_129_MAT_2" localSheetId="1">'[1]COAT&amp;WRAP-QIOT-#3'!#REF!</definedName>
    <definedName name="_13_AAA_2" localSheetId="1">'[2]MTL$-INTER'!#REF!</definedName>
    <definedName name="_130_MAT_2">'[1]COAT&amp;WRAP-QIOT-#3'!#REF!</definedName>
    <definedName name="_131_mc_1">#REF!</definedName>
    <definedName name="_132_mc_2">#REF!</definedName>
    <definedName name="_133_MF_1" localSheetId="38">'[1]COAT&amp;WRAP-QIOT-#3'!#REF!</definedName>
    <definedName name="_134_MF_1" localSheetId="1">'[1]COAT&amp;WRAP-QIOT-#3'!#REF!</definedName>
    <definedName name="_135_MF_1">'[1]COAT&amp;WRAP-QIOT-#3'!#REF!</definedName>
    <definedName name="_136_MF_2" localSheetId="38">'[1]COAT&amp;WRAP-QIOT-#3'!#REF!</definedName>
    <definedName name="_137_MF_2" localSheetId="1">'[1]COAT&amp;WRAP-QIOT-#3'!#REF!</definedName>
    <definedName name="_138_MF_2">'[1]COAT&amp;WRAP-QIOT-#3'!#REF!</definedName>
    <definedName name="_139_mnh_1" localSheetId="38">'[5]2.74'!#REF!</definedName>
    <definedName name="_14_AAA_2">'[2]MTL$-INTER'!#REF!</definedName>
    <definedName name="_140_mnh_1" localSheetId="1">'[5]2.74'!#REF!</definedName>
    <definedName name="_141_mnh_1">'[5]2.74'!#REF!</definedName>
    <definedName name="_142_mnh_2" localSheetId="38">'[5]2.74'!#REF!</definedName>
    <definedName name="_143_mnh_2" localSheetId="1">'[5]2.74'!#REF!</definedName>
    <definedName name="_144_mnh_2">'[5]2.74'!#REF!</definedName>
    <definedName name="_145_n_1" localSheetId="38">'[6]2.74'!#REF!</definedName>
    <definedName name="_146_n_1" localSheetId="1">'[6]2.74'!#REF!</definedName>
    <definedName name="_147_n_1">'[6]2.74'!#REF!</definedName>
    <definedName name="_148_n_2" localSheetId="38">'[7]2.74'!#REF!</definedName>
    <definedName name="_149_n_2" localSheetId="1">'[7]2.74'!#REF!</definedName>
    <definedName name="_15_anpha_1">#REF!</definedName>
    <definedName name="_150_n_2">'[7]2.74'!#REF!</definedName>
    <definedName name="_151_nhan_1">#REF!</definedName>
    <definedName name="_152_nhan_2">#REF!</definedName>
    <definedName name="_153_nuoc_1">#REF!</definedName>
    <definedName name="_154_nuoc_2">#REF!</definedName>
    <definedName name="_155_P_1" localSheetId="38">'[1]PNT-QUOT-#3'!#REF!</definedName>
    <definedName name="_156_P_1" localSheetId="1">'[1]PNT-QUOT-#3'!#REF!</definedName>
    <definedName name="_157_P_1">'[1]PNT-QUOT-#3'!#REF!</definedName>
    <definedName name="_158_P_2" localSheetId="38">'[1]PNT-QUOT-#3'!#REF!</definedName>
    <definedName name="_159_P_2" localSheetId="1">'[1]PNT-QUOT-#3'!#REF!</definedName>
    <definedName name="_16_anpha_2">#REF!</definedName>
    <definedName name="_160_P_2">'[1]PNT-QUOT-#3'!#REF!</definedName>
    <definedName name="_161_PEJM_1" localSheetId="38">'[1]COAT&amp;WRAP-QIOT-#3'!#REF!</definedName>
    <definedName name="_162_PEJM_1" localSheetId="1">'[1]COAT&amp;WRAP-QIOT-#3'!#REF!</definedName>
    <definedName name="_163_PEJM_1">'[1]COAT&amp;WRAP-QIOT-#3'!#REF!</definedName>
    <definedName name="_164_PEJM_2" localSheetId="38">'[1]COAT&amp;WRAP-QIOT-#3'!#REF!</definedName>
    <definedName name="_165_PEJM_2" localSheetId="1">'[1]COAT&amp;WRAP-QIOT-#3'!#REF!</definedName>
    <definedName name="_166_PEJM_2">'[1]COAT&amp;WRAP-QIOT-#3'!#REF!</definedName>
    <definedName name="_167_Print_Area_MI_1">[8]ESTI.!$A$1:$U$52</definedName>
    <definedName name="_168_Print_Area_MI_2">[8]ESTI.!$A$1:$U$52</definedName>
    <definedName name="_169_pt_1" localSheetId="38">#REF!</definedName>
    <definedName name="_17_b_1">#REF!</definedName>
    <definedName name="_170_pt_1" localSheetId="1">#REF!</definedName>
    <definedName name="_171_pt_1">#REF!</definedName>
    <definedName name="_172_pt_2" localSheetId="38">#REF!</definedName>
    <definedName name="_173_pt_2" localSheetId="1">#REF!</definedName>
    <definedName name="_174_pt_2">#REF!</definedName>
    <definedName name="_175_ptr_1" localSheetId="38">#REF!</definedName>
    <definedName name="_176_ptr_1" localSheetId="1">#REF!</definedName>
    <definedName name="_177_ptr_1">#REF!</definedName>
    <definedName name="_178_ptr_2" localSheetId="38">#REF!</definedName>
    <definedName name="_179_ptr_2" localSheetId="1">#REF!</definedName>
    <definedName name="_18_b_2">#REF!</definedName>
    <definedName name="_180_ptr_2">#REF!</definedName>
    <definedName name="_181_RT_1" localSheetId="38">'[1]COAT&amp;WRAP-QIOT-#3'!#REF!</definedName>
    <definedName name="_182_RT_1" localSheetId="1">'[1]COAT&amp;WRAP-QIOT-#3'!#REF!</definedName>
    <definedName name="_183_RT_1">'[1]COAT&amp;WRAP-QIOT-#3'!#REF!</definedName>
    <definedName name="_184_RT_2" localSheetId="38">'[1]COAT&amp;WRAP-QIOT-#3'!#REF!</definedName>
    <definedName name="_185_RT_2" localSheetId="1">'[1]COAT&amp;WRAP-QIOT-#3'!#REF!</definedName>
    <definedName name="_186_RT_2">'[1]COAT&amp;WRAP-QIOT-#3'!#REF!</definedName>
    <definedName name="_187_SORT_1">#REF!</definedName>
    <definedName name="_188_SORT_2">#REF!</definedName>
    <definedName name="_189_SORT_AREA_1">'[8]DI-ESTI'!$A$8:$R$489</definedName>
    <definedName name="_19_beta_1">#REF!</definedName>
    <definedName name="_190_SORT_AREA_2">'[8]DI-ESTI'!$A$8:$R$489</definedName>
    <definedName name="_191_SP_1" localSheetId="38">'[1]PNT-QUOT-#3'!#REF!</definedName>
    <definedName name="_192_SP_1" localSheetId="1">'[1]PNT-QUOT-#3'!#REF!</definedName>
    <definedName name="_193_SP_1">'[1]PNT-QUOT-#3'!#REF!</definedName>
    <definedName name="_194_SP_2" localSheetId="38">'[1]PNT-QUOT-#3'!#REF!</definedName>
    <definedName name="_195_SP_2" localSheetId="1">'[1]PNT-QUOT-#3'!#REF!</definedName>
    <definedName name="_196_SP_2">'[1]PNT-QUOT-#3'!#REF!</definedName>
    <definedName name="_197_TBA_1">#REF!</definedName>
    <definedName name="_198_TBA_2">#REF!</definedName>
    <definedName name="_199_td_1">#REF!</definedName>
    <definedName name="_2">#N/A</definedName>
    <definedName name="_2__Fill_2">#REF!</definedName>
    <definedName name="_20_beta_2">#REF!</definedName>
    <definedName name="_200_td_2">#REF!</definedName>
    <definedName name="_201_th_bl_1">#REF!</definedName>
    <definedName name="_202_th_bl_2">#REF!</definedName>
    <definedName name="_203_THK_1" localSheetId="38">'[1]COAT&amp;WRAP-QIOT-#3'!#REF!</definedName>
    <definedName name="_204_THK_1" localSheetId="1">'[1]COAT&amp;WRAP-QIOT-#3'!#REF!</definedName>
    <definedName name="_205_THK_1">'[1]COAT&amp;WRAP-QIOT-#3'!#REF!</definedName>
    <definedName name="_206_THK_2" localSheetId="38">'[1]COAT&amp;WRAP-QIOT-#3'!#REF!</definedName>
    <definedName name="_207_THK_2" localSheetId="1">'[1]COAT&amp;WRAP-QIOT-#3'!#REF!</definedName>
    <definedName name="_208_THK_2">'[1]COAT&amp;WRAP-QIOT-#3'!#REF!</definedName>
    <definedName name="_209_ttt_1">#REF!</definedName>
    <definedName name="_21_BT_1">#REF!</definedName>
    <definedName name="_210_ttt_2">#REF!</definedName>
    <definedName name="_211_vv_1">{"'TDTGT (theo Dphuong)'!$A$4:$F$75"}</definedName>
    <definedName name="_212_vv_2">{"'TDTGT (theo Dphuong)'!$A$4:$F$75"}</definedName>
    <definedName name="_213_wrn.thu._1">{#N/A,#N/A,FALSE,"Chung"}</definedName>
    <definedName name="_214_wrn.thu._2">{#N/A,#N/A,FALSE,"Chung"}</definedName>
    <definedName name="_215_wrn.thu._3">{#N/A,#N/A,FALSE,"Chung"}</definedName>
    <definedName name="_216_wrn.thu._4">{#N/A,#N/A,FALSE,"Chung"}</definedName>
    <definedName name="_217_wrn.thu._5">{#N/A,#N/A,FALSE,"Chung"}</definedName>
    <definedName name="_218_wrn.thu._6">{#N/A,#N/A,FALSE,"Chung"}</definedName>
    <definedName name="_219_xd_1">'[9]7 THAI NGUYEN'!$A$11</definedName>
    <definedName name="_22_BT_2">#REF!</definedName>
    <definedName name="_220_xd_2">'[10]7 THAI NGUYEN'!$A$11</definedName>
    <definedName name="_221_z_1" localSheetId="38">'[1]COAT&amp;WRAP-QIOT-#3'!#REF!</definedName>
    <definedName name="_222_z_1" localSheetId="1">'[1]COAT&amp;WRAP-QIOT-#3'!#REF!</definedName>
    <definedName name="_223_z_1">'[1]COAT&amp;WRAP-QIOT-#3'!#REF!</definedName>
    <definedName name="_224_z_2" localSheetId="38">'[1]COAT&amp;WRAP-QIOT-#3'!#REF!</definedName>
    <definedName name="_225_z_2" localSheetId="1">'[1]COAT&amp;WRAP-QIOT-#3'!#REF!</definedName>
    <definedName name="_226_z_2">'[1]COAT&amp;WRAP-QIOT-#3'!#REF!</definedName>
    <definedName name="_227_ZYX_1">#REF!</definedName>
    <definedName name="_228_ZYX_2">#REF!</definedName>
    <definedName name="_229_ZZZ_1">#REF!</definedName>
    <definedName name="_23_COAT_1" localSheetId="38">'[1]PNT-QUOT-#3'!#REF!</definedName>
    <definedName name="_230_ZZZ_2">#REF!</definedName>
    <definedName name="_231AAA_1" localSheetId="38">'[2]MTL$-INTER'!#REF!</definedName>
    <definedName name="_232AAA_1" localSheetId="1">'[2]MTL$-INTER'!#REF!</definedName>
    <definedName name="_233AAA_1">'[2]MTL$-INTER'!#REF!</definedName>
    <definedName name="_234AAA_2" localSheetId="38">'[2]MTL$-INTER'!#REF!</definedName>
    <definedName name="_235AAA_2" localSheetId="1">'[2]MTL$-INTER'!#REF!</definedName>
    <definedName name="_236AAA_2">'[2]MTL$-INTER'!#REF!</definedName>
    <definedName name="_237anpha_1">#REF!</definedName>
    <definedName name="_238anpha_2">#REF!</definedName>
    <definedName name="_239b_1">#REF!</definedName>
    <definedName name="_24_COAT_1" localSheetId="1">'[1]PNT-QUOT-#3'!#REF!</definedName>
    <definedName name="_240b_2">#REF!</definedName>
    <definedName name="_241beta_1">#REF!</definedName>
    <definedName name="_242beta_2">#REF!</definedName>
    <definedName name="_243BT_1">#REF!</definedName>
    <definedName name="_244BT_2">#REF!</definedName>
    <definedName name="_245COAT_1" localSheetId="38">'[1]PNT-QUOT-#3'!#REF!</definedName>
    <definedName name="_246COAT_1" localSheetId="1">'[1]PNT-QUOT-#3'!#REF!</definedName>
    <definedName name="_247COAT_1">'[1]PNT-QUOT-#3'!#REF!</definedName>
    <definedName name="_248COAT_2" localSheetId="38">'[1]PNT-QUOT-#3'!#REF!</definedName>
    <definedName name="_249COAT_2" localSheetId="1">'[1]PNT-QUOT-#3'!#REF!</definedName>
    <definedName name="_25_COAT_1">'[1]PNT-QUOT-#3'!#REF!</definedName>
    <definedName name="_250COAT_2">'[1]PNT-QUOT-#3'!#REF!</definedName>
    <definedName name="_251CS_10_1">#REF!</definedName>
    <definedName name="_252CS_10_2">#REF!</definedName>
    <definedName name="_253CS_100_1">#REF!</definedName>
    <definedName name="_254CS_100_2">#REF!</definedName>
    <definedName name="_255CS_10S_1">#REF!</definedName>
    <definedName name="_256CS_10S_2">#REF!</definedName>
    <definedName name="_257CS_120_1">#REF!</definedName>
    <definedName name="_258CS_120_2">#REF!</definedName>
    <definedName name="_259CS_140_1">#REF!</definedName>
    <definedName name="_26_COAT_2" localSheetId="38">'[1]PNT-QUOT-#3'!#REF!</definedName>
    <definedName name="_260CS_140_2">#REF!</definedName>
    <definedName name="_261CS_160_1">#REF!</definedName>
    <definedName name="_262CS_160_2">#REF!</definedName>
    <definedName name="_263CS_20_1">#REF!</definedName>
    <definedName name="_264CS_20_2">#REF!</definedName>
    <definedName name="_265CS_30_1">#REF!</definedName>
    <definedName name="_266CS_30_2">#REF!</definedName>
    <definedName name="_267CS_40_1">#REF!</definedName>
    <definedName name="_268CS_40_2">#REF!</definedName>
    <definedName name="_269CS_40S_1">#REF!</definedName>
    <definedName name="_27_COAT_2" localSheetId="1">'[1]PNT-QUOT-#3'!#REF!</definedName>
    <definedName name="_270CS_40S_2">#REF!</definedName>
    <definedName name="_271CS_5S_1">#REF!</definedName>
    <definedName name="_272CS_5S_2">#REF!</definedName>
    <definedName name="_273CS_60_1">#REF!</definedName>
    <definedName name="_274CS_60_2">#REF!</definedName>
    <definedName name="_275CS_80_1">#REF!</definedName>
    <definedName name="_276CS_80_2">#REF!</definedName>
    <definedName name="_277CS_80S_1">#REF!</definedName>
    <definedName name="_278CS_80S_2">#REF!</definedName>
    <definedName name="_279CS_STD_1">#REF!</definedName>
    <definedName name="_28_COAT_2">'[1]PNT-QUOT-#3'!#REF!</definedName>
    <definedName name="_280CS_STD_2">#REF!</definedName>
    <definedName name="_281CS_XS_1">#REF!</definedName>
    <definedName name="_282CS_XS_2">#REF!</definedName>
    <definedName name="_283CS_XXS_1">#REF!</definedName>
    <definedName name="_284CS_XXS_2">#REF!</definedName>
    <definedName name="_285cv_1">{"'TDTGT (theo Dphuong)'!$A$4:$F$75"}</definedName>
    <definedName name="_286cv_2">{"'TDTGT (theo Dphuong)'!$A$4:$F$75"}</definedName>
    <definedName name="_287cx_1">#REF!</definedName>
    <definedName name="_288cx_2">#REF!</definedName>
    <definedName name="_289dd_1">#REF!</definedName>
    <definedName name="_29_CS_10_1">#REF!</definedName>
    <definedName name="_290dd_2">#REF!</definedName>
    <definedName name="_291dg_1">#REF!</definedName>
    <definedName name="_292dg_2">#REF!</definedName>
    <definedName name="_293dien_1">#REF!</definedName>
    <definedName name="_294dien_2">#REF!</definedName>
    <definedName name="_295Excel_BuiltIn__FilterDatabase_1" localSheetId="38">#REF!</definedName>
    <definedName name="_296Excel_BuiltIn__FilterDatabase_1" localSheetId="1">#REF!</definedName>
    <definedName name="_297Excel_BuiltIn__FilterDatabase_1">#REF!</definedName>
    <definedName name="_298Excel_BuiltIn__FilterDatabase_2" localSheetId="38">#REF!</definedName>
    <definedName name="_299Excel_BuiltIn__FilterDatabase_2" localSheetId="1">#REF!</definedName>
    <definedName name="_3__z_1" localSheetId="38">'[1]COAT&amp;WRAP-QIOT-#3'!#REF!</definedName>
    <definedName name="_30_CS_10_2">#REF!</definedName>
    <definedName name="_300Excel_BuiltIn__FilterDatabase_2">#REF!</definedName>
    <definedName name="_301Excel_BuiltIn_Print_Titles_1" localSheetId="38">#REF!</definedName>
    <definedName name="_302Excel_BuiltIn_Print_Titles_1" localSheetId="1">#REF!</definedName>
    <definedName name="_303Excel_BuiltIn_Print_Titles_1">#REF!</definedName>
    <definedName name="_304Excel_BuiltIn_Print_Titles_2" localSheetId="38">'[11]TiÕn ®é thùc hiÖn KC'!#REF!</definedName>
    <definedName name="_305Excel_BuiltIn_Print_Titles_2" localSheetId="1">'[11]TiÕn ®é thùc hiÖn KC'!#REF!</definedName>
    <definedName name="_306Excel_BuiltIn_Print_Titles_2">'[11]TiÕn ®é thùc hiÖn KC'!#REF!</definedName>
    <definedName name="_307FP_1" localSheetId="38">'[1]COAT&amp;WRAP-QIOT-#3'!#REF!</definedName>
    <definedName name="_308FP_1" localSheetId="1">'[1]COAT&amp;WRAP-QIOT-#3'!#REF!</definedName>
    <definedName name="_309FP_1">'[1]COAT&amp;WRAP-QIOT-#3'!#REF!</definedName>
    <definedName name="_31_CS_100_1">#REF!</definedName>
    <definedName name="_310FP_2" localSheetId="38">'[1]COAT&amp;WRAP-QIOT-#3'!#REF!</definedName>
    <definedName name="_311FP_2" localSheetId="1">'[1]COAT&amp;WRAP-QIOT-#3'!#REF!</definedName>
    <definedName name="_312FP_2">'[1]COAT&amp;WRAP-QIOT-#3'!#REF!</definedName>
    <definedName name="_313h_1">{"'TDTGT (theo Dphuong)'!$A$4:$F$75"}</definedName>
    <definedName name="_314h_2">{"'TDTGT (theo Dphuong)'!$A$4:$F$75"}</definedName>
    <definedName name="_315h_3">{"'TDTGT (theo Dphuong)'!$A$4:$F$75"}</definedName>
    <definedName name="_316h_4">{"'TDTGT (theo Dphuong)'!$A$4:$F$75"}</definedName>
    <definedName name="_317h_5">{"'TDTGT (theo Dphuong)'!$A$4:$F$75"}</definedName>
    <definedName name="_318h_6">{"'TDTGT (theo Dphuong)'!$A$4:$F$75"}</definedName>
    <definedName name="_319h1_1">{"'TDTGT (theo Dphuong)'!$A$4:$F$75"}</definedName>
    <definedName name="_32_CS_100_2">#REF!</definedName>
    <definedName name="_320h1_2">{"'TDTGT (theo Dphuong)'!$A$4:$F$75"}</definedName>
    <definedName name="_321h1_3">{"'TDTGT (theo Dphuong)'!$A$4:$F$75"}</definedName>
    <definedName name="_322h1_4">{"'TDTGT (theo Dphuong)'!$A$4:$F$75"}</definedName>
    <definedName name="_323h1_5">{"'TDTGT (theo Dphuong)'!$A$4:$F$75"}</definedName>
    <definedName name="_324h1_6">{"'TDTGT (theo Dphuong)'!$A$4:$F$75"}</definedName>
    <definedName name="_325hab_1">#REF!</definedName>
    <definedName name="_326hab_2">#REF!</definedName>
    <definedName name="_327habac_1">#REF!</definedName>
    <definedName name="_328habac_2">#REF!</definedName>
    <definedName name="_329Habac1_1">'[3]7 THAI NGUYEN'!$A$11</definedName>
    <definedName name="_33_CS_10S_1">#REF!</definedName>
    <definedName name="_330Habac1_2">'[4]7 THAI NGUYEN'!$A$11</definedName>
    <definedName name="_331HTML_Control_1">{"'TDTGT (theo Dphuong)'!$A$4:$F$75"}</definedName>
    <definedName name="_332HTML_Control_2">{"'TDTGT (theo Dphuong)'!$A$4:$F$75"}</definedName>
    <definedName name="_333HTML_Control_3">{"'TDTGT (theo Dphuong)'!$A$4:$F$75"}</definedName>
    <definedName name="_334HTML_Control_4">{"'TDTGT (theo Dphuong)'!$A$4:$F$75"}</definedName>
    <definedName name="_335HTML_Control_5">{"'TDTGT (theo Dphuong)'!$A$4:$F$75"}</definedName>
    <definedName name="_336HTML_Control_6">{"'TDTGT (theo Dphuong)'!$A$4:$F$75"}</definedName>
    <definedName name="_337i_1">{#N/A,#N/A,FALSE,"Chung"}</definedName>
    <definedName name="_338i_2">{#N/A,#N/A,FALSE,"Chung"}</definedName>
    <definedName name="_339IO_1" localSheetId="38">'[1]COAT&amp;WRAP-QIOT-#3'!#REF!</definedName>
    <definedName name="_34_CS_10S_2">#REF!</definedName>
    <definedName name="_340IO_1" localSheetId="1">'[1]COAT&amp;WRAP-QIOT-#3'!#REF!</definedName>
    <definedName name="_341IO_1">'[1]COAT&amp;WRAP-QIOT-#3'!#REF!</definedName>
    <definedName name="_342IO_2" localSheetId="38">'[1]COAT&amp;WRAP-QIOT-#3'!#REF!</definedName>
    <definedName name="_343IO_2" localSheetId="1">'[1]COAT&amp;WRAP-QIOT-#3'!#REF!</definedName>
    <definedName name="_344IO_2">'[1]COAT&amp;WRAP-QIOT-#3'!#REF!</definedName>
    <definedName name="_345MAT_1" localSheetId="38">'[1]COAT&amp;WRAP-QIOT-#3'!#REF!</definedName>
    <definedName name="_346MAT_1" localSheetId="1">'[1]COAT&amp;WRAP-QIOT-#3'!#REF!</definedName>
    <definedName name="_347MAT_1">'[1]COAT&amp;WRAP-QIOT-#3'!#REF!</definedName>
    <definedName name="_348MAT_2" localSheetId="38">'[1]COAT&amp;WRAP-QIOT-#3'!#REF!</definedName>
    <definedName name="_349MAT_2" localSheetId="1">'[1]COAT&amp;WRAP-QIOT-#3'!#REF!</definedName>
    <definedName name="_35_CS_120_1">#REF!</definedName>
    <definedName name="_350MAT_2">'[1]COAT&amp;WRAP-QIOT-#3'!#REF!</definedName>
    <definedName name="_351mc_1">#REF!</definedName>
    <definedName name="_352mc_2">#REF!</definedName>
    <definedName name="_353MF_1" localSheetId="38">'[1]COAT&amp;WRAP-QIOT-#3'!#REF!</definedName>
    <definedName name="_354MF_1" localSheetId="1">'[1]COAT&amp;WRAP-QIOT-#3'!#REF!</definedName>
    <definedName name="_355MF_1">'[1]COAT&amp;WRAP-QIOT-#3'!#REF!</definedName>
    <definedName name="_356MF_2" localSheetId="38">'[1]COAT&amp;WRAP-QIOT-#3'!#REF!</definedName>
    <definedName name="_357MF_2" localSheetId="1">'[1]COAT&amp;WRAP-QIOT-#3'!#REF!</definedName>
    <definedName name="_358MF_2">'[1]COAT&amp;WRAP-QIOT-#3'!#REF!</definedName>
    <definedName name="_359mnh_1" localSheetId="38">'[5]2.74'!#REF!</definedName>
    <definedName name="_36_CS_120_2">#REF!</definedName>
    <definedName name="_360mnh_1" localSheetId="1">'[5]2.74'!#REF!</definedName>
    <definedName name="_361mnh_1">'[5]2.74'!#REF!</definedName>
    <definedName name="_362mnh_2" localSheetId="38">'[5]2.74'!#REF!</definedName>
    <definedName name="_363mnh_2" localSheetId="1">'[5]2.74'!#REF!</definedName>
    <definedName name="_364mnh_2">'[5]2.74'!#REF!</definedName>
    <definedName name="_365n_1" localSheetId="38">'[6]2.74'!#REF!</definedName>
    <definedName name="_366n_1" localSheetId="1">'[6]2.74'!#REF!</definedName>
    <definedName name="_367n_1">'[6]2.74'!#REF!</definedName>
    <definedName name="_368n_2" localSheetId="38">'[7]2.74'!#REF!</definedName>
    <definedName name="_369n_2" localSheetId="1">'[7]2.74'!#REF!</definedName>
    <definedName name="_37_CS_140_1">#REF!</definedName>
    <definedName name="_370n_2">'[7]2.74'!#REF!</definedName>
    <definedName name="_371nhan_1">#REF!</definedName>
    <definedName name="_372nhan_2">#REF!</definedName>
    <definedName name="_373nuoc_1">#REF!</definedName>
    <definedName name="_374nuoc_2">#REF!</definedName>
    <definedName name="_375P_1" localSheetId="38">'[1]PNT-QUOT-#3'!#REF!</definedName>
    <definedName name="_376P_1" localSheetId="1">'[1]PNT-QUOT-#3'!#REF!</definedName>
    <definedName name="_377P_1">'[1]PNT-QUOT-#3'!#REF!</definedName>
    <definedName name="_378P_2" localSheetId="38">'[1]PNT-QUOT-#3'!#REF!</definedName>
    <definedName name="_379P_2" localSheetId="1">'[1]PNT-QUOT-#3'!#REF!</definedName>
    <definedName name="_38_CS_140_2">#REF!</definedName>
    <definedName name="_380P_2">'[1]PNT-QUOT-#3'!#REF!</definedName>
    <definedName name="_381PEJM_1" localSheetId="38">'[1]COAT&amp;WRAP-QIOT-#3'!#REF!</definedName>
    <definedName name="_382PEJM_1" localSheetId="1">'[1]COAT&amp;WRAP-QIOT-#3'!#REF!</definedName>
    <definedName name="_383PEJM_1">'[1]COAT&amp;WRAP-QIOT-#3'!#REF!</definedName>
    <definedName name="_384PEJM_2" localSheetId="38">'[1]COAT&amp;WRAP-QIOT-#3'!#REF!</definedName>
    <definedName name="_385PEJM_2" localSheetId="1">'[1]COAT&amp;WRAP-QIOT-#3'!#REF!</definedName>
    <definedName name="_386PEJM_2">'[1]COAT&amp;WRAP-QIOT-#3'!#REF!</definedName>
    <definedName name="_387Print_Area_MI_1">[8]ESTI.!$A$1:$U$52</definedName>
    <definedName name="_388Print_Area_MI_2">[8]ESTI.!$A$1:$U$52</definedName>
    <definedName name="_389pt_1" localSheetId="38">#REF!</definedName>
    <definedName name="_39_CS_160_1">#REF!</definedName>
    <definedName name="_390pt_1" localSheetId="1">#REF!</definedName>
    <definedName name="_391pt_1">#REF!</definedName>
    <definedName name="_392pt_2" localSheetId="38">#REF!</definedName>
    <definedName name="_393pt_2" localSheetId="1">#REF!</definedName>
    <definedName name="_394pt_2">#REF!</definedName>
    <definedName name="_395ptr_1" localSheetId="38">#REF!</definedName>
    <definedName name="_396ptr_1" localSheetId="1">#REF!</definedName>
    <definedName name="_397ptr_1">#REF!</definedName>
    <definedName name="_398ptr_2" localSheetId="38">#REF!</definedName>
    <definedName name="_399ptr_2" localSheetId="1">#REF!</definedName>
    <definedName name="_4__z_1" localSheetId="1">'[1]COAT&amp;WRAP-QIOT-#3'!#REF!</definedName>
    <definedName name="_40_CS_160_2">#REF!</definedName>
    <definedName name="_400ptr_2">#REF!</definedName>
    <definedName name="_401RT_1" localSheetId="38">'[1]COAT&amp;WRAP-QIOT-#3'!#REF!</definedName>
    <definedName name="_402RT_1" localSheetId="1">'[1]COAT&amp;WRAP-QIOT-#3'!#REF!</definedName>
    <definedName name="_403RT_1">'[1]COAT&amp;WRAP-QIOT-#3'!#REF!</definedName>
    <definedName name="_404RT_2" localSheetId="38">'[1]COAT&amp;WRAP-QIOT-#3'!#REF!</definedName>
    <definedName name="_405RT_2" localSheetId="1">'[1]COAT&amp;WRAP-QIOT-#3'!#REF!</definedName>
    <definedName name="_406RT_2">'[1]COAT&amp;WRAP-QIOT-#3'!#REF!</definedName>
    <definedName name="_407SORT_1">#REF!</definedName>
    <definedName name="_408SORT_2">#REF!</definedName>
    <definedName name="_409SORT_AREA_1">'[8]DI-ESTI'!$A$8:$R$489</definedName>
    <definedName name="_41_CS_20_1">#REF!</definedName>
    <definedName name="_410SORT_AREA_2">'[8]DI-ESTI'!$A$8:$R$489</definedName>
    <definedName name="_411SP_1" localSheetId="38">'[1]PNT-QUOT-#3'!#REF!</definedName>
    <definedName name="_412SP_1" localSheetId="1">'[1]PNT-QUOT-#3'!#REF!</definedName>
    <definedName name="_413SP_1">'[1]PNT-QUOT-#3'!#REF!</definedName>
    <definedName name="_414SP_2" localSheetId="38">'[1]PNT-QUOT-#3'!#REF!</definedName>
    <definedName name="_415SP_2" localSheetId="1">'[1]PNT-QUOT-#3'!#REF!</definedName>
    <definedName name="_416SP_2">'[1]PNT-QUOT-#3'!#REF!</definedName>
    <definedName name="_417TBA_1">#REF!</definedName>
    <definedName name="_418TBA_2">#REF!</definedName>
    <definedName name="_419td_1">#REF!</definedName>
    <definedName name="_42_CS_20_2">#REF!</definedName>
    <definedName name="_420td_2">#REF!</definedName>
    <definedName name="_421th_bl_1">#REF!</definedName>
    <definedName name="_422th_bl_2">#REF!</definedName>
    <definedName name="_423THK_1" localSheetId="38">'[1]COAT&amp;WRAP-QIOT-#3'!#REF!</definedName>
    <definedName name="_424THK_1" localSheetId="1">'[1]COAT&amp;WRAP-QIOT-#3'!#REF!</definedName>
    <definedName name="_425THK_1">'[1]COAT&amp;WRAP-QIOT-#3'!#REF!</definedName>
    <definedName name="_426THK_2" localSheetId="38">'[1]COAT&amp;WRAP-QIOT-#3'!#REF!</definedName>
    <definedName name="_427THK_2" localSheetId="1">'[1]COAT&amp;WRAP-QIOT-#3'!#REF!</definedName>
    <definedName name="_428THK_2">'[1]COAT&amp;WRAP-QIOT-#3'!#REF!</definedName>
    <definedName name="_429ttt_1">#REF!</definedName>
    <definedName name="_43_CS_30_1">#REF!</definedName>
    <definedName name="_430ttt_2">#REF!</definedName>
    <definedName name="_431vv_1">{"'TDTGT (theo Dphuong)'!$A$4:$F$75"}</definedName>
    <definedName name="_432vv_2">{"'TDTGT (theo Dphuong)'!$A$4:$F$75"}</definedName>
    <definedName name="_433wrn.thu._1">{#N/A,#N/A,FALSE,"Chung"}</definedName>
    <definedName name="_434wrn.thu._2">{#N/A,#N/A,FALSE,"Chung"}</definedName>
    <definedName name="_435wrn.thu._3">{#N/A,#N/A,FALSE,"Chung"}</definedName>
    <definedName name="_436wrn.thu._4">{#N/A,#N/A,FALSE,"Chung"}</definedName>
    <definedName name="_437wrn.thu._5">{#N/A,#N/A,FALSE,"Chung"}</definedName>
    <definedName name="_438wrn.thu._6">{#N/A,#N/A,FALSE,"Chung"}</definedName>
    <definedName name="_439xd_1">'[9]7 THAI NGUYEN'!$A$11</definedName>
    <definedName name="_44_CS_30_2">#REF!</definedName>
    <definedName name="_440xd_2">'[10]7 THAI NGUYEN'!$A$11</definedName>
    <definedName name="_441ZYX_1">#REF!</definedName>
    <definedName name="_442ZYX_2">#REF!</definedName>
    <definedName name="_443ZZZ_1">#REF!</definedName>
    <definedName name="_444ZZZ_2">#REF!</definedName>
    <definedName name="_45_CS_40_1">#REF!</definedName>
    <definedName name="_46_CS_40_2">#REF!</definedName>
    <definedName name="_47_CS_40S_1">#REF!</definedName>
    <definedName name="_48_CS_40S_2">#REF!</definedName>
    <definedName name="_49_CS_5S_1">#REF!</definedName>
    <definedName name="_5__z_1">'[1]COAT&amp;WRAP-QIOT-#3'!#REF!</definedName>
    <definedName name="_50_CS_5S_2">#REF!</definedName>
    <definedName name="_51_CS_60_1">#REF!</definedName>
    <definedName name="_52_CS_60_2">#REF!</definedName>
    <definedName name="_53_CS_80_1">#REF!</definedName>
    <definedName name="_54_CS_80_2">#REF!</definedName>
    <definedName name="_55_CS_80S_1">#REF!</definedName>
    <definedName name="_56_CS_80S_2">#REF!</definedName>
    <definedName name="_57_CS_STD_1">#REF!</definedName>
    <definedName name="_58_CS_STD_2">#REF!</definedName>
    <definedName name="_59_CS_XS_1">#REF!</definedName>
    <definedName name="_6__z_2" localSheetId="38">'[1]COAT&amp;WRAP-QIOT-#3'!#REF!</definedName>
    <definedName name="_60_CS_XS_2">#REF!</definedName>
    <definedName name="_61_CS_XXS_1">#REF!</definedName>
    <definedName name="_62_CS_XXS_2">#REF!</definedName>
    <definedName name="_63_cv_1">{"'TDTGT (theo Dphuong)'!$A$4:$F$75"}</definedName>
    <definedName name="_64_cv_2">{"'TDTGT (theo Dphuong)'!$A$4:$F$75"}</definedName>
    <definedName name="_65_cx_1">#REF!</definedName>
    <definedName name="_66_cx_2">#REF!</definedName>
    <definedName name="_67_dd_1">#REF!</definedName>
    <definedName name="_68_dd_2">#REF!</definedName>
    <definedName name="_69_dg_1">#REF!</definedName>
    <definedName name="_7__z_2" localSheetId="1">'[1]COAT&amp;WRAP-QIOT-#3'!#REF!</definedName>
    <definedName name="_70_dg_2">#REF!</definedName>
    <definedName name="_71_dien_1">#REF!</definedName>
    <definedName name="_72_dien_2">#REF!</definedName>
    <definedName name="_73_Excel_BuiltIn__FilterDatabase_1" localSheetId="38">#REF!</definedName>
    <definedName name="_74_Excel_BuiltIn__FilterDatabase_1" localSheetId="1">#REF!</definedName>
    <definedName name="_75_Excel_BuiltIn__FilterDatabase_1">#REF!</definedName>
    <definedName name="_76_Excel_BuiltIn__FilterDatabase_2" localSheetId="38">#REF!</definedName>
    <definedName name="_77_Excel_BuiltIn__FilterDatabase_2" localSheetId="1">#REF!</definedName>
    <definedName name="_78_Excel_BuiltIn__FilterDatabase_2">#REF!</definedName>
    <definedName name="_79_Excel_BuiltIn_Print_Titles_1" localSheetId="38">#REF!</definedName>
    <definedName name="_8__z_2">'[1]COAT&amp;WRAP-QIOT-#3'!#REF!</definedName>
    <definedName name="_80_Excel_BuiltIn_Print_Titles_1" localSheetId="1">#REF!</definedName>
    <definedName name="_81_Excel_BuiltIn_Print_Titles_1">#REF!</definedName>
    <definedName name="_82_Excel_BuiltIn_Print_Titles_2" localSheetId="38">'[11]TiÕn ®é thùc hiÖn KC'!#REF!</definedName>
    <definedName name="_83_Excel_BuiltIn_Print_Titles_2" localSheetId="1">'[11]TiÕn ®é thùc hiÖn KC'!#REF!</definedName>
    <definedName name="_84_Excel_BuiltIn_Print_Titles_2">'[11]TiÕn ®é thùc hiÖn KC'!#REF!</definedName>
    <definedName name="_85_Fill_1">#REF!</definedName>
    <definedName name="_86_Fill_2">#REF!</definedName>
    <definedName name="_87_FP_1" localSheetId="38">'[1]COAT&amp;WRAP-QIOT-#3'!#REF!</definedName>
    <definedName name="_88_FP_1" localSheetId="1">'[1]COAT&amp;WRAP-QIOT-#3'!#REF!</definedName>
    <definedName name="_89_FP_1">'[1]COAT&amp;WRAP-QIOT-#3'!#REF!</definedName>
    <definedName name="_9_AAA_1" localSheetId="38">'[2]MTL$-INTER'!#REF!</definedName>
    <definedName name="_90_FP_2" localSheetId="38">'[1]COAT&amp;WRAP-QIOT-#3'!#REF!</definedName>
    <definedName name="_91_FP_2" localSheetId="1">'[1]COAT&amp;WRAP-QIOT-#3'!#REF!</definedName>
    <definedName name="_92_FP_2">'[1]COAT&amp;WRAP-QIOT-#3'!#REF!</definedName>
    <definedName name="_93_h_1">{"'TDTGT (theo Dphuong)'!$A$4:$F$75"}</definedName>
    <definedName name="_94_h_2">{"'TDTGT (theo Dphuong)'!$A$4:$F$75"}</definedName>
    <definedName name="_95_h_3">{"'TDTGT (theo Dphuong)'!$A$4:$F$75"}</definedName>
    <definedName name="_96_h_4">{"'TDTGT (theo Dphuong)'!$A$4:$F$75"}</definedName>
    <definedName name="_97_h_5">{"'TDTGT (theo Dphuong)'!$A$4:$F$75"}</definedName>
    <definedName name="_98_h_6">{"'TDTGT (theo Dphuong)'!$A$4:$F$75"}</definedName>
    <definedName name="_99_h1_1">{"'TDTGT (theo Dphuong)'!$A$4:$F$75"}</definedName>
    <definedName name="_B5" localSheetId="3" hidden="1">{#N/A,#N/A,FALSE,"Chung"}</definedName>
    <definedName name="_B5" hidden="1">{#N/A,#N/A,FALSE,"Chung"}</definedName>
    <definedName name="_CON1" localSheetId="37">#REF!</definedName>
    <definedName name="_CON1" localSheetId="38">#REF!</definedName>
    <definedName name="_CON1" localSheetId="1">#REF!</definedName>
    <definedName name="_CON1">#REF!</definedName>
    <definedName name="_CON2" localSheetId="37">#REF!</definedName>
    <definedName name="_CON2" localSheetId="38">#REF!</definedName>
    <definedName name="_CON2" localSheetId="1">#REF!</definedName>
    <definedName name="_CON2">#REF!</definedName>
    <definedName name="_Fill" localSheetId="3" hidden="1">#REF!</definedName>
    <definedName name="_Fill" localSheetId="4" hidden="1">#REF!</definedName>
    <definedName name="_Fill" localSheetId="7" hidden="1">#REF!</definedName>
    <definedName name="_Fill" localSheetId="11" hidden="1">#REF!</definedName>
    <definedName name="_Fill" localSheetId="18" hidden="1">#REF!</definedName>
    <definedName name="_Fill" localSheetId="37" hidden="1">#REF!</definedName>
    <definedName name="_Fill" localSheetId="38" hidden="1">#REF!</definedName>
    <definedName name="_Fill" localSheetId="39" hidden="1">#REF!</definedName>
    <definedName name="_Fill" localSheetId="95" hidden="1">#REF!</definedName>
    <definedName name="_Fill" localSheetId="99" hidden="1">#REF!</definedName>
    <definedName name="_Fill" localSheetId="100" hidden="1">#REF!</definedName>
    <definedName name="_Fill" localSheetId="1" hidden="1">#REF!</definedName>
    <definedName name="_Fill" hidden="1">#REF!</definedName>
    <definedName name="_ftn1" localSheetId="81">'189 chan nuoi '!#REF!</definedName>
    <definedName name="_ftnref1" localSheetId="81">'189 chan nuoi '!#REF!</definedName>
    <definedName name="_GoBack" localSheetId="2">'tong quan (1)'!$B$17</definedName>
    <definedName name="_h1" localSheetId="3" hidden="1">{"'TDTGT (theo Dphuong)'!$A$4:$F$75"}</definedName>
    <definedName name="_h1" localSheetId="4" hidden="1">{"'TDTGT (theo Dphuong)'!$A$4:$F$75"}</definedName>
    <definedName name="_h1" localSheetId="7" hidden="1">{"'TDTGT (theo Dphuong)'!$A$4:$F$75"}</definedName>
    <definedName name="_h1" localSheetId="11" hidden="1">{"'TDTGT (theo Dphuong)'!$A$4:$F$75"}</definedName>
    <definedName name="_h1" localSheetId="18" hidden="1">{"'TDTGT (theo Dphuong)'!$A$4:$F$75"}</definedName>
    <definedName name="_h1" localSheetId="37" hidden="1">{"'TDTGT (theo Dphuong)'!$A$4:$F$75"}</definedName>
    <definedName name="_h1" localSheetId="38" hidden="1">{"'TDTGT (theo Dphuong)'!$A$4:$F$75"}</definedName>
    <definedName name="_h1" localSheetId="39" hidden="1">{"'TDTGT (theo Dphuong)'!$A$4:$F$75"}</definedName>
    <definedName name="_h1" localSheetId="42" hidden="1">{"'TDTGT (theo Dphuong)'!$A$4:$F$75"}</definedName>
    <definedName name="_h1" localSheetId="43" hidden="1">{"'TDTGT (theo Dphuong)'!$A$4:$F$75"}</definedName>
    <definedName name="_h1" localSheetId="44" hidden="1">{"'TDTGT (theo Dphuong)'!$A$4:$F$75"}</definedName>
    <definedName name="_h1" localSheetId="45" hidden="1">{"'TDTGT (theo Dphuong)'!$A$4:$F$75"}</definedName>
    <definedName name="_h1" localSheetId="46" hidden="1">{"'TDTGT (theo Dphuong)'!$A$4:$F$75"}</definedName>
    <definedName name="_h1" localSheetId="47" hidden="1">{"'TDTGT (theo Dphuong)'!$A$4:$F$75"}</definedName>
    <definedName name="_h1" localSheetId="48" hidden="1">{"'TDTGT (theo Dphuong)'!$A$4:$F$75"}</definedName>
    <definedName name="_h1" localSheetId="49" hidden="1">{"'TDTGT (theo Dphuong)'!$A$4:$F$75"}</definedName>
    <definedName name="_h1" localSheetId="50" hidden="1">{"'TDTGT (theo Dphuong)'!$A$4:$F$75"}</definedName>
    <definedName name="_h1" localSheetId="51" hidden="1">{"'TDTGT (theo Dphuong)'!$A$4:$F$75"}</definedName>
    <definedName name="_h1" localSheetId="52" hidden="1">{"'TDTGT (theo Dphuong)'!$A$4:$F$75"}</definedName>
    <definedName name="_h1" localSheetId="53" hidden="1">{"'TDTGT (theo Dphuong)'!$A$4:$F$75"}</definedName>
    <definedName name="_h1" localSheetId="61" hidden="1">{"'TDTGT (theo Dphuong)'!$A$4:$F$75"}</definedName>
    <definedName name="_h1" localSheetId="62" hidden="1">{"'TDTGT (theo Dphuong)'!$A$4:$F$75"}</definedName>
    <definedName name="_h1" localSheetId="63" hidden="1">{"'TDTGT (theo Dphuong)'!$A$4:$F$75"}</definedName>
    <definedName name="_h1" localSheetId="64" hidden="1">{"'TDTGT (theo Dphuong)'!$A$4:$F$75"}</definedName>
    <definedName name="_h1" localSheetId="65" hidden="1">{"'TDTGT (theo Dphuong)'!$A$4:$F$75"}</definedName>
    <definedName name="_h1" localSheetId="66" hidden="1">{"'TDTGT (theo Dphuong)'!$A$4:$F$75"}</definedName>
    <definedName name="_h1" localSheetId="67" hidden="1">{"'TDTGT (theo Dphuong)'!$A$4:$F$75"}</definedName>
    <definedName name="_h1" localSheetId="68" hidden="1">{"'TDTGT (theo Dphuong)'!$A$4:$F$75"}</definedName>
    <definedName name="_h1" localSheetId="69" hidden="1">{"'TDTGT (theo Dphuong)'!$A$4:$F$75"}</definedName>
    <definedName name="_h1" localSheetId="70" hidden="1">{"'TDTGT (theo Dphuong)'!$A$4:$F$75"}</definedName>
    <definedName name="_h1" localSheetId="71" hidden="1">{"'TDTGT (theo Dphuong)'!$A$4:$F$75"}</definedName>
    <definedName name="_h1" localSheetId="72" hidden="1">{"'TDTGT (theo Dphuong)'!$A$4:$F$75"}</definedName>
    <definedName name="_h1" localSheetId="73" hidden="1">{"'TDTGT (theo Dphuong)'!$A$4:$F$75"}</definedName>
    <definedName name="_h1" localSheetId="74" hidden="1">{"'TDTGT (theo Dphuong)'!$A$4:$F$75"}</definedName>
    <definedName name="_h1" localSheetId="76" hidden="1">{"'TDTGT (theo Dphuong)'!$A$4:$F$75"}</definedName>
    <definedName name="_h1" localSheetId="77" hidden="1">{"'TDTGT (theo Dphuong)'!$A$4:$F$75"}</definedName>
    <definedName name="_h1" localSheetId="95" hidden="1">{"'TDTGT (theo Dphuong)'!$A$4:$F$75"}</definedName>
    <definedName name="_h1" localSheetId="96" hidden="1">{"'TDTGT (theo Dphuong)'!$A$4:$F$75"}</definedName>
    <definedName name="_h1" localSheetId="97" hidden="1">{"'TDTGT (theo Dphuong)'!$A$4:$F$75"}</definedName>
    <definedName name="_h1" localSheetId="98" hidden="1">{"'TDTGT (theo Dphuong)'!$A$4:$F$75"}</definedName>
    <definedName name="_h1" hidden="1">{"'TDTGT (theo Dphuong)'!$A$4:$F$75"}</definedName>
    <definedName name="_h2" localSheetId="3" hidden="1">{"'TDTGT (theo Dphuong)'!$A$4:$F$75"}</definedName>
    <definedName name="_h2" hidden="1">{"'TDTGT (theo Dphuong)'!$A$4:$F$75"}</definedName>
    <definedName name="_Key1" localSheetId="37" hidden="1">#REF!</definedName>
    <definedName name="_Key1" localSheetId="38" hidden="1">#REF!</definedName>
    <definedName name="_Key1" localSheetId="1" hidden="1">#REF!</definedName>
    <definedName name="_Key1" hidden="1">#REF!</definedName>
    <definedName name="_Key2" localSheetId="37" hidden="1">#REF!</definedName>
    <definedName name="_Key2" localSheetId="38" hidden="1">#REF!</definedName>
    <definedName name="_Key2" localSheetId="1" hidden="1">#REF!</definedName>
    <definedName name="_Key2" hidden="1">#REF!</definedName>
    <definedName name="_NET2" localSheetId="37">#REF!</definedName>
    <definedName name="_NET2" localSheetId="38">#REF!</definedName>
    <definedName name="_NET2" localSheetId="1">#REF!</definedName>
    <definedName name="_NET2">#REF!</definedName>
    <definedName name="_Order1" hidden="1">255</definedName>
    <definedName name="_Order2" hidden="1">255</definedName>
    <definedName name="_Sort" localSheetId="37" hidden="1">#REF!</definedName>
    <definedName name="_Sort" localSheetId="38" hidden="1">#REF!</definedName>
    <definedName name="_Sort" localSheetId="1" hidden="1">#REF!</definedName>
    <definedName name="_Sort" hidden="1">#REF!</definedName>
    <definedName name="_z" localSheetId="38">'[1]COAT&amp;WRAP-QIOT-#3'!#REF!</definedName>
    <definedName name="_z" localSheetId="1">'[1]COAT&amp;WRAP-QIOT-#3'!#REF!</definedName>
    <definedName name="_z">'[1]COAT&amp;WRAP-QIOT-#3'!#REF!</definedName>
    <definedName name="A" localSheetId="3">'[1]PNT-QUOT-#3'!#REF!</definedName>
    <definedName name="A" localSheetId="37">'[1]PNT-QUOT-#3'!#REF!</definedName>
    <definedName name="A" localSheetId="38">'[1]PNT-QUOT-#3'!#REF!</definedName>
    <definedName name="A" localSheetId="42">'[1]PNT-QUOT-#3'!#REF!</definedName>
    <definedName name="A" localSheetId="43">'[1]PNT-QUOT-#3'!#REF!</definedName>
    <definedName name="A" localSheetId="46">'[1]PNT-QUOT-#3'!#REF!</definedName>
    <definedName name="A" localSheetId="47">'[1]PNT-QUOT-#3'!#REF!</definedName>
    <definedName name="A" localSheetId="48">'[1]PNT-QUOT-#3'!#REF!</definedName>
    <definedName name="A" localSheetId="49">'[1]PNT-QUOT-#3'!#REF!</definedName>
    <definedName name="A" localSheetId="51">'[1]PNT-QUOT-#3'!#REF!</definedName>
    <definedName name="A" localSheetId="52">'[1]PNT-QUOT-#3'!#REF!</definedName>
    <definedName name="A" localSheetId="53">'[1]PNT-QUOT-#3'!#REF!</definedName>
    <definedName name="A" localSheetId="56">'[1]PNT-QUOT-#3'!#REF!</definedName>
    <definedName name="A" localSheetId="57">'[1]PNT-QUOT-#3'!#REF!</definedName>
    <definedName name="A" localSheetId="63">'[1]PNT-QUOT-#3'!#REF!</definedName>
    <definedName name="A" localSheetId="64">'[1]PNT-QUOT-#3'!#REF!</definedName>
    <definedName name="A" localSheetId="65">'[1]PNT-QUOT-#3'!#REF!</definedName>
    <definedName name="A" localSheetId="66">'[1]PNT-QUOT-#3'!#REF!</definedName>
    <definedName name="A" localSheetId="67">'[1]PNT-QUOT-#3'!#REF!</definedName>
    <definedName name="A" localSheetId="68">'[1]PNT-QUOT-#3'!#REF!</definedName>
    <definedName name="A" localSheetId="69">'[1]PNT-QUOT-#3'!#REF!</definedName>
    <definedName name="A" localSheetId="70">'[1]PNT-QUOT-#3'!#REF!</definedName>
    <definedName name="A" localSheetId="71">'[1]PNT-QUOT-#3'!#REF!</definedName>
    <definedName name="A" localSheetId="72">'[1]PNT-QUOT-#3'!#REF!</definedName>
    <definedName name="A" localSheetId="73">'[1]PNT-QUOT-#3'!#REF!</definedName>
    <definedName name="A" localSheetId="74">'[1]PNT-QUOT-#3'!#REF!</definedName>
    <definedName name="A" localSheetId="77">'[1]PNT-QUOT-#3'!#REF!</definedName>
    <definedName name="A" localSheetId="97">'[1]PNT-QUOT-#3'!#REF!</definedName>
    <definedName name="A" localSheetId="98">'[1]PNT-QUOT-#3'!#REF!</definedName>
    <definedName name="A" localSheetId="1">'[1]PNT-QUOT-#3'!#REF!</definedName>
    <definedName name="A">'[1]PNT-QUOT-#3'!#REF!</definedName>
    <definedName name="A01_">#N/A</definedName>
    <definedName name="A01AC">#N/A</definedName>
    <definedName name="A01CAT">#N/A</definedName>
    <definedName name="A01CODE">#N/A</definedName>
    <definedName name="A01DATA">#N/A</definedName>
    <definedName name="A01MI">#N/A</definedName>
    <definedName name="A01TO">#N/A</definedName>
    <definedName name="AA" localSheetId="37">#REF!</definedName>
    <definedName name="AA" localSheetId="38">#REF!</definedName>
    <definedName name="AA" localSheetId="1">#REF!</definedName>
    <definedName name="AA">#REF!</definedName>
    <definedName name="AAA" localSheetId="3">'[12]MTL$-INTER'!#REF!</definedName>
    <definedName name="AAA" localSheetId="37">'[12]MTL$-INTER'!#REF!</definedName>
    <definedName name="AAA" localSheetId="38">'[12]MTL$-INTER'!#REF!</definedName>
    <definedName name="AAA" localSheetId="42">'[12]MTL$-INTER'!#REF!</definedName>
    <definedName name="AAA" localSheetId="43">'[12]MTL$-INTER'!#REF!</definedName>
    <definedName name="AAA" localSheetId="46">'[12]MTL$-INTER'!#REF!</definedName>
    <definedName name="AAA" localSheetId="47">'[12]MTL$-INTER'!#REF!</definedName>
    <definedName name="AAA" localSheetId="48">'[12]MTL$-INTER'!#REF!</definedName>
    <definedName name="AAA" localSheetId="49">'[12]MTL$-INTER'!#REF!</definedName>
    <definedName name="AAA" localSheetId="51">'[12]MTL$-INTER'!#REF!</definedName>
    <definedName name="AAA" localSheetId="52">'[12]MTL$-INTER'!#REF!</definedName>
    <definedName name="AAA" localSheetId="53">'[12]MTL$-INTER'!#REF!</definedName>
    <definedName name="AAA" localSheetId="56">'[12]MTL$-INTER'!#REF!</definedName>
    <definedName name="AAA" localSheetId="57">'[12]MTL$-INTER'!#REF!</definedName>
    <definedName name="AAA" localSheetId="63">'[12]MTL$-INTER'!#REF!</definedName>
    <definedName name="AAA" localSheetId="64">'[12]MTL$-INTER'!#REF!</definedName>
    <definedName name="AAA" localSheetId="65">'[12]MTL$-INTER'!#REF!</definedName>
    <definedName name="AAA" localSheetId="66">'[12]MTL$-INTER'!#REF!</definedName>
    <definedName name="AAA" localSheetId="67">'[12]MTL$-INTER'!#REF!</definedName>
    <definedName name="AAA" localSheetId="68">'[12]MTL$-INTER'!#REF!</definedName>
    <definedName name="AAA" localSheetId="69">'[12]MTL$-INTER'!#REF!</definedName>
    <definedName name="AAA" localSheetId="70">'[12]MTL$-INTER'!#REF!</definedName>
    <definedName name="AAA" localSheetId="71">'[12]MTL$-INTER'!#REF!</definedName>
    <definedName name="AAA" localSheetId="72">'[12]MTL$-INTER'!#REF!</definedName>
    <definedName name="AAA" localSheetId="73">'[12]MTL$-INTER'!#REF!</definedName>
    <definedName name="AAA" localSheetId="74">'[12]MTL$-INTER'!#REF!</definedName>
    <definedName name="AAA" localSheetId="77">'[12]MTL$-INTER'!#REF!</definedName>
    <definedName name="AAA" localSheetId="97">'[12]MTL$-INTER'!#REF!</definedName>
    <definedName name="AAA" localSheetId="98">'[12]MTL$-INTER'!#REF!</definedName>
    <definedName name="AAA" localSheetId="1">'[12]MTL$-INTER'!#REF!</definedName>
    <definedName name="AAA">'[12]MTL$-INTER'!#REF!</definedName>
    <definedName name="abc" localSheetId="3" hidden="1">{"'TDTGT (theo Dphuong)'!$A$4:$F$75"}</definedName>
    <definedName name="abc" localSheetId="4" hidden="1">{"'TDTGT (theo Dphuong)'!$A$4:$F$75"}</definedName>
    <definedName name="abc" localSheetId="7" hidden="1">{"'TDTGT (theo Dphuong)'!$A$4:$F$75"}</definedName>
    <definedName name="abc" localSheetId="11" hidden="1">{"'TDTGT (theo Dphuong)'!$A$4:$F$75"}</definedName>
    <definedName name="abc" localSheetId="18" hidden="1">{"'TDTGT (theo Dphuong)'!$A$4:$F$75"}</definedName>
    <definedName name="abc" localSheetId="37" hidden="1">{"'TDTGT (theo Dphuong)'!$A$4:$F$75"}</definedName>
    <definedName name="abc" localSheetId="38" hidden="1">{"'TDTGT (theo Dphuong)'!$A$4:$F$75"}</definedName>
    <definedName name="abc" localSheetId="39" hidden="1">{"'TDTGT (theo Dphuong)'!$A$4:$F$75"}</definedName>
    <definedName name="abc" localSheetId="42" hidden="1">{"'TDTGT (theo Dphuong)'!$A$4:$F$75"}</definedName>
    <definedName name="abc" localSheetId="43" hidden="1">{"'TDTGT (theo Dphuong)'!$A$4:$F$75"}</definedName>
    <definedName name="abc" localSheetId="44" hidden="1">{"'TDTGT (theo Dphuong)'!$A$4:$F$75"}</definedName>
    <definedName name="abc" localSheetId="45" hidden="1">{"'TDTGT (theo Dphuong)'!$A$4:$F$75"}</definedName>
    <definedName name="abc" localSheetId="46" hidden="1">{"'TDTGT (theo Dphuong)'!$A$4:$F$75"}</definedName>
    <definedName name="abc" localSheetId="47" hidden="1">{"'TDTGT (theo Dphuong)'!$A$4:$F$75"}</definedName>
    <definedName name="abc" localSheetId="48" hidden="1">{"'TDTGT (theo Dphuong)'!$A$4:$F$75"}</definedName>
    <definedName name="abc" localSheetId="49" hidden="1">{"'TDTGT (theo Dphuong)'!$A$4:$F$75"}</definedName>
    <definedName name="abc" localSheetId="50" hidden="1">{"'TDTGT (theo Dphuong)'!$A$4:$F$75"}</definedName>
    <definedName name="abc" localSheetId="51" hidden="1">{"'TDTGT (theo Dphuong)'!$A$4:$F$75"}</definedName>
    <definedName name="abc" localSheetId="52" hidden="1">{"'TDTGT (theo Dphuong)'!$A$4:$F$75"}</definedName>
    <definedName name="abc" localSheetId="53" hidden="1">{"'TDTGT (theo Dphuong)'!$A$4:$F$75"}</definedName>
    <definedName name="abc" localSheetId="61" hidden="1">{"'TDTGT (theo Dphuong)'!$A$4:$F$75"}</definedName>
    <definedName name="abc" localSheetId="62" hidden="1">{"'TDTGT (theo Dphuong)'!$A$4:$F$75"}</definedName>
    <definedName name="abc" localSheetId="63" hidden="1">{"'TDTGT (theo Dphuong)'!$A$4:$F$75"}</definedName>
    <definedName name="abc" localSheetId="64" hidden="1">{"'TDTGT (theo Dphuong)'!$A$4:$F$75"}</definedName>
    <definedName name="abc" localSheetId="65" hidden="1">{"'TDTGT (theo Dphuong)'!$A$4:$F$75"}</definedName>
    <definedName name="abc" localSheetId="66" hidden="1">{"'TDTGT (theo Dphuong)'!$A$4:$F$75"}</definedName>
    <definedName name="abc" localSheetId="67" hidden="1">{"'TDTGT (theo Dphuong)'!$A$4:$F$75"}</definedName>
    <definedName name="abc" localSheetId="68" hidden="1">{"'TDTGT (theo Dphuong)'!$A$4:$F$75"}</definedName>
    <definedName name="abc" localSheetId="69" hidden="1">{"'TDTGT (theo Dphuong)'!$A$4:$F$75"}</definedName>
    <definedName name="abc" localSheetId="70" hidden="1">{"'TDTGT (theo Dphuong)'!$A$4:$F$75"}</definedName>
    <definedName name="abc" localSheetId="71" hidden="1">{"'TDTGT (theo Dphuong)'!$A$4:$F$75"}</definedName>
    <definedName name="abc" localSheetId="72" hidden="1">{"'TDTGT (theo Dphuong)'!$A$4:$F$75"}</definedName>
    <definedName name="abc" localSheetId="73" hidden="1">{"'TDTGT (theo Dphuong)'!$A$4:$F$75"}</definedName>
    <definedName name="abc" localSheetId="74" hidden="1">{"'TDTGT (theo Dphuong)'!$A$4:$F$75"}</definedName>
    <definedName name="abc" localSheetId="76" hidden="1">{"'TDTGT (theo Dphuong)'!$A$4:$F$75"}</definedName>
    <definedName name="abc" localSheetId="77" hidden="1">{"'TDTGT (theo Dphuong)'!$A$4:$F$75"}</definedName>
    <definedName name="abc" localSheetId="95" hidden="1">{"'TDTGT (theo Dphuong)'!$A$4:$F$75"}</definedName>
    <definedName name="abc" localSheetId="96" hidden="1">{"'TDTGT (theo Dphuong)'!$A$4:$F$75"}</definedName>
    <definedName name="abc" localSheetId="97" hidden="1">{"'TDTGT (theo Dphuong)'!$A$4:$F$75"}</definedName>
    <definedName name="abc" localSheetId="98" hidden="1">{"'TDTGT (theo Dphuong)'!$A$4:$F$75"}</definedName>
    <definedName name="abc" hidden="1">{"'TDTGT (theo Dphuong)'!$A$4:$F$75"}</definedName>
    <definedName name="All_Item" localSheetId="37">#REF!</definedName>
    <definedName name="All_Item" localSheetId="38">#REF!</definedName>
    <definedName name="All_Item" localSheetId="1">#REF!</definedName>
    <definedName name="All_Item">#REF!</definedName>
    <definedName name="ALPIN">#N/A</definedName>
    <definedName name="ALPJYOU">#N/A</definedName>
    <definedName name="ALPTOI">#N/A</definedName>
    <definedName name="anpha" localSheetId="37">#REF!</definedName>
    <definedName name="anpha" localSheetId="38">#REF!</definedName>
    <definedName name="anpha" localSheetId="1">#REF!</definedName>
    <definedName name="anpha">#REF!</definedName>
    <definedName name="B" localSheetId="3">'[1]PNT-QUOT-#3'!#REF!</definedName>
    <definedName name="B" localSheetId="37">'[1]PNT-QUOT-#3'!#REF!</definedName>
    <definedName name="B" localSheetId="38">'[1]PNT-QUOT-#3'!#REF!</definedName>
    <definedName name="B" localSheetId="42">'[1]PNT-QUOT-#3'!#REF!</definedName>
    <definedName name="B" localSheetId="43">'[1]PNT-QUOT-#3'!#REF!</definedName>
    <definedName name="B" localSheetId="46">'[1]PNT-QUOT-#3'!#REF!</definedName>
    <definedName name="B" localSheetId="47">'[1]PNT-QUOT-#3'!#REF!</definedName>
    <definedName name="B" localSheetId="48">'[1]PNT-QUOT-#3'!#REF!</definedName>
    <definedName name="B" localSheetId="49">'[1]PNT-QUOT-#3'!#REF!</definedName>
    <definedName name="B" localSheetId="51">'[1]PNT-QUOT-#3'!#REF!</definedName>
    <definedName name="B" localSheetId="52">'[1]PNT-QUOT-#3'!#REF!</definedName>
    <definedName name="B" localSheetId="53">'[1]PNT-QUOT-#3'!#REF!</definedName>
    <definedName name="B" localSheetId="56">'[1]PNT-QUOT-#3'!#REF!</definedName>
    <definedName name="B" localSheetId="57">'[1]PNT-QUOT-#3'!#REF!</definedName>
    <definedName name="B" localSheetId="63">'[1]PNT-QUOT-#3'!#REF!</definedName>
    <definedName name="B" localSheetId="64">'[1]PNT-QUOT-#3'!#REF!</definedName>
    <definedName name="B" localSheetId="65">'[1]PNT-QUOT-#3'!#REF!</definedName>
    <definedName name="B" localSheetId="66">'[1]PNT-QUOT-#3'!#REF!</definedName>
    <definedName name="B" localSheetId="67">'[1]PNT-QUOT-#3'!#REF!</definedName>
    <definedName name="B" localSheetId="68">'[1]PNT-QUOT-#3'!#REF!</definedName>
    <definedName name="B" localSheetId="69">'[1]PNT-QUOT-#3'!#REF!</definedName>
    <definedName name="B" localSheetId="70">'[1]PNT-QUOT-#3'!#REF!</definedName>
    <definedName name="B" localSheetId="71">'[1]PNT-QUOT-#3'!#REF!</definedName>
    <definedName name="B" localSheetId="72">'[1]PNT-QUOT-#3'!#REF!</definedName>
    <definedName name="B" localSheetId="73">'[1]PNT-QUOT-#3'!#REF!</definedName>
    <definedName name="B" localSheetId="74">'[1]PNT-QUOT-#3'!#REF!</definedName>
    <definedName name="B" localSheetId="77">'[1]PNT-QUOT-#3'!#REF!</definedName>
    <definedName name="B" localSheetId="97">'[1]PNT-QUOT-#3'!#REF!</definedName>
    <definedName name="B" localSheetId="98">'[1]PNT-QUOT-#3'!#REF!</definedName>
    <definedName name="B" localSheetId="1">'[1]PNT-QUOT-#3'!#REF!</definedName>
    <definedName name="B">'[1]PNT-QUOT-#3'!#REF!</definedName>
    <definedName name="B5new" localSheetId="3" hidden="1">{"'TDTGT (theo Dphuong)'!$A$4:$F$75"}</definedName>
    <definedName name="B5new" localSheetId="18" hidden="1">{"'TDTGT (theo Dphuong)'!$A$4:$F$75"}</definedName>
    <definedName name="B5new" hidden="1">{"'TDTGT (theo Dphuong)'!$A$4:$F$75"}</definedName>
    <definedName name="BB" localSheetId="37">#REF!</definedName>
    <definedName name="BB" localSheetId="38">#REF!</definedName>
    <definedName name="BB" localSheetId="1">#REF!</definedName>
    <definedName name="BB">#REF!</definedName>
    <definedName name="beta" localSheetId="37">#REF!</definedName>
    <definedName name="beta" localSheetId="38">#REF!</definedName>
    <definedName name="beta" localSheetId="1">#REF!</definedName>
    <definedName name="beta">#REF!</definedName>
    <definedName name="BOQ" localSheetId="37">#REF!</definedName>
    <definedName name="BOQ" localSheetId="38">#REF!</definedName>
    <definedName name="BOQ" localSheetId="1">#REF!</definedName>
    <definedName name="BOQ">#REF!</definedName>
    <definedName name="BT" localSheetId="3">#REF!</definedName>
    <definedName name="BT" localSheetId="7">#REF!</definedName>
    <definedName name="BT" localSheetId="18">#REF!</definedName>
    <definedName name="BT" localSheetId="37">#REF!</definedName>
    <definedName name="BT" localSheetId="38">#REF!</definedName>
    <definedName name="BT" localSheetId="39">#REF!</definedName>
    <definedName name="BT" localSheetId="95">#REF!</definedName>
    <definedName name="BT" localSheetId="99">#REF!</definedName>
    <definedName name="BT" localSheetId="100">#REF!</definedName>
    <definedName name="BT" localSheetId="1">#REF!</definedName>
    <definedName name="BT">#REF!</definedName>
    <definedName name="BVCISUMMARY" localSheetId="37">#REF!</definedName>
    <definedName name="BVCISUMMARY" localSheetId="38">#REF!</definedName>
    <definedName name="BVCISUMMARY" localSheetId="1">#REF!</definedName>
    <definedName name="BVCISUMMARY">#REF!</definedName>
    <definedName name="Category_All" localSheetId="37">#REF!</definedName>
    <definedName name="Category_All" localSheetId="38">#REF!</definedName>
    <definedName name="Category_All" localSheetId="1">#REF!</definedName>
    <definedName name="Category_All">#REF!</definedName>
    <definedName name="CATIN">#N/A</definedName>
    <definedName name="CATJYOU">#N/A</definedName>
    <definedName name="CATREC">#N/A</definedName>
    <definedName name="CATSYU">#N/A</definedName>
    <definedName name="COAT" localSheetId="3">'[1]PNT-QUOT-#3'!#REF!</definedName>
    <definedName name="COAT" localSheetId="37">'[1]PNT-QUOT-#3'!#REF!</definedName>
    <definedName name="COAT" localSheetId="38">'[1]PNT-QUOT-#3'!#REF!</definedName>
    <definedName name="COAT" localSheetId="42">'[1]PNT-QUOT-#3'!#REF!</definedName>
    <definedName name="COAT" localSheetId="43">'[1]PNT-QUOT-#3'!#REF!</definedName>
    <definedName name="COAT" localSheetId="46">'[1]PNT-QUOT-#3'!#REF!</definedName>
    <definedName name="COAT" localSheetId="47">'[1]PNT-QUOT-#3'!#REF!</definedName>
    <definedName name="COAT" localSheetId="48">'[1]PNT-QUOT-#3'!#REF!</definedName>
    <definedName name="COAT" localSheetId="49">'[1]PNT-QUOT-#3'!#REF!</definedName>
    <definedName name="COAT" localSheetId="51">'[1]PNT-QUOT-#3'!#REF!</definedName>
    <definedName name="COAT" localSheetId="52">'[1]PNT-QUOT-#3'!#REF!</definedName>
    <definedName name="COAT" localSheetId="53">'[1]PNT-QUOT-#3'!#REF!</definedName>
    <definedName name="COAT" localSheetId="56">'[1]PNT-QUOT-#3'!#REF!</definedName>
    <definedName name="COAT" localSheetId="57">'[1]PNT-QUOT-#3'!#REF!</definedName>
    <definedName name="COAT" localSheetId="63">'[1]PNT-QUOT-#3'!#REF!</definedName>
    <definedName name="COAT" localSheetId="64">'[1]PNT-QUOT-#3'!#REF!</definedName>
    <definedName name="COAT" localSheetId="65">'[1]PNT-QUOT-#3'!#REF!</definedName>
    <definedName name="COAT" localSheetId="66">'[1]PNT-QUOT-#3'!#REF!</definedName>
    <definedName name="COAT" localSheetId="67">'[1]PNT-QUOT-#3'!#REF!</definedName>
    <definedName name="COAT" localSheetId="68">'[1]PNT-QUOT-#3'!#REF!</definedName>
    <definedName name="COAT" localSheetId="69">'[1]PNT-QUOT-#3'!#REF!</definedName>
    <definedName name="COAT" localSheetId="70">'[1]PNT-QUOT-#3'!#REF!</definedName>
    <definedName name="COAT" localSheetId="71">'[1]PNT-QUOT-#3'!#REF!</definedName>
    <definedName name="COAT" localSheetId="72">'[1]PNT-QUOT-#3'!#REF!</definedName>
    <definedName name="COAT" localSheetId="73">'[1]PNT-QUOT-#3'!#REF!</definedName>
    <definedName name="COAT" localSheetId="74">'[1]PNT-QUOT-#3'!#REF!</definedName>
    <definedName name="COAT" localSheetId="77">'[1]PNT-QUOT-#3'!#REF!</definedName>
    <definedName name="COAT" localSheetId="97">'[1]PNT-QUOT-#3'!#REF!</definedName>
    <definedName name="COAT" localSheetId="98">'[1]PNT-QUOT-#3'!#REF!</definedName>
    <definedName name="COAT" localSheetId="1">'[1]PNT-QUOT-#3'!#REF!</definedName>
    <definedName name="COAT">'[1]PNT-QUOT-#3'!#REF!</definedName>
    <definedName name="COMMON" localSheetId="37">#REF!</definedName>
    <definedName name="COMMON" localSheetId="38">#REF!</definedName>
    <definedName name="COMMON" localSheetId="1">#REF!</definedName>
    <definedName name="COMMON">#REF!</definedName>
    <definedName name="CON_EQP_COS" localSheetId="37">#REF!</definedName>
    <definedName name="CON_EQP_COS" localSheetId="38">#REF!</definedName>
    <definedName name="CON_EQP_COS" localSheetId="1">#REF!</definedName>
    <definedName name="CON_EQP_COS">#REF!</definedName>
    <definedName name="CON_EQP_COST" localSheetId="37">#REF!</definedName>
    <definedName name="CON_EQP_COST" localSheetId="38">#REF!</definedName>
    <definedName name="CON_EQP_COST" localSheetId="1">#REF!</definedName>
    <definedName name="CON_EQP_COST">#REF!</definedName>
    <definedName name="CONST_EQ" localSheetId="37">#REF!</definedName>
    <definedName name="CONST_EQ" localSheetId="38">#REF!</definedName>
    <definedName name="CONST_EQ" localSheetId="1">#REF!</definedName>
    <definedName name="CONST_EQ">#REF!</definedName>
    <definedName name="COVER" localSheetId="37">#REF!</definedName>
    <definedName name="COVER" localSheetId="38">#REF!</definedName>
    <definedName name="COVER" localSheetId="1">#REF!</definedName>
    <definedName name="COVER">#REF!</definedName>
    <definedName name="CRITINST" localSheetId="37">#REF!</definedName>
    <definedName name="CRITINST" localSheetId="38">#REF!</definedName>
    <definedName name="CRITINST" localSheetId="1">#REF!</definedName>
    <definedName name="CRITINST">#REF!</definedName>
    <definedName name="CRITPURC" localSheetId="37">#REF!</definedName>
    <definedName name="CRITPURC" localSheetId="38">#REF!</definedName>
    <definedName name="CRITPURC" localSheetId="1">#REF!</definedName>
    <definedName name="CRITPURC">#REF!</definedName>
    <definedName name="CS_10" localSheetId="3">#REF!</definedName>
    <definedName name="CS_10" localSheetId="7">#REF!</definedName>
    <definedName name="CS_10" localSheetId="18">#REF!</definedName>
    <definedName name="CS_10" localSheetId="37">#REF!</definedName>
    <definedName name="CS_10" localSheetId="38">#REF!</definedName>
    <definedName name="CS_10" localSheetId="39">#REF!</definedName>
    <definedName name="CS_10" localSheetId="95">#REF!</definedName>
    <definedName name="CS_10" localSheetId="99">#REF!</definedName>
    <definedName name="CS_10" localSheetId="100">#REF!</definedName>
    <definedName name="CS_10" localSheetId="1">#REF!</definedName>
    <definedName name="CS_10">#REF!</definedName>
    <definedName name="CS_100" localSheetId="3">#REF!</definedName>
    <definedName name="CS_100" localSheetId="7">#REF!</definedName>
    <definedName name="CS_100" localSheetId="18">#REF!</definedName>
    <definedName name="CS_100" localSheetId="37">#REF!</definedName>
    <definedName name="CS_100" localSheetId="38">#REF!</definedName>
    <definedName name="CS_100" localSheetId="39">#REF!</definedName>
    <definedName name="CS_100" localSheetId="95">#REF!</definedName>
    <definedName name="CS_100" localSheetId="99">#REF!</definedName>
    <definedName name="CS_100" localSheetId="100">#REF!</definedName>
    <definedName name="CS_100" localSheetId="1">#REF!</definedName>
    <definedName name="CS_100">#REF!</definedName>
    <definedName name="CS_10S" localSheetId="3">#REF!</definedName>
    <definedName name="CS_10S" localSheetId="7">#REF!</definedName>
    <definedName name="CS_10S" localSheetId="18">#REF!</definedName>
    <definedName name="CS_10S" localSheetId="37">#REF!</definedName>
    <definedName name="CS_10S" localSheetId="38">#REF!</definedName>
    <definedName name="CS_10S" localSheetId="39">#REF!</definedName>
    <definedName name="CS_10S" localSheetId="95">#REF!</definedName>
    <definedName name="CS_10S" localSheetId="99">#REF!</definedName>
    <definedName name="CS_10S" localSheetId="100">#REF!</definedName>
    <definedName name="CS_10S" localSheetId="1">#REF!</definedName>
    <definedName name="CS_10S">#REF!</definedName>
    <definedName name="CS_120" localSheetId="3">#REF!</definedName>
    <definedName name="CS_120" localSheetId="7">#REF!</definedName>
    <definedName name="CS_120" localSheetId="18">#REF!</definedName>
    <definedName name="CS_120" localSheetId="37">#REF!</definedName>
    <definedName name="CS_120" localSheetId="38">#REF!</definedName>
    <definedName name="CS_120" localSheetId="39">#REF!</definedName>
    <definedName name="CS_120" localSheetId="95">#REF!</definedName>
    <definedName name="CS_120" localSheetId="99">#REF!</definedName>
    <definedName name="CS_120" localSheetId="100">#REF!</definedName>
    <definedName name="CS_120" localSheetId="1">#REF!</definedName>
    <definedName name="CS_120">#REF!</definedName>
    <definedName name="CS_140" localSheetId="3">#REF!</definedName>
    <definedName name="CS_140" localSheetId="7">#REF!</definedName>
    <definedName name="CS_140" localSheetId="18">#REF!</definedName>
    <definedName name="CS_140" localSheetId="37">#REF!</definedName>
    <definedName name="CS_140" localSheetId="38">#REF!</definedName>
    <definedName name="CS_140" localSheetId="39">#REF!</definedName>
    <definedName name="CS_140" localSheetId="95">#REF!</definedName>
    <definedName name="CS_140" localSheetId="99">#REF!</definedName>
    <definedName name="CS_140" localSheetId="100">#REF!</definedName>
    <definedName name="CS_140" localSheetId="1">#REF!</definedName>
    <definedName name="CS_140">#REF!</definedName>
    <definedName name="CS_160" localSheetId="3">#REF!</definedName>
    <definedName name="CS_160" localSheetId="7">#REF!</definedName>
    <definedName name="CS_160" localSheetId="18">#REF!</definedName>
    <definedName name="CS_160" localSheetId="37">#REF!</definedName>
    <definedName name="CS_160" localSheetId="38">#REF!</definedName>
    <definedName name="CS_160" localSheetId="39">#REF!</definedName>
    <definedName name="CS_160" localSheetId="95">#REF!</definedName>
    <definedName name="CS_160" localSheetId="99">#REF!</definedName>
    <definedName name="CS_160" localSheetId="100">#REF!</definedName>
    <definedName name="CS_160" localSheetId="1">#REF!</definedName>
    <definedName name="CS_160">#REF!</definedName>
    <definedName name="CS_20" localSheetId="3">#REF!</definedName>
    <definedName name="CS_20" localSheetId="7">#REF!</definedName>
    <definedName name="CS_20" localSheetId="18">#REF!</definedName>
    <definedName name="CS_20" localSheetId="37">#REF!</definedName>
    <definedName name="CS_20" localSheetId="38">#REF!</definedName>
    <definedName name="CS_20" localSheetId="39">#REF!</definedName>
    <definedName name="CS_20" localSheetId="95">#REF!</definedName>
    <definedName name="CS_20" localSheetId="99">#REF!</definedName>
    <definedName name="CS_20" localSheetId="100">#REF!</definedName>
    <definedName name="CS_20" localSheetId="1">#REF!</definedName>
    <definedName name="CS_20">#REF!</definedName>
    <definedName name="CS_30" localSheetId="3">#REF!</definedName>
    <definedName name="CS_30" localSheetId="7">#REF!</definedName>
    <definedName name="CS_30" localSheetId="18">#REF!</definedName>
    <definedName name="CS_30" localSheetId="37">#REF!</definedName>
    <definedName name="CS_30" localSheetId="38">#REF!</definedName>
    <definedName name="CS_30" localSheetId="39">#REF!</definedName>
    <definedName name="CS_30" localSheetId="95">#REF!</definedName>
    <definedName name="CS_30" localSheetId="99">#REF!</definedName>
    <definedName name="CS_30" localSheetId="100">#REF!</definedName>
    <definedName name="CS_30" localSheetId="1">#REF!</definedName>
    <definedName name="CS_30">#REF!</definedName>
    <definedName name="CS_40" localSheetId="3">#REF!</definedName>
    <definedName name="CS_40" localSheetId="7">#REF!</definedName>
    <definedName name="CS_40" localSheetId="18">#REF!</definedName>
    <definedName name="CS_40" localSheetId="37">#REF!</definedName>
    <definedName name="CS_40" localSheetId="38">#REF!</definedName>
    <definedName name="CS_40" localSheetId="39">#REF!</definedName>
    <definedName name="CS_40" localSheetId="95">#REF!</definedName>
    <definedName name="CS_40" localSheetId="99">#REF!</definedName>
    <definedName name="CS_40" localSheetId="100">#REF!</definedName>
    <definedName name="CS_40" localSheetId="1">#REF!</definedName>
    <definedName name="CS_40">#REF!</definedName>
    <definedName name="CS_40S" localSheetId="3">#REF!</definedName>
    <definedName name="CS_40S" localSheetId="7">#REF!</definedName>
    <definedName name="CS_40S" localSheetId="18">#REF!</definedName>
    <definedName name="CS_40S" localSheetId="37">#REF!</definedName>
    <definedName name="CS_40S" localSheetId="38">#REF!</definedName>
    <definedName name="CS_40S" localSheetId="39">#REF!</definedName>
    <definedName name="CS_40S" localSheetId="95">#REF!</definedName>
    <definedName name="CS_40S" localSheetId="99">#REF!</definedName>
    <definedName name="CS_40S" localSheetId="100">#REF!</definedName>
    <definedName name="CS_40S" localSheetId="1">#REF!</definedName>
    <definedName name="CS_40S">#REF!</definedName>
    <definedName name="CS_5S" localSheetId="3">#REF!</definedName>
    <definedName name="CS_5S" localSheetId="7">#REF!</definedName>
    <definedName name="CS_5S" localSheetId="18">#REF!</definedName>
    <definedName name="CS_5S" localSheetId="37">#REF!</definedName>
    <definedName name="CS_5S" localSheetId="38">#REF!</definedName>
    <definedName name="CS_5S" localSheetId="39">#REF!</definedName>
    <definedName name="CS_5S" localSheetId="95">#REF!</definedName>
    <definedName name="CS_5S" localSheetId="99">#REF!</definedName>
    <definedName name="CS_5S" localSheetId="100">#REF!</definedName>
    <definedName name="CS_5S" localSheetId="1">#REF!</definedName>
    <definedName name="CS_5S">#REF!</definedName>
    <definedName name="CS_60" localSheetId="3">#REF!</definedName>
    <definedName name="CS_60" localSheetId="7">#REF!</definedName>
    <definedName name="CS_60" localSheetId="18">#REF!</definedName>
    <definedName name="CS_60" localSheetId="37">#REF!</definedName>
    <definedName name="CS_60" localSheetId="38">#REF!</definedName>
    <definedName name="CS_60" localSheetId="39">#REF!</definedName>
    <definedName name="CS_60" localSheetId="95">#REF!</definedName>
    <definedName name="CS_60" localSheetId="99">#REF!</definedName>
    <definedName name="CS_60" localSheetId="100">#REF!</definedName>
    <definedName name="CS_60" localSheetId="1">#REF!</definedName>
    <definedName name="CS_60">#REF!</definedName>
    <definedName name="CS_80" localSheetId="3">#REF!</definedName>
    <definedName name="CS_80" localSheetId="7">#REF!</definedName>
    <definedName name="CS_80" localSheetId="18">#REF!</definedName>
    <definedName name="CS_80" localSheetId="37">#REF!</definedName>
    <definedName name="CS_80" localSheetId="38">#REF!</definedName>
    <definedName name="CS_80" localSheetId="39">#REF!</definedName>
    <definedName name="CS_80" localSheetId="95">#REF!</definedName>
    <definedName name="CS_80" localSheetId="99">#REF!</definedName>
    <definedName name="CS_80" localSheetId="100">#REF!</definedName>
    <definedName name="CS_80" localSheetId="1">#REF!</definedName>
    <definedName name="CS_80">#REF!</definedName>
    <definedName name="CS_80S" localSheetId="3">#REF!</definedName>
    <definedName name="CS_80S" localSheetId="7">#REF!</definedName>
    <definedName name="CS_80S" localSheetId="18">#REF!</definedName>
    <definedName name="CS_80S" localSheetId="37">#REF!</definedName>
    <definedName name="CS_80S" localSheetId="38">#REF!</definedName>
    <definedName name="CS_80S" localSheetId="39">#REF!</definedName>
    <definedName name="CS_80S" localSheetId="95">#REF!</definedName>
    <definedName name="CS_80S" localSheetId="99">#REF!</definedName>
    <definedName name="CS_80S" localSheetId="100">#REF!</definedName>
    <definedName name="CS_80S" localSheetId="1">#REF!</definedName>
    <definedName name="CS_80S">#REF!</definedName>
    <definedName name="CS_STD" localSheetId="3">#REF!</definedName>
    <definedName name="CS_STD" localSheetId="7">#REF!</definedName>
    <definedName name="CS_STD" localSheetId="18">#REF!</definedName>
    <definedName name="CS_STD" localSheetId="37">#REF!</definedName>
    <definedName name="CS_STD" localSheetId="38">#REF!</definedName>
    <definedName name="CS_STD" localSheetId="39">#REF!</definedName>
    <definedName name="CS_STD" localSheetId="95">#REF!</definedName>
    <definedName name="CS_STD" localSheetId="99">#REF!</definedName>
    <definedName name="CS_STD" localSheetId="100">#REF!</definedName>
    <definedName name="CS_STD" localSheetId="1">#REF!</definedName>
    <definedName name="CS_STD">#REF!</definedName>
    <definedName name="CS_XS" localSheetId="3">#REF!</definedName>
    <definedName name="CS_XS" localSheetId="7">#REF!</definedName>
    <definedName name="CS_XS" localSheetId="18">#REF!</definedName>
    <definedName name="CS_XS" localSheetId="37">#REF!</definedName>
    <definedName name="CS_XS" localSheetId="38">#REF!</definedName>
    <definedName name="CS_XS" localSheetId="39">#REF!</definedName>
    <definedName name="CS_XS" localSheetId="95">#REF!</definedName>
    <definedName name="CS_XS" localSheetId="99">#REF!</definedName>
    <definedName name="CS_XS" localSheetId="100">#REF!</definedName>
    <definedName name="CS_XS" localSheetId="1">#REF!</definedName>
    <definedName name="CS_XS">#REF!</definedName>
    <definedName name="CS_XXS" localSheetId="3">#REF!</definedName>
    <definedName name="CS_XXS" localSheetId="7">#REF!</definedName>
    <definedName name="CS_XXS" localSheetId="18">#REF!</definedName>
    <definedName name="CS_XXS" localSheetId="37">#REF!</definedName>
    <definedName name="CS_XXS" localSheetId="38">#REF!</definedName>
    <definedName name="CS_XXS" localSheetId="39">#REF!</definedName>
    <definedName name="CS_XXS" localSheetId="95">#REF!</definedName>
    <definedName name="CS_XXS" localSheetId="99">#REF!</definedName>
    <definedName name="CS_XXS" localSheetId="100">#REF!</definedName>
    <definedName name="CS_XXS" localSheetId="1">#REF!</definedName>
    <definedName name="CS_XXS">#REF!</definedName>
    <definedName name="CURRENCY" localSheetId="37">#REF!</definedName>
    <definedName name="CURRENCY" localSheetId="38">#REF!</definedName>
    <definedName name="CURRENCY" localSheetId="1">#REF!</definedName>
    <definedName name="CURRENCY">#REF!</definedName>
    <definedName name="cv" localSheetId="3" hidden="1">{"'TDTGT (theo Dphuong)'!$A$4:$F$75"}</definedName>
    <definedName name="cv" localSheetId="4" hidden="1">{"'TDTGT (theo Dphuong)'!$A$4:$F$75"}</definedName>
    <definedName name="cv" localSheetId="7" hidden="1">{"'TDTGT (theo Dphuong)'!$A$4:$F$75"}</definedName>
    <definedName name="cv" localSheetId="11" hidden="1">{"'TDTGT (theo Dphuong)'!$A$4:$F$75"}</definedName>
    <definedName name="cv" localSheetId="18" hidden="1">{"'TDTGT (theo Dphuong)'!$A$4:$F$75"}</definedName>
    <definedName name="cv" localSheetId="37" hidden="1">{"'TDTGT (theo Dphuong)'!$A$4:$F$75"}</definedName>
    <definedName name="cv" localSheetId="38" hidden="1">{"'TDTGT (theo Dphuong)'!$A$4:$F$75"}</definedName>
    <definedName name="cv" localSheetId="39" hidden="1">{"'TDTGT (theo Dphuong)'!$A$4:$F$75"}</definedName>
    <definedName name="cv" localSheetId="42" hidden="1">{"'TDTGT (theo Dphuong)'!$A$4:$F$75"}</definedName>
    <definedName name="cv" localSheetId="43" hidden="1">{"'TDTGT (theo Dphuong)'!$A$4:$F$75"}</definedName>
    <definedName name="cv" localSheetId="44" hidden="1">{"'TDTGT (theo Dphuong)'!$A$4:$F$75"}</definedName>
    <definedName name="cv" localSheetId="45" hidden="1">{"'TDTGT (theo Dphuong)'!$A$4:$F$75"}</definedName>
    <definedName name="cv" localSheetId="46" hidden="1">{"'TDTGT (theo Dphuong)'!$A$4:$F$75"}</definedName>
    <definedName name="cv" localSheetId="47" hidden="1">{"'TDTGT (theo Dphuong)'!$A$4:$F$75"}</definedName>
    <definedName name="cv" localSheetId="48" hidden="1">{"'TDTGT (theo Dphuong)'!$A$4:$F$75"}</definedName>
    <definedName name="cv" localSheetId="49" hidden="1">{"'TDTGT (theo Dphuong)'!$A$4:$F$75"}</definedName>
    <definedName name="cv" localSheetId="50" hidden="1">{"'TDTGT (theo Dphuong)'!$A$4:$F$75"}</definedName>
    <definedName name="cv" localSheetId="51" hidden="1">{"'TDTGT (theo Dphuong)'!$A$4:$F$75"}</definedName>
    <definedName name="cv" localSheetId="52" hidden="1">{"'TDTGT (theo Dphuong)'!$A$4:$F$75"}</definedName>
    <definedName name="cv" localSheetId="53" hidden="1">{"'TDTGT (theo Dphuong)'!$A$4:$F$75"}</definedName>
    <definedName name="cv" localSheetId="61" hidden="1">{"'TDTGT (theo Dphuong)'!$A$4:$F$75"}</definedName>
    <definedName name="cv" localSheetId="62" hidden="1">{"'TDTGT (theo Dphuong)'!$A$4:$F$75"}</definedName>
    <definedName name="cv" localSheetId="63" hidden="1">{"'TDTGT (theo Dphuong)'!$A$4:$F$75"}</definedName>
    <definedName name="cv" localSheetId="64" hidden="1">{"'TDTGT (theo Dphuong)'!$A$4:$F$75"}</definedName>
    <definedName name="cv" localSheetId="65" hidden="1">{"'TDTGT (theo Dphuong)'!$A$4:$F$75"}</definedName>
    <definedName name="cv" localSheetId="66" hidden="1">{"'TDTGT (theo Dphuong)'!$A$4:$F$75"}</definedName>
    <definedName name="cv" localSheetId="67" hidden="1">{"'TDTGT (theo Dphuong)'!$A$4:$F$75"}</definedName>
    <definedName name="cv" localSheetId="68" hidden="1">{"'TDTGT (theo Dphuong)'!$A$4:$F$75"}</definedName>
    <definedName name="cv" localSheetId="69" hidden="1">{"'TDTGT (theo Dphuong)'!$A$4:$F$75"}</definedName>
    <definedName name="cv" localSheetId="70" hidden="1">{"'TDTGT (theo Dphuong)'!$A$4:$F$75"}</definedName>
    <definedName name="cv" localSheetId="71" hidden="1">{"'TDTGT (theo Dphuong)'!$A$4:$F$75"}</definedName>
    <definedName name="cv" localSheetId="72" hidden="1">{"'TDTGT (theo Dphuong)'!$A$4:$F$75"}</definedName>
    <definedName name="cv" localSheetId="73" hidden="1">{"'TDTGT (theo Dphuong)'!$A$4:$F$75"}</definedName>
    <definedName name="cv" localSheetId="74" hidden="1">{"'TDTGT (theo Dphuong)'!$A$4:$F$75"}</definedName>
    <definedName name="cv" localSheetId="76" hidden="1">{"'TDTGT (theo Dphuong)'!$A$4:$F$75"}</definedName>
    <definedName name="cv" localSheetId="77" hidden="1">{"'TDTGT (theo Dphuong)'!$A$4:$F$75"}</definedName>
    <definedName name="cv" localSheetId="95" hidden="1">{"'TDTGT (theo Dphuong)'!$A$4:$F$75"}</definedName>
    <definedName name="cv" localSheetId="96" hidden="1">{"'TDTGT (theo Dphuong)'!$A$4:$F$75"}</definedName>
    <definedName name="cv" localSheetId="97" hidden="1">{"'TDTGT (theo Dphuong)'!$A$4:$F$75"}</definedName>
    <definedName name="cv" localSheetId="98" hidden="1">{"'TDTGT (theo Dphuong)'!$A$4:$F$75"}</definedName>
    <definedName name="cv" hidden="1">{"'TDTGT (theo Dphuong)'!$A$4:$F$75"}</definedName>
    <definedName name="cx" localSheetId="3">#REF!</definedName>
    <definedName name="cx" localSheetId="7">#REF!</definedName>
    <definedName name="cx" localSheetId="18">#REF!</definedName>
    <definedName name="cx" localSheetId="37">#REF!</definedName>
    <definedName name="cx" localSheetId="38">#REF!</definedName>
    <definedName name="cx" localSheetId="39">#REF!</definedName>
    <definedName name="cx" localSheetId="95">#REF!</definedName>
    <definedName name="cx" localSheetId="99">#REF!</definedName>
    <definedName name="cx" localSheetId="100">#REF!</definedName>
    <definedName name="cx" localSheetId="1">#REF!</definedName>
    <definedName name="cx">#REF!</definedName>
    <definedName name="D_7101A_B" localSheetId="37">#REF!</definedName>
    <definedName name="D_7101A_B" localSheetId="38">#REF!</definedName>
    <definedName name="D_7101A_B" localSheetId="1">#REF!</definedName>
    <definedName name="D_7101A_B">#REF!</definedName>
    <definedName name="_xlnm.Database" localSheetId="37">#REF!</definedName>
    <definedName name="_xlnm.Database" localSheetId="38">#REF!</definedName>
    <definedName name="_xlnm.Database" localSheetId="1">#REF!</definedName>
    <definedName name="_xlnm.Database">#REF!</definedName>
    <definedName name="dd" localSheetId="37">#REF!</definedName>
    <definedName name="dd" localSheetId="38">#REF!</definedName>
    <definedName name="dd" localSheetId="1">#REF!</definedName>
    <definedName name="dd">#REF!</definedName>
    <definedName name="dg" localSheetId="37">#REF!</definedName>
    <definedName name="dg" localSheetId="38">#REF!</definedName>
    <definedName name="dg" localSheetId="1">#REF!</definedName>
    <definedName name="dg">#REF!</definedName>
    <definedName name="dien" localSheetId="37">#REF!</definedName>
    <definedName name="dien" localSheetId="38">#REF!</definedName>
    <definedName name="dien" localSheetId="1">#REF!</definedName>
    <definedName name="dien">#REF!</definedName>
    <definedName name="dsh" localSheetId="37" hidden="1">#REF!</definedName>
    <definedName name="dsh" localSheetId="38" hidden="1">#REF!</definedName>
    <definedName name="dsh" localSheetId="1" hidden="1">#REF!</definedName>
    <definedName name="dsh" hidden="1">#REF!</definedName>
    <definedName name="DSUMDATA" localSheetId="37">#REF!</definedName>
    <definedName name="DSUMDATA" localSheetId="38">#REF!</definedName>
    <definedName name="DSUMDATA" localSheetId="1">#REF!</definedName>
    <definedName name="DSUMDATA">#REF!</definedName>
    <definedName name="End_1" localSheetId="37">#REF!</definedName>
    <definedName name="End_1" localSheetId="38">#REF!</definedName>
    <definedName name="End_1" localSheetId="1">#REF!</definedName>
    <definedName name="End_1">#REF!</definedName>
    <definedName name="End_10" localSheetId="37">#REF!</definedName>
    <definedName name="End_10" localSheetId="38">#REF!</definedName>
    <definedName name="End_10" localSheetId="1">#REF!</definedName>
    <definedName name="End_10">#REF!</definedName>
    <definedName name="End_11" localSheetId="37">#REF!</definedName>
    <definedName name="End_11" localSheetId="38">#REF!</definedName>
    <definedName name="End_11" localSheetId="1">#REF!</definedName>
    <definedName name="End_11">#REF!</definedName>
    <definedName name="End_12" localSheetId="37">#REF!</definedName>
    <definedName name="End_12" localSheetId="38">#REF!</definedName>
    <definedName name="End_12" localSheetId="1">#REF!</definedName>
    <definedName name="End_12">#REF!</definedName>
    <definedName name="End_13" localSheetId="37">#REF!</definedName>
    <definedName name="End_13" localSheetId="38">#REF!</definedName>
    <definedName name="End_13" localSheetId="1">#REF!</definedName>
    <definedName name="End_13">#REF!</definedName>
    <definedName name="End_2" localSheetId="37">#REF!</definedName>
    <definedName name="End_2" localSheetId="38">#REF!</definedName>
    <definedName name="End_2" localSheetId="1">#REF!</definedName>
    <definedName name="End_2">#REF!</definedName>
    <definedName name="End_3" localSheetId="37">#REF!</definedName>
    <definedName name="End_3" localSheetId="38">#REF!</definedName>
    <definedName name="End_3" localSheetId="1">#REF!</definedName>
    <definedName name="End_3">#REF!</definedName>
    <definedName name="End_4" localSheetId="37">#REF!</definedName>
    <definedName name="End_4" localSheetId="38">#REF!</definedName>
    <definedName name="End_4" localSheetId="1">#REF!</definedName>
    <definedName name="End_4">#REF!</definedName>
    <definedName name="End_5" localSheetId="37">#REF!</definedName>
    <definedName name="End_5" localSheetId="38">#REF!</definedName>
    <definedName name="End_5" localSheetId="1">#REF!</definedName>
    <definedName name="End_5">#REF!</definedName>
    <definedName name="End_6" localSheetId="37">#REF!</definedName>
    <definedName name="End_6" localSheetId="38">#REF!</definedName>
    <definedName name="End_6" localSheetId="1">#REF!</definedName>
    <definedName name="End_6">#REF!</definedName>
    <definedName name="End_7" localSheetId="37">#REF!</definedName>
    <definedName name="End_7" localSheetId="38">#REF!</definedName>
    <definedName name="End_7" localSheetId="1">#REF!</definedName>
    <definedName name="End_7">#REF!</definedName>
    <definedName name="End_8" localSheetId="37">#REF!</definedName>
    <definedName name="End_8" localSheetId="38">#REF!</definedName>
    <definedName name="End_8" localSheetId="1">#REF!</definedName>
    <definedName name="End_8">#REF!</definedName>
    <definedName name="End_9" localSheetId="37">#REF!</definedName>
    <definedName name="End_9" localSheetId="38">#REF!</definedName>
    <definedName name="End_9" localSheetId="1">#REF!</definedName>
    <definedName name="End_9">#REF!</definedName>
    <definedName name="Excel_BuiltIn__FilterDatabase">#REF!</definedName>
    <definedName name="Excel_BuiltIn_Print_Titles" localSheetId="38">#REF!</definedName>
    <definedName name="Excel_BuiltIn_Print_Titles" localSheetId="1">#REF!</definedName>
    <definedName name="Excel_BuiltIn_Print_Titles">#REF!</definedName>
    <definedName name="FACTOR" localSheetId="37">#REF!</definedName>
    <definedName name="FACTOR" localSheetId="38">#REF!</definedName>
    <definedName name="FACTOR" localSheetId="1">#REF!</definedName>
    <definedName name="FACTOR">#REF!</definedName>
    <definedName name="ffddg" localSheetId="3">#REF!</definedName>
    <definedName name="ffddg" localSheetId="37">#REF!</definedName>
    <definedName name="ffddg" localSheetId="38">#REF!</definedName>
    <definedName name="ffddg" localSheetId="1">#REF!</definedName>
    <definedName name="ffddg">#REF!</definedName>
    <definedName name="FP" localSheetId="3">'[1]COAT&amp;WRAP-QIOT-#3'!#REF!</definedName>
    <definedName name="FP" localSheetId="37">'[1]COAT&amp;WRAP-QIOT-#3'!#REF!</definedName>
    <definedName name="FP" localSheetId="38">'[1]COAT&amp;WRAP-QIOT-#3'!#REF!</definedName>
    <definedName name="FP" localSheetId="42">'[1]COAT&amp;WRAP-QIOT-#3'!#REF!</definedName>
    <definedName name="FP" localSheetId="43">'[1]COAT&amp;WRAP-QIOT-#3'!#REF!</definedName>
    <definedName name="FP" localSheetId="46">'[1]COAT&amp;WRAP-QIOT-#3'!#REF!</definedName>
    <definedName name="FP" localSheetId="47">'[1]COAT&amp;WRAP-QIOT-#3'!#REF!</definedName>
    <definedName name="FP" localSheetId="48">'[1]COAT&amp;WRAP-QIOT-#3'!#REF!</definedName>
    <definedName name="FP" localSheetId="49">'[1]COAT&amp;WRAP-QIOT-#3'!#REF!</definedName>
    <definedName name="FP" localSheetId="51">'[1]COAT&amp;WRAP-QIOT-#3'!#REF!</definedName>
    <definedName name="FP" localSheetId="52">'[1]COAT&amp;WRAP-QIOT-#3'!#REF!</definedName>
    <definedName name="FP" localSheetId="53">'[1]COAT&amp;WRAP-QIOT-#3'!#REF!</definedName>
    <definedName name="FP" localSheetId="56">'[1]COAT&amp;WRAP-QIOT-#3'!#REF!</definedName>
    <definedName name="FP" localSheetId="57">'[1]COAT&amp;WRAP-QIOT-#3'!#REF!</definedName>
    <definedName name="FP" localSheetId="63">'[1]COAT&amp;WRAP-QIOT-#3'!#REF!</definedName>
    <definedName name="FP" localSheetId="64">'[1]COAT&amp;WRAP-QIOT-#3'!#REF!</definedName>
    <definedName name="FP" localSheetId="65">'[1]COAT&amp;WRAP-QIOT-#3'!#REF!</definedName>
    <definedName name="FP" localSheetId="66">'[1]COAT&amp;WRAP-QIOT-#3'!#REF!</definedName>
    <definedName name="FP" localSheetId="67">'[1]COAT&amp;WRAP-QIOT-#3'!#REF!</definedName>
    <definedName name="FP" localSheetId="68">'[1]COAT&amp;WRAP-QIOT-#3'!#REF!</definedName>
    <definedName name="FP" localSheetId="69">'[1]COAT&amp;WRAP-QIOT-#3'!#REF!</definedName>
    <definedName name="FP" localSheetId="70">'[1]COAT&amp;WRAP-QIOT-#3'!#REF!</definedName>
    <definedName name="FP" localSheetId="71">'[1]COAT&amp;WRAP-QIOT-#3'!#REF!</definedName>
    <definedName name="FP" localSheetId="72">'[1]COAT&amp;WRAP-QIOT-#3'!#REF!</definedName>
    <definedName name="FP" localSheetId="73">'[1]COAT&amp;WRAP-QIOT-#3'!#REF!</definedName>
    <definedName name="FP" localSheetId="74">'[1]COAT&amp;WRAP-QIOT-#3'!#REF!</definedName>
    <definedName name="FP" localSheetId="77">'[1]COAT&amp;WRAP-QIOT-#3'!#REF!</definedName>
    <definedName name="FP" localSheetId="97">'[1]COAT&amp;WRAP-QIOT-#3'!#REF!</definedName>
    <definedName name="FP" localSheetId="98">'[1]COAT&amp;WRAP-QIOT-#3'!#REF!</definedName>
    <definedName name="FP" localSheetId="1">'[1]COAT&amp;WRAP-QIOT-#3'!#REF!</definedName>
    <definedName name="FP">'[1]COAT&amp;WRAP-QIOT-#3'!#REF!</definedName>
    <definedName name="h" localSheetId="3" hidden="1">{"'TDTGT (theo Dphuong)'!$A$4:$F$75"}</definedName>
    <definedName name="h" localSheetId="4" hidden="1">{"'TDTGT (theo Dphuong)'!$A$4:$F$75"}</definedName>
    <definedName name="h" localSheetId="6" hidden="1">{"'TDTGT (theo Dphuong)'!$A$4:$F$75"}</definedName>
    <definedName name="h" localSheetId="7" hidden="1">{"'TDTGT (theo Dphuong)'!$A$4:$F$75"}</definedName>
    <definedName name="h" localSheetId="11" hidden="1">{"'TDTGT (theo Dphuong)'!$A$4:$F$75"}</definedName>
    <definedName name="h" localSheetId="18" hidden="1">{"'TDTGT (theo Dphuong)'!$A$4:$F$75"}</definedName>
    <definedName name="h" localSheetId="37" hidden="1">{"'TDTGT (theo Dphuong)'!$A$4:$F$75"}</definedName>
    <definedName name="h" localSheetId="38" hidden="1">{"'TDTGT (theo Dphuong)'!$A$4:$F$75"}</definedName>
    <definedName name="h" localSheetId="39" hidden="1">{"'TDTGT (theo Dphuong)'!$A$4:$F$75"}</definedName>
    <definedName name="h" localSheetId="42" hidden="1">{"'TDTGT (theo Dphuong)'!$A$4:$F$75"}</definedName>
    <definedName name="h" localSheetId="43" hidden="1">{"'TDTGT (theo Dphuong)'!$A$4:$F$75"}</definedName>
    <definedName name="h" localSheetId="44" hidden="1">{"'TDTGT (theo Dphuong)'!$A$4:$F$75"}</definedName>
    <definedName name="h" localSheetId="45" hidden="1">{"'TDTGT (theo Dphuong)'!$A$4:$F$75"}</definedName>
    <definedName name="h" localSheetId="46" hidden="1">{"'TDTGT (theo Dphuong)'!$A$4:$F$75"}</definedName>
    <definedName name="h" localSheetId="47" hidden="1">{"'TDTGT (theo Dphuong)'!$A$4:$F$75"}</definedName>
    <definedName name="h" localSheetId="48" hidden="1">{"'TDTGT (theo Dphuong)'!$A$4:$F$75"}</definedName>
    <definedName name="h" localSheetId="49" hidden="1">{"'TDTGT (theo Dphuong)'!$A$4:$F$75"}</definedName>
    <definedName name="h" localSheetId="50" hidden="1">{"'TDTGT (theo Dphuong)'!$A$4:$F$75"}</definedName>
    <definedName name="h" localSheetId="51" hidden="1">{"'TDTGT (theo Dphuong)'!$A$4:$F$75"}</definedName>
    <definedName name="h" localSheetId="52" hidden="1">{"'TDTGT (theo Dphuong)'!$A$4:$F$75"}</definedName>
    <definedName name="h" localSheetId="53" hidden="1">{"'TDTGT (theo Dphuong)'!$A$4:$F$75"}</definedName>
    <definedName name="h" localSheetId="61" hidden="1">{"'TDTGT (theo Dphuong)'!$A$4:$F$75"}</definedName>
    <definedName name="h" localSheetId="62" hidden="1">{"'TDTGT (theo Dphuong)'!$A$4:$F$75"}</definedName>
    <definedName name="h" localSheetId="63" hidden="1">{"'TDTGT (theo Dphuong)'!$A$4:$F$75"}</definedName>
    <definedName name="h" localSheetId="64" hidden="1">{"'TDTGT (theo Dphuong)'!$A$4:$F$75"}</definedName>
    <definedName name="h" localSheetId="65" hidden="1">{"'TDTGT (theo Dphuong)'!$A$4:$F$75"}</definedName>
    <definedName name="h" localSheetId="66" hidden="1">{"'TDTGT (theo Dphuong)'!$A$4:$F$75"}</definedName>
    <definedName name="h" localSheetId="67" hidden="1">{"'TDTGT (theo Dphuong)'!$A$4:$F$75"}</definedName>
    <definedName name="h" localSheetId="68" hidden="1">{"'TDTGT (theo Dphuong)'!$A$4:$F$75"}</definedName>
    <definedName name="h" localSheetId="69" hidden="1">{"'TDTGT (theo Dphuong)'!$A$4:$F$75"}</definedName>
    <definedName name="h" localSheetId="70" hidden="1">{"'TDTGT (theo Dphuong)'!$A$4:$F$75"}</definedName>
    <definedName name="h" localSheetId="71" hidden="1">{"'TDTGT (theo Dphuong)'!$A$4:$F$75"}</definedName>
    <definedName name="h" localSheetId="72" hidden="1">{"'TDTGT (theo Dphuong)'!$A$4:$F$75"}</definedName>
    <definedName name="h" localSheetId="73" hidden="1">{"'TDTGT (theo Dphuong)'!$A$4:$F$75"}</definedName>
    <definedName name="h" localSheetId="74" hidden="1">{"'TDTGT (theo Dphuong)'!$A$4:$F$75"}</definedName>
    <definedName name="h" localSheetId="76" hidden="1">{"'TDTGT (theo Dphuong)'!$A$4:$F$75"}</definedName>
    <definedName name="h" localSheetId="77" hidden="1">{"'TDTGT (theo Dphuong)'!$A$4:$F$75"}</definedName>
    <definedName name="h" localSheetId="95" hidden="1">{"'TDTGT (theo Dphuong)'!$A$4:$F$75"}</definedName>
    <definedName name="h" localSheetId="96" hidden="1">{"'TDTGT (theo Dphuong)'!$A$4:$F$75"}</definedName>
    <definedName name="h" localSheetId="97" hidden="1">{"'TDTGT (theo Dphuong)'!$A$4:$F$75"}</definedName>
    <definedName name="h" localSheetId="98" hidden="1">{"'TDTGT (theo Dphuong)'!$A$4:$F$75"}</definedName>
    <definedName name="h" localSheetId="99" hidden="1">{"'TDTGT (theo Dphuong)'!$A$4:$F$75"}</definedName>
    <definedName name="h" localSheetId="100" hidden="1">{"'TDTGT (theo Dphuong)'!$A$4:$F$75"}</definedName>
    <definedName name="h" localSheetId="1" hidden="1">{"'TDTGT (theo Dphuong)'!$A$4:$F$75"}</definedName>
    <definedName name="h" localSheetId="0" hidden="1">{"'TDTGT (theo Dphuong)'!$A$4:$F$75"}</definedName>
    <definedName name="h" hidden="1">{"'TDTGT (theo Dphuong)'!$A$4:$F$75"}</definedName>
    <definedName name="hab" localSheetId="3">#REF!</definedName>
    <definedName name="hab" localSheetId="7">#REF!</definedName>
    <definedName name="hab" localSheetId="18">#REF!</definedName>
    <definedName name="hab" localSheetId="37">#REF!</definedName>
    <definedName name="hab" localSheetId="38">#REF!</definedName>
    <definedName name="hab" localSheetId="39">#REF!</definedName>
    <definedName name="hab" localSheetId="95">#REF!</definedName>
    <definedName name="hab" localSheetId="99">#REF!</definedName>
    <definedName name="hab" localSheetId="100">#REF!</definedName>
    <definedName name="hab" localSheetId="1">#REF!</definedName>
    <definedName name="hab">#REF!</definedName>
    <definedName name="habac" localSheetId="3">#REF!</definedName>
    <definedName name="habac" localSheetId="7">#REF!</definedName>
    <definedName name="habac" localSheetId="18">#REF!</definedName>
    <definedName name="habac" localSheetId="37">#REF!</definedName>
    <definedName name="habac" localSheetId="38">#REF!</definedName>
    <definedName name="habac" localSheetId="39">#REF!</definedName>
    <definedName name="habac" localSheetId="95">#REF!</definedName>
    <definedName name="habac" localSheetId="99">#REF!</definedName>
    <definedName name="habac" localSheetId="100">#REF!</definedName>
    <definedName name="habac" localSheetId="1">#REF!</definedName>
    <definedName name="habac">#REF!</definedName>
    <definedName name="Habac1">'[13]7 THAI NGUYEN'!$A$11</definedName>
    <definedName name="HOME_MANP" localSheetId="37">#REF!</definedName>
    <definedName name="HOME_MANP" localSheetId="38">#REF!</definedName>
    <definedName name="HOME_MANP" localSheetId="1">#REF!</definedName>
    <definedName name="HOME_MANP">#REF!</definedName>
    <definedName name="HOMEOFFICE_COST" localSheetId="37">#REF!</definedName>
    <definedName name="HOMEOFFICE_COST" localSheetId="38">#REF!</definedName>
    <definedName name="HOMEOFFICE_COST" localSheetId="1">#REF!</definedName>
    <definedName name="HOMEOFFICE_COST">#REF!</definedName>
    <definedName name="HTML_CodePage" hidden="1">950</definedName>
    <definedName name="HTML_Control" localSheetId="3" hidden="1">{"'TDTGT (theo Dphuong)'!$A$4:$F$75"}</definedName>
    <definedName name="HTML_Control" localSheetId="4" hidden="1">{"'TDTGT (theo Dphuong)'!$A$4:$F$75"}</definedName>
    <definedName name="HTML_Control" localSheetId="6" hidden="1">{"'TDTGT (theo Dphuong)'!$A$4:$F$75"}</definedName>
    <definedName name="HTML_Control" localSheetId="7" hidden="1">{"'TDTGT (theo Dphuong)'!$A$4:$F$75"}</definedName>
    <definedName name="HTML_Control" localSheetId="11" hidden="1">{"'TDTGT (theo Dphuong)'!$A$4:$F$75"}</definedName>
    <definedName name="HTML_Control" localSheetId="18" hidden="1">{"'TDTGT (theo Dphuong)'!$A$4:$F$75"}</definedName>
    <definedName name="HTML_Control" localSheetId="37" hidden="1">{"'TDTGT (theo Dphuong)'!$A$4:$F$75"}</definedName>
    <definedName name="HTML_Control" localSheetId="38" hidden="1">{"'TDTGT (theo Dphuong)'!$A$4:$F$75"}</definedName>
    <definedName name="HTML_Control" localSheetId="39" hidden="1">{"'TDTGT (theo Dphuong)'!$A$4:$F$75"}</definedName>
    <definedName name="HTML_Control" localSheetId="42" hidden="1">{"'TDTGT (theo Dphuong)'!$A$4:$F$75"}</definedName>
    <definedName name="HTML_Control" localSheetId="43" hidden="1">{"'TDTGT (theo Dphuong)'!$A$4:$F$75"}</definedName>
    <definedName name="HTML_Control" localSheetId="44" hidden="1">{"'TDTGT (theo Dphuong)'!$A$4:$F$75"}</definedName>
    <definedName name="HTML_Control" localSheetId="45" hidden="1">{"'TDTGT (theo Dphuong)'!$A$4:$F$75"}</definedName>
    <definedName name="HTML_Control" localSheetId="46" hidden="1">{"'TDTGT (theo Dphuong)'!$A$4:$F$75"}</definedName>
    <definedName name="HTML_Control" localSheetId="47" hidden="1">{"'TDTGT (theo Dphuong)'!$A$4:$F$75"}</definedName>
    <definedName name="HTML_Control" localSheetId="48" hidden="1">{"'TDTGT (theo Dphuong)'!$A$4:$F$75"}</definedName>
    <definedName name="HTML_Control" localSheetId="49" hidden="1">{"'TDTGT (theo Dphuong)'!$A$4:$F$75"}</definedName>
    <definedName name="HTML_Control" localSheetId="50" hidden="1">{"'TDTGT (theo Dphuong)'!$A$4:$F$75"}</definedName>
    <definedName name="HTML_Control" localSheetId="51" hidden="1">{"'TDTGT (theo Dphuong)'!$A$4:$F$75"}</definedName>
    <definedName name="HTML_Control" localSheetId="52" hidden="1">{"'TDTGT (theo Dphuong)'!$A$4:$F$75"}</definedName>
    <definedName name="HTML_Control" localSheetId="53" hidden="1">{"'TDTGT (theo Dphuong)'!$A$4:$F$75"}</definedName>
    <definedName name="HTML_Control" localSheetId="61" hidden="1">{"'TDTGT (theo Dphuong)'!$A$4:$F$75"}</definedName>
    <definedName name="HTML_Control" localSheetId="62" hidden="1">{"'TDTGT (theo Dphuong)'!$A$4:$F$75"}</definedName>
    <definedName name="HTML_Control" localSheetId="63" hidden="1">{"'TDTGT (theo Dphuong)'!$A$4:$F$75"}</definedName>
    <definedName name="HTML_Control" localSheetId="64" hidden="1">{"'TDTGT (theo Dphuong)'!$A$4:$F$75"}</definedName>
    <definedName name="HTML_Control" localSheetId="65" hidden="1">{"'TDTGT (theo Dphuong)'!$A$4:$F$75"}</definedName>
    <definedName name="HTML_Control" localSheetId="66" hidden="1">{"'TDTGT (theo Dphuong)'!$A$4:$F$75"}</definedName>
    <definedName name="HTML_Control" localSheetId="67" hidden="1">{"'TDTGT (theo Dphuong)'!$A$4:$F$75"}</definedName>
    <definedName name="HTML_Control" localSheetId="68" hidden="1">{"'TDTGT (theo Dphuong)'!$A$4:$F$75"}</definedName>
    <definedName name="HTML_Control" localSheetId="69" hidden="1">{"'TDTGT (theo Dphuong)'!$A$4:$F$75"}</definedName>
    <definedName name="HTML_Control" localSheetId="70" hidden="1">{"'TDTGT (theo Dphuong)'!$A$4:$F$75"}</definedName>
    <definedName name="HTML_Control" localSheetId="71" hidden="1">{"'TDTGT (theo Dphuong)'!$A$4:$F$75"}</definedName>
    <definedName name="HTML_Control" localSheetId="72" hidden="1">{"'TDTGT (theo Dphuong)'!$A$4:$F$75"}</definedName>
    <definedName name="HTML_Control" localSheetId="73" hidden="1">{"'TDTGT (theo Dphuong)'!$A$4:$F$75"}</definedName>
    <definedName name="HTML_Control" localSheetId="74" hidden="1">{"'TDTGT (theo Dphuong)'!$A$4:$F$75"}</definedName>
    <definedName name="HTML_Control" localSheetId="76" hidden="1">{"'TDTGT (theo Dphuong)'!$A$4:$F$75"}</definedName>
    <definedName name="HTML_Control" localSheetId="77" hidden="1">{"'TDTGT (theo Dphuong)'!$A$4:$F$75"}</definedName>
    <definedName name="HTML_Control" localSheetId="95" hidden="1">{"'TDTGT (theo Dphuong)'!$A$4:$F$75"}</definedName>
    <definedName name="HTML_Control" localSheetId="96" hidden="1">{"'TDTGT (theo Dphuong)'!$A$4:$F$75"}</definedName>
    <definedName name="HTML_Control" localSheetId="97" hidden="1">{"'TDTGT (theo Dphuong)'!$A$4:$F$75"}</definedName>
    <definedName name="HTML_Control" localSheetId="98" hidden="1">{"'TDTGT (theo Dphuong)'!$A$4:$F$75"}</definedName>
    <definedName name="HTML_Control" localSheetId="99" hidden="1">{"'TDTGT (theo Dphuong)'!$A$4:$F$75"}</definedName>
    <definedName name="HTML_Control" localSheetId="100" hidden="1">{"'TDTGT (theo Dphuong)'!$A$4:$F$75"}</definedName>
    <definedName name="HTML_Control" localSheetId="1" hidden="1">{"'TDTGT (theo Dphuong)'!$A$4:$F$75"}</definedName>
    <definedName name="HTML_Control" localSheetId="0" hidden="1">{"'TDTGT (theo Dphuong)'!$A$4:$F$75"}</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i" localSheetId="3" hidden="1">{#N/A,#N/A,FALSE,"Chung"}</definedName>
    <definedName name="i" localSheetId="4" hidden="1">{#N/A,#N/A,FALSE,"Chung"}</definedName>
    <definedName name="i" localSheetId="7" hidden="1">{#N/A,#N/A,FALSE,"Chung"}</definedName>
    <definedName name="i" localSheetId="11" hidden="1">{#N/A,#N/A,FALSE,"Chung"}</definedName>
    <definedName name="i" localSheetId="18" hidden="1">{#N/A,#N/A,FALSE,"Chung"}</definedName>
    <definedName name="i" localSheetId="37" hidden="1">{#N/A,#N/A,FALSE,"Chung"}</definedName>
    <definedName name="i" localSheetId="38" hidden="1">{#N/A,#N/A,FALSE,"Chung"}</definedName>
    <definedName name="i" localSheetId="39" hidden="1">{#N/A,#N/A,FALSE,"Chung"}</definedName>
    <definedName name="i" localSheetId="42" hidden="1">{#N/A,#N/A,FALSE,"Chung"}</definedName>
    <definedName name="i" localSheetId="43" hidden="1">{#N/A,#N/A,FALSE,"Chung"}</definedName>
    <definedName name="i" localSheetId="44" hidden="1">{#N/A,#N/A,FALSE,"Chung"}</definedName>
    <definedName name="i" localSheetId="45" hidden="1">{#N/A,#N/A,FALSE,"Chung"}</definedName>
    <definedName name="i" localSheetId="46" hidden="1">{#N/A,#N/A,FALSE,"Chung"}</definedName>
    <definedName name="i" localSheetId="47" hidden="1">{#N/A,#N/A,FALSE,"Chung"}</definedName>
    <definedName name="i" localSheetId="48" hidden="1">{#N/A,#N/A,FALSE,"Chung"}</definedName>
    <definedName name="i" localSheetId="49" hidden="1">{#N/A,#N/A,FALSE,"Chung"}</definedName>
    <definedName name="i" localSheetId="50" hidden="1">{#N/A,#N/A,FALSE,"Chung"}</definedName>
    <definedName name="i" localSheetId="51" hidden="1">{#N/A,#N/A,FALSE,"Chung"}</definedName>
    <definedName name="i" localSheetId="52" hidden="1">{#N/A,#N/A,FALSE,"Chung"}</definedName>
    <definedName name="i" localSheetId="53" hidden="1">{#N/A,#N/A,FALSE,"Chung"}</definedName>
    <definedName name="i" localSheetId="61" hidden="1">{#N/A,#N/A,FALSE,"Chung"}</definedName>
    <definedName name="i" localSheetId="62" hidden="1">{#N/A,#N/A,FALSE,"Chung"}</definedName>
    <definedName name="i" localSheetId="63" hidden="1">{#N/A,#N/A,FALSE,"Chung"}</definedName>
    <definedName name="i" localSheetId="64" hidden="1">{#N/A,#N/A,FALSE,"Chung"}</definedName>
    <definedName name="i" localSheetId="65" hidden="1">{#N/A,#N/A,FALSE,"Chung"}</definedName>
    <definedName name="i" localSheetId="66" hidden="1">{#N/A,#N/A,FALSE,"Chung"}</definedName>
    <definedName name="i" localSheetId="67" hidden="1">{#N/A,#N/A,FALSE,"Chung"}</definedName>
    <definedName name="i" localSheetId="68" hidden="1">{#N/A,#N/A,FALSE,"Chung"}</definedName>
    <definedName name="i" localSheetId="69" hidden="1">{#N/A,#N/A,FALSE,"Chung"}</definedName>
    <definedName name="i" localSheetId="70" hidden="1">{#N/A,#N/A,FALSE,"Chung"}</definedName>
    <definedName name="i" localSheetId="71" hidden="1">{#N/A,#N/A,FALSE,"Chung"}</definedName>
    <definedName name="i" localSheetId="72" hidden="1">{#N/A,#N/A,FALSE,"Chung"}</definedName>
    <definedName name="i" localSheetId="73" hidden="1">{#N/A,#N/A,FALSE,"Chung"}</definedName>
    <definedName name="i" localSheetId="74" hidden="1">{#N/A,#N/A,FALSE,"Chung"}</definedName>
    <definedName name="i" localSheetId="76" hidden="1">{#N/A,#N/A,FALSE,"Chung"}</definedName>
    <definedName name="i" localSheetId="77" hidden="1">{#N/A,#N/A,FALSE,"Chung"}</definedName>
    <definedName name="i" localSheetId="95" hidden="1">{#N/A,#N/A,FALSE,"Chung"}</definedName>
    <definedName name="i" localSheetId="96" hidden="1">{#N/A,#N/A,FALSE,"Chung"}</definedName>
    <definedName name="i" localSheetId="97" hidden="1">{#N/A,#N/A,FALSE,"Chung"}</definedName>
    <definedName name="i" localSheetId="98" hidden="1">{#N/A,#N/A,FALSE,"Chung"}</definedName>
    <definedName name="i" hidden="1">{#N/A,#N/A,FALSE,"Chung"}</definedName>
    <definedName name="IDLAB_COST" localSheetId="37">#REF!</definedName>
    <definedName name="IDLAB_COST" localSheetId="38">#REF!</definedName>
    <definedName name="IDLAB_COST" localSheetId="1">#REF!</definedName>
    <definedName name="IDLAB_COST">#REF!</definedName>
    <definedName name="IND_LAB" localSheetId="37">#REF!</definedName>
    <definedName name="IND_LAB" localSheetId="38">#REF!</definedName>
    <definedName name="IND_LAB" localSheetId="1">#REF!</definedName>
    <definedName name="IND_LAB">#REF!</definedName>
    <definedName name="INDMANP" localSheetId="37">#REF!</definedName>
    <definedName name="INDMANP" localSheetId="38">#REF!</definedName>
    <definedName name="INDMANP" localSheetId="1">#REF!</definedName>
    <definedName name="INDMANP">#REF!</definedName>
    <definedName name="IO" localSheetId="3">'[1]COAT&amp;WRAP-QIOT-#3'!#REF!</definedName>
    <definedName name="IO" localSheetId="37">'[1]COAT&amp;WRAP-QIOT-#3'!#REF!</definedName>
    <definedName name="IO" localSheetId="38">'[1]COAT&amp;WRAP-QIOT-#3'!#REF!</definedName>
    <definedName name="IO" localSheetId="42">'[1]COAT&amp;WRAP-QIOT-#3'!#REF!</definedName>
    <definedName name="IO" localSheetId="43">'[1]COAT&amp;WRAP-QIOT-#3'!#REF!</definedName>
    <definedName name="IO" localSheetId="46">'[1]COAT&amp;WRAP-QIOT-#3'!#REF!</definedName>
    <definedName name="IO" localSheetId="47">'[1]COAT&amp;WRAP-QIOT-#3'!#REF!</definedName>
    <definedName name="IO" localSheetId="48">'[1]COAT&amp;WRAP-QIOT-#3'!#REF!</definedName>
    <definedName name="IO" localSheetId="49">'[1]COAT&amp;WRAP-QIOT-#3'!#REF!</definedName>
    <definedName name="IO" localSheetId="51">'[1]COAT&amp;WRAP-QIOT-#3'!#REF!</definedName>
    <definedName name="IO" localSheetId="52">'[1]COAT&amp;WRAP-QIOT-#3'!#REF!</definedName>
    <definedName name="IO" localSheetId="53">'[1]COAT&amp;WRAP-QIOT-#3'!#REF!</definedName>
    <definedName name="IO" localSheetId="56">'[1]COAT&amp;WRAP-QIOT-#3'!#REF!</definedName>
    <definedName name="IO" localSheetId="57">'[1]COAT&amp;WRAP-QIOT-#3'!#REF!</definedName>
    <definedName name="IO" localSheetId="63">'[1]COAT&amp;WRAP-QIOT-#3'!#REF!</definedName>
    <definedName name="IO" localSheetId="64">'[1]COAT&amp;WRAP-QIOT-#3'!#REF!</definedName>
    <definedName name="IO" localSheetId="65">'[1]COAT&amp;WRAP-QIOT-#3'!#REF!</definedName>
    <definedName name="IO" localSheetId="66">'[1]COAT&amp;WRAP-QIOT-#3'!#REF!</definedName>
    <definedName name="IO" localSheetId="67">'[1]COAT&amp;WRAP-QIOT-#3'!#REF!</definedName>
    <definedName name="IO" localSheetId="68">'[1]COAT&amp;WRAP-QIOT-#3'!#REF!</definedName>
    <definedName name="IO" localSheetId="69">'[1]COAT&amp;WRAP-QIOT-#3'!#REF!</definedName>
    <definedName name="IO" localSheetId="70">'[1]COAT&amp;WRAP-QIOT-#3'!#REF!</definedName>
    <definedName name="IO" localSheetId="71">'[1]COAT&amp;WRAP-QIOT-#3'!#REF!</definedName>
    <definedName name="IO" localSheetId="72">'[1]COAT&amp;WRAP-QIOT-#3'!#REF!</definedName>
    <definedName name="IO" localSheetId="73">'[1]COAT&amp;WRAP-QIOT-#3'!#REF!</definedName>
    <definedName name="IO" localSheetId="74">'[1]COAT&amp;WRAP-QIOT-#3'!#REF!</definedName>
    <definedName name="IO" localSheetId="77">'[1]COAT&amp;WRAP-QIOT-#3'!#REF!</definedName>
    <definedName name="IO" localSheetId="97">'[1]COAT&amp;WRAP-QIOT-#3'!#REF!</definedName>
    <definedName name="IO" localSheetId="98">'[1]COAT&amp;WRAP-QIOT-#3'!#REF!</definedName>
    <definedName name="IO" localSheetId="1">'[1]COAT&amp;WRAP-QIOT-#3'!#REF!</definedName>
    <definedName name="IO">'[1]COAT&amp;WRAP-QIOT-#3'!#REF!</definedName>
    <definedName name="kjh" localSheetId="3" hidden="1">{#N/A,#N/A,FALSE,"Chung"}</definedName>
    <definedName name="kjh" localSheetId="4" hidden="1">{#N/A,#N/A,FALSE,"Chung"}</definedName>
    <definedName name="kjh" localSheetId="7" hidden="1">{#N/A,#N/A,FALSE,"Chung"}</definedName>
    <definedName name="kjh" localSheetId="11" hidden="1">{#N/A,#N/A,FALSE,"Chung"}</definedName>
    <definedName name="kjh" localSheetId="18" hidden="1">{#N/A,#N/A,FALSE,"Chung"}</definedName>
    <definedName name="kjh" localSheetId="37" hidden="1">{#N/A,#N/A,FALSE,"Chung"}</definedName>
    <definedName name="kjh" localSheetId="38" hidden="1">{#N/A,#N/A,FALSE,"Chung"}</definedName>
    <definedName name="kjh" localSheetId="39" hidden="1">{#N/A,#N/A,FALSE,"Chung"}</definedName>
    <definedName name="kjh" localSheetId="42" hidden="1">{#N/A,#N/A,FALSE,"Chung"}</definedName>
    <definedName name="kjh" localSheetId="43" hidden="1">{#N/A,#N/A,FALSE,"Chung"}</definedName>
    <definedName name="kjh" localSheetId="44" hidden="1">{#N/A,#N/A,FALSE,"Chung"}</definedName>
    <definedName name="kjh" localSheetId="45" hidden="1">{#N/A,#N/A,FALSE,"Chung"}</definedName>
    <definedName name="kjh" localSheetId="46" hidden="1">{#N/A,#N/A,FALSE,"Chung"}</definedName>
    <definedName name="kjh" localSheetId="47" hidden="1">{#N/A,#N/A,FALSE,"Chung"}</definedName>
    <definedName name="kjh" localSheetId="48" hidden="1">{#N/A,#N/A,FALSE,"Chung"}</definedName>
    <definedName name="kjh" localSheetId="49" hidden="1">{#N/A,#N/A,FALSE,"Chung"}</definedName>
    <definedName name="kjh" localSheetId="50" hidden="1">{#N/A,#N/A,FALSE,"Chung"}</definedName>
    <definedName name="kjh" localSheetId="51" hidden="1">{#N/A,#N/A,FALSE,"Chung"}</definedName>
    <definedName name="kjh" localSheetId="52" hidden="1">{#N/A,#N/A,FALSE,"Chung"}</definedName>
    <definedName name="kjh" localSheetId="53" hidden="1">{#N/A,#N/A,FALSE,"Chung"}</definedName>
    <definedName name="kjh" localSheetId="61" hidden="1">{#N/A,#N/A,FALSE,"Chung"}</definedName>
    <definedName name="kjh" localSheetId="62" hidden="1">{#N/A,#N/A,FALSE,"Chung"}</definedName>
    <definedName name="kjh" localSheetId="63" hidden="1">{#N/A,#N/A,FALSE,"Chung"}</definedName>
    <definedName name="kjh" localSheetId="64" hidden="1">{#N/A,#N/A,FALSE,"Chung"}</definedName>
    <definedName name="kjh" localSheetId="65" hidden="1">{#N/A,#N/A,FALSE,"Chung"}</definedName>
    <definedName name="kjh" localSheetId="66" hidden="1">{#N/A,#N/A,FALSE,"Chung"}</definedName>
    <definedName name="kjh" localSheetId="67" hidden="1">{#N/A,#N/A,FALSE,"Chung"}</definedName>
    <definedName name="kjh" localSheetId="68" hidden="1">{#N/A,#N/A,FALSE,"Chung"}</definedName>
    <definedName name="kjh" localSheetId="69" hidden="1">{#N/A,#N/A,FALSE,"Chung"}</definedName>
    <definedName name="kjh" localSheetId="70" hidden="1">{#N/A,#N/A,FALSE,"Chung"}</definedName>
    <definedName name="kjh" localSheetId="71" hidden="1">{#N/A,#N/A,FALSE,"Chung"}</definedName>
    <definedName name="kjh" localSheetId="72" hidden="1">{#N/A,#N/A,FALSE,"Chung"}</definedName>
    <definedName name="kjh" localSheetId="73" hidden="1">{#N/A,#N/A,FALSE,"Chung"}</definedName>
    <definedName name="kjh" localSheetId="74" hidden="1">{#N/A,#N/A,FALSE,"Chung"}</definedName>
    <definedName name="kjh" localSheetId="76" hidden="1">{#N/A,#N/A,FALSE,"Chung"}</definedName>
    <definedName name="kjh" localSheetId="77" hidden="1">{#N/A,#N/A,FALSE,"Chung"}</definedName>
    <definedName name="kjh" localSheetId="95" hidden="1">{#N/A,#N/A,FALSE,"Chung"}</definedName>
    <definedName name="kjh" localSheetId="96" hidden="1">{#N/A,#N/A,FALSE,"Chung"}</definedName>
    <definedName name="kjh" localSheetId="97" hidden="1">{#N/A,#N/A,FALSE,"Chung"}</definedName>
    <definedName name="kjh" localSheetId="98" hidden="1">{#N/A,#N/A,FALSE,"Chung"}</definedName>
    <definedName name="kjh" hidden="1">{#N/A,#N/A,FALSE,"Chung"}</definedName>
    <definedName name="m" localSheetId="3" hidden="1">{"'TDTGT (theo Dphuong)'!$A$4:$F$75"}</definedName>
    <definedName name="m" localSheetId="18" hidden="1">{"'TDTGT (theo Dphuong)'!$A$4:$F$75"}</definedName>
    <definedName name="m" hidden="1">{"'TDTGT (theo Dphuong)'!$A$4:$F$75"}</definedName>
    <definedName name="MAJ_CON_EQP" localSheetId="37">#REF!</definedName>
    <definedName name="MAJ_CON_EQP" localSheetId="38">#REF!</definedName>
    <definedName name="MAJ_CON_EQP" localSheetId="1">#REF!</definedName>
    <definedName name="MAJ_CON_EQP">#REF!</definedName>
    <definedName name="MAT" localSheetId="3">'[1]COAT&amp;WRAP-QIOT-#3'!#REF!</definedName>
    <definedName name="MAT" localSheetId="37">'[1]COAT&amp;WRAP-QIOT-#3'!#REF!</definedName>
    <definedName name="MAT" localSheetId="38">'[1]COAT&amp;WRAP-QIOT-#3'!#REF!</definedName>
    <definedName name="MAT" localSheetId="42">'[1]COAT&amp;WRAP-QIOT-#3'!#REF!</definedName>
    <definedName name="MAT" localSheetId="43">'[1]COAT&amp;WRAP-QIOT-#3'!#REF!</definedName>
    <definedName name="MAT" localSheetId="46">'[1]COAT&amp;WRAP-QIOT-#3'!#REF!</definedName>
    <definedName name="MAT" localSheetId="47">'[1]COAT&amp;WRAP-QIOT-#3'!#REF!</definedName>
    <definedName name="MAT" localSheetId="48">'[1]COAT&amp;WRAP-QIOT-#3'!#REF!</definedName>
    <definedName name="MAT" localSheetId="49">'[1]COAT&amp;WRAP-QIOT-#3'!#REF!</definedName>
    <definedName name="MAT" localSheetId="51">'[1]COAT&amp;WRAP-QIOT-#3'!#REF!</definedName>
    <definedName name="MAT" localSheetId="52">'[1]COAT&amp;WRAP-QIOT-#3'!#REF!</definedName>
    <definedName name="MAT" localSheetId="53">'[1]COAT&amp;WRAP-QIOT-#3'!#REF!</definedName>
    <definedName name="MAT" localSheetId="56">'[1]COAT&amp;WRAP-QIOT-#3'!#REF!</definedName>
    <definedName name="MAT" localSheetId="57">'[1]COAT&amp;WRAP-QIOT-#3'!#REF!</definedName>
    <definedName name="MAT" localSheetId="63">'[1]COAT&amp;WRAP-QIOT-#3'!#REF!</definedName>
    <definedName name="MAT" localSheetId="64">'[1]COAT&amp;WRAP-QIOT-#3'!#REF!</definedName>
    <definedName name="MAT" localSheetId="65">'[1]COAT&amp;WRAP-QIOT-#3'!#REF!</definedName>
    <definedName name="MAT" localSheetId="66">'[1]COAT&amp;WRAP-QIOT-#3'!#REF!</definedName>
    <definedName name="MAT" localSheetId="67">'[1]COAT&amp;WRAP-QIOT-#3'!#REF!</definedName>
    <definedName name="MAT" localSheetId="68">'[1]COAT&amp;WRAP-QIOT-#3'!#REF!</definedName>
    <definedName name="MAT" localSheetId="69">'[1]COAT&amp;WRAP-QIOT-#3'!#REF!</definedName>
    <definedName name="MAT" localSheetId="70">'[1]COAT&amp;WRAP-QIOT-#3'!#REF!</definedName>
    <definedName name="MAT" localSheetId="71">'[1]COAT&amp;WRAP-QIOT-#3'!#REF!</definedName>
    <definedName name="MAT" localSheetId="72">'[1]COAT&amp;WRAP-QIOT-#3'!#REF!</definedName>
    <definedName name="MAT" localSheetId="73">'[1]COAT&amp;WRAP-QIOT-#3'!#REF!</definedName>
    <definedName name="MAT" localSheetId="74">'[1]COAT&amp;WRAP-QIOT-#3'!#REF!</definedName>
    <definedName name="MAT" localSheetId="77">'[1]COAT&amp;WRAP-QIOT-#3'!#REF!</definedName>
    <definedName name="MAT" localSheetId="97">'[1]COAT&amp;WRAP-QIOT-#3'!#REF!</definedName>
    <definedName name="MAT" localSheetId="98">'[1]COAT&amp;WRAP-QIOT-#3'!#REF!</definedName>
    <definedName name="MAT" localSheetId="1">'[1]COAT&amp;WRAP-QIOT-#3'!#REF!</definedName>
    <definedName name="MAT">'[1]COAT&amp;WRAP-QIOT-#3'!#REF!</definedName>
    <definedName name="mc" localSheetId="3">#REF!</definedName>
    <definedName name="mc" localSheetId="7">#REF!</definedName>
    <definedName name="mc" localSheetId="18">#REF!</definedName>
    <definedName name="mc" localSheetId="37">#REF!</definedName>
    <definedName name="mc" localSheetId="38">#REF!</definedName>
    <definedName name="mc" localSheetId="39">#REF!</definedName>
    <definedName name="mc" localSheetId="95">#REF!</definedName>
    <definedName name="mc" localSheetId="99">#REF!</definedName>
    <definedName name="mc" localSheetId="100">#REF!</definedName>
    <definedName name="mc" localSheetId="1">#REF!</definedName>
    <definedName name="mc">#REF!</definedName>
    <definedName name="MF" localSheetId="3">'[1]COAT&amp;WRAP-QIOT-#3'!#REF!</definedName>
    <definedName name="MF" localSheetId="37">'[1]COAT&amp;WRAP-QIOT-#3'!#REF!</definedName>
    <definedName name="MF" localSheetId="38">'[1]COAT&amp;WRAP-QIOT-#3'!#REF!</definedName>
    <definedName name="MF" localSheetId="42">'[1]COAT&amp;WRAP-QIOT-#3'!#REF!</definedName>
    <definedName name="MF" localSheetId="43">'[1]COAT&amp;WRAP-QIOT-#3'!#REF!</definedName>
    <definedName name="MF" localSheetId="46">'[1]COAT&amp;WRAP-QIOT-#3'!#REF!</definedName>
    <definedName name="MF" localSheetId="47">'[1]COAT&amp;WRAP-QIOT-#3'!#REF!</definedName>
    <definedName name="MF" localSheetId="48">'[1]COAT&amp;WRAP-QIOT-#3'!#REF!</definedName>
    <definedName name="MF" localSheetId="49">'[1]COAT&amp;WRAP-QIOT-#3'!#REF!</definedName>
    <definedName name="MF" localSheetId="51">'[1]COAT&amp;WRAP-QIOT-#3'!#REF!</definedName>
    <definedName name="MF" localSheetId="52">'[1]COAT&amp;WRAP-QIOT-#3'!#REF!</definedName>
    <definedName name="MF" localSheetId="53">'[1]COAT&amp;WRAP-QIOT-#3'!#REF!</definedName>
    <definedName name="MF" localSheetId="56">'[1]COAT&amp;WRAP-QIOT-#3'!#REF!</definedName>
    <definedName name="MF" localSheetId="57">'[1]COAT&amp;WRAP-QIOT-#3'!#REF!</definedName>
    <definedName name="MF" localSheetId="63">'[1]COAT&amp;WRAP-QIOT-#3'!#REF!</definedName>
    <definedName name="MF" localSheetId="64">'[1]COAT&amp;WRAP-QIOT-#3'!#REF!</definedName>
    <definedName name="MF" localSheetId="65">'[1]COAT&amp;WRAP-QIOT-#3'!#REF!</definedName>
    <definedName name="MF" localSheetId="66">'[1]COAT&amp;WRAP-QIOT-#3'!#REF!</definedName>
    <definedName name="MF" localSheetId="67">'[1]COAT&amp;WRAP-QIOT-#3'!#REF!</definedName>
    <definedName name="MF" localSheetId="68">'[1]COAT&amp;WRAP-QIOT-#3'!#REF!</definedName>
    <definedName name="MF" localSheetId="69">'[1]COAT&amp;WRAP-QIOT-#3'!#REF!</definedName>
    <definedName name="MF" localSheetId="70">'[1]COAT&amp;WRAP-QIOT-#3'!#REF!</definedName>
    <definedName name="MF" localSheetId="71">'[1]COAT&amp;WRAP-QIOT-#3'!#REF!</definedName>
    <definedName name="MF" localSheetId="72">'[1]COAT&amp;WRAP-QIOT-#3'!#REF!</definedName>
    <definedName name="MF" localSheetId="73">'[1]COAT&amp;WRAP-QIOT-#3'!#REF!</definedName>
    <definedName name="MF" localSheetId="74">'[1]COAT&amp;WRAP-QIOT-#3'!#REF!</definedName>
    <definedName name="MF" localSheetId="77">'[1]COAT&amp;WRAP-QIOT-#3'!#REF!</definedName>
    <definedName name="MF" localSheetId="97">'[1]COAT&amp;WRAP-QIOT-#3'!#REF!</definedName>
    <definedName name="MF" localSheetId="98">'[1]COAT&amp;WRAP-QIOT-#3'!#REF!</definedName>
    <definedName name="MF" localSheetId="1">'[1]COAT&amp;WRAP-QIOT-#3'!#REF!</definedName>
    <definedName name="MF">'[1]COAT&amp;WRAP-QIOT-#3'!#REF!</definedName>
    <definedName name="MG_A" localSheetId="37">#REF!</definedName>
    <definedName name="MG_A" localSheetId="38">#REF!</definedName>
    <definedName name="MG_A" localSheetId="1">#REF!</definedName>
    <definedName name="MG_A">#REF!</definedName>
    <definedName name="mnh" localSheetId="3">'[14]2.74'!#REF!</definedName>
    <definedName name="mnh" localSheetId="37">'[15]2.74'!#REF!</definedName>
    <definedName name="mnh" localSheetId="38">'[15]2.74'!#REF!</definedName>
    <definedName name="mnh" localSheetId="42">'[15]2.74'!#REF!</definedName>
    <definedName name="mnh" localSheetId="43">'[15]2.74'!#REF!</definedName>
    <definedName name="mnh" localSheetId="46">'[15]2.74'!#REF!</definedName>
    <definedName name="mnh" localSheetId="47">'[15]2.74'!#REF!</definedName>
    <definedName name="mnh" localSheetId="48">'[15]2.74'!#REF!</definedName>
    <definedName name="mnh" localSheetId="49">'[15]2.74'!#REF!</definedName>
    <definedName name="mnh" localSheetId="51">'[15]2.74'!#REF!</definedName>
    <definedName name="mnh" localSheetId="52">'[15]2.74'!#REF!</definedName>
    <definedName name="mnh" localSheetId="53">'[15]2.74'!#REF!</definedName>
    <definedName name="mnh" localSheetId="56">'[16]2.74'!#REF!</definedName>
    <definedName name="mnh" localSheetId="57">'[16]2.74'!#REF!</definedName>
    <definedName name="mnh" localSheetId="63">'[14]2.74'!#REF!</definedName>
    <definedName name="mnh" localSheetId="64">'[14]2.74'!#REF!</definedName>
    <definedName name="mnh" localSheetId="65">'[14]2.74'!#REF!</definedName>
    <definedName name="mnh" localSheetId="66">'[14]2.74'!#REF!</definedName>
    <definedName name="mnh" localSheetId="67">'[14]2.74'!#REF!</definedName>
    <definedName name="mnh" localSheetId="68">'[14]2.74'!#REF!</definedName>
    <definedName name="mnh" localSheetId="69">'[14]2.74'!#REF!</definedName>
    <definedName name="mnh" localSheetId="70">'[14]2.74'!#REF!</definedName>
    <definedName name="mnh" localSheetId="71">'[14]2.74'!#REF!</definedName>
    <definedName name="mnh" localSheetId="72">'[14]2.74'!#REF!</definedName>
    <definedName name="mnh" localSheetId="73">'[14]2.74'!#REF!</definedName>
    <definedName name="mnh" localSheetId="74">'[14]2.74'!#REF!</definedName>
    <definedName name="mnh" localSheetId="77">'[14]2.74'!#REF!</definedName>
    <definedName name="mnh" localSheetId="97">'[16]2.74'!#REF!</definedName>
    <definedName name="mnh" localSheetId="98">'[16]2.74'!#REF!</definedName>
    <definedName name="mnh" localSheetId="1">'[15]2.74'!#REF!</definedName>
    <definedName name="mnh">'[15]2.74'!#REF!</definedName>
    <definedName name="n" localSheetId="3">'[17]2.74'!#REF!</definedName>
    <definedName name="n" localSheetId="37">'[17]2.74'!#REF!</definedName>
    <definedName name="n" localSheetId="38">'[17]2.74'!#REF!</definedName>
    <definedName name="n" localSheetId="42">'[17]2.74'!#REF!</definedName>
    <definedName name="n" localSheetId="43">'[17]2.74'!#REF!</definedName>
    <definedName name="n" localSheetId="46">'[17]2.74'!#REF!</definedName>
    <definedName name="n" localSheetId="47">'[17]2.74'!#REF!</definedName>
    <definedName name="n" localSheetId="48">'[17]2.74'!#REF!</definedName>
    <definedName name="n" localSheetId="49">'[17]2.74'!#REF!</definedName>
    <definedName name="n" localSheetId="51">'[17]2.74'!#REF!</definedName>
    <definedName name="n" localSheetId="52">'[17]2.74'!#REF!</definedName>
    <definedName name="n" localSheetId="53">'[17]2.74'!#REF!</definedName>
    <definedName name="n" localSheetId="56">'[17]2.74'!#REF!</definedName>
    <definedName name="n" localSheetId="57">'[17]2.74'!#REF!</definedName>
    <definedName name="n" localSheetId="63">'[17]2.74'!#REF!</definedName>
    <definedName name="n" localSheetId="64">'[17]2.74'!#REF!</definedName>
    <definedName name="n" localSheetId="65">'[17]2.74'!#REF!</definedName>
    <definedName name="n" localSheetId="66">'[17]2.74'!#REF!</definedName>
    <definedName name="n" localSheetId="67">'[17]2.74'!#REF!</definedName>
    <definedName name="n" localSheetId="68">'[17]2.74'!#REF!</definedName>
    <definedName name="n" localSheetId="69">'[17]2.74'!#REF!</definedName>
    <definedName name="n" localSheetId="70">'[17]2.74'!#REF!</definedName>
    <definedName name="n" localSheetId="71">'[17]2.74'!#REF!</definedName>
    <definedName name="n" localSheetId="72">'[17]2.74'!#REF!</definedName>
    <definedName name="n" localSheetId="73">'[17]2.74'!#REF!</definedName>
    <definedName name="n" localSheetId="74">'[17]2.74'!#REF!</definedName>
    <definedName name="n" localSheetId="77">'[17]2.74'!#REF!</definedName>
    <definedName name="n" localSheetId="97">'[17]2.74'!#REF!</definedName>
    <definedName name="n" localSheetId="98">'[17]2.74'!#REF!</definedName>
    <definedName name="n" localSheetId="1">'[17]2.74'!#REF!</definedName>
    <definedName name="n">'[17]2.74'!#REF!</definedName>
    <definedName name="NET" localSheetId="37">#REF!</definedName>
    <definedName name="NET" localSheetId="38">#REF!</definedName>
    <definedName name="NET" localSheetId="1">#REF!</definedName>
    <definedName name="NET">#REF!</definedName>
    <definedName name="NET_1" localSheetId="37">#REF!</definedName>
    <definedName name="NET_1" localSheetId="38">#REF!</definedName>
    <definedName name="NET_1" localSheetId="1">#REF!</definedName>
    <definedName name="NET_1">#REF!</definedName>
    <definedName name="NET_ANA" localSheetId="37">#REF!</definedName>
    <definedName name="NET_ANA" localSheetId="38">#REF!</definedName>
    <definedName name="NET_ANA" localSheetId="1">#REF!</definedName>
    <definedName name="NET_ANA">#REF!</definedName>
    <definedName name="NET_ANA_1" localSheetId="37">#REF!</definedName>
    <definedName name="NET_ANA_1" localSheetId="38">#REF!</definedName>
    <definedName name="NET_ANA_1" localSheetId="1">#REF!</definedName>
    <definedName name="NET_ANA_1">#REF!</definedName>
    <definedName name="NET_ANA_2" localSheetId="37">#REF!</definedName>
    <definedName name="NET_ANA_2" localSheetId="38">#REF!</definedName>
    <definedName name="NET_ANA_2" localSheetId="1">#REF!</definedName>
    <definedName name="NET_ANA_2">#REF!</definedName>
    <definedName name="nhan" localSheetId="3">#REF!</definedName>
    <definedName name="nhan" localSheetId="7">#REF!</definedName>
    <definedName name="nhan" localSheetId="18">#REF!</definedName>
    <definedName name="nhan" localSheetId="37">#REF!</definedName>
    <definedName name="nhan" localSheetId="38">#REF!</definedName>
    <definedName name="nhan" localSheetId="39">#REF!</definedName>
    <definedName name="nhan" localSheetId="95">#REF!</definedName>
    <definedName name="nhan" localSheetId="99">#REF!</definedName>
    <definedName name="nhan" localSheetId="100">#REF!</definedName>
    <definedName name="nhan" localSheetId="1">#REF!</definedName>
    <definedName name="nhan">#REF!</definedName>
    <definedName name="Nhan_xet_cua_dai">"Picture 1"</definedName>
    <definedName name="nuoc" localSheetId="37">#REF!</definedName>
    <definedName name="nuoc" localSheetId="38">#REF!</definedName>
    <definedName name="nuoc" localSheetId="1">#REF!</definedName>
    <definedName name="nuoc">#REF!</definedName>
    <definedName name="P" localSheetId="3">'[1]PNT-QUOT-#3'!#REF!</definedName>
    <definedName name="P" localSheetId="37">'[1]PNT-QUOT-#3'!#REF!</definedName>
    <definedName name="P" localSheetId="38">'[1]PNT-QUOT-#3'!#REF!</definedName>
    <definedName name="P" localSheetId="42">'[1]PNT-QUOT-#3'!#REF!</definedName>
    <definedName name="P" localSheetId="43">'[1]PNT-QUOT-#3'!#REF!</definedName>
    <definedName name="P" localSheetId="46">'[1]PNT-QUOT-#3'!#REF!</definedName>
    <definedName name="P" localSheetId="47">'[1]PNT-QUOT-#3'!#REF!</definedName>
    <definedName name="P" localSheetId="48">'[1]PNT-QUOT-#3'!#REF!</definedName>
    <definedName name="P" localSheetId="49">'[1]PNT-QUOT-#3'!#REF!</definedName>
    <definedName name="P" localSheetId="51">'[1]PNT-QUOT-#3'!#REF!</definedName>
    <definedName name="P" localSheetId="52">'[1]PNT-QUOT-#3'!#REF!</definedName>
    <definedName name="P" localSheetId="53">'[1]PNT-QUOT-#3'!#REF!</definedName>
    <definedName name="P" localSheetId="56">'[1]PNT-QUOT-#3'!#REF!</definedName>
    <definedName name="P" localSheetId="57">'[1]PNT-QUOT-#3'!#REF!</definedName>
    <definedName name="P" localSheetId="63">'[1]PNT-QUOT-#3'!#REF!</definedName>
    <definedName name="P" localSheetId="64">'[1]PNT-QUOT-#3'!#REF!</definedName>
    <definedName name="P" localSheetId="65">'[1]PNT-QUOT-#3'!#REF!</definedName>
    <definedName name="P" localSheetId="66">'[1]PNT-QUOT-#3'!#REF!</definedName>
    <definedName name="P" localSheetId="67">'[1]PNT-QUOT-#3'!#REF!</definedName>
    <definedName name="P" localSheetId="68">'[1]PNT-QUOT-#3'!#REF!</definedName>
    <definedName name="P" localSheetId="69">'[1]PNT-QUOT-#3'!#REF!</definedName>
    <definedName name="P" localSheetId="70">'[1]PNT-QUOT-#3'!#REF!</definedName>
    <definedName name="P" localSheetId="71">'[1]PNT-QUOT-#3'!#REF!</definedName>
    <definedName name="P" localSheetId="72">'[1]PNT-QUOT-#3'!#REF!</definedName>
    <definedName name="P" localSheetId="73">'[1]PNT-QUOT-#3'!#REF!</definedName>
    <definedName name="P" localSheetId="74">'[1]PNT-QUOT-#3'!#REF!</definedName>
    <definedName name="P" localSheetId="77">'[1]PNT-QUOT-#3'!#REF!</definedName>
    <definedName name="P" localSheetId="97">'[1]PNT-QUOT-#3'!#REF!</definedName>
    <definedName name="P" localSheetId="98">'[1]PNT-QUOT-#3'!#REF!</definedName>
    <definedName name="P" localSheetId="1">'[1]PNT-QUOT-#3'!#REF!</definedName>
    <definedName name="P">'[1]PNT-QUOT-#3'!#REF!</definedName>
    <definedName name="PEJM" localSheetId="3">'[1]COAT&amp;WRAP-QIOT-#3'!#REF!</definedName>
    <definedName name="PEJM" localSheetId="37">'[1]COAT&amp;WRAP-QIOT-#3'!#REF!</definedName>
    <definedName name="PEJM" localSheetId="38">'[1]COAT&amp;WRAP-QIOT-#3'!#REF!</definedName>
    <definedName name="PEJM" localSheetId="42">'[1]COAT&amp;WRAP-QIOT-#3'!#REF!</definedName>
    <definedName name="PEJM" localSheetId="43">'[1]COAT&amp;WRAP-QIOT-#3'!#REF!</definedName>
    <definedName name="PEJM" localSheetId="46">'[1]COAT&amp;WRAP-QIOT-#3'!#REF!</definedName>
    <definedName name="PEJM" localSheetId="47">'[1]COAT&amp;WRAP-QIOT-#3'!#REF!</definedName>
    <definedName name="PEJM" localSheetId="48">'[1]COAT&amp;WRAP-QIOT-#3'!#REF!</definedName>
    <definedName name="PEJM" localSheetId="49">'[1]COAT&amp;WRAP-QIOT-#3'!#REF!</definedName>
    <definedName name="PEJM" localSheetId="51">'[1]COAT&amp;WRAP-QIOT-#3'!#REF!</definedName>
    <definedName name="PEJM" localSheetId="52">'[1]COAT&amp;WRAP-QIOT-#3'!#REF!</definedName>
    <definedName name="PEJM" localSheetId="53">'[1]COAT&amp;WRAP-QIOT-#3'!#REF!</definedName>
    <definedName name="PEJM" localSheetId="56">'[1]COAT&amp;WRAP-QIOT-#3'!#REF!</definedName>
    <definedName name="PEJM" localSheetId="57">'[1]COAT&amp;WRAP-QIOT-#3'!#REF!</definedName>
    <definedName name="PEJM" localSheetId="63">'[1]COAT&amp;WRAP-QIOT-#3'!#REF!</definedName>
    <definedName name="PEJM" localSheetId="64">'[1]COAT&amp;WRAP-QIOT-#3'!#REF!</definedName>
    <definedName name="PEJM" localSheetId="65">'[1]COAT&amp;WRAP-QIOT-#3'!#REF!</definedName>
    <definedName name="PEJM" localSheetId="66">'[1]COAT&amp;WRAP-QIOT-#3'!#REF!</definedName>
    <definedName name="PEJM" localSheetId="67">'[1]COAT&amp;WRAP-QIOT-#3'!#REF!</definedName>
    <definedName name="PEJM" localSheetId="68">'[1]COAT&amp;WRAP-QIOT-#3'!#REF!</definedName>
    <definedName name="PEJM" localSheetId="69">'[1]COAT&amp;WRAP-QIOT-#3'!#REF!</definedName>
    <definedName name="PEJM" localSheetId="70">'[1]COAT&amp;WRAP-QIOT-#3'!#REF!</definedName>
    <definedName name="PEJM" localSheetId="71">'[1]COAT&amp;WRAP-QIOT-#3'!#REF!</definedName>
    <definedName name="PEJM" localSheetId="72">'[1]COAT&amp;WRAP-QIOT-#3'!#REF!</definedName>
    <definedName name="PEJM" localSheetId="73">'[1]COAT&amp;WRAP-QIOT-#3'!#REF!</definedName>
    <definedName name="PEJM" localSheetId="74">'[1]COAT&amp;WRAP-QIOT-#3'!#REF!</definedName>
    <definedName name="PEJM" localSheetId="77">'[1]COAT&amp;WRAP-QIOT-#3'!#REF!</definedName>
    <definedName name="PEJM" localSheetId="97">'[1]COAT&amp;WRAP-QIOT-#3'!#REF!</definedName>
    <definedName name="PEJM" localSheetId="98">'[1]COAT&amp;WRAP-QIOT-#3'!#REF!</definedName>
    <definedName name="PEJM" localSheetId="1">'[1]COAT&amp;WRAP-QIOT-#3'!#REF!</definedName>
    <definedName name="PEJM">'[1]COAT&amp;WRAP-QIOT-#3'!#REF!</definedName>
    <definedName name="PF" localSheetId="3">'[1]PNT-QUOT-#3'!#REF!</definedName>
    <definedName name="PF" localSheetId="37">'[1]PNT-QUOT-#3'!#REF!</definedName>
    <definedName name="PF" localSheetId="38">'[1]PNT-QUOT-#3'!#REF!</definedName>
    <definedName name="PF" localSheetId="42">'[1]PNT-QUOT-#3'!#REF!</definedName>
    <definedName name="PF" localSheetId="43">'[1]PNT-QUOT-#3'!#REF!</definedName>
    <definedName name="PF" localSheetId="46">'[1]PNT-QUOT-#3'!#REF!</definedName>
    <definedName name="PF" localSheetId="47">'[1]PNT-QUOT-#3'!#REF!</definedName>
    <definedName name="PF" localSheetId="48">'[1]PNT-QUOT-#3'!#REF!</definedName>
    <definedName name="PF" localSheetId="49">'[1]PNT-QUOT-#3'!#REF!</definedName>
    <definedName name="PF" localSheetId="51">'[1]PNT-QUOT-#3'!#REF!</definedName>
    <definedName name="PF" localSheetId="52">'[1]PNT-QUOT-#3'!#REF!</definedName>
    <definedName name="PF" localSheetId="53">'[1]PNT-QUOT-#3'!#REF!</definedName>
    <definedName name="PF" localSheetId="56">'[1]PNT-QUOT-#3'!#REF!</definedName>
    <definedName name="PF" localSheetId="57">'[1]PNT-QUOT-#3'!#REF!</definedName>
    <definedName name="PF" localSheetId="63">'[1]PNT-QUOT-#3'!#REF!</definedName>
    <definedName name="PF" localSheetId="64">'[1]PNT-QUOT-#3'!#REF!</definedName>
    <definedName name="PF" localSheetId="65">'[1]PNT-QUOT-#3'!#REF!</definedName>
    <definedName name="PF" localSheetId="66">'[1]PNT-QUOT-#3'!#REF!</definedName>
    <definedName name="PF" localSheetId="67">'[1]PNT-QUOT-#3'!#REF!</definedName>
    <definedName name="PF" localSheetId="68">'[1]PNT-QUOT-#3'!#REF!</definedName>
    <definedName name="PF" localSheetId="69">'[1]PNT-QUOT-#3'!#REF!</definedName>
    <definedName name="PF" localSheetId="70">'[1]PNT-QUOT-#3'!#REF!</definedName>
    <definedName name="PF" localSheetId="71">'[1]PNT-QUOT-#3'!#REF!</definedName>
    <definedName name="PF" localSheetId="72">'[1]PNT-QUOT-#3'!#REF!</definedName>
    <definedName name="PF" localSheetId="73">'[1]PNT-QUOT-#3'!#REF!</definedName>
    <definedName name="PF" localSheetId="74">'[1]PNT-QUOT-#3'!#REF!</definedName>
    <definedName name="PF" localSheetId="77">'[1]PNT-QUOT-#3'!#REF!</definedName>
    <definedName name="PF" localSheetId="97">'[1]PNT-QUOT-#3'!#REF!</definedName>
    <definedName name="PF" localSheetId="98">'[1]PNT-QUOT-#3'!#REF!</definedName>
    <definedName name="PF" localSheetId="1">'[1]PNT-QUOT-#3'!#REF!</definedName>
    <definedName name="PF">'[1]PNT-QUOT-#3'!#REF!</definedName>
    <definedName name="PM">[18]IBASE!$AH$16:$AV$110</definedName>
    <definedName name="PRICE" localSheetId="37">#REF!</definedName>
    <definedName name="PRICE" localSheetId="38">#REF!</definedName>
    <definedName name="PRICE" localSheetId="1">#REF!</definedName>
    <definedName name="PRICE">#REF!</definedName>
    <definedName name="PRICE1" localSheetId="37">#REF!</definedName>
    <definedName name="PRICE1" localSheetId="38">#REF!</definedName>
    <definedName name="PRICE1" localSheetId="1">#REF!</definedName>
    <definedName name="PRICE1">#REF!</definedName>
    <definedName name="_xlnm.Print_Area" localSheetId="8">'116'!$A$1:$H$46</definedName>
    <definedName name="_xlnm.Print_Area" localSheetId="11">'119'!$A$1:$J$33</definedName>
    <definedName name="_xlnm.Print_Area" localSheetId="14">'122'!$A$1:$E$47</definedName>
    <definedName name="_xlnm.Print_Area" localSheetId="18">'126'!$A$1:$J$33</definedName>
    <definedName name="_xlnm.Print_Area" localSheetId="37">'145'!$A$1:$J$44</definedName>
    <definedName name="_xlnm.Print_Area" localSheetId="55">'163'!$A$1:$J$24</definedName>
    <definedName name="_xlnm.Print_Area" localSheetId="56">'164'!$A$1:$J$41</definedName>
    <definedName name="_xlnm.Print_Area" localSheetId="81">'189 chan nuoi '!$A$1:$J$35</definedName>
    <definedName name="_xlnm.Print_Area" localSheetId="1">'LGT -nn1'!$A$1:$C$51</definedName>
    <definedName name="_xlnm.Print_Area">#REF!</definedName>
    <definedName name="Print_Area_MI">[19]ESTI.!$A$1:$U$52</definedName>
    <definedName name="_xlnm.Print_Titles" localSheetId="9">'117'!$1:$33</definedName>
    <definedName name="_xlnm.Print_Titles" localSheetId="11">'119'!$1:$33</definedName>
    <definedName name="_xlnm.Print_Titles" localSheetId="37">'145'!$5:$5</definedName>
    <definedName name="_xlnm.Print_Titles" localSheetId="94">'202-LN'!$4:$4</definedName>
    <definedName name="_xlnm.Print_Titles" localSheetId="100">'208'!$4:$4</definedName>
    <definedName name="_xlnm.Print_Titles" localSheetId="102">'210'!$4:$4</definedName>
    <definedName name="_xlnm.Print_Titles" localSheetId="0">'Nong nghiep'!$4:$4</definedName>
    <definedName name="_xlnm.Print_Titles">#REF!</definedName>
    <definedName name="Print_Titles_MI" localSheetId="37">#REF!</definedName>
    <definedName name="Print_Titles_MI" localSheetId="38">#REF!</definedName>
    <definedName name="Print_Titles_MI" localSheetId="1">#REF!</definedName>
    <definedName name="Print_Titles_MI">#REF!</definedName>
    <definedName name="PRINTA" localSheetId="37">#REF!</definedName>
    <definedName name="PRINTA" localSheetId="38">#REF!</definedName>
    <definedName name="PRINTA" localSheetId="1">#REF!</definedName>
    <definedName name="PRINTA">#REF!</definedName>
    <definedName name="PRINTB" localSheetId="37">#REF!</definedName>
    <definedName name="PRINTB" localSheetId="38">#REF!</definedName>
    <definedName name="PRINTB" localSheetId="1">#REF!</definedName>
    <definedName name="PRINTB">#REF!</definedName>
    <definedName name="PRINTC" localSheetId="37">#REF!</definedName>
    <definedName name="PRINTC" localSheetId="38">#REF!</definedName>
    <definedName name="PRINTC" localSheetId="1">#REF!</definedName>
    <definedName name="PRINTC">#REF!</definedName>
    <definedName name="PROPOSAL" localSheetId="37">#REF!</definedName>
    <definedName name="PROPOSAL" localSheetId="38">#REF!</definedName>
    <definedName name="PROPOSAL" localSheetId="1">#REF!</definedName>
    <definedName name="PROPOSAL">#REF!</definedName>
    <definedName name="pt" localSheetId="3">#REF!</definedName>
    <definedName name="pt" localSheetId="37">#REF!</definedName>
    <definedName name="pt" localSheetId="38">#REF!</definedName>
    <definedName name="pt" localSheetId="42">#REF!</definedName>
    <definedName name="pt" localSheetId="43">#REF!</definedName>
    <definedName name="pt" localSheetId="46">#REF!</definedName>
    <definedName name="pt" localSheetId="47">#REF!</definedName>
    <definedName name="pt" localSheetId="48">#REF!</definedName>
    <definedName name="pt" localSheetId="49">#REF!</definedName>
    <definedName name="pt" localSheetId="51">#REF!</definedName>
    <definedName name="pt" localSheetId="52">#REF!</definedName>
    <definedName name="pt" localSheetId="53">#REF!</definedName>
    <definedName name="pt" localSheetId="56">#REF!</definedName>
    <definedName name="pt" localSheetId="57">#REF!</definedName>
    <definedName name="pt" localSheetId="63">#REF!</definedName>
    <definedName name="pt" localSheetId="64">#REF!</definedName>
    <definedName name="pt" localSheetId="65">#REF!</definedName>
    <definedName name="pt" localSheetId="66">#REF!</definedName>
    <definedName name="pt" localSheetId="67">#REF!</definedName>
    <definedName name="pt" localSheetId="68">#REF!</definedName>
    <definedName name="pt" localSheetId="69">#REF!</definedName>
    <definedName name="pt" localSheetId="70">#REF!</definedName>
    <definedName name="pt" localSheetId="71">#REF!</definedName>
    <definedName name="pt" localSheetId="72">#REF!</definedName>
    <definedName name="pt" localSheetId="73">#REF!</definedName>
    <definedName name="pt" localSheetId="74">#REF!</definedName>
    <definedName name="pt" localSheetId="77">#REF!</definedName>
    <definedName name="pt" localSheetId="97">#REF!</definedName>
    <definedName name="pt" localSheetId="98">#REF!</definedName>
    <definedName name="pt" localSheetId="1">#REF!</definedName>
    <definedName name="pt">#REF!</definedName>
    <definedName name="ptr" localSheetId="3">#REF!</definedName>
    <definedName name="ptr" localSheetId="37">#REF!</definedName>
    <definedName name="ptr" localSheetId="38">#REF!</definedName>
    <definedName name="ptr" localSheetId="42">#REF!</definedName>
    <definedName name="ptr" localSheetId="43">#REF!</definedName>
    <definedName name="ptr" localSheetId="46">#REF!</definedName>
    <definedName name="ptr" localSheetId="47">#REF!</definedName>
    <definedName name="ptr" localSheetId="48">#REF!</definedName>
    <definedName name="ptr" localSheetId="49">#REF!</definedName>
    <definedName name="ptr" localSheetId="51">#REF!</definedName>
    <definedName name="ptr" localSheetId="52">#REF!</definedName>
    <definedName name="ptr" localSheetId="53">#REF!</definedName>
    <definedName name="ptr" localSheetId="56">#REF!</definedName>
    <definedName name="ptr" localSheetId="57">#REF!</definedName>
    <definedName name="ptr" localSheetId="63">#REF!</definedName>
    <definedName name="ptr" localSheetId="64">#REF!</definedName>
    <definedName name="ptr" localSheetId="65">#REF!</definedName>
    <definedName name="ptr" localSheetId="66">#REF!</definedName>
    <definedName name="ptr" localSheetId="67">#REF!</definedName>
    <definedName name="ptr" localSheetId="68">#REF!</definedName>
    <definedName name="ptr" localSheetId="69">#REF!</definedName>
    <definedName name="ptr" localSheetId="70">#REF!</definedName>
    <definedName name="ptr" localSheetId="71">#REF!</definedName>
    <definedName name="ptr" localSheetId="72">#REF!</definedName>
    <definedName name="ptr" localSheetId="73">#REF!</definedName>
    <definedName name="ptr" localSheetId="74">#REF!</definedName>
    <definedName name="ptr" localSheetId="77">#REF!</definedName>
    <definedName name="ptr" localSheetId="97">#REF!</definedName>
    <definedName name="ptr" localSheetId="98">#REF!</definedName>
    <definedName name="ptr" localSheetId="1">#REF!</definedName>
    <definedName name="ptr">#REF!</definedName>
    <definedName name="ptvt">'[20]ma-pt'!$A$6:$IV$228</definedName>
    <definedName name="qưeqwrqw" localSheetId="3" hidden="1">{#N/A,#N/A,FALSE,"Chung"}</definedName>
    <definedName name="qưeqwrqw" localSheetId="18" hidden="1">{#N/A,#N/A,FALSE,"Chung"}</definedName>
    <definedName name="qưeqwrqw" hidden="1">{#N/A,#N/A,FALSE,"Chung"}</definedName>
    <definedName name="RECOUT">#N/A</definedName>
    <definedName name="RFP003A" localSheetId="37">#REF!</definedName>
    <definedName name="RFP003A" localSheetId="38">#REF!</definedName>
    <definedName name="RFP003A" localSheetId="1">#REF!</definedName>
    <definedName name="RFP003A">#REF!</definedName>
    <definedName name="RFP003B" localSheetId="37">#REF!</definedName>
    <definedName name="RFP003B" localSheetId="38">#REF!</definedName>
    <definedName name="RFP003B" localSheetId="1">#REF!</definedName>
    <definedName name="RFP003B">#REF!</definedName>
    <definedName name="RFP003C" localSheetId="37">#REF!</definedName>
    <definedName name="RFP003C" localSheetId="38">#REF!</definedName>
    <definedName name="RFP003C" localSheetId="1">#REF!</definedName>
    <definedName name="RFP003C">#REF!</definedName>
    <definedName name="RFP003D" localSheetId="37">#REF!</definedName>
    <definedName name="RFP003D" localSheetId="38">#REF!</definedName>
    <definedName name="RFP003D" localSheetId="1">#REF!</definedName>
    <definedName name="RFP003D">#REF!</definedName>
    <definedName name="RFP003E" localSheetId="37">#REF!</definedName>
    <definedName name="RFP003E" localSheetId="38">#REF!</definedName>
    <definedName name="RFP003E" localSheetId="1">#REF!</definedName>
    <definedName name="RFP003E">#REF!</definedName>
    <definedName name="RFP003F" localSheetId="37">#REF!</definedName>
    <definedName name="RFP003F" localSheetId="38">#REF!</definedName>
    <definedName name="RFP003F" localSheetId="1">#REF!</definedName>
    <definedName name="RFP003F">#REF!</definedName>
    <definedName name="RT" localSheetId="3">'[1]COAT&amp;WRAP-QIOT-#3'!#REF!</definedName>
    <definedName name="RT" localSheetId="37">'[1]COAT&amp;WRAP-QIOT-#3'!#REF!</definedName>
    <definedName name="RT" localSheetId="38">'[1]COAT&amp;WRAP-QIOT-#3'!#REF!</definedName>
    <definedName name="RT" localSheetId="42">'[1]COAT&amp;WRAP-QIOT-#3'!#REF!</definedName>
    <definedName name="RT" localSheetId="43">'[1]COAT&amp;WRAP-QIOT-#3'!#REF!</definedName>
    <definedName name="RT" localSheetId="46">'[1]COAT&amp;WRAP-QIOT-#3'!#REF!</definedName>
    <definedName name="RT" localSheetId="47">'[1]COAT&amp;WRAP-QIOT-#3'!#REF!</definedName>
    <definedName name="RT" localSheetId="48">'[1]COAT&amp;WRAP-QIOT-#3'!#REF!</definedName>
    <definedName name="RT" localSheetId="49">'[1]COAT&amp;WRAP-QIOT-#3'!#REF!</definedName>
    <definedName name="RT" localSheetId="51">'[1]COAT&amp;WRAP-QIOT-#3'!#REF!</definedName>
    <definedName name="RT" localSheetId="52">'[1]COAT&amp;WRAP-QIOT-#3'!#REF!</definedName>
    <definedName name="RT" localSheetId="53">'[1]COAT&amp;WRAP-QIOT-#3'!#REF!</definedName>
    <definedName name="RT" localSheetId="56">'[1]COAT&amp;WRAP-QIOT-#3'!#REF!</definedName>
    <definedName name="RT" localSheetId="57">'[1]COAT&amp;WRAP-QIOT-#3'!#REF!</definedName>
    <definedName name="RT" localSheetId="63">'[1]COAT&amp;WRAP-QIOT-#3'!#REF!</definedName>
    <definedName name="RT" localSheetId="64">'[1]COAT&amp;WRAP-QIOT-#3'!#REF!</definedName>
    <definedName name="RT" localSheetId="65">'[1]COAT&amp;WRAP-QIOT-#3'!#REF!</definedName>
    <definedName name="RT" localSheetId="66">'[1]COAT&amp;WRAP-QIOT-#3'!#REF!</definedName>
    <definedName name="RT" localSheetId="67">'[1]COAT&amp;WRAP-QIOT-#3'!#REF!</definedName>
    <definedName name="RT" localSheetId="68">'[1]COAT&amp;WRAP-QIOT-#3'!#REF!</definedName>
    <definedName name="RT" localSheetId="69">'[1]COAT&amp;WRAP-QIOT-#3'!#REF!</definedName>
    <definedName name="RT" localSheetId="70">'[1]COAT&amp;WRAP-QIOT-#3'!#REF!</definedName>
    <definedName name="RT" localSheetId="71">'[1]COAT&amp;WRAP-QIOT-#3'!#REF!</definedName>
    <definedName name="RT" localSheetId="72">'[1]COAT&amp;WRAP-QIOT-#3'!#REF!</definedName>
    <definedName name="RT" localSheetId="73">'[1]COAT&amp;WRAP-QIOT-#3'!#REF!</definedName>
    <definedName name="RT" localSheetId="74">'[1]COAT&amp;WRAP-QIOT-#3'!#REF!</definedName>
    <definedName name="RT" localSheetId="77">'[1]COAT&amp;WRAP-QIOT-#3'!#REF!</definedName>
    <definedName name="RT" localSheetId="97">'[1]COAT&amp;WRAP-QIOT-#3'!#REF!</definedName>
    <definedName name="RT" localSheetId="98">'[1]COAT&amp;WRAP-QIOT-#3'!#REF!</definedName>
    <definedName name="RT" localSheetId="1">'[1]COAT&amp;WRAP-QIOT-#3'!#REF!</definedName>
    <definedName name="RT">'[1]COAT&amp;WRAP-QIOT-#3'!#REF!</definedName>
    <definedName name="SB">[18]IBASE!$AH$7:$AL$14</definedName>
    <definedName name="SCH" localSheetId="37">#REF!</definedName>
    <definedName name="SCH" localSheetId="38">#REF!</definedName>
    <definedName name="SCH" localSheetId="1">#REF!</definedName>
    <definedName name="SCH">#REF!</definedName>
    <definedName name="SIZE" localSheetId="37">#REF!</definedName>
    <definedName name="SIZE" localSheetId="38">#REF!</definedName>
    <definedName name="SIZE" localSheetId="1">#REF!</definedName>
    <definedName name="SIZE">#REF!</definedName>
    <definedName name="SORT" localSheetId="3">#REF!</definedName>
    <definedName name="SORT" localSheetId="7">#REF!</definedName>
    <definedName name="SORT" localSheetId="18">#REF!</definedName>
    <definedName name="SORT" localSheetId="37">#REF!</definedName>
    <definedName name="SORT" localSheetId="38">#REF!</definedName>
    <definedName name="SORT" localSheetId="39">#REF!</definedName>
    <definedName name="SORT" localSheetId="95">#REF!</definedName>
    <definedName name="SORT" localSheetId="99">#REF!</definedName>
    <definedName name="SORT" localSheetId="100">#REF!</definedName>
    <definedName name="SORT" localSheetId="1">#REF!</definedName>
    <definedName name="SORT">#REF!</definedName>
    <definedName name="SORT_AREA">'[19]DI-ESTI'!$A$8:$R$489</definedName>
    <definedName name="SP" localSheetId="3">'[1]PNT-QUOT-#3'!#REF!</definedName>
    <definedName name="SP" localSheetId="37">'[1]PNT-QUOT-#3'!#REF!</definedName>
    <definedName name="SP" localSheetId="38">'[1]PNT-QUOT-#3'!#REF!</definedName>
    <definedName name="SP" localSheetId="42">'[1]PNT-QUOT-#3'!#REF!</definedName>
    <definedName name="SP" localSheetId="43">'[1]PNT-QUOT-#3'!#REF!</definedName>
    <definedName name="SP" localSheetId="46">'[1]PNT-QUOT-#3'!#REF!</definedName>
    <definedName name="SP" localSheetId="47">'[1]PNT-QUOT-#3'!#REF!</definedName>
    <definedName name="SP" localSheetId="48">'[1]PNT-QUOT-#3'!#REF!</definedName>
    <definedName name="SP" localSheetId="49">'[1]PNT-QUOT-#3'!#REF!</definedName>
    <definedName name="SP" localSheetId="51">'[1]PNT-QUOT-#3'!#REF!</definedName>
    <definedName name="SP" localSheetId="52">'[1]PNT-QUOT-#3'!#REF!</definedName>
    <definedName name="SP" localSheetId="53">'[1]PNT-QUOT-#3'!#REF!</definedName>
    <definedName name="SP" localSheetId="56">'[1]PNT-QUOT-#3'!#REF!</definedName>
    <definedName name="SP" localSheetId="57">'[1]PNT-QUOT-#3'!#REF!</definedName>
    <definedName name="SP" localSheetId="63">'[1]PNT-QUOT-#3'!#REF!</definedName>
    <definedName name="SP" localSheetId="64">'[1]PNT-QUOT-#3'!#REF!</definedName>
    <definedName name="SP" localSheetId="65">'[1]PNT-QUOT-#3'!#REF!</definedName>
    <definedName name="SP" localSheetId="66">'[1]PNT-QUOT-#3'!#REF!</definedName>
    <definedName name="SP" localSheetId="67">'[1]PNT-QUOT-#3'!#REF!</definedName>
    <definedName name="SP" localSheetId="68">'[1]PNT-QUOT-#3'!#REF!</definedName>
    <definedName name="SP" localSheetId="69">'[1]PNT-QUOT-#3'!#REF!</definedName>
    <definedName name="SP" localSheetId="70">'[1]PNT-QUOT-#3'!#REF!</definedName>
    <definedName name="SP" localSheetId="71">'[1]PNT-QUOT-#3'!#REF!</definedName>
    <definedName name="SP" localSheetId="72">'[1]PNT-QUOT-#3'!#REF!</definedName>
    <definedName name="SP" localSheetId="73">'[1]PNT-QUOT-#3'!#REF!</definedName>
    <definedName name="SP" localSheetId="74">'[1]PNT-QUOT-#3'!#REF!</definedName>
    <definedName name="SP" localSheetId="77">'[1]PNT-QUOT-#3'!#REF!</definedName>
    <definedName name="SP" localSheetId="97">'[1]PNT-QUOT-#3'!#REF!</definedName>
    <definedName name="SP" localSheetId="98">'[1]PNT-QUOT-#3'!#REF!</definedName>
    <definedName name="SP" localSheetId="1">'[1]PNT-QUOT-#3'!#REF!</definedName>
    <definedName name="SP">'[1]PNT-QUOT-#3'!#REF!</definedName>
    <definedName name="SPEC" localSheetId="37">#REF!</definedName>
    <definedName name="SPEC" localSheetId="38">#REF!</definedName>
    <definedName name="SPEC" localSheetId="1">#REF!</definedName>
    <definedName name="SPEC">#REF!</definedName>
    <definedName name="SPECSUMMARY" localSheetId="37">#REF!</definedName>
    <definedName name="SPECSUMMARY" localSheetId="38">#REF!</definedName>
    <definedName name="SPECSUMMARY" localSheetId="1">#REF!</definedName>
    <definedName name="SPECSUMMARY">#REF!</definedName>
    <definedName name="Start_1" localSheetId="37">#REF!</definedName>
    <definedName name="Start_1" localSheetId="38">#REF!</definedName>
    <definedName name="Start_1" localSheetId="1">#REF!</definedName>
    <definedName name="Start_1">#REF!</definedName>
    <definedName name="Start_10" localSheetId="37">#REF!</definedName>
    <definedName name="Start_10" localSheetId="38">#REF!</definedName>
    <definedName name="Start_10" localSheetId="1">#REF!</definedName>
    <definedName name="Start_10">#REF!</definedName>
    <definedName name="Start_11" localSheetId="37">#REF!</definedName>
    <definedName name="Start_11" localSheetId="38">#REF!</definedName>
    <definedName name="Start_11" localSheetId="1">#REF!</definedName>
    <definedName name="Start_11">#REF!</definedName>
    <definedName name="Start_12" localSheetId="37">#REF!</definedName>
    <definedName name="Start_12" localSheetId="38">#REF!</definedName>
    <definedName name="Start_12" localSheetId="1">#REF!</definedName>
    <definedName name="Start_12">#REF!</definedName>
    <definedName name="Start_13" localSheetId="37">#REF!</definedName>
    <definedName name="Start_13" localSheetId="38">#REF!</definedName>
    <definedName name="Start_13" localSheetId="1">#REF!</definedName>
    <definedName name="Start_13">#REF!</definedName>
    <definedName name="Start_2" localSheetId="37">#REF!</definedName>
    <definedName name="Start_2" localSheetId="38">#REF!</definedName>
    <definedName name="Start_2" localSheetId="1">#REF!</definedName>
    <definedName name="Start_2">#REF!</definedName>
    <definedName name="Start_3" localSheetId="37">#REF!</definedName>
    <definedName name="Start_3" localSheetId="38">#REF!</definedName>
    <definedName name="Start_3" localSheetId="1">#REF!</definedName>
    <definedName name="Start_3">#REF!</definedName>
    <definedName name="Start_4" localSheetId="37">#REF!</definedName>
    <definedName name="Start_4" localSheetId="38">#REF!</definedName>
    <definedName name="Start_4" localSheetId="1">#REF!</definedName>
    <definedName name="Start_4">#REF!</definedName>
    <definedName name="Start_5" localSheetId="37">#REF!</definedName>
    <definedName name="Start_5" localSheetId="38">#REF!</definedName>
    <definedName name="Start_5" localSheetId="1">#REF!</definedName>
    <definedName name="Start_5">#REF!</definedName>
    <definedName name="Start_6" localSheetId="37">#REF!</definedName>
    <definedName name="Start_6" localSheetId="38">#REF!</definedName>
    <definedName name="Start_6" localSheetId="1">#REF!</definedName>
    <definedName name="Start_6">#REF!</definedName>
    <definedName name="Start_7" localSheetId="37">#REF!</definedName>
    <definedName name="Start_7" localSheetId="38">#REF!</definedName>
    <definedName name="Start_7" localSheetId="1">#REF!</definedName>
    <definedName name="Start_7">#REF!</definedName>
    <definedName name="Start_8" localSheetId="37">#REF!</definedName>
    <definedName name="Start_8" localSheetId="38">#REF!</definedName>
    <definedName name="Start_8" localSheetId="1">#REF!</definedName>
    <definedName name="Start_8">#REF!</definedName>
    <definedName name="Start_9" localSheetId="37">#REF!</definedName>
    <definedName name="Start_9" localSheetId="38">#REF!</definedName>
    <definedName name="Start_9" localSheetId="1">#REF!</definedName>
    <definedName name="Start_9">#REF!</definedName>
    <definedName name="SUMMARY" localSheetId="37">#REF!</definedName>
    <definedName name="SUMMARY" localSheetId="38">#REF!</definedName>
    <definedName name="SUMMARY" localSheetId="1">#REF!</definedName>
    <definedName name="SUMMARY">#REF!</definedName>
    <definedName name="TBA" localSheetId="3">#REF!</definedName>
    <definedName name="TBA" localSheetId="7">#REF!</definedName>
    <definedName name="TBA" localSheetId="18">#REF!</definedName>
    <definedName name="TBA" localSheetId="37">#REF!</definedName>
    <definedName name="TBA" localSheetId="38">#REF!</definedName>
    <definedName name="TBA" localSheetId="39">#REF!</definedName>
    <definedName name="TBA" localSheetId="95">#REF!</definedName>
    <definedName name="TBA" localSheetId="99">#REF!</definedName>
    <definedName name="TBA" localSheetId="100">#REF!</definedName>
    <definedName name="TBA" localSheetId="1">#REF!</definedName>
    <definedName name="TBA">#REF!</definedName>
    <definedName name="td" localSheetId="3">#REF!</definedName>
    <definedName name="td" localSheetId="37">#REF!</definedName>
    <definedName name="td" localSheetId="38">#REF!</definedName>
    <definedName name="td" localSheetId="1">#REF!</definedName>
    <definedName name="td">#REF!</definedName>
    <definedName name="th_bl" localSheetId="3">#REF!</definedName>
    <definedName name="th_bl" localSheetId="7">#REF!</definedName>
    <definedName name="th_bl" localSheetId="18">#REF!</definedName>
    <definedName name="th_bl" localSheetId="37">#REF!</definedName>
    <definedName name="th_bl" localSheetId="38">#REF!</definedName>
    <definedName name="th_bl" localSheetId="39">#REF!</definedName>
    <definedName name="th_bl" localSheetId="95">#REF!</definedName>
    <definedName name="th_bl" localSheetId="99">#REF!</definedName>
    <definedName name="th_bl" localSheetId="100">#REF!</definedName>
    <definedName name="th_bl" localSheetId="1">#REF!</definedName>
    <definedName name="th_bl">#REF!</definedName>
    <definedName name="thanh" localSheetId="3" hidden="1">{"'TDTGT (theo Dphuong)'!$A$4:$F$75"}</definedName>
    <definedName name="thanh" localSheetId="18" hidden="1">{"'TDTGT (theo Dphuong)'!$A$4:$F$75"}</definedName>
    <definedName name="thanh" hidden="1">{"'TDTGT (theo Dphuong)'!$A$4:$F$75"}</definedName>
    <definedName name="THI" localSheetId="37">#REF!</definedName>
    <definedName name="THI" localSheetId="38">#REF!</definedName>
    <definedName name="THI" localSheetId="1">#REF!</definedName>
    <definedName name="THI">#REF!</definedName>
    <definedName name="THK" localSheetId="3">'[1]COAT&amp;WRAP-QIOT-#3'!#REF!</definedName>
    <definedName name="THK" localSheetId="37">'[1]COAT&amp;WRAP-QIOT-#3'!#REF!</definedName>
    <definedName name="THK" localSheetId="38">'[1]COAT&amp;WRAP-QIOT-#3'!#REF!</definedName>
    <definedName name="THK" localSheetId="42">'[1]COAT&amp;WRAP-QIOT-#3'!#REF!</definedName>
    <definedName name="THK" localSheetId="43">'[1]COAT&amp;WRAP-QIOT-#3'!#REF!</definedName>
    <definedName name="THK" localSheetId="46">'[1]COAT&amp;WRAP-QIOT-#3'!#REF!</definedName>
    <definedName name="THK" localSheetId="47">'[1]COAT&amp;WRAP-QIOT-#3'!#REF!</definedName>
    <definedName name="THK" localSheetId="48">'[1]COAT&amp;WRAP-QIOT-#3'!#REF!</definedName>
    <definedName name="THK" localSheetId="49">'[1]COAT&amp;WRAP-QIOT-#3'!#REF!</definedName>
    <definedName name="THK" localSheetId="51">'[1]COAT&amp;WRAP-QIOT-#3'!#REF!</definedName>
    <definedName name="THK" localSheetId="52">'[1]COAT&amp;WRAP-QIOT-#3'!#REF!</definedName>
    <definedName name="THK" localSheetId="53">'[1]COAT&amp;WRAP-QIOT-#3'!#REF!</definedName>
    <definedName name="THK" localSheetId="56">'[1]COAT&amp;WRAP-QIOT-#3'!#REF!</definedName>
    <definedName name="THK" localSheetId="57">'[1]COAT&amp;WRAP-QIOT-#3'!#REF!</definedName>
    <definedName name="THK" localSheetId="63">'[1]COAT&amp;WRAP-QIOT-#3'!#REF!</definedName>
    <definedName name="THK" localSheetId="64">'[1]COAT&amp;WRAP-QIOT-#3'!#REF!</definedName>
    <definedName name="THK" localSheetId="65">'[1]COAT&amp;WRAP-QIOT-#3'!#REF!</definedName>
    <definedName name="THK" localSheetId="66">'[1]COAT&amp;WRAP-QIOT-#3'!#REF!</definedName>
    <definedName name="THK" localSheetId="67">'[1]COAT&amp;WRAP-QIOT-#3'!#REF!</definedName>
    <definedName name="THK" localSheetId="68">'[1]COAT&amp;WRAP-QIOT-#3'!#REF!</definedName>
    <definedName name="THK" localSheetId="69">'[1]COAT&amp;WRAP-QIOT-#3'!#REF!</definedName>
    <definedName name="THK" localSheetId="70">'[1]COAT&amp;WRAP-QIOT-#3'!#REF!</definedName>
    <definedName name="THK" localSheetId="71">'[1]COAT&amp;WRAP-QIOT-#3'!#REF!</definedName>
    <definedName name="THK" localSheetId="72">'[1]COAT&amp;WRAP-QIOT-#3'!#REF!</definedName>
    <definedName name="THK" localSheetId="73">'[1]COAT&amp;WRAP-QIOT-#3'!#REF!</definedName>
    <definedName name="THK" localSheetId="74">'[1]COAT&amp;WRAP-QIOT-#3'!#REF!</definedName>
    <definedName name="THK" localSheetId="77">'[1]COAT&amp;WRAP-QIOT-#3'!#REF!</definedName>
    <definedName name="THK" localSheetId="97">'[1]COAT&amp;WRAP-QIOT-#3'!#REF!</definedName>
    <definedName name="THK" localSheetId="98">'[1]COAT&amp;WRAP-QIOT-#3'!#REF!</definedName>
    <definedName name="THK" localSheetId="1">'[1]COAT&amp;WRAP-QIOT-#3'!#REF!</definedName>
    <definedName name="THK">'[1]COAT&amp;WRAP-QIOT-#3'!#REF!</definedName>
    <definedName name="TITAN" localSheetId="37">#REF!</definedName>
    <definedName name="TITAN" localSheetId="38">#REF!</definedName>
    <definedName name="TITAN" localSheetId="1">#REF!</definedName>
    <definedName name="TITAN">#REF!</definedName>
    <definedName name="Tnghiep" localSheetId="3" hidden="1">{"'TDTGT (theo Dphuong)'!$A$4:$F$75"}</definedName>
    <definedName name="Tnghiep" localSheetId="18" hidden="1">{"'TDTGT (theo Dphuong)'!$A$4:$F$75"}</definedName>
    <definedName name="Tnghiep" hidden="1">{"'TDTGT (theo Dphuong)'!$A$4:$F$75"}</definedName>
    <definedName name="TPLRP" localSheetId="37">#REF!</definedName>
    <definedName name="TPLRP" localSheetId="38">#REF!</definedName>
    <definedName name="TPLRP" localSheetId="1">#REF!</definedName>
    <definedName name="TPLRP">#REF!</definedName>
    <definedName name="TRADE2" localSheetId="37">#REF!</definedName>
    <definedName name="TRADE2" localSheetId="38">#REF!</definedName>
    <definedName name="TRADE2" localSheetId="1">#REF!</definedName>
    <definedName name="TRADE2">#REF!</definedName>
    <definedName name="ttt" localSheetId="3">#REF!</definedName>
    <definedName name="ttt" localSheetId="37">#REF!</definedName>
    <definedName name="ttt" localSheetId="38">#REF!</definedName>
    <definedName name="ttt" localSheetId="1">#REF!</definedName>
    <definedName name="ttt">#REF!</definedName>
    <definedName name="VARIINST" localSheetId="37">#REF!</definedName>
    <definedName name="VARIINST" localSheetId="38">#REF!</definedName>
    <definedName name="VARIINST" localSheetId="1">#REF!</definedName>
    <definedName name="VARIINST">#REF!</definedName>
    <definedName name="VARIPURC" localSheetId="37">#REF!</definedName>
    <definedName name="VARIPURC" localSheetId="38">#REF!</definedName>
    <definedName name="VARIPURC" localSheetId="1">#REF!</definedName>
    <definedName name="VARIPURC">#REF!</definedName>
    <definedName name="vv" localSheetId="3" hidden="1">{"'TDTGT (theo Dphuong)'!$A$4:$F$75"}</definedName>
    <definedName name="vv" localSheetId="4" hidden="1">{"'TDTGT (theo Dphuong)'!$A$4:$F$75"}</definedName>
    <definedName name="vv" localSheetId="7" hidden="1">{"'TDTGT (theo Dphuong)'!$A$4:$F$75"}</definedName>
    <definedName name="vv" localSheetId="11" hidden="1">{"'TDTGT (theo Dphuong)'!$A$4:$F$75"}</definedName>
    <definedName name="vv" localSheetId="18" hidden="1">{"'TDTGT (theo Dphuong)'!$A$4:$F$75"}</definedName>
    <definedName name="vv" localSheetId="37" hidden="1">{"'TDTGT (theo Dphuong)'!$A$4:$F$75"}</definedName>
    <definedName name="vv" localSheetId="38" hidden="1">{"'TDTGT (theo Dphuong)'!$A$4:$F$75"}</definedName>
    <definedName name="vv" localSheetId="39" hidden="1">{"'TDTGT (theo Dphuong)'!$A$4:$F$75"}</definedName>
    <definedName name="vv" localSheetId="42" hidden="1">{"'TDTGT (theo Dphuong)'!$A$4:$F$75"}</definedName>
    <definedName name="vv" localSheetId="43" hidden="1">{"'TDTGT (theo Dphuong)'!$A$4:$F$75"}</definedName>
    <definedName name="vv" localSheetId="44" hidden="1">{"'TDTGT (theo Dphuong)'!$A$4:$F$75"}</definedName>
    <definedName name="vv" localSheetId="45" hidden="1">{"'TDTGT (theo Dphuong)'!$A$4:$F$75"}</definedName>
    <definedName name="vv" localSheetId="46" hidden="1">{"'TDTGT (theo Dphuong)'!$A$4:$F$75"}</definedName>
    <definedName name="vv" localSheetId="47" hidden="1">{"'TDTGT (theo Dphuong)'!$A$4:$F$75"}</definedName>
    <definedName name="vv" localSheetId="48" hidden="1">{"'TDTGT (theo Dphuong)'!$A$4:$F$75"}</definedName>
    <definedName name="vv" localSheetId="49" hidden="1">{"'TDTGT (theo Dphuong)'!$A$4:$F$75"}</definedName>
    <definedName name="vv" localSheetId="50" hidden="1">{"'TDTGT (theo Dphuong)'!$A$4:$F$75"}</definedName>
    <definedName name="vv" localSheetId="51" hidden="1">{"'TDTGT (theo Dphuong)'!$A$4:$F$75"}</definedName>
    <definedName name="vv" localSheetId="52" hidden="1">{"'TDTGT (theo Dphuong)'!$A$4:$F$75"}</definedName>
    <definedName name="vv" localSheetId="53" hidden="1">{"'TDTGT (theo Dphuong)'!$A$4:$F$75"}</definedName>
    <definedName name="vv" localSheetId="61" hidden="1">{"'TDTGT (theo Dphuong)'!$A$4:$F$75"}</definedName>
    <definedName name="vv" localSheetId="62" hidden="1">{"'TDTGT (theo Dphuong)'!$A$4:$F$75"}</definedName>
    <definedName name="vv" localSheetId="63" hidden="1">{"'TDTGT (theo Dphuong)'!$A$4:$F$75"}</definedName>
    <definedName name="vv" localSheetId="64" hidden="1">{"'TDTGT (theo Dphuong)'!$A$4:$F$75"}</definedName>
    <definedName name="vv" localSheetId="65" hidden="1">{"'TDTGT (theo Dphuong)'!$A$4:$F$75"}</definedName>
    <definedName name="vv" localSheetId="66" hidden="1">{"'TDTGT (theo Dphuong)'!$A$4:$F$75"}</definedName>
    <definedName name="vv" localSheetId="67" hidden="1">{"'TDTGT (theo Dphuong)'!$A$4:$F$75"}</definedName>
    <definedName name="vv" localSheetId="68" hidden="1">{"'TDTGT (theo Dphuong)'!$A$4:$F$75"}</definedName>
    <definedName name="vv" localSheetId="69" hidden="1">{"'TDTGT (theo Dphuong)'!$A$4:$F$75"}</definedName>
    <definedName name="vv" localSheetId="70" hidden="1">{"'TDTGT (theo Dphuong)'!$A$4:$F$75"}</definedName>
    <definedName name="vv" localSheetId="71" hidden="1">{"'TDTGT (theo Dphuong)'!$A$4:$F$75"}</definedName>
    <definedName name="vv" localSheetId="72" hidden="1">{"'TDTGT (theo Dphuong)'!$A$4:$F$75"}</definedName>
    <definedName name="vv" localSheetId="73" hidden="1">{"'TDTGT (theo Dphuong)'!$A$4:$F$75"}</definedName>
    <definedName name="vv" localSheetId="74" hidden="1">{"'TDTGT (theo Dphuong)'!$A$4:$F$75"}</definedName>
    <definedName name="vv" localSheetId="76" hidden="1">{"'TDTGT (theo Dphuong)'!$A$4:$F$75"}</definedName>
    <definedName name="vv" localSheetId="77" hidden="1">{"'TDTGT (theo Dphuong)'!$A$4:$F$75"}</definedName>
    <definedName name="vv" localSheetId="95" hidden="1">{"'TDTGT (theo Dphuong)'!$A$4:$F$75"}</definedName>
    <definedName name="vv" localSheetId="96" hidden="1">{"'TDTGT (theo Dphuong)'!$A$4:$F$75"}</definedName>
    <definedName name="vv" localSheetId="97" hidden="1">{"'TDTGT (theo Dphuong)'!$A$4:$F$75"}</definedName>
    <definedName name="vv" localSheetId="98" hidden="1">{"'TDTGT (theo Dphuong)'!$A$4:$F$75"}</definedName>
    <definedName name="vv" hidden="1">{"'TDTGT (theo Dphuong)'!$A$4:$F$75"}</definedName>
    <definedName name="W" localSheetId="37">#REF!</definedName>
    <definedName name="W" localSheetId="38">#REF!</definedName>
    <definedName name="W" localSheetId="1">#REF!</definedName>
    <definedName name="W">#REF!</definedName>
    <definedName name="wrn.thu." localSheetId="3" hidden="1">{#N/A,#N/A,FALSE,"Chung"}</definedName>
    <definedName name="wrn.thu." localSheetId="4" hidden="1">{#N/A,#N/A,FALSE,"Chung"}</definedName>
    <definedName name="wrn.thu." localSheetId="6" hidden="1">{#N/A,#N/A,FALSE,"Chung"}</definedName>
    <definedName name="wrn.thu." localSheetId="7" hidden="1">{#N/A,#N/A,FALSE,"Chung"}</definedName>
    <definedName name="wrn.thu." localSheetId="11" hidden="1">{#N/A,#N/A,FALSE,"Chung"}</definedName>
    <definedName name="wrn.thu." localSheetId="18" hidden="1">{#N/A,#N/A,FALSE,"Chung"}</definedName>
    <definedName name="wrn.thu." localSheetId="37" hidden="1">{#N/A,#N/A,FALSE,"Chung"}</definedName>
    <definedName name="wrn.thu." localSheetId="38" hidden="1">{#N/A,#N/A,FALSE,"Chung"}</definedName>
    <definedName name="wrn.thu." localSheetId="39" hidden="1">{#N/A,#N/A,FALSE,"Chung"}</definedName>
    <definedName name="wrn.thu." localSheetId="42" hidden="1">{#N/A,#N/A,FALSE,"Chung"}</definedName>
    <definedName name="wrn.thu." localSheetId="43" hidden="1">{#N/A,#N/A,FALSE,"Chung"}</definedName>
    <definedName name="wrn.thu." localSheetId="44" hidden="1">{#N/A,#N/A,FALSE,"Chung"}</definedName>
    <definedName name="wrn.thu." localSheetId="45" hidden="1">{#N/A,#N/A,FALSE,"Chung"}</definedName>
    <definedName name="wrn.thu." localSheetId="46" hidden="1">{#N/A,#N/A,FALSE,"Chung"}</definedName>
    <definedName name="wrn.thu." localSheetId="47" hidden="1">{#N/A,#N/A,FALSE,"Chung"}</definedName>
    <definedName name="wrn.thu." localSheetId="48" hidden="1">{#N/A,#N/A,FALSE,"Chung"}</definedName>
    <definedName name="wrn.thu." localSheetId="49" hidden="1">{#N/A,#N/A,FALSE,"Chung"}</definedName>
    <definedName name="wrn.thu." localSheetId="50" hidden="1">{#N/A,#N/A,FALSE,"Chung"}</definedName>
    <definedName name="wrn.thu." localSheetId="51" hidden="1">{#N/A,#N/A,FALSE,"Chung"}</definedName>
    <definedName name="wrn.thu." localSheetId="52" hidden="1">{#N/A,#N/A,FALSE,"Chung"}</definedName>
    <definedName name="wrn.thu." localSheetId="53" hidden="1">{#N/A,#N/A,FALSE,"Chung"}</definedName>
    <definedName name="wrn.thu." localSheetId="61" hidden="1">{#N/A,#N/A,FALSE,"Chung"}</definedName>
    <definedName name="wrn.thu." localSheetId="62" hidden="1">{#N/A,#N/A,FALSE,"Chung"}</definedName>
    <definedName name="wrn.thu." localSheetId="63" hidden="1">{#N/A,#N/A,FALSE,"Chung"}</definedName>
    <definedName name="wrn.thu." localSheetId="64" hidden="1">{#N/A,#N/A,FALSE,"Chung"}</definedName>
    <definedName name="wrn.thu." localSheetId="65" hidden="1">{#N/A,#N/A,FALSE,"Chung"}</definedName>
    <definedName name="wrn.thu." localSheetId="66" hidden="1">{#N/A,#N/A,FALSE,"Chung"}</definedName>
    <definedName name="wrn.thu." localSheetId="67" hidden="1">{#N/A,#N/A,FALSE,"Chung"}</definedName>
    <definedName name="wrn.thu." localSheetId="68" hidden="1">{#N/A,#N/A,FALSE,"Chung"}</definedName>
    <definedName name="wrn.thu." localSheetId="69" hidden="1">{#N/A,#N/A,FALSE,"Chung"}</definedName>
    <definedName name="wrn.thu." localSheetId="70" hidden="1">{#N/A,#N/A,FALSE,"Chung"}</definedName>
    <definedName name="wrn.thu." localSheetId="71" hidden="1">{#N/A,#N/A,FALSE,"Chung"}</definedName>
    <definedName name="wrn.thu." localSheetId="72" hidden="1">{#N/A,#N/A,FALSE,"Chung"}</definedName>
    <definedName name="wrn.thu." localSheetId="73" hidden="1">{#N/A,#N/A,FALSE,"Chung"}</definedName>
    <definedName name="wrn.thu." localSheetId="74" hidden="1">{#N/A,#N/A,FALSE,"Chung"}</definedName>
    <definedName name="wrn.thu." localSheetId="76" hidden="1">{#N/A,#N/A,FALSE,"Chung"}</definedName>
    <definedName name="wrn.thu." localSheetId="77" hidden="1">{#N/A,#N/A,FALSE,"Chung"}</definedName>
    <definedName name="wrn.thu." localSheetId="95" hidden="1">{#N/A,#N/A,FALSE,"Chung"}</definedName>
    <definedName name="wrn.thu." localSheetId="96" hidden="1">{#N/A,#N/A,FALSE,"Chung"}</definedName>
    <definedName name="wrn.thu." localSheetId="97" hidden="1">{#N/A,#N/A,FALSE,"Chung"}</definedName>
    <definedName name="wrn.thu." localSheetId="98" hidden="1">{#N/A,#N/A,FALSE,"Chung"}</definedName>
    <definedName name="wrn.thu." localSheetId="99" hidden="1">{#N/A,#N/A,FALSE,"Chung"}</definedName>
    <definedName name="wrn.thu." localSheetId="100" hidden="1">{#N/A,#N/A,FALSE,"Chung"}</definedName>
    <definedName name="wrn.thu." localSheetId="1" hidden="1">{#N/A,#N/A,FALSE,"Chung"}</definedName>
    <definedName name="wrn.thu." localSheetId="0" hidden="1">{#N/A,#N/A,FALSE,"Chung"}</definedName>
    <definedName name="wrn.thu." hidden="1">{#N/A,#N/A,FALSE,"Chung"}</definedName>
    <definedName name="X" localSheetId="37">#REF!</definedName>
    <definedName name="X" localSheetId="38">#REF!</definedName>
    <definedName name="X" localSheetId="1">#REF!</definedName>
    <definedName name="X">#REF!</definedName>
    <definedName name="xd" localSheetId="3">'[21]7 THAI NGUYEN'!$A$11</definedName>
    <definedName name="xd">'[22]7 THAI NGUYEN'!$A$11</definedName>
    <definedName name="ZYX" localSheetId="3">#REF!</definedName>
    <definedName name="ZYX" localSheetId="7">#REF!</definedName>
    <definedName name="ZYX" localSheetId="18">#REF!</definedName>
    <definedName name="ZYX" localSheetId="37">#REF!</definedName>
    <definedName name="ZYX" localSheetId="38">#REF!</definedName>
    <definedName name="ZYX" localSheetId="39">#REF!</definedName>
    <definedName name="ZYX" localSheetId="95">#REF!</definedName>
    <definedName name="ZYX" localSheetId="99">#REF!</definedName>
    <definedName name="ZYX" localSheetId="100">#REF!</definedName>
    <definedName name="ZYX" localSheetId="1">#REF!</definedName>
    <definedName name="ZYX">#REF!</definedName>
    <definedName name="ZZZ" localSheetId="3">#REF!</definedName>
    <definedName name="ZZZ" localSheetId="7">#REF!</definedName>
    <definedName name="ZZZ" localSheetId="18">#REF!</definedName>
    <definedName name="ZZZ" localSheetId="37">#REF!</definedName>
    <definedName name="ZZZ" localSheetId="38">#REF!</definedName>
    <definedName name="ZZZ" localSheetId="39">#REF!</definedName>
    <definedName name="ZZZ" localSheetId="95">#REF!</definedName>
    <definedName name="ZZZ" localSheetId="99">#REF!</definedName>
    <definedName name="ZZZ" localSheetId="100">#REF!</definedName>
    <definedName name="ZZZ" localSheetId="1">#REF!</definedName>
    <definedName name="ZZZ">#REF!</definedName>
  </definedNames>
  <calcPr calcId="144525"/>
</workbook>
</file>

<file path=xl/calcChain.xml><?xml version="1.0" encoding="utf-8"?>
<calcChain xmlns="http://schemas.openxmlformats.org/spreadsheetml/2006/main">
  <c r="B12" i="160" l="1"/>
  <c r="B14" i="160"/>
  <c r="B16" i="160"/>
  <c r="B18" i="160"/>
  <c r="B20" i="160"/>
  <c r="B22" i="160"/>
  <c r="B24" i="160"/>
  <c r="B26" i="160"/>
  <c r="B28" i="160"/>
  <c r="B30" i="160"/>
  <c r="B32" i="160"/>
  <c r="B10" i="160"/>
  <c r="D7" i="206"/>
  <c r="C7" i="206"/>
  <c r="D7" i="205"/>
  <c r="C7" i="205"/>
  <c r="D7" i="204"/>
  <c r="C7" i="204"/>
  <c r="D7" i="203"/>
  <c r="C7" i="203"/>
  <c r="D7" i="202"/>
  <c r="C7" i="202"/>
  <c r="D7" i="201"/>
  <c r="C7" i="201"/>
  <c r="B7" i="201"/>
  <c r="D7" i="200"/>
  <c r="C7" i="200"/>
  <c r="D7" i="199"/>
  <c r="C7" i="199"/>
  <c r="B7" i="199"/>
  <c r="B20" i="198"/>
  <c r="B18" i="198"/>
  <c r="B16" i="198"/>
  <c r="B14" i="198"/>
  <c r="B10" i="198"/>
  <c r="B8" i="198" s="1"/>
  <c r="D7" i="198"/>
  <c r="C7" i="198"/>
  <c r="D7" i="197"/>
  <c r="C7" i="197"/>
  <c r="B7" i="197"/>
  <c r="D7" i="196"/>
  <c r="C7" i="196"/>
  <c r="B7" i="196"/>
  <c r="D7" i="195"/>
  <c r="C7" i="195"/>
  <c r="B7" i="195"/>
  <c r="D7" i="194"/>
  <c r="D37" i="190"/>
  <c r="D24" i="190" s="1"/>
  <c r="C7" i="194"/>
  <c r="B7" i="194"/>
  <c r="B37" i="190" s="1"/>
  <c r="B24" i="190" s="1"/>
  <c r="D7" i="193"/>
  <c r="C7" i="193"/>
  <c r="C11" i="190" s="1"/>
  <c r="B7" i="193"/>
  <c r="D7" i="192"/>
  <c r="C7" i="192"/>
  <c r="B7" i="192"/>
  <c r="D7" i="191"/>
  <c r="C7" i="191"/>
  <c r="B7" i="191"/>
  <c r="D43" i="190"/>
  <c r="D42" i="190"/>
  <c r="C42" i="190"/>
  <c r="C30" i="190"/>
  <c r="C41" i="190"/>
  <c r="C29" i="190" s="1"/>
  <c r="B35" i="190"/>
  <c r="D31" i="190"/>
  <c r="C31" i="190"/>
  <c r="D29" i="190"/>
  <c r="D26" i="190"/>
  <c r="C26" i="190"/>
  <c r="D25" i="190"/>
  <c r="C25" i="190"/>
  <c r="B25" i="190"/>
  <c r="D22" i="190"/>
  <c r="C22" i="190"/>
  <c r="D21" i="190"/>
  <c r="C21" i="190"/>
  <c r="B21" i="190"/>
  <c r="B18" i="190"/>
  <c r="B31" i="190"/>
  <c r="D17" i="190"/>
  <c r="D30" i="190" s="1"/>
  <c r="C15" i="190"/>
  <c r="D12" i="190"/>
  <c r="C12" i="190"/>
  <c r="B12" i="190"/>
  <c r="B11" i="190"/>
  <c r="B10" i="190" s="1"/>
  <c r="B9" i="190"/>
  <c r="B22" i="190" s="1"/>
  <c r="D7" i="189"/>
  <c r="C7" i="189"/>
  <c r="B7" i="189"/>
  <c r="D30" i="188"/>
  <c r="C30" i="188"/>
  <c r="D28" i="188"/>
  <c r="C28" i="188"/>
  <c r="D26" i="188"/>
  <c r="C26" i="188"/>
  <c r="D24" i="188"/>
  <c r="C24" i="188"/>
  <c r="D20" i="188"/>
  <c r="C20" i="188"/>
  <c r="D16" i="188"/>
  <c r="C16" i="188"/>
  <c r="D14" i="188"/>
  <c r="C14" i="188"/>
  <c r="D12" i="188"/>
  <c r="C12" i="188"/>
  <c r="D7" i="187"/>
  <c r="D7" i="188" s="1"/>
  <c r="C7" i="187"/>
  <c r="C7" i="188" s="1"/>
  <c r="B7" i="187"/>
  <c r="D7" i="186"/>
  <c r="C7" i="186"/>
  <c r="B7" i="186"/>
  <c r="D30" i="185"/>
  <c r="C30" i="185"/>
  <c r="D28" i="185"/>
  <c r="C28" i="185"/>
  <c r="D24" i="185"/>
  <c r="C24" i="185"/>
  <c r="D20" i="185"/>
  <c r="C20" i="185"/>
  <c r="D18" i="185"/>
  <c r="C18" i="185"/>
  <c r="D16" i="185"/>
  <c r="C16" i="185"/>
  <c r="D14" i="185"/>
  <c r="C14" i="185"/>
  <c r="D12" i="185"/>
  <c r="C12" i="185"/>
  <c r="D8" i="185"/>
  <c r="C8" i="185"/>
  <c r="B7" i="185"/>
  <c r="D7" i="184"/>
  <c r="C7" i="184"/>
  <c r="C7" i="185" s="1"/>
  <c r="B7" i="184"/>
  <c r="D7" i="183"/>
  <c r="C7" i="183"/>
  <c r="B7" i="183"/>
  <c r="D30" i="182"/>
  <c r="C30" i="182"/>
  <c r="B30" i="182"/>
  <c r="D28" i="182"/>
  <c r="C28" i="182"/>
  <c r="B28" i="182"/>
  <c r="D26" i="182"/>
  <c r="C26" i="182"/>
  <c r="B26" i="182"/>
  <c r="D24" i="182"/>
  <c r="C24" i="182"/>
  <c r="B24" i="182"/>
  <c r="D22" i="182"/>
  <c r="C22" i="182"/>
  <c r="B22" i="182"/>
  <c r="D20" i="182"/>
  <c r="C20" i="182"/>
  <c r="B20" i="182"/>
  <c r="D18" i="182"/>
  <c r="B18" i="182"/>
  <c r="D16" i="182"/>
  <c r="B16" i="182"/>
  <c r="D14" i="182"/>
  <c r="C14" i="182"/>
  <c r="B14" i="182"/>
  <c r="D12" i="182"/>
  <c r="C12" i="182"/>
  <c r="B12" i="182"/>
  <c r="D8" i="182"/>
  <c r="C8" i="182"/>
  <c r="B8" i="182"/>
  <c r="D16" i="161"/>
  <c r="D7" i="181"/>
  <c r="C7" i="181"/>
  <c r="D7" i="180"/>
  <c r="C7" i="180"/>
  <c r="B7" i="180"/>
  <c r="D30" i="179"/>
  <c r="C30" i="179"/>
  <c r="D28" i="179"/>
  <c r="C28" i="179"/>
  <c r="D26" i="179"/>
  <c r="C26" i="179"/>
  <c r="D24" i="179"/>
  <c r="C24" i="179"/>
  <c r="D22" i="179"/>
  <c r="C22" i="179"/>
  <c r="D20" i="179"/>
  <c r="C20" i="179"/>
  <c r="D18" i="179"/>
  <c r="C18" i="179"/>
  <c r="D16" i="179"/>
  <c r="C16" i="179"/>
  <c r="D14" i="179"/>
  <c r="C14" i="179"/>
  <c r="D12" i="179"/>
  <c r="C12" i="179"/>
  <c r="D8" i="179"/>
  <c r="C8" i="179"/>
  <c r="D7" i="178"/>
  <c r="D7" i="179" s="1"/>
  <c r="C7" i="178"/>
  <c r="B7" i="178"/>
  <c r="D15" i="166"/>
  <c r="D7" i="177"/>
  <c r="C7" i="177"/>
  <c r="B7" i="177"/>
  <c r="D8" i="167" s="1"/>
  <c r="D30" i="176"/>
  <c r="C30" i="176"/>
  <c r="D28" i="176"/>
  <c r="C28" i="176"/>
  <c r="D26" i="176"/>
  <c r="C26" i="176"/>
  <c r="D24" i="176"/>
  <c r="C24" i="176"/>
  <c r="D8" i="176"/>
  <c r="C8" i="176"/>
  <c r="D14" i="165"/>
  <c r="D7" i="175"/>
  <c r="D7" i="176" s="1"/>
  <c r="D13" i="166" s="1"/>
  <c r="C7" i="175"/>
  <c r="D12" i="165" s="1"/>
  <c r="B7" i="175"/>
  <c r="D7" i="174"/>
  <c r="C13" i="167" s="1"/>
  <c r="C7" i="174"/>
  <c r="B7" i="174"/>
  <c r="D30" i="173"/>
  <c r="C30" i="173"/>
  <c r="D28" i="173"/>
  <c r="C28" i="173"/>
  <c r="D26" i="173"/>
  <c r="C26" i="173"/>
  <c r="D24" i="173"/>
  <c r="C24" i="173"/>
  <c r="D22" i="173"/>
  <c r="C22" i="173"/>
  <c r="D20" i="173"/>
  <c r="C20" i="173"/>
  <c r="D18" i="173"/>
  <c r="C18" i="173"/>
  <c r="D16" i="173"/>
  <c r="C16" i="173"/>
  <c r="D14" i="173"/>
  <c r="C14" i="173"/>
  <c r="D12" i="173"/>
  <c r="C12" i="173"/>
  <c r="D8" i="173"/>
  <c r="C8" i="173"/>
  <c r="C18" i="165"/>
  <c r="C16" i="165"/>
  <c r="D7" i="172"/>
  <c r="C7" i="172"/>
  <c r="C12" i="165" s="1"/>
  <c r="B7" i="172"/>
  <c r="C8" i="165" s="1"/>
  <c r="D30" i="170"/>
  <c r="C30" i="170"/>
  <c r="B30" i="170"/>
  <c r="D28" i="170"/>
  <c r="C28" i="170"/>
  <c r="B28" i="170"/>
  <c r="D26" i="170"/>
  <c r="C26" i="170"/>
  <c r="B26" i="170"/>
  <c r="D24" i="170"/>
  <c r="C24" i="170"/>
  <c r="B24" i="170"/>
  <c r="D22" i="170"/>
  <c r="C22" i="170"/>
  <c r="B22" i="170"/>
  <c r="D20" i="170"/>
  <c r="C20" i="170"/>
  <c r="B20" i="170"/>
  <c r="D18" i="170"/>
  <c r="C18" i="170"/>
  <c r="B18" i="170"/>
  <c r="D16" i="170"/>
  <c r="C16" i="170"/>
  <c r="B16" i="170"/>
  <c r="D14" i="170"/>
  <c r="C14" i="170"/>
  <c r="B14" i="170"/>
  <c r="D12" i="170"/>
  <c r="C12" i="170"/>
  <c r="B12" i="170"/>
  <c r="D10" i="170"/>
  <c r="C10" i="170"/>
  <c r="B10" i="170"/>
  <c r="D8" i="170"/>
  <c r="C8" i="170"/>
  <c r="B8" i="170"/>
  <c r="D30" i="168"/>
  <c r="C30" i="168"/>
  <c r="B30" i="168"/>
  <c r="D28" i="168"/>
  <c r="C28" i="168"/>
  <c r="B28" i="168"/>
  <c r="D26" i="168"/>
  <c r="C26" i="168"/>
  <c r="B26" i="168"/>
  <c r="D24" i="168"/>
  <c r="D24" i="169" s="1"/>
  <c r="C24" i="168"/>
  <c r="B24" i="168"/>
  <c r="D22" i="168"/>
  <c r="C22" i="168"/>
  <c r="B22" i="168"/>
  <c r="D20" i="168"/>
  <c r="C20" i="168"/>
  <c r="C20" i="169" s="1"/>
  <c r="B20" i="168"/>
  <c r="D18" i="168"/>
  <c r="C18" i="168"/>
  <c r="B18" i="168"/>
  <c r="D16" i="168"/>
  <c r="D16" i="169" s="1"/>
  <c r="C16" i="168"/>
  <c r="C16" i="169" s="1"/>
  <c r="B16" i="168"/>
  <c r="D14" i="168"/>
  <c r="C14" i="168"/>
  <c r="B14" i="168"/>
  <c r="D12" i="168"/>
  <c r="C12" i="168"/>
  <c r="B12" i="168"/>
  <c r="D10" i="168"/>
  <c r="C10" i="168"/>
  <c r="B10" i="168"/>
  <c r="D8" i="168"/>
  <c r="C8" i="168"/>
  <c r="C7" i="168" s="1"/>
  <c r="B8" i="168"/>
  <c r="D24" i="167"/>
  <c r="C24" i="167"/>
  <c r="D23" i="167"/>
  <c r="C23" i="167"/>
  <c r="D18" i="167"/>
  <c r="C18" i="167"/>
  <c r="D17" i="167"/>
  <c r="B17" i="167" s="1"/>
  <c r="C17" i="167"/>
  <c r="D16" i="167"/>
  <c r="C16" i="167"/>
  <c r="C30" i="167" s="1"/>
  <c r="D15" i="167"/>
  <c r="C15" i="167"/>
  <c r="C28" i="167" s="1"/>
  <c r="D14" i="167"/>
  <c r="D13" i="167"/>
  <c r="D12" i="167"/>
  <c r="D25" i="167" s="1"/>
  <c r="B11" i="167"/>
  <c r="D36" i="167" s="1"/>
  <c r="B10" i="167"/>
  <c r="D35" i="167" s="1"/>
  <c r="B9" i="167"/>
  <c r="C8" i="167"/>
  <c r="D24" i="166"/>
  <c r="C24" i="166"/>
  <c r="B24" i="166"/>
  <c r="D23" i="166"/>
  <c r="C23" i="166"/>
  <c r="B23" i="166"/>
  <c r="D16" i="166"/>
  <c r="C16" i="166"/>
  <c r="D8" i="166"/>
  <c r="C8" i="166"/>
  <c r="D36" i="165"/>
  <c r="C36" i="165"/>
  <c r="D35" i="165"/>
  <c r="C35" i="165"/>
  <c r="B25" i="165"/>
  <c r="D24" i="165"/>
  <c r="C24" i="165"/>
  <c r="B24" i="165"/>
  <c r="D23" i="165"/>
  <c r="C23" i="165"/>
  <c r="B23" i="165"/>
  <c r="D18" i="165"/>
  <c r="D17" i="165"/>
  <c r="D30" i="165" s="1"/>
  <c r="D16" i="165"/>
  <c r="B16" i="165" s="1"/>
  <c r="D41" i="165" s="1"/>
  <c r="D15" i="165"/>
  <c r="C15" i="165"/>
  <c r="C14" i="165"/>
  <c r="D8" i="165"/>
  <c r="D7" i="163"/>
  <c r="C7" i="163"/>
  <c r="B7" i="163"/>
  <c r="B20" i="161"/>
  <c r="B19" i="161"/>
  <c r="D7" i="162"/>
  <c r="C7" i="162"/>
  <c r="B14" i="161" s="1"/>
  <c r="B28" i="161" s="1"/>
  <c r="B7" i="162"/>
  <c r="C40" i="161"/>
  <c r="D38" i="161"/>
  <c r="D37" i="161"/>
  <c r="C37" i="161"/>
  <c r="D36" i="161"/>
  <c r="C36" i="161"/>
  <c r="D26" i="161"/>
  <c r="B26" i="161"/>
  <c r="D25" i="161"/>
  <c r="C25" i="161"/>
  <c r="B25" i="161"/>
  <c r="D20" i="161"/>
  <c r="D18" i="161"/>
  <c r="B18" i="161"/>
  <c r="D17" i="161"/>
  <c r="D15" i="161"/>
  <c r="D40" i="161" s="1"/>
  <c r="D14" i="161"/>
  <c r="D27" i="161" s="1"/>
  <c r="C14" i="161"/>
  <c r="C28" i="161" s="1"/>
  <c r="C13" i="161"/>
  <c r="C26" i="161" s="1"/>
  <c r="D10" i="161"/>
  <c r="B10" i="161"/>
  <c r="D9" i="160"/>
  <c r="C9" i="160"/>
  <c r="B9" i="160" s="1"/>
  <c r="D6" i="159"/>
  <c r="C6" i="159"/>
  <c r="B6" i="159"/>
  <c r="B23" i="167"/>
  <c r="B9" i="94"/>
  <c r="B10" i="94"/>
  <c r="B23" i="94" s="1"/>
  <c r="B11" i="94"/>
  <c r="B13" i="94"/>
  <c r="B14" i="94"/>
  <c r="B27" i="94" s="1"/>
  <c r="B15" i="94"/>
  <c r="B28" i="94" s="1"/>
  <c r="B16" i="94"/>
  <c r="B17" i="94"/>
  <c r="B18" i="94"/>
  <c r="B31" i="94" s="1"/>
  <c r="B8" i="94"/>
  <c r="B9" i="93"/>
  <c r="B10" i="93"/>
  <c r="B23" i="93" s="1"/>
  <c r="B11" i="93"/>
  <c r="B12" i="93"/>
  <c r="B13" i="93"/>
  <c r="B14" i="93"/>
  <c r="B15" i="93"/>
  <c r="B16" i="93"/>
  <c r="B29" i="93" s="1"/>
  <c r="B17" i="93"/>
  <c r="B18" i="93"/>
  <c r="B8" i="93"/>
  <c r="C31" i="94"/>
  <c r="D31" i="94"/>
  <c r="C31" i="93"/>
  <c r="D31" i="93"/>
  <c r="D6" i="103"/>
  <c r="C6" i="103"/>
  <c r="B6" i="103"/>
  <c r="D12" i="102"/>
  <c r="C12" i="102"/>
  <c r="B12" i="102"/>
  <c r="D26" i="101"/>
  <c r="D6" i="101"/>
  <c r="C6" i="101"/>
  <c r="B6" i="101"/>
  <c r="D16" i="100"/>
  <c r="D10" i="100"/>
  <c r="D6" i="100" s="1"/>
  <c r="D22" i="100" s="1"/>
  <c r="C6" i="100"/>
  <c r="C22" i="100" s="1"/>
  <c r="B6" i="100"/>
  <c r="D23" i="97"/>
  <c r="D22" i="97"/>
  <c r="D19" i="97"/>
  <c r="D10" i="97"/>
  <c r="C10" i="97"/>
  <c r="D20" i="97"/>
  <c r="B10" i="97"/>
  <c r="D8" i="97"/>
  <c r="B8" i="97"/>
  <c r="C12" i="96"/>
  <c r="C9" i="96"/>
  <c r="D33" i="95"/>
  <c r="D32" i="95"/>
  <c r="D31" i="95"/>
  <c r="D30" i="95"/>
  <c r="D29" i="95"/>
  <c r="D28" i="95"/>
  <c r="D27" i="95"/>
  <c r="D26" i="95"/>
  <c r="D25" i="95"/>
  <c r="D24" i="95"/>
  <c r="D23" i="95"/>
  <c r="D22" i="95"/>
  <c r="D6" i="95"/>
  <c r="C6" i="95"/>
  <c r="D21" i="95" s="1"/>
  <c r="C28" i="94"/>
  <c r="D27" i="94"/>
  <c r="C27" i="94"/>
  <c r="C26" i="94"/>
  <c r="C25" i="94"/>
  <c r="D24" i="94"/>
  <c r="C24" i="94"/>
  <c r="D23" i="94"/>
  <c r="C23" i="94"/>
  <c r="D22" i="94"/>
  <c r="C22" i="94"/>
  <c r="D30" i="94"/>
  <c r="C29" i="94"/>
  <c r="D28" i="94"/>
  <c r="D12" i="94"/>
  <c r="B24" i="94"/>
  <c r="C30" i="93"/>
  <c r="C29" i="93"/>
  <c r="C28" i="93"/>
  <c r="D27" i="93"/>
  <c r="C27" i="93"/>
  <c r="D26" i="93"/>
  <c r="C26" i="93"/>
  <c r="D25" i="93"/>
  <c r="C25" i="93"/>
  <c r="D24" i="93"/>
  <c r="C24" i="93"/>
  <c r="D23" i="93"/>
  <c r="C23" i="93"/>
  <c r="D22" i="93"/>
  <c r="C22" i="93"/>
  <c r="B30" i="90"/>
  <c r="B22" i="90"/>
  <c r="B7" i="90" s="1"/>
  <c r="B16" i="90"/>
  <c r="D7" i="90"/>
  <c r="C7" i="90"/>
  <c r="D7" i="35"/>
  <c r="C7" i="35"/>
  <c r="B7" i="35"/>
  <c r="D7" i="34"/>
  <c r="C7" i="34"/>
  <c r="B7" i="34"/>
  <c r="D7" i="33"/>
  <c r="C7" i="33"/>
  <c r="B7" i="33"/>
  <c r="D24" i="32"/>
  <c r="D7" i="32" s="1"/>
  <c r="C7" i="32"/>
  <c r="D7" i="31"/>
  <c r="C7" i="31"/>
  <c r="D7" i="30"/>
  <c r="D13" i="25" s="1"/>
  <c r="C7" i="30"/>
  <c r="C13" i="25" s="1"/>
  <c r="B7" i="30"/>
  <c r="B13" i="25" s="1"/>
  <c r="D7" i="29"/>
  <c r="D12" i="25"/>
  <c r="C7" i="29"/>
  <c r="C12" i="25"/>
  <c r="B7" i="29"/>
  <c r="B12" i="25" s="1"/>
  <c r="D7" i="28"/>
  <c r="C7" i="28"/>
  <c r="D7" i="27"/>
  <c r="C7" i="27"/>
  <c r="D7" i="26"/>
  <c r="C7" i="26"/>
  <c r="D18" i="25"/>
  <c r="D16" i="25"/>
  <c r="D7" i="24"/>
  <c r="C7" i="24"/>
  <c r="B7" i="24"/>
  <c r="D7" i="23"/>
  <c r="C7" i="23"/>
  <c r="B7" i="23"/>
  <c r="D7" i="22"/>
  <c r="C7" i="22"/>
  <c r="B7" i="22"/>
  <c r="D7" i="21"/>
  <c r="C7" i="21"/>
  <c r="B7" i="21"/>
  <c r="D7" i="20"/>
  <c r="C7" i="20"/>
  <c r="B7" i="20"/>
  <c r="D7" i="19"/>
  <c r="C7" i="19"/>
  <c r="B7" i="19"/>
  <c r="D7" i="18"/>
  <c r="C7" i="18"/>
  <c r="B7" i="18"/>
  <c r="D7" i="17"/>
  <c r="C7" i="17"/>
  <c r="B7" i="17"/>
  <c r="D7" i="16"/>
  <c r="C7" i="16"/>
  <c r="B7" i="16"/>
  <c r="D7" i="15"/>
  <c r="C7" i="15"/>
  <c r="B7" i="15"/>
  <c r="D7" i="14"/>
  <c r="C7" i="14"/>
  <c r="B7" i="14"/>
  <c r="D7" i="13"/>
  <c r="C7" i="13"/>
  <c r="B7" i="13"/>
  <c r="D7" i="12"/>
  <c r="C7" i="12"/>
  <c r="B7" i="12"/>
  <c r="D7" i="11"/>
  <c r="C7" i="11"/>
  <c r="B7" i="11"/>
  <c r="D7" i="10"/>
  <c r="C7" i="10"/>
  <c r="B7" i="10"/>
  <c r="D7" i="9"/>
  <c r="C7" i="9"/>
  <c r="B7" i="9"/>
  <c r="D7" i="8"/>
  <c r="C7" i="8"/>
  <c r="B7" i="8"/>
  <c r="D7" i="7"/>
  <c r="C7" i="7"/>
  <c r="B7" i="7"/>
  <c r="D7" i="6"/>
  <c r="C7" i="6"/>
  <c r="B7" i="6"/>
  <c r="D7" i="5"/>
  <c r="C7" i="5"/>
  <c r="B7" i="5"/>
  <c r="D7" i="4"/>
  <c r="C7" i="4"/>
  <c r="B7" i="4"/>
  <c r="D7" i="3"/>
  <c r="C7" i="3"/>
  <c r="B7" i="3"/>
  <c r="D7" i="2"/>
  <c r="C7" i="2"/>
  <c r="B7" i="2"/>
  <c r="D7" i="1"/>
  <c r="C7" i="1"/>
  <c r="B7" i="1"/>
  <c r="D28" i="93"/>
  <c r="B31" i="93"/>
  <c r="D30" i="93"/>
  <c r="B27" i="93"/>
  <c r="B22" i="93"/>
  <c r="B25" i="93"/>
  <c r="C30" i="94"/>
  <c r="B22" i="94"/>
  <c r="D29" i="94"/>
  <c r="B30" i="94"/>
  <c r="B26" i="93"/>
  <c r="D26" i="94"/>
  <c r="D29" i="93"/>
  <c r="D25" i="94"/>
  <c r="B28" i="93"/>
  <c r="C38" i="161"/>
  <c r="C8" i="97"/>
  <c r="D18" i="97"/>
  <c r="B12" i="94"/>
  <c r="C18" i="169"/>
  <c r="C18" i="166"/>
  <c r="C7" i="182"/>
  <c r="D35" i="161"/>
  <c r="C14" i="167"/>
  <c r="B16" i="161"/>
  <c r="D18" i="166"/>
  <c r="B18" i="165"/>
  <c r="C7" i="176"/>
  <c r="D12" i="166" s="1"/>
  <c r="D25" i="166" s="1"/>
  <c r="C7" i="173"/>
  <c r="C12" i="166" s="1"/>
  <c r="C12" i="167"/>
  <c r="D17" i="166"/>
  <c r="C17" i="165"/>
  <c r="C31" i="165" s="1"/>
  <c r="D14" i="166"/>
  <c r="D19" i="161"/>
  <c r="D44" i="161" s="1"/>
  <c r="B29" i="94" l="1"/>
  <c r="B25" i="94"/>
  <c r="C37" i="190"/>
  <c r="C10" i="190"/>
  <c r="D28" i="166"/>
  <c r="D29" i="165"/>
  <c r="D29" i="166"/>
  <c r="D28" i="167"/>
  <c r="B12" i="167"/>
  <c r="B25" i="167" s="1"/>
  <c r="D26" i="167"/>
  <c r="B14" i="167"/>
  <c r="D39" i="167" s="1"/>
  <c r="D30" i="167"/>
  <c r="D7" i="182"/>
  <c r="D7" i="173"/>
  <c r="C13" i="166" s="1"/>
  <c r="C26" i="166" s="1"/>
  <c r="D29" i="167"/>
  <c r="D26" i="166"/>
  <c r="C29" i="167"/>
  <c r="C31" i="167"/>
  <c r="D18" i="169"/>
  <c r="D7" i="185"/>
  <c r="B15" i="165"/>
  <c r="B29" i="165" s="1"/>
  <c r="B13" i="167"/>
  <c r="C25" i="165"/>
  <c r="C37" i="165"/>
  <c r="C41" i="165"/>
  <c r="B14" i="165"/>
  <c r="C16" i="161" s="1"/>
  <c r="C29" i="161" s="1"/>
  <c r="C8" i="169"/>
  <c r="C18" i="161"/>
  <c r="C43" i="161" s="1"/>
  <c r="D12" i="169"/>
  <c r="D28" i="169"/>
  <c r="C13" i="165"/>
  <c r="C22" i="169"/>
  <c r="D26" i="169"/>
  <c r="C7" i="170"/>
  <c r="C7" i="169" s="1"/>
  <c r="B12" i="166" s="1"/>
  <c r="B25" i="166" s="1"/>
  <c r="D22" i="169"/>
  <c r="B7" i="170"/>
  <c r="D7" i="170"/>
  <c r="D7" i="168"/>
  <c r="C24" i="169"/>
  <c r="D30" i="169"/>
  <c r="D20" i="169"/>
  <c r="C14" i="169"/>
  <c r="C30" i="169"/>
  <c r="B7" i="168"/>
  <c r="D14" i="169"/>
  <c r="C26" i="169"/>
  <c r="C12" i="169"/>
  <c r="C28" i="169"/>
  <c r="C36" i="167"/>
  <c r="D31" i="167"/>
  <c r="C26" i="167"/>
  <c r="C25" i="167"/>
  <c r="B24" i="167"/>
  <c r="B8" i="167"/>
  <c r="D39" i="161"/>
  <c r="D30" i="161"/>
  <c r="C27" i="161"/>
  <c r="B18" i="167"/>
  <c r="D43" i="167" s="1"/>
  <c r="C28" i="165"/>
  <c r="D31" i="161"/>
  <c r="B15" i="167"/>
  <c r="B24" i="93"/>
  <c r="C35" i="167"/>
  <c r="C29" i="165"/>
  <c r="B30" i="93"/>
  <c r="C42" i="167"/>
  <c r="C15" i="166"/>
  <c r="C27" i="167"/>
  <c r="C17" i="166"/>
  <c r="D42" i="167"/>
  <c r="B18" i="166"/>
  <c r="B16" i="166"/>
  <c r="B17" i="166"/>
  <c r="B15" i="166"/>
  <c r="C20" i="161"/>
  <c r="C45" i="161" s="1"/>
  <c r="D31" i="165"/>
  <c r="B8" i="165"/>
  <c r="C10" i="161" s="1"/>
  <c r="D45" i="161"/>
  <c r="B33" i="161"/>
  <c r="B31" i="161"/>
  <c r="C25" i="166"/>
  <c r="D30" i="166"/>
  <c r="D31" i="166"/>
  <c r="D41" i="161"/>
  <c r="B30" i="161"/>
  <c r="B29" i="161"/>
  <c r="B26" i="167"/>
  <c r="D33" i="161"/>
  <c r="C43" i="165"/>
  <c r="B17" i="165"/>
  <c r="D32" i="161"/>
  <c r="C30" i="165"/>
  <c r="B26" i="94"/>
  <c r="D43" i="165"/>
  <c r="B16" i="167"/>
  <c r="D37" i="165"/>
  <c r="D25" i="165"/>
  <c r="D26" i="165"/>
  <c r="B32" i="161"/>
  <c r="D27" i="165"/>
  <c r="D28" i="165"/>
  <c r="D29" i="161"/>
  <c r="D24" i="161"/>
  <c r="D43" i="161"/>
  <c r="D28" i="161"/>
  <c r="C39" i="161"/>
  <c r="D42" i="161"/>
  <c r="D27" i="167"/>
  <c r="B24" i="161"/>
  <c r="B27" i="161"/>
  <c r="C37" i="167" l="1"/>
  <c r="B27" i="167"/>
  <c r="D40" i="165"/>
  <c r="D37" i="167"/>
  <c r="C17" i="161"/>
  <c r="C31" i="161" s="1"/>
  <c r="C40" i="165"/>
  <c r="B28" i="167"/>
  <c r="C39" i="167"/>
  <c r="C43" i="167"/>
  <c r="D38" i="167"/>
  <c r="C38" i="167"/>
  <c r="D39" i="165"/>
  <c r="B13" i="165"/>
  <c r="C26" i="165"/>
  <c r="C39" i="165"/>
  <c r="C27" i="165"/>
  <c r="B28" i="165"/>
  <c r="D7" i="169"/>
  <c r="B13" i="166" s="1"/>
  <c r="B26" i="166" s="1"/>
  <c r="B31" i="167"/>
  <c r="C40" i="167"/>
  <c r="D40" i="167"/>
  <c r="C41" i="161"/>
  <c r="C29" i="166"/>
  <c r="C30" i="166"/>
  <c r="C31" i="166"/>
  <c r="C14" i="166"/>
  <c r="B31" i="166"/>
  <c r="B14" i="166"/>
  <c r="B28" i="166" s="1"/>
  <c r="B30" i="166"/>
  <c r="B29" i="166"/>
  <c r="C35" i="161"/>
  <c r="C24" i="161"/>
  <c r="C41" i="167"/>
  <c r="D41" i="167"/>
  <c r="B30" i="167"/>
  <c r="B29" i="167"/>
  <c r="C19" i="161"/>
  <c r="D42" i="165"/>
  <c r="B30" i="165"/>
  <c r="B31" i="165"/>
  <c r="C42" i="165"/>
  <c r="C30" i="161" l="1"/>
  <c r="C42" i="161"/>
  <c r="C38" i="165"/>
  <c r="B26" i="165"/>
  <c r="D38" i="165"/>
  <c r="B27" i="165"/>
  <c r="C28" i="166"/>
  <c r="C27" i="166"/>
  <c r="B27" i="166"/>
  <c r="C32" i="161"/>
  <c r="C44" i="161"/>
  <c r="C33" i="161"/>
</calcChain>
</file>

<file path=xl/comments1.xml><?xml version="1.0" encoding="utf-8"?>
<comments xmlns="http://schemas.openxmlformats.org/spreadsheetml/2006/main">
  <authors>
    <author>User</author>
  </authors>
  <commentList>
    <comment ref="E6" authorId="0">
      <text>
        <r>
          <rPr>
            <b/>
            <sz val="9"/>
            <color indexed="81"/>
            <rFont val="Tahoma"/>
            <family val="2"/>
          </rPr>
          <t>User:</t>
        </r>
        <r>
          <rPr>
            <sz val="9"/>
            <color indexed="81"/>
            <rFont val="Tahoma"/>
            <family val="2"/>
          </rPr>
          <t xml:space="preserve">
Giá trị sản phẩm trên một  ha mặt nước nuôi trồng thủy sản từ 2015 đến 2016 có điều chỉnh số liệu</t>
        </r>
      </text>
    </comment>
  </commentList>
</comments>
</file>

<file path=xl/comments10.xml><?xml version="1.0" encoding="utf-8"?>
<comments xmlns="http://schemas.openxmlformats.org/spreadsheetml/2006/main">
  <authors>
    <author>ketoan</author>
  </authors>
  <commentList>
    <comment ref="B28" authorId="0">
      <text>
        <r>
          <rPr>
            <b/>
            <sz val="8"/>
            <color indexed="81"/>
            <rFont val="Tahoma"/>
            <family val="2"/>
          </rPr>
          <t>huyện điều chỉnh theo tỉnh 382 tấn</t>
        </r>
      </text>
    </comment>
  </commentList>
</comments>
</file>

<file path=xl/comments11.xml><?xml version="1.0" encoding="utf-8"?>
<comments xmlns="http://schemas.openxmlformats.org/spreadsheetml/2006/main">
  <authors>
    <author>ketoan</author>
  </authors>
  <commentList>
    <comment ref="B28" authorId="0">
      <text>
        <r>
          <rPr>
            <b/>
            <sz val="8"/>
            <color indexed="81"/>
            <rFont val="Tahoma"/>
            <family val="2"/>
          </rPr>
          <t>sửa theo huyện BC chính thức huyện 282,7 ha</t>
        </r>
      </text>
    </comment>
  </commentList>
</comments>
</file>

<file path=xl/comments12.xml><?xml version="1.0" encoding="utf-8"?>
<comments xmlns="http://schemas.openxmlformats.org/spreadsheetml/2006/main">
  <authors>
    <author>ketoan</author>
  </authors>
  <commentList>
    <comment ref="B28" authorId="0">
      <text>
        <r>
          <rPr>
            <b/>
            <sz val="8"/>
            <color indexed="81"/>
            <rFont val="Tahoma"/>
            <family val="2"/>
          </rPr>
          <t>ketoan:</t>
        </r>
        <r>
          <rPr>
            <sz val="8"/>
            <color indexed="81"/>
            <rFont val="Tahoma"/>
            <family val="2"/>
          </rPr>
          <t xml:space="preserve">
đề nghị huyện sửa theo tỉnh 204 ha</t>
        </r>
      </text>
    </comment>
  </commentList>
</comments>
</file>

<file path=xl/comments13.xml><?xml version="1.0" encoding="utf-8"?>
<comments xmlns="http://schemas.openxmlformats.org/spreadsheetml/2006/main">
  <authors>
    <author>ketoan</author>
  </authors>
  <commentList>
    <comment ref="B28" authorId="0">
      <text>
        <r>
          <rPr>
            <sz val="8"/>
            <color indexed="81"/>
            <rFont val="Tahoma"/>
            <family val="2"/>
          </rPr>
          <t xml:space="preserve">
đề nghị huyện sửa theo tỉnh 354 tấn</t>
        </r>
      </text>
    </comment>
  </commentList>
</comments>
</file>

<file path=xl/comments14.xml><?xml version="1.0" encoding="utf-8"?>
<comments xmlns="http://schemas.openxmlformats.org/spreadsheetml/2006/main">
  <authors>
    <author>dvthanhldo</author>
    <author>ketoan</author>
  </authors>
  <commentList>
    <comment ref="B24" authorId="0">
      <text>
        <r>
          <rPr>
            <b/>
            <sz val="8"/>
            <color indexed="81"/>
            <rFont val="Tahoma"/>
            <family val="2"/>
          </rPr>
          <t>dvthanhldo:</t>
        </r>
        <r>
          <rPr>
            <sz val="8"/>
            <color indexed="81"/>
            <rFont val="Tahoma"/>
            <family val="2"/>
          </rPr>
          <t xml:space="preserve">
theo huyện
</t>
        </r>
      </text>
    </comment>
    <comment ref="B28" authorId="1">
      <text>
        <r>
          <rPr>
            <sz val="8"/>
            <color indexed="81"/>
            <rFont val="Tahoma"/>
            <family val="2"/>
          </rPr>
          <t xml:space="preserve">
huyện sửa theo tỉnh 79 ha.</t>
        </r>
      </text>
    </comment>
  </commentList>
</comments>
</file>

<file path=xl/comments15.xml><?xml version="1.0" encoding="utf-8"?>
<comments xmlns="http://schemas.openxmlformats.org/spreadsheetml/2006/main">
  <authors>
    <author>dvthanhldo</author>
    <author>ketoan</author>
  </authors>
  <commentList>
    <comment ref="B22" authorId="0">
      <text>
        <r>
          <rPr>
            <b/>
            <sz val="8"/>
            <color indexed="81"/>
            <rFont val="Tahoma"/>
            <family val="2"/>
          </rPr>
          <t>dvthanhldo:</t>
        </r>
        <r>
          <rPr>
            <sz val="8"/>
            <color indexed="81"/>
            <rFont val="Tahoma"/>
            <family val="2"/>
          </rPr>
          <t xml:space="preserve">
theo huyen</t>
        </r>
      </text>
    </comment>
    <comment ref="B28" authorId="1">
      <text>
        <r>
          <rPr>
            <b/>
            <sz val="8"/>
            <color indexed="81"/>
            <rFont val="Tahoma"/>
            <family val="2"/>
          </rPr>
          <t>ketoan:</t>
        </r>
        <r>
          <rPr>
            <sz val="8"/>
            <color indexed="81"/>
            <rFont val="Tahoma"/>
            <family val="2"/>
          </rPr>
          <t xml:space="preserve">
đề nghị huyện sửa theo tỉnh, dt thu hoạch hồ tiêu 79 ha.</t>
        </r>
      </text>
    </comment>
  </commentList>
</comments>
</file>

<file path=xl/comments16.xml><?xml version="1.0" encoding="utf-8"?>
<comments xmlns="http://schemas.openxmlformats.org/spreadsheetml/2006/main">
  <authors>
    <author>dvthanhldo</author>
    <author>ketoan</author>
  </authors>
  <commentList>
    <comment ref="B22" authorId="0">
      <text>
        <r>
          <rPr>
            <b/>
            <sz val="8"/>
            <color indexed="81"/>
            <rFont val="Tahoma"/>
            <family val="2"/>
          </rPr>
          <t>dvthanhldo:</t>
        </r>
        <r>
          <rPr>
            <sz val="8"/>
            <color indexed="81"/>
            <rFont val="Tahoma"/>
            <family val="2"/>
          </rPr>
          <t xml:space="preserve">
theo huyen</t>
        </r>
      </text>
    </comment>
    <comment ref="B24" authorId="1">
      <text>
        <r>
          <rPr>
            <sz val="8"/>
            <color indexed="81"/>
            <rFont val="Tahoma"/>
            <family val="2"/>
          </rPr>
          <t xml:space="preserve">
đề nghị lấy theo huyện</t>
        </r>
      </text>
    </comment>
    <comment ref="B28" authorId="1">
      <text>
        <r>
          <rPr>
            <sz val="8"/>
            <color indexed="81"/>
            <rFont val="Tahoma"/>
            <family val="2"/>
          </rPr>
          <t xml:space="preserve">
đề nghị huyện điều chỉnh theo tỉnh 187 tấn</t>
        </r>
      </text>
    </comment>
  </commentList>
</comments>
</file>

<file path=xl/comments17.xml><?xml version="1.0" encoding="utf-8"?>
<comments xmlns="http://schemas.openxmlformats.org/spreadsheetml/2006/main">
  <authors>
    <author>ketoan</author>
  </authors>
  <commentList>
    <comment ref="B16" authorId="0">
      <text>
        <r>
          <rPr>
            <sz val="8"/>
            <color indexed="81"/>
            <rFont val="Tahoma"/>
            <family val="2"/>
          </rPr>
          <t xml:space="preserve">
tăng 7 ha điều gieo trồng năm 2010 thì mới phù hợp với diện tích cho SP năm 2011</t>
        </r>
      </text>
    </comment>
    <comment ref="B22" authorId="0">
      <text>
        <r>
          <rPr>
            <sz val="8"/>
            <color indexed="81"/>
            <rFont val="Tahoma"/>
            <family val="2"/>
          </rPr>
          <t xml:space="preserve">
điều chỉnh tăng 7 ha</t>
        </r>
      </text>
    </comment>
    <comment ref="B28" authorId="0">
      <text>
        <r>
          <rPr>
            <sz val="8"/>
            <color indexed="81"/>
            <rFont val="Tahoma"/>
            <family val="2"/>
          </rPr>
          <t xml:space="preserve">
đề nghị điều chỉnh theo huyện 3.649 ha</t>
        </r>
      </text>
    </comment>
  </commentList>
</comments>
</file>

<file path=xl/comments18.xml><?xml version="1.0" encoding="utf-8"?>
<comments xmlns="http://schemas.openxmlformats.org/spreadsheetml/2006/main">
  <authors>
    <author>ketoan</author>
  </authors>
  <commentList>
    <comment ref="B28" authorId="0">
      <text>
        <r>
          <rPr>
            <sz val="8"/>
            <color indexed="81"/>
            <rFont val="Tahoma"/>
            <family val="2"/>
          </rPr>
          <t>tỉnh điều chỉnh diện tích điều cho SP theo BCCT huyện 3.195 ha</t>
        </r>
      </text>
    </comment>
  </commentList>
</comments>
</file>

<file path=xl/comments19.xml><?xml version="1.0" encoding="utf-8"?>
<comments xmlns="http://schemas.openxmlformats.org/spreadsheetml/2006/main">
  <authors>
    <author>ketoan</author>
  </authors>
  <commentList>
    <comment ref="B28" authorId="0">
      <text>
        <r>
          <rPr>
            <sz val="8"/>
            <color indexed="81"/>
            <rFont val="Tahoma"/>
            <family val="2"/>
          </rPr>
          <t xml:space="preserve">
huyện điều chỉnh theo tỉnh SL điều 2.211 tấn</t>
        </r>
      </text>
    </comment>
  </commentList>
</comments>
</file>

<file path=xl/comments2.xml><?xml version="1.0" encoding="utf-8"?>
<comments xmlns="http://schemas.openxmlformats.org/spreadsheetml/2006/main">
  <authors>
    <author>dvthanhldo</author>
  </authors>
  <commentList>
    <comment ref="B24" authorId="0">
      <text>
        <r>
          <rPr>
            <b/>
            <sz val="8"/>
            <color indexed="81"/>
            <rFont val="Tahoma"/>
            <family val="2"/>
          </rPr>
          <t>dvthanhldo:</t>
        </r>
        <r>
          <rPr>
            <sz val="8"/>
            <color indexed="81"/>
            <rFont val="Tahoma"/>
            <family val="2"/>
          </rPr>
          <t xml:space="preserve">
Bổ xung</t>
        </r>
      </text>
    </comment>
  </commentList>
</comments>
</file>

<file path=xl/comments20.xml><?xml version="1.0" encoding="utf-8"?>
<comments xmlns="http://schemas.openxmlformats.org/spreadsheetml/2006/main">
  <authors>
    <author>ketoan</author>
  </authors>
  <commentList>
    <comment ref="B28" authorId="0">
      <text>
        <r>
          <rPr>
            <sz val="8"/>
            <color indexed="81"/>
            <rFont val="Tahoma"/>
            <family val="2"/>
          </rPr>
          <t xml:space="preserve">
tỉnh điều chỉnh theo BCCT huyện, dtich cao su 935 ha</t>
        </r>
      </text>
    </comment>
  </commentList>
</comments>
</file>

<file path=xl/comments21.xml><?xml version="1.0" encoding="utf-8"?>
<comments xmlns="http://schemas.openxmlformats.org/spreadsheetml/2006/main">
  <authors>
    <author>ketoan</author>
  </authors>
  <commentList>
    <comment ref="B28" authorId="0">
      <text>
        <r>
          <rPr>
            <sz val="8"/>
            <color indexed="81"/>
            <rFont val="Tahoma"/>
            <family val="2"/>
          </rPr>
          <t xml:space="preserve">
huyện điều chỉnh diện tích dâu tằm theo tỉnh 208 ha.</t>
        </r>
      </text>
    </comment>
  </commentList>
</comments>
</file>

<file path=xl/comments22.xml><?xml version="1.0" encoding="utf-8"?>
<comments xmlns="http://schemas.openxmlformats.org/spreadsheetml/2006/main">
  <authors>
    <author>ketoan</author>
  </authors>
  <commentList>
    <comment ref="B28" authorId="0">
      <text>
        <r>
          <rPr>
            <sz val="8"/>
            <color indexed="81"/>
            <rFont val="Tahoma"/>
            <family val="2"/>
          </rPr>
          <t xml:space="preserve">
huyện sửa theo tỉnh diện tích dâu cho Sp 208 ha</t>
        </r>
      </text>
    </comment>
  </commentList>
</comments>
</file>

<file path=xl/comments23.xml><?xml version="1.0" encoding="utf-8"?>
<comments xmlns="http://schemas.openxmlformats.org/spreadsheetml/2006/main">
  <authors>
    <author>ketoan</author>
  </authors>
  <commentList>
    <comment ref="B28" authorId="0">
      <text>
        <r>
          <rPr>
            <sz val="8"/>
            <color indexed="81"/>
            <rFont val="Tahoma"/>
            <family val="2"/>
          </rPr>
          <t xml:space="preserve">
huyện điều chỉnh diện tích cây ăn quả theo tỉnh 305 ha</t>
        </r>
      </text>
    </comment>
  </commentList>
</comments>
</file>

<file path=xl/comments24.xml><?xml version="1.0" encoding="utf-8"?>
<comments xmlns="http://schemas.openxmlformats.org/spreadsheetml/2006/main">
  <authors>
    <author>ketoan</author>
  </authors>
  <commentList>
    <comment ref="B24" authorId="0">
      <text>
        <r>
          <rPr>
            <sz val="8"/>
            <color indexed="81"/>
            <rFont val="Tahoma"/>
            <family val="2"/>
          </rPr>
          <t xml:space="preserve"> huyện sửa theo tỉnh
</t>
        </r>
      </text>
    </comment>
    <comment ref="B28" authorId="0">
      <text>
        <r>
          <rPr>
            <sz val="8"/>
            <color indexed="81"/>
            <rFont val="Tahoma"/>
            <family val="2"/>
          </rPr>
          <t xml:space="preserve">
huyện điều chỉnh theo tinh, dt thu hoạch cây ăn qua 280 ha</t>
        </r>
      </text>
    </comment>
  </commentList>
</comments>
</file>

<file path=xl/comments25.xml><?xml version="1.0" encoding="utf-8"?>
<comments xmlns="http://schemas.openxmlformats.org/spreadsheetml/2006/main">
  <authors>
    <author>ketoan</author>
  </authors>
  <commentList>
    <comment ref="B24" authorId="0">
      <text>
        <r>
          <rPr>
            <sz val="8"/>
            <color indexed="81"/>
            <rFont val="Tahoma"/>
            <family val="2"/>
          </rPr>
          <t>huyện sửa theo tỉnh</t>
        </r>
      </text>
    </comment>
    <comment ref="B28" authorId="0">
      <text>
        <r>
          <rPr>
            <sz val="8"/>
            <color indexed="81"/>
            <rFont val="Tahoma"/>
            <family val="2"/>
          </rPr>
          <t xml:space="preserve">
huyện điều chỉnh theo tinh, SL cây ăn qua 2.720 tấn</t>
        </r>
      </text>
    </comment>
  </commentList>
</comments>
</file>

<file path=xl/comments26.xml><?xml version="1.0" encoding="utf-8"?>
<comments xmlns="http://schemas.openxmlformats.org/spreadsheetml/2006/main">
  <authors>
    <author>ketoan</author>
  </authors>
  <commentList>
    <comment ref="C20" authorId="0">
      <text>
        <r>
          <rPr>
            <sz val="8"/>
            <color indexed="81"/>
            <rFont val="Tahoma"/>
            <family val="2"/>
          </rPr>
          <t xml:space="preserve">
điều chỉnh tăng 70 ha để phù hợp với năm 2015 dt cho sp là 227 ha.
</t>
        </r>
      </text>
    </comment>
    <comment ref="B28" authorId="0">
      <text>
        <r>
          <rPr>
            <sz val="8"/>
            <color indexed="81"/>
            <rFont val="Tahoma"/>
            <family val="2"/>
          </rPr>
          <t xml:space="preserve">
huyện điều chỉh DT sầu riêng theo tỉnh 100 ha</t>
        </r>
      </text>
    </comment>
    <comment ref="B30" authorId="0">
      <text>
        <r>
          <rPr>
            <b/>
            <sz val="8"/>
            <color indexed="81"/>
            <rFont val="Tahoma"/>
            <family val="2"/>
          </rPr>
          <t>ketoan:</t>
        </r>
        <r>
          <rPr>
            <sz val="8"/>
            <color indexed="81"/>
            <rFont val="Tahoma"/>
            <family val="2"/>
          </rPr>
          <t xml:space="preserve">
điều chỉnh tăng 4 ha (từ 24 ha lên 28 ha)</t>
        </r>
      </text>
    </comment>
  </commentList>
</comments>
</file>

<file path=xl/comments27.xml><?xml version="1.0" encoding="utf-8"?>
<comments xmlns="http://schemas.openxmlformats.org/spreadsheetml/2006/main">
  <authors>
    <author>ketoan</author>
  </authors>
  <commentList>
    <comment ref="B28" authorId="0">
      <text>
        <r>
          <rPr>
            <sz val="8"/>
            <color indexed="81"/>
            <rFont val="Tahoma"/>
            <family val="2"/>
          </rPr>
          <t xml:space="preserve">
huyện điều chỉnh theo tỉnh diện tích thu hoạch sầu riêng theo tỉnh 92 ha </t>
        </r>
      </text>
    </comment>
  </commentList>
</comments>
</file>

<file path=xl/comments28.xml><?xml version="1.0" encoding="utf-8"?>
<comments xmlns="http://schemas.openxmlformats.org/spreadsheetml/2006/main">
  <authors>
    <author>ketoan</author>
  </authors>
  <commentList>
    <comment ref="B24" authorId="0">
      <text>
        <r>
          <rPr>
            <sz val="8"/>
            <color indexed="81"/>
            <rFont val="Tahoma"/>
            <family val="2"/>
          </rPr>
          <t xml:space="preserve">huyện sửa theo tỉnh
</t>
        </r>
      </text>
    </comment>
    <comment ref="B28" authorId="0">
      <text>
        <r>
          <rPr>
            <sz val="8"/>
            <color indexed="81"/>
            <rFont val="Tahoma"/>
            <family val="2"/>
          </rPr>
          <t xml:space="preserve">
huyện điều chỉnh sản lượng sầu riêng theo tỉnh 450 tấn</t>
        </r>
      </text>
    </comment>
  </commentList>
</comments>
</file>

<file path=xl/comments29.xml><?xml version="1.0" encoding="utf-8"?>
<comments xmlns="http://schemas.openxmlformats.org/spreadsheetml/2006/main">
  <authors>
    <author>dvthanhldo</author>
  </authors>
  <commentList>
    <comment ref="D10" authorId="0">
      <text>
        <r>
          <rPr>
            <b/>
            <sz val="9"/>
            <color indexed="81"/>
            <rFont val="Tahoma"/>
            <family val="2"/>
          </rPr>
          <t>dvthanhldo:</t>
        </r>
        <r>
          <rPr>
            <sz val="9"/>
            <color indexed="81"/>
            <rFont val="Tahoma"/>
            <family val="2"/>
          </rPr>
          <t xml:space="preserve">
DT bể bồn Lac duong: 10,876 ha</t>
        </r>
      </text>
    </comment>
    <comment ref="E10" authorId="0">
      <text>
        <r>
          <rPr>
            <b/>
            <sz val="9"/>
            <color indexed="81"/>
            <rFont val="Tahoma"/>
            <family val="2"/>
          </rPr>
          <t>dvthanhldo:</t>
        </r>
        <r>
          <rPr>
            <sz val="9"/>
            <color indexed="81"/>
            <rFont val="Tahoma"/>
            <family val="2"/>
          </rPr>
          <t xml:space="preserve">
DT bể bồn Lac duong: 10,876 ha</t>
        </r>
      </text>
    </comment>
    <comment ref="F10" authorId="0">
      <text>
        <r>
          <rPr>
            <b/>
            <sz val="9"/>
            <color indexed="81"/>
            <rFont val="Tahoma"/>
            <family val="2"/>
          </rPr>
          <t>dvthanhldo:</t>
        </r>
        <r>
          <rPr>
            <sz val="9"/>
            <color indexed="81"/>
            <rFont val="Tahoma"/>
            <family val="2"/>
          </rPr>
          <t xml:space="preserve">
DT bể bồn Lac duong: 10,876 ha</t>
        </r>
      </text>
    </comment>
    <comment ref="G10" authorId="0">
      <text>
        <r>
          <rPr>
            <b/>
            <sz val="9"/>
            <color indexed="81"/>
            <rFont val="Tahoma"/>
            <family val="2"/>
          </rPr>
          <t>dvthanhldo:</t>
        </r>
        <r>
          <rPr>
            <sz val="9"/>
            <color indexed="81"/>
            <rFont val="Tahoma"/>
            <family val="2"/>
          </rPr>
          <t xml:space="preserve">
DT bể bồn Lac duong: 10,876 ha</t>
        </r>
      </text>
    </comment>
  </commentList>
</comments>
</file>

<file path=xl/comments3.xml><?xml version="1.0" encoding="utf-8"?>
<comments xmlns="http://schemas.openxmlformats.org/spreadsheetml/2006/main">
  <authors>
    <author>dvthanhldo</author>
  </authors>
  <commentList>
    <comment ref="B22" authorId="0">
      <text>
        <r>
          <rPr>
            <b/>
            <sz val="8"/>
            <color indexed="81"/>
            <rFont val="Tahoma"/>
            <family val="2"/>
          </rPr>
          <t>dvthanhldo:</t>
        </r>
        <r>
          <rPr>
            <sz val="8"/>
            <color indexed="81"/>
            <rFont val="Tahoma"/>
            <family val="2"/>
          </rPr>
          <t xml:space="preserve">
theo huyen</t>
        </r>
      </text>
    </comment>
  </commentList>
</comments>
</file>

<file path=xl/comments4.xml><?xml version="1.0" encoding="utf-8"?>
<comments xmlns="http://schemas.openxmlformats.org/spreadsheetml/2006/main">
  <authors>
    <author>dvthanhldo</author>
  </authors>
  <commentList>
    <comment ref="B22" authorId="0">
      <text>
        <r>
          <rPr>
            <b/>
            <sz val="8"/>
            <color indexed="81"/>
            <rFont val="Tahoma"/>
            <family val="2"/>
          </rPr>
          <t>dvthanhldo:</t>
        </r>
        <r>
          <rPr>
            <sz val="8"/>
            <color indexed="81"/>
            <rFont val="Tahoma"/>
            <family val="2"/>
          </rPr>
          <t xml:space="preserve">
theo huyen</t>
        </r>
      </text>
    </comment>
  </commentList>
</comments>
</file>

<file path=xl/comments5.xml><?xml version="1.0" encoding="utf-8"?>
<comments xmlns="http://schemas.openxmlformats.org/spreadsheetml/2006/main">
  <authors>
    <author>vvhoaldo</author>
    <author>ketoan</author>
  </authors>
  <commentList>
    <comment ref="C8" authorId="0">
      <text>
        <r>
          <rPr>
            <b/>
            <sz val="9"/>
            <color indexed="81"/>
            <rFont val="Tahoma"/>
            <family val="2"/>
          </rPr>
          <t>vvhoaldo:</t>
        </r>
        <r>
          <rPr>
            <sz val="9"/>
            <color indexed="81"/>
            <rFont val="Tahoma"/>
            <family val="2"/>
          </rPr>
          <t xml:space="preserve">
điều chỉnh tăng 41 ha atiso, 82 ha dâu tây</t>
        </r>
      </text>
    </comment>
    <comment ref="D8" authorId="0">
      <text>
        <r>
          <rPr>
            <b/>
            <sz val="9"/>
            <color indexed="81"/>
            <rFont val="Tahoma"/>
            <family val="2"/>
          </rPr>
          <t>vvhoaldo:</t>
        </r>
        <r>
          <rPr>
            <sz val="9"/>
            <color indexed="81"/>
            <rFont val="Tahoma"/>
            <family val="2"/>
          </rPr>
          <t xml:space="preserve">
điều chỉnh tăng 49 ha atiso, 86 ha dâu tây
</t>
        </r>
      </text>
    </comment>
    <comment ref="E8" authorId="0">
      <text>
        <r>
          <rPr>
            <b/>
            <sz val="9"/>
            <color indexed="81"/>
            <rFont val="Tahoma"/>
            <family val="2"/>
          </rPr>
          <t>vvhoaldo:</t>
        </r>
        <r>
          <rPr>
            <sz val="9"/>
            <color indexed="81"/>
            <rFont val="Tahoma"/>
            <family val="2"/>
          </rPr>
          <t xml:space="preserve">
điều chỉnh tăng 106 ha atiso, 96 ha dâu tây
</t>
        </r>
      </text>
    </comment>
    <comment ref="C14" authorId="0">
      <text>
        <r>
          <rPr>
            <b/>
            <sz val="9"/>
            <color indexed="81"/>
            <rFont val="Tahoma"/>
            <family val="2"/>
          </rPr>
          <t>vvhoaldo:</t>
        </r>
        <r>
          <rPr>
            <sz val="9"/>
            <color indexed="81"/>
            <rFont val="Tahoma"/>
            <family val="2"/>
          </rPr>
          <t xml:space="preserve">
điều chỉnh tăng 6 ha dâu tây</t>
        </r>
      </text>
    </comment>
    <comment ref="D14" authorId="0">
      <text>
        <r>
          <rPr>
            <b/>
            <sz val="9"/>
            <color indexed="81"/>
            <rFont val="Tahoma"/>
            <family val="2"/>
          </rPr>
          <t>vvhoaldo:</t>
        </r>
        <r>
          <rPr>
            <sz val="9"/>
            <color indexed="81"/>
            <rFont val="Tahoma"/>
            <family val="2"/>
          </rPr>
          <t xml:space="preserve">
điều chỉnh tăng 6 ha dâu tây
</t>
        </r>
      </text>
    </comment>
    <comment ref="E14" authorId="0">
      <text>
        <r>
          <rPr>
            <b/>
            <sz val="9"/>
            <color indexed="81"/>
            <rFont val="Tahoma"/>
            <family val="2"/>
          </rPr>
          <t>vvhoaldo:</t>
        </r>
        <r>
          <rPr>
            <sz val="9"/>
            <color indexed="81"/>
            <rFont val="Tahoma"/>
            <family val="2"/>
          </rPr>
          <t xml:space="preserve">
điều chỉnh tăng 12 ha dâu tây
</t>
        </r>
      </text>
    </comment>
    <comment ref="B16" authorId="1">
      <text>
        <r>
          <rPr>
            <sz val="8"/>
            <color indexed="81"/>
            <rFont val="Tahoma"/>
            <family val="2"/>
          </rPr>
          <t xml:space="preserve">
tăng lâm hà 7 ha điều năm 2010</t>
        </r>
      </text>
    </comment>
    <comment ref="B22" authorId="1">
      <text>
        <r>
          <rPr>
            <sz val="8"/>
            <color indexed="81"/>
            <rFont val="Tahoma"/>
            <family val="2"/>
          </rPr>
          <t xml:space="preserve">
tăng 7 ha điều</t>
        </r>
      </text>
    </comment>
    <comment ref="B24" authorId="1">
      <text>
        <r>
          <rPr>
            <sz val="8"/>
            <color indexed="81"/>
            <rFont val="Tahoma"/>
            <family val="2"/>
          </rPr>
          <t xml:space="preserve">
điều chinh3 tăng 1,0 ha</t>
        </r>
      </text>
    </comment>
    <comment ref="B28" authorId="1">
      <text>
        <r>
          <rPr>
            <sz val="8"/>
            <color indexed="81"/>
            <rFont val="Tahoma"/>
            <family val="2"/>
          </rPr>
          <t xml:space="preserve">
điều chỉnh tăng 635 ha điều theo BCCT của huyện</t>
        </r>
      </text>
    </comment>
    <comment ref="C28" authorId="0">
      <text>
        <r>
          <rPr>
            <b/>
            <sz val="9"/>
            <color indexed="81"/>
            <rFont val="Tahoma"/>
            <family val="2"/>
          </rPr>
          <t>vvhoaldo:</t>
        </r>
        <r>
          <rPr>
            <sz val="9"/>
            <color indexed="81"/>
            <rFont val="Tahoma"/>
            <family val="2"/>
          </rPr>
          <t xml:space="preserve">
điều chỉnh tăng 4.777 ha điều theo báo cáo chính thức của huyện
 </t>
        </r>
      </text>
    </comment>
    <comment ref="D28" authorId="0">
      <text>
        <r>
          <rPr>
            <b/>
            <sz val="9"/>
            <color indexed="81"/>
            <rFont val="Tahoma"/>
            <family val="2"/>
          </rPr>
          <t>vvhoaldo:</t>
        </r>
        <r>
          <rPr>
            <sz val="9"/>
            <color indexed="81"/>
            <rFont val="Tahoma"/>
            <family val="2"/>
          </rPr>
          <t xml:space="preserve">
điều chỉnh tăng 4,777 ha theo bc chính thức của huyện
</t>
        </r>
      </text>
    </comment>
    <comment ref="E28" authorId="0">
      <text>
        <r>
          <rPr>
            <b/>
            <sz val="9"/>
            <color indexed="81"/>
            <rFont val="Tahoma"/>
            <family val="2"/>
          </rPr>
          <t>vvhoaldo:</t>
        </r>
        <r>
          <rPr>
            <sz val="9"/>
            <color indexed="81"/>
            <rFont val="Tahoma"/>
            <family val="2"/>
          </rPr>
          <t xml:space="preserve">
điều chỉnh tăng 4.777 ha theo bc chính thức của huyện
 </t>
        </r>
      </text>
    </comment>
    <comment ref="B30" authorId="1">
      <text>
        <r>
          <rPr>
            <sz val="8"/>
            <color indexed="81"/>
            <rFont val="Tahoma"/>
            <family val="2"/>
          </rPr>
          <t xml:space="preserve">
điều chỉnh tăng 4 ha sầu riêng</t>
        </r>
      </text>
    </comment>
  </commentList>
</comments>
</file>

<file path=xl/comments6.xml><?xml version="1.0" encoding="utf-8"?>
<comments xmlns="http://schemas.openxmlformats.org/spreadsheetml/2006/main">
  <authors>
    <author>vvhoaldo</author>
  </authors>
  <commentList>
    <comment ref="C17" authorId="0">
      <text>
        <r>
          <rPr>
            <b/>
            <sz val="9"/>
            <color indexed="81"/>
            <rFont val="Tahoma"/>
            <family val="2"/>
          </rPr>
          <t>vvhoaldo:</t>
        </r>
        <r>
          <rPr>
            <sz val="9"/>
            <color indexed="81"/>
            <rFont val="Tahoma"/>
            <family val="2"/>
          </rPr>
          <t xml:space="preserve">
điều chỉnh tăng 10.282,6 ha trên đất lâm nghiệp 3 huyện phía nam của tỉnh</t>
        </r>
      </text>
    </comment>
    <comment ref="D17" authorId="0">
      <text>
        <r>
          <rPr>
            <b/>
            <sz val="9"/>
            <color indexed="81"/>
            <rFont val="Tahoma"/>
            <family val="2"/>
          </rPr>
          <t>vvhoaldo:</t>
        </r>
        <r>
          <rPr>
            <sz val="9"/>
            <color indexed="81"/>
            <rFont val="Tahoma"/>
            <family val="2"/>
          </rPr>
          <t xml:space="preserve">
điều chỉnh tăng 10.282,6 ha trên đất lâm nghiệp 3 huyện phía nam của tỉnh</t>
        </r>
      </text>
    </comment>
    <comment ref="E17" authorId="0">
      <text>
        <r>
          <rPr>
            <b/>
            <sz val="9"/>
            <color indexed="81"/>
            <rFont val="Tahoma"/>
            <family val="2"/>
          </rPr>
          <t>vvhoaldo:</t>
        </r>
        <r>
          <rPr>
            <sz val="9"/>
            <color indexed="81"/>
            <rFont val="Tahoma"/>
            <family val="2"/>
          </rPr>
          <t xml:space="preserve">
điều chỉnh tăng 6.280,69 ha trên đất lâm nghiệp 3 huyện phía nam của tỉnh</t>
        </r>
      </text>
    </comment>
  </commentList>
</comments>
</file>

<file path=xl/comments7.xml><?xml version="1.0" encoding="utf-8"?>
<comments xmlns="http://schemas.openxmlformats.org/spreadsheetml/2006/main">
  <authors>
    <author>vvhoaldo</author>
  </authors>
  <commentList>
    <comment ref="C18" authorId="0">
      <text>
        <r>
          <rPr>
            <b/>
            <sz val="9"/>
            <color indexed="81"/>
            <rFont val="Tahoma"/>
            <family val="2"/>
          </rPr>
          <t>vvhoaldo:</t>
        </r>
        <r>
          <rPr>
            <sz val="9"/>
            <color indexed="81"/>
            <rFont val="Tahoma"/>
            <family val="2"/>
          </rPr>
          <t xml:space="preserve">
điều chỉnh tăng 8.813,6 ha trên đất lâm nghiệp 3 huyện phía nam của tỉnh</t>
        </r>
      </text>
    </comment>
    <comment ref="D18" authorId="0">
      <text>
        <r>
          <rPr>
            <b/>
            <sz val="9"/>
            <color indexed="81"/>
            <rFont val="Tahoma"/>
            <family val="2"/>
          </rPr>
          <t>vvhoaldo:</t>
        </r>
        <r>
          <rPr>
            <sz val="9"/>
            <color indexed="81"/>
            <rFont val="Tahoma"/>
            <family val="2"/>
          </rPr>
          <t xml:space="preserve">
điều chỉnh tăng 8.813,6 ha trên đất lâm nghiệp 3 huyện phía nam của tỉnh</t>
        </r>
      </text>
    </comment>
    <comment ref="E18" authorId="0">
      <text>
        <r>
          <rPr>
            <b/>
            <sz val="9"/>
            <color indexed="81"/>
            <rFont val="Tahoma"/>
            <family val="2"/>
          </rPr>
          <t>vvhoaldo:</t>
        </r>
        <r>
          <rPr>
            <sz val="9"/>
            <color indexed="81"/>
            <rFont val="Tahoma"/>
            <family val="2"/>
          </rPr>
          <t xml:space="preserve">
điều chỉnh tăng 5.929,93 ha trên đất lâm nghiệp 3 huyện phía nam của tỉnh</t>
        </r>
      </text>
    </comment>
    <comment ref="C34" authorId="0">
      <text>
        <r>
          <rPr>
            <b/>
            <sz val="9"/>
            <color indexed="81"/>
            <rFont val="Tahoma"/>
            <family val="2"/>
          </rPr>
          <t>vvhoaldo:</t>
        </r>
        <r>
          <rPr>
            <sz val="9"/>
            <color indexed="81"/>
            <rFont val="Tahoma"/>
            <family val="2"/>
          </rPr>
          <t xml:space="preserve">
điều chỉnh tăng 6.083,36 tấn trên đất lâm nghiệp 3 huyện phía nam của tỉnh</t>
        </r>
      </text>
    </comment>
    <comment ref="D34" authorId="0">
      <text>
        <r>
          <rPr>
            <b/>
            <sz val="9"/>
            <color indexed="81"/>
            <rFont val="Tahoma"/>
            <family val="2"/>
          </rPr>
          <t>vvhoaldo:</t>
        </r>
        <r>
          <rPr>
            <sz val="9"/>
            <color indexed="81"/>
            <rFont val="Tahoma"/>
            <family val="2"/>
          </rPr>
          <t xml:space="preserve">
điều chỉnh tăng 8.254,28 tấn trên đất lâm nghiệp 3 huyện phía nam của tỉnh</t>
        </r>
      </text>
    </comment>
    <comment ref="E34" authorId="0">
      <text>
        <r>
          <rPr>
            <b/>
            <sz val="9"/>
            <color indexed="81"/>
            <rFont val="Tahoma"/>
            <family val="2"/>
          </rPr>
          <t>vvhoaldo:</t>
        </r>
        <r>
          <rPr>
            <sz val="9"/>
            <color indexed="81"/>
            <rFont val="Tahoma"/>
            <family val="2"/>
          </rPr>
          <t xml:space="preserve">
điều chỉnh tăng 4.959,9 tấn trên đất lâm nghiệp 3 huyện phía nam của tỉnh</t>
        </r>
      </text>
    </comment>
  </commentList>
</comments>
</file>

<file path=xl/comments8.xml><?xml version="1.0" encoding="utf-8"?>
<comments xmlns="http://schemas.openxmlformats.org/spreadsheetml/2006/main">
  <authors>
    <author>ketoan</author>
  </authors>
  <commentList>
    <comment ref="B28" authorId="0">
      <text>
        <r>
          <rPr>
            <sz val="8"/>
            <color indexed="81"/>
            <rFont val="Tahoma"/>
            <family val="2"/>
          </rPr>
          <t>theo tỉnh, diện tích chè năm 2010 của dạ tẻh là 120 ha.</t>
        </r>
      </text>
    </comment>
  </commentList>
</comments>
</file>

<file path=xl/comments9.xml><?xml version="1.0" encoding="utf-8"?>
<comments xmlns="http://schemas.openxmlformats.org/spreadsheetml/2006/main">
  <authors>
    <author>ketoan</author>
  </authors>
  <commentList>
    <comment ref="B28" authorId="0">
      <text>
        <r>
          <rPr>
            <sz val="8"/>
            <color indexed="81"/>
            <rFont val="Tahoma"/>
            <family val="2"/>
          </rPr>
          <t>theo tỉnh, diện tích cho sp là 120 ha.</t>
        </r>
      </text>
    </comment>
  </commentList>
</comments>
</file>

<file path=xl/sharedStrings.xml><?xml version="1.0" encoding="utf-8"?>
<sst xmlns="http://schemas.openxmlformats.org/spreadsheetml/2006/main" count="3126" uniqueCount="833">
  <si>
    <t xml:space="preserve">         Planted area of tea by district</t>
  </si>
  <si>
    <r>
      <t xml:space="preserve">ĐVT - </t>
    </r>
    <r>
      <rPr>
        <i/>
        <sz val="10"/>
        <color indexed="8"/>
        <rFont val="Arial"/>
        <family val="2"/>
      </rPr>
      <t>Unit</t>
    </r>
    <r>
      <rPr>
        <sz val="10"/>
        <color indexed="8"/>
        <rFont val="Arial"/>
        <family val="2"/>
      </rPr>
      <t>:</t>
    </r>
    <r>
      <rPr>
        <i/>
        <sz val="10"/>
        <color indexed="8"/>
        <rFont val="Arial"/>
        <family val="2"/>
      </rPr>
      <t xml:space="preserve"> Ha</t>
    </r>
  </si>
  <si>
    <r>
      <t xml:space="preserve">TỔNG SỐ - </t>
    </r>
    <r>
      <rPr>
        <b/>
        <i/>
        <sz val="11"/>
        <rFont val="Arial"/>
        <family val="2"/>
      </rPr>
      <t>TOTAL</t>
    </r>
  </si>
  <si>
    <t xml:space="preserve">  1. Thành phố Đà Lạt</t>
  </si>
  <si>
    <t xml:space="preserve">      Dalat city</t>
  </si>
  <si>
    <t xml:space="preserve">  2. Thành phố Bảo Lộc</t>
  </si>
  <si>
    <t xml:space="preserve">      Baoloc city</t>
  </si>
  <si>
    <t xml:space="preserve">  3. Huyện Đam Rông</t>
  </si>
  <si>
    <t xml:space="preserve">      Damrong district</t>
  </si>
  <si>
    <t xml:space="preserve">  4. Huyện Lạc Dương</t>
  </si>
  <si>
    <r>
      <t xml:space="preserve">      </t>
    </r>
    <r>
      <rPr>
        <i/>
        <sz val="11"/>
        <rFont val="Arial"/>
        <family val="2"/>
      </rPr>
      <t>Lacduong district</t>
    </r>
  </si>
  <si>
    <t xml:space="preserve">  5. Huyện Lâm Hà</t>
  </si>
  <si>
    <r>
      <t xml:space="preserve">      </t>
    </r>
    <r>
      <rPr>
        <i/>
        <sz val="11"/>
        <rFont val="Arial"/>
        <family val="2"/>
      </rPr>
      <t>Lamha district</t>
    </r>
  </si>
  <si>
    <t xml:space="preserve">  6. Huyện Đơn Dương</t>
  </si>
  <si>
    <r>
      <t xml:space="preserve">      </t>
    </r>
    <r>
      <rPr>
        <i/>
        <sz val="11"/>
        <rFont val="Arial"/>
        <family val="2"/>
      </rPr>
      <t>Donduong district</t>
    </r>
  </si>
  <si>
    <t xml:space="preserve">  7. Huyện Đức Trọng</t>
  </si>
  <si>
    <r>
      <t xml:space="preserve">      </t>
    </r>
    <r>
      <rPr>
        <i/>
        <sz val="11"/>
        <rFont val="Arial"/>
        <family val="2"/>
      </rPr>
      <t>Ductrong district</t>
    </r>
  </si>
  <si>
    <t xml:space="preserve">  8. Huyện Di Linh</t>
  </si>
  <si>
    <r>
      <t xml:space="preserve">      </t>
    </r>
    <r>
      <rPr>
        <i/>
        <sz val="11"/>
        <rFont val="Arial"/>
        <family val="2"/>
      </rPr>
      <t>Dilinh district</t>
    </r>
  </si>
  <si>
    <t xml:space="preserve">  9. Huyện Bảo Lâm</t>
  </si>
  <si>
    <r>
      <t xml:space="preserve">      </t>
    </r>
    <r>
      <rPr>
        <i/>
        <sz val="11"/>
        <rFont val="Arial"/>
        <family val="2"/>
      </rPr>
      <t>Baolam district</t>
    </r>
  </si>
  <si>
    <t xml:space="preserve"> 10. Huyện Đạ Huoai</t>
  </si>
  <si>
    <r>
      <t xml:space="preserve">       </t>
    </r>
    <r>
      <rPr>
        <i/>
        <sz val="11"/>
        <rFont val="Arial"/>
        <family val="2"/>
      </rPr>
      <t>Dahuoai district</t>
    </r>
  </si>
  <si>
    <t xml:space="preserve"> 11. Huyện Đạ Tẻh</t>
  </si>
  <si>
    <r>
      <t xml:space="preserve">       </t>
    </r>
    <r>
      <rPr>
        <i/>
        <sz val="11"/>
        <rFont val="Arial"/>
        <family val="2"/>
      </rPr>
      <t>Dateh district</t>
    </r>
  </si>
  <si>
    <t xml:space="preserve"> 12. Huyện Cát Tiên</t>
  </si>
  <si>
    <r>
      <t xml:space="preserve">       </t>
    </r>
    <r>
      <rPr>
        <i/>
        <sz val="11"/>
        <rFont val="Arial"/>
        <family val="2"/>
      </rPr>
      <t>Cattien district</t>
    </r>
  </si>
  <si>
    <t>Ghi chú: số liệu điều chỉnh theo công văn số 395/CTK-NN ngày 20/6/2018 của Cục Thống kê Lâm Đồng.</t>
  </si>
  <si>
    <t>Note: The figures are adjusted according to Official Letter No. 395 / CTK-NN dated 20 June, 2018 of Lam Dong Statistical Office.</t>
  </si>
  <si>
    <t xml:space="preserve">         Gathering area of tea by district</t>
  </si>
  <si>
    <r>
      <t xml:space="preserve">TỔNG SỐ - </t>
    </r>
    <r>
      <rPr>
        <b/>
        <i/>
        <sz val="11"/>
        <color indexed="8"/>
        <rFont val="Arial"/>
        <family val="2"/>
      </rPr>
      <t>TOTAL</t>
    </r>
  </si>
  <si>
    <t xml:space="preserve">      Lacduong district</t>
  </si>
  <si>
    <t xml:space="preserve">      Lamha district</t>
  </si>
  <si>
    <t>-</t>
  </si>
  <si>
    <t xml:space="preserve">      Donduong district</t>
  </si>
  <si>
    <t xml:space="preserve">      Ductrong district</t>
  </si>
  <si>
    <t xml:space="preserve">      Dilinh district</t>
  </si>
  <si>
    <t xml:space="preserve">      Baolam district</t>
  </si>
  <si>
    <t xml:space="preserve">       Dahuoai district</t>
  </si>
  <si>
    <t xml:space="preserve">       Dateh district</t>
  </si>
  <si>
    <t xml:space="preserve">       Cattien district</t>
  </si>
  <si>
    <t xml:space="preserve">Ghi chú: huyện Cát Tiên diện tích thu hoạch chè hái lá có từ 2013, nhưng do diện tích nhỏ hơn 0,5 ha nên không đưa vào. </t>
  </si>
  <si>
    <t xml:space="preserve">         Production of fresh tea by district</t>
  </si>
  <si>
    <r>
      <t>ĐVT: Tấn</t>
    </r>
    <r>
      <rPr>
        <i/>
        <sz val="10"/>
        <color indexed="8"/>
        <rFont val="Arial"/>
        <family val="2"/>
      </rPr>
      <t xml:space="preserve"> - Unit: Ton</t>
    </r>
  </si>
  <si>
    <t xml:space="preserve">         Planted area of coffe by district</t>
  </si>
  <si>
    <r>
      <t xml:space="preserve">      </t>
    </r>
    <r>
      <rPr>
        <i/>
        <sz val="11"/>
        <color indexed="8"/>
        <rFont val="Arial"/>
        <family val="2"/>
      </rPr>
      <t>Lacduong district</t>
    </r>
  </si>
  <si>
    <r>
      <t xml:space="preserve">      </t>
    </r>
    <r>
      <rPr>
        <i/>
        <sz val="11"/>
        <color indexed="8"/>
        <rFont val="Arial"/>
        <family val="2"/>
      </rPr>
      <t>Lamha district</t>
    </r>
  </si>
  <si>
    <r>
      <t xml:space="preserve">      </t>
    </r>
    <r>
      <rPr>
        <i/>
        <sz val="11"/>
        <color indexed="8"/>
        <rFont val="Arial"/>
        <family val="2"/>
      </rPr>
      <t>Donduong district</t>
    </r>
  </si>
  <si>
    <r>
      <t xml:space="preserve">      </t>
    </r>
    <r>
      <rPr>
        <i/>
        <sz val="11"/>
        <color indexed="8"/>
        <rFont val="Arial"/>
        <family val="2"/>
      </rPr>
      <t>Ductrong district</t>
    </r>
  </si>
  <si>
    <r>
      <t xml:space="preserve">      </t>
    </r>
    <r>
      <rPr>
        <i/>
        <sz val="11"/>
        <color indexed="8"/>
        <rFont val="Arial"/>
        <family val="2"/>
      </rPr>
      <t>Dilinh district</t>
    </r>
  </si>
  <si>
    <r>
      <t xml:space="preserve">      </t>
    </r>
    <r>
      <rPr>
        <i/>
        <sz val="11"/>
        <color indexed="8"/>
        <rFont val="Arial"/>
        <family val="2"/>
      </rPr>
      <t>Baolam district</t>
    </r>
  </si>
  <si>
    <r>
      <t xml:space="preserve">       </t>
    </r>
    <r>
      <rPr>
        <i/>
        <sz val="11"/>
        <color indexed="8"/>
        <rFont val="Arial"/>
        <family val="2"/>
      </rPr>
      <t>Dahuoai district</t>
    </r>
  </si>
  <si>
    <r>
      <t xml:space="preserve">       </t>
    </r>
    <r>
      <rPr>
        <i/>
        <sz val="11"/>
        <color indexed="8"/>
        <rFont val="Arial"/>
        <family val="2"/>
      </rPr>
      <t>Dateh district</t>
    </r>
  </si>
  <si>
    <r>
      <t xml:space="preserve">       </t>
    </r>
    <r>
      <rPr>
        <i/>
        <sz val="11"/>
        <color indexed="8"/>
        <rFont val="Arial"/>
        <family val="2"/>
      </rPr>
      <t>Cattien district</t>
    </r>
  </si>
  <si>
    <t xml:space="preserve">         Gathering area of coffee by district</t>
  </si>
  <si>
    <t xml:space="preserve">         Production of seed coffee by district</t>
  </si>
  <si>
    <t xml:space="preserve">            Planted area of pepper by district</t>
  </si>
  <si>
    <t>Ghi chú: Diện tích trồng Hồ tiêu huyện Đức Trọng, Di Linh điều chỉnh theo điều tra DT cây lâu năm 2011, 2012.</t>
  </si>
  <si>
    <t xml:space="preserve">         Gathering area of pepper by district</t>
  </si>
  <si>
    <t>Ghi chú: Diện tích Hồ tiêu cho sản phẩm huyện Đức Trọng, Di Linh điều chỉnh theo điều tra DT cây lâu năm 2011, 2012.</t>
  </si>
  <si>
    <t xml:space="preserve">           Production of pepper by district</t>
  </si>
  <si>
    <t xml:space="preserve">            Planted area of cashewnut by district</t>
  </si>
  <si>
    <t>Ghi chú: Điều chỉnh tăng diện tích cây điều ở 3 huyện Đạ Huoai, Đạ Tẻh, Cát Tiên trồng trên đất lâm nghiệp trước đây không thống kê vào diện tích cây lâu năm.</t>
  </si>
  <si>
    <t>Note: Adjustment of the area of cashew trees in 3 districts of Da Huoai, Da Teh and Cat Tien was not included in the area of perennial trees.</t>
  </si>
  <si>
    <t xml:space="preserve">         Gathering area of cashewnut by district</t>
  </si>
  <si>
    <t xml:space="preserve">           Production of cashewnut by district</t>
  </si>
  <si>
    <t>Ghi chú: Năm 2017 sản lượng điều giảm do dịch bệnh trên cây điều (bọ xít muỗi và bệnh thán thư).</t>
  </si>
  <si>
    <t>Note: In 2017 cashew yields decreased due to cashew diseases (tea mosquito bugs and anthracnose).</t>
  </si>
  <si>
    <t xml:space="preserve">            Planted area of rubber by district</t>
  </si>
  <si>
    <t xml:space="preserve">         Gathering area of rubber by district</t>
  </si>
  <si>
    <t xml:space="preserve">           Production of rubber by district</t>
  </si>
  <si>
    <t xml:space="preserve">            Planted area of mulberry by district</t>
  </si>
  <si>
    <t xml:space="preserve">         Gathering area of mulberry by district</t>
  </si>
  <si>
    <t xml:space="preserve">           Production of mulberry by district</t>
  </si>
  <si>
    <t xml:space="preserve">         Planted area of fruit farming by district</t>
  </si>
  <si>
    <t xml:space="preserve">        Gathering area of fruit farming by district</t>
  </si>
  <si>
    <t xml:space="preserve">        Production area of fruit farming by district</t>
  </si>
  <si>
    <t xml:space="preserve">         Planted area of durian by district</t>
  </si>
  <si>
    <t xml:space="preserve">Ghi chú: Điều chỉnh diện tích trồng sầu riêng (huyện Đức Trọng năm 2012 tăng 47 ha, 2013 tăng 127 ha, 2014 tăng 70 ha, huyện Bảo Lâm năm 2012 tăng 44 ha) do bỏ sót, tương ứng với diện tích cho sản phẩm. </t>
  </si>
  <si>
    <t xml:space="preserve">        Gathering area of durian by district</t>
  </si>
  <si>
    <t xml:space="preserve">         Production of durian by district</t>
  </si>
  <si>
    <r>
      <t xml:space="preserve">        Livestock as of  1</t>
    </r>
    <r>
      <rPr>
        <b/>
        <i/>
        <vertAlign val="superscript"/>
        <sz val="12"/>
        <rFont val="Arial"/>
        <family val="2"/>
      </rPr>
      <t xml:space="preserve">st </t>
    </r>
    <r>
      <rPr>
        <b/>
        <i/>
        <sz val="12"/>
        <rFont val="Arial"/>
        <family val="2"/>
      </rPr>
      <t>October</t>
    </r>
  </si>
  <si>
    <r>
      <t xml:space="preserve">Trâu - </t>
    </r>
    <r>
      <rPr>
        <i/>
        <sz val="9.5"/>
        <color indexed="8"/>
        <rFont val="Arial"/>
        <family val="2"/>
      </rPr>
      <t>Buffaloes</t>
    </r>
  </si>
  <si>
    <r>
      <t xml:space="preserve">Bò - </t>
    </r>
    <r>
      <rPr>
        <i/>
        <sz val="9.5"/>
        <color indexed="8"/>
        <rFont val="Arial"/>
        <family val="2"/>
      </rPr>
      <t>Cattles</t>
    </r>
  </si>
  <si>
    <r>
      <t xml:space="preserve">Lợn - </t>
    </r>
    <r>
      <rPr>
        <i/>
        <sz val="9.5"/>
        <color indexed="8"/>
        <rFont val="Arial"/>
        <family val="2"/>
      </rPr>
      <t>Pig</t>
    </r>
  </si>
  <si>
    <r>
      <t xml:space="preserve">Ngựa - </t>
    </r>
    <r>
      <rPr>
        <i/>
        <sz val="9.5"/>
        <color indexed="8"/>
        <rFont val="Arial"/>
        <family val="2"/>
      </rPr>
      <t>Horse</t>
    </r>
  </si>
  <si>
    <r>
      <t xml:space="preserve">Dê, cừu - </t>
    </r>
    <r>
      <rPr>
        <i/>
        <sz val="9.5"/>
        <color indexed="8"/>
        <rFont val="Arial"/>
        <family val="2"/>
      </rPr>
      <t>Goat, sheep</t>
    </r>
  </si>
  <si>
    <r>
      <t xml:space="preserve">Gia cầm (Nghìn con) - </t>
    </r>
    <r>
      <rPr>
        <i/>
        <sz val="10"/>
        <rFont val="Arial"/>
        <family val="2"/>
      </rPr>
      <t>Poultry (Thous. Heads)</t>
    </r>
  </si>
  <si>
    <r>
      <t>Trong đó</t>
    </r>
    <r>
      <rPr>
        <sz val="10"/>
        <rFont val="Arial"/>
        <family val="2"/>
      </rPr>
      <t xml:space="preserve">: Gà - </t>
    </r>
    <r>
      <rPr>
        <i/>
        <sz val="10"/>
        <rFont val="Arial"/>
        <family val="2"/>
      </rPr>
      <t>Chicken</t>
    </r>
  </si>
  <si>
    <r>
      <t xml:space="preserve">Vịt, ngan ngỗng - </t>
    </r>
    <r>
      <rPr>
        <i/>
        <sz val="10"/>
        <rFont val="Arial"/>
        <family val="2"/>
      </rPr>
      <t xml:space="preserve"> Duck, swan, groose</t>
    </r>
  </si>
  <si>
    <t>Thịt trâu hơi xuất chuồng</t>
  </si>
  <si>
    <t>Living weght of buffaloes</t>
  </si>
  <si>
    <t>Thịt bò hơi xuất chuồng</t>
  </si>
  <si>
    <t>Living weght of cattle</t>
  </si>
  <si>
    <t>Thịt lợn hơi xuất chuồng</t>
  </si>
  <si>
    <t>Living weight of pig</t>
  </si>
  <si>
    <t>Thịt gia cầm giết bán</t>
  </si>
  <si>
    <t>Living weight of livestock</t>
  </si>
  <si>
    <r>
      <rPr>
        <i/>
        <sz val="11"/>
        <rFont val="Arial"/>
        <family val="2"/>
      </rPr>
      <t>Trong đó</t>
    </r>
    <r>
      <rPr>
        <sz val="11"/>
        <rFont val="Arial"/>
        <family val="2"/>
      </rPr>
      <t>: Thịt gà</t>
    </r>
  </si>
  <si>
    <t>Of which: chicken</t>
  </si>
  <si>
    <t>Trứng (Nghìn quả)</t>
  </si>
  <si>
    <t>Eggs (Thous.pieces)</t>
  </si>
  <si>
    <r>
      <t xml:space="preserve">Sữa tươi </t>
    </r>
    <r>
      <rPr>
        <i/>
        <sz val="11"/>
        <rFont val="Arial"/>
        <family val="2"/>
      </rPr>
      <t>(Nghìn lít)</t>
    </r>
  </si>
  <si>
    <t>Fresh milk(Thous.litre)</t>
  </si>
  <si>
    <r>
      <t>Mật ong (</t>
    </r>
    <r>
      <rPr>
        <i/>
        <sz val="11"/>
        <rFont val="Arial"/>
        <family val="2"/>
      </rPr>
      <t>Ngh×N lít)</t>
    </r>
  </si>
  <si>
    <t>Honey (Thous.litre)</t>
  </si>
  <si>
    <t>Kén tằm (Tấn)</t>
  </si>
  <si>
    <t>Silkworm cocoon (Ton)</t>
  </si>
  <si>
    <t xml:space="preserve">        Number of buffaloes by district</t>
  </si>
  <si>
    <r>
      <t xml:space="preserve">ĐVT: Con </t>
    </r>
    <r>
      <rPr>
        <i/>
        <sz val="10"/>
        <rFont val="Arial"/>
        <family val="2"/>
      </rPr>
      <t>- Unit: Heads</t>
    </r>
  </si>
  <si>
    <t xml:space="preserve">        Number of cattles by district</t>
  </si>
  <si>
    <t>Ghi chú: Năm 2011 chênh lệch 60 con bò do tỉnh tổng hợp thiếu</t>
  </si>
  <si>
    <t xml:space="preserve">        Number of pigs by district</t>
  </si>
  <si>
    <r>
      <t xml:space="preserve">* </t>
    </r>
    <r>
      <rPr>
        <i/>
        <sz val="11"/>
        <rFont val="Arial"/>
        <family val="2"/>
      </rPr>
      <t>Đàn lợn năm 2011 của huyện Đạ Tẻh giảm nhiều so với năm 2010 do dịch bệnh tai xanh</t>
    </r>
  </si>
  <si>
    <t>In 2011, the herd of pigs in Dateh district was reducing so much incomparision with the year of 2010 because of the blue ear epiclemic diseases</t>
  </si>
  <si>
    <t xml:space="preserve">        Number of poultry by district</t>
  </si>
  <si>
    <r>
      <t>ĐVT:Nghìn con -</t>
    </r>
    <r>
      <rPr>
        <i/>
        <sz val="10"/>
        <rFont val="Arial"/>
        <family val="2"/>
      </rPr>
      <t xml:space="preserve"> Unit:</t>
    </r>
    <r>
      <rPr>
        <sz val="10"/>
        <rFont val="Arial"/>
        <family val="2"/>
      </rPr>
      <t xml:space="preserve"> </t>
    </r>
    <r>
      <rPr>
        <i/>
        <sz val="10"/>
        <rFont val="Arial"/>
        <family val="2"/>
      </rPr>
      <t>Thous. Heads</t>
    </r>
  </si>
  <si>
    <r>
      <t xml:space="preserve">ĐVT: Nghìn con </t>
    </r>
    <r>
      <rPr>
        <i/>
        <sz val="10"/>
        <rFont val="Arial"/>
        <family val="2"/>
      </rPr>
      <t>- Unit: Thous.Heads</t>
    </r>
  </si>
  <si>
    <t xml:space="preserve">        Number of chikens by district</t>
  </si>
  <si>
    <t xml:space="preserve">       Number of horses by district</t>
  </si>
  <si>
    <t xml:space="preserve">       Number of goat, sheep by district</t>
  </si>
  <si>
    <t xml:space="preserve">       Living weight of buffaloes by district</t>
  </si>
  <si>
    <r>
      <t>ĐVT: Tấn</t>
    </r>
    <r>
      <rPr>
        <i/>
        <sz val="10"/>
        <rFont val="Arial"/>
        <family val="2"/>
      </rPr>
      <t xml:space="preserve"> - Unit: Ton</t>
    </r>
  </si>
  <si>
    <t>Ghi chú: năm 2010 điều chỉnh theo báo cáo chính thức</t>
  </si>
  <si>
    <t xml:space="preserve">        Living weight of cattle by district</t>
  </si>
  <si>
    <t>Ghi chú: Năm 2010 điều chỉnh theo báo cáo chính thức</t>
  </si>
  <si>
    <t>Huyện Đạ Tẻh: điều chỉnh theo báo cáo chính thức của huyện</t>
  </si>
  <si>
    <t xml:space="preserve">        Living weight of pig by district</t>
  </si>
  <si>
    <t>NÔNG NGHIỆP, LÂM NGHIỆP VÀ THUỶ SẢN</t>
  </si>
  <si>
    <t>AGRICULTURE, FORESTRY AND FISHING</t>
  </si>
  <si>
    <r>
      <rPr>
        <sz val="10"/>
        <rFont val="Arial"/>
        <family val="2"/>
      </rPr>
      <t>Biểu</t>
    </r>
    <r>
      <rPr>
        <i/>
        <sz val="10"/>
        <rFont val="Arial"/>
        <family val="2"/>
      </rPr>
      <t xml:space="preserve">
 Table</t>
    </r>
  </si>
  <si>
    <r>
      <t xml:space="preserve">Trang 
</t>
    </r>
    <r>
      <rPr>
        <i/>
        <sz val="11"/>
        <rFont val="Arial"/>
        <family val="2"/>
      </rPr>
      <t>Page</t>
    </r>
  </si>
  <si>
    <t>Giá trị sản phẩm thu được trên 1 héc ta đất trồng trọt phân theo loại cây trồng</t>
  </si>
  <si>
    <t>Gross output of product per ha of cultivated land by economic activities</t>
  </si>
  <si>
    <t xml:space="preserve">Giá trị sản phẩm thu được trên 1 héc ta đất trồng trọt  phân theo huyện, thành phố </t>
  </si>
  <si>
    <t>Gross output of product per ha of cultivated land by districts</t>
  </si>
  <si>
    <t xml:space="preserve"> Giá trị sản phẩm thu được trên 1 héc ta mặt nước  nuôi trồng thuỷ sản phân theo huyện, thành phố </t>
  </si>
  <si>
    <t>Gross output of product per ha of aquaculture water surface by districts</t>
  </si>
  <si>
    <t xml:space="preserve">Số trang trại phân theo huyện, thành phố </t>
  </si>
  <si>
    <t>Number of farms by district</t>
  </si>
  <si>
    <t xml:space="preserve">Diện tích, sản lượng cây lương thực có hạt </t>
  </si>
  <si>
    <t>Planted area and production of cereals</t>
  </si>
  <si>
    <t xml:space="preserve">Diện tích cây lương thực có hạt phân theo huyện, thành phố </t>
  </si>
  <si>
    <t>Planted area of cereals by district</t>
  </si>
  <si>
    <t xml:space="preserve">Sản lượng cây lương thực có hạt phân theo huyện, thành phố </t>
  </si>
  <si>
    <t>Production of cereals by district</t>
  </si>
  <si>
    <t xml:space="preserve">Sản lượng lương thực có hạt bình quân đầu người phân theo huyện, thành phố </t>
  </si>
  <si>
    <t>Production of cereals per capita by districts</t>
  </si>
  <si>
    <t>Diện tích lúa cả năm</t>
  </si>
  <si>
    <t xml:space="preserve">Planted area </t>
  </si>
  <si>
    <t xml:space="preserve">Năng suất lúa cả năm </t>
  </si>
  <si>
    <r>
      <t xml:space="preserve"> </t>
    </r>
    <r>
      <rPr>
        <i/>
        <sz val="11"/>
        <rFont val="Arial"/>
        <family val="2"/>
      </rPr>
      <t xml:space="preserve">Yield of paddy </t>
    </r>
  </si>
  <si>
    <t>Sản lượng lúa cả năm</t>
  </si>
  <si>
    <r>
      <t xml:space="preserve"> </t>
    </r>
    <r>
      <rPr>
        <i/>
        <sz val="11"/>
        <rFont val="Arial"/>
        <family val="2"/>
      </rPr>
      <t>Production of paddy</t>
    </r>
  </si>
  <si>
    <t>Diện tích lúa cả năm phân theo huyện, thành phố</t>
  </si>
  <si>
    <t>Planted area of paddy by district</t>
  </si>
  <si>
    <t>Năng suất lúa cả năm phân theo huyện, thành phố</t>
  </si>
  <si>
    <t>Yield of paddy by district</t>
  </si>
  <si>
    <t xml:space="preserve">Sản lượng lúa cả năm phân theo huyện, thành phố </t>
  </si>
  <si>
    <t>Production of paddy by district</t>
  </si>
  <si>
    <t xml:space="preserve">Sản lượng lúa bình quân đầu người phân theo huyện, thành phố </t>
  </si>
  <si>
    <t>Production of paddy by province</t>
  </si>
  <si>
    <t xml:space="preserve">Diện tích lúa đông xuân phân theo huyện, thành phố </t>
  </si>
  <si>
    <t>Planted area of spring paddy by province</t>
  </si>
  <si>
    <t xml:space="preserve">Năng suất lúa đông xuân phân theo huyện, thành phố </t>
  </si>
  <si>
    <t>Yield of spring paddy by district</t>
  </si>
  <si>
    <t xml:space="preserve">Sản lượng lúa đông xuân phân theo huyện, thành phố </t>
  </si>
  <si>
    <t>Production of spring paddy by district</t>
  </si>
  <si>
    <t xml:space="preserve">Diện tích lúa hè thu phân theo huyện, thành phố </t>
  </si>
  <si>
    <t>Planted area of autumn paddy by district</t>
  </si>
  <si>
    <t xml:space="preserve">Năng suất lúa hè thu phân theo huyện, thành phố </t>
  </si>
  <si>
    <t>Yield of autumn paddy by district</t>
  </si>
  <si>
    <t xml:space="preserve">Sản lượng lúa hè thu phân theo huyện, thành phố </t>
  </si>
  <si>
    <t>Production of autumn paddy by district</t>
  </si>
  <si>
    <t xml:space="preserve">Diện tích lúa mùa phân theo huyện, thành phố </t>
  </si>
  <si>
    <t>Planted area of winter paddy by province</t>
  </si>
  <si>
    <t xml:space="preserve">Năng suất lúa mùa phân theo huyện, thành phố  </t>
  </si>
  <si>
    <t>Yield of winter paddy by province</t>
  </si>
  <si>
    <t>Sản lượng lúa mùa phân theo huyện, thành phố</t>
  </si>
  <si>
    <t>Production of winter paddy by province</t>
  </si>
  <si>
    <t xml:space="preserve">Diện tích ngô phân theo huyện, thành phố  </t>
  </si>
  <si>
    <t xml:space="preserve"> Planted area of maize by district</t>
  </si>
  <si>
    <t xml:space="preserve">Năng suất ngô phân theo huyện, thành phố </t>
  </si>
  <si>
    <t xml:space="preserve"> Yield of maize by district</t>
  </si>
  <si>
    <t xml:space="preserve">Sản lượng ngô phân theo huyện, thành phố  </t>
  </si>
  <si>
    <r>
      <t xml:space="preserve"> </t>
    </r>
    <r>
      <rPr>
        <i/>
        <sz val="11"/>
        <rFont val="Arial"/>
        <family val="2"/>
      </rPr>
      <t>Production of maize by district</t>
    </r>
  </si>
  <si>
    <t xml:space="preserve">Diện tích khoai lang phân theo huyện, thành phố </t>
  </si>
  <si>
    <t>Planted area of sweet potatoes by district</t>
  </si>
  <si>
    <t xml:space="preserve">Năng suất khoai lang phân theo huyện, thành phố </t>
  </si>
  <si>
    <t>Yield of sweet potatoes by district</t>
  </si>
  <si>
    <t xml:space="preserve">Sản lượng khoai lang phân theo huyện, thành phố </t>
  </si>
  <si>
    <t xml:space="preserve">Production of sweet potatoes by district </t>
  </si>
  <si>
    <t xml:space="preserve">Diện tích sắn phân theo huyện, thành phố  </t>
  </si>
  <si>
    <t> Planted area of cassava by district</t>
  </si>
  <si>
    <t xml:space="preserve">Năng suất sắn phân theo huyện, thành phố  </t>
  </si>
  <si>
    <t>Yield of cassava by district</t>
  </si>
  <si>
    <t>Sản lượng sắn phân theo huyện, thành phố</t>
  </si>
  <si>
    <r>
      <t xml:space="preserve"> </t>
    </r>
    <r>
      <rPr>
        <i/>
        <sz val="11"/>
        <rFont val="Arial"/>
        <family val="2"/>
      </rPr>
      <t>Production of cassava by district</t>
    </r>
  </si>
  <si>
    <t>Diện tích, năng suất, sản lượng một số cây hàng năm</t>
  </si>
  <si>
    <t>Planted area, yield and production of some annual crops</t>
  </si>
  <si>
    <t xml:space="preserve">Diện tích cây hàng năm phân theo huyện, thành phố </t>
  </si>
  <si>
    <t>Planted area of some annual crops by district</t>
  </si>
  <si>
    <t xml:space="preserve">Diện tích cây công nghiệp hàng năm phân theo huyện, thành phố </t>
  </si>
  <si>
    <t>Planted area of annual industrial crops by district</t>
  </si>
  <si>
    <t xml:space="preserve">Diện tích cây rau phân theo huyện, thành phố </t>
  </si>
  <si>
    <t>Planted area of vegetable by district</t>
  </si>
  <si>
    <t xml:space="preserve">Sản lượng cây rau phân theo huyện, thành phố </t>
  </si>
  <si>
    <t>Production of vegetable by district</t>
  </si>
  <si>
    <t xml:space="preserve">Diện tích đậu các loại phân theo huyện, thành phố </t>
  </si>
  <si>
    <t>Planted area  of bean by district</t>
  </si>
  <si>
    <t xml:space="preserve">Sản lượng đậu các loại phân theo huyện, thành phố </t>
  </si>
  <si>
    <t>Production of bean by district</t>
  </si>
  <si>
    <t xml:space="preserve">Diện tích cây hoa phân theo huyện, thành phố </t>
  </si>
  <si>
    <t xml:space="preserve"> Planted area of flowers plants by district</t>
  </si>
  <si>
    <t xml:space="preserve">Sản lượng cây hoa phân theo huyện, thành phố </t>
  </si>
  <si>
    <t>Production of flowers plants by district</t>
  </si>
  <si>
    <t xml:space="preserve">Diện tích cây cảnh phân theo huyện, thành phố </t>
  </si>
  <si>
    <t xml:space="preserve"> Planted area of  ornamental plants by district</t>
  </si>
  <si>
    <t xml:space="preserve"> Sản lượng cây cảnh phân theo huyện, thành phố </t>
  </si>
  <si>
    <t>Production of ornamental plants by district</t>
  </si>
  <si>
    <t xml:space="preserve">Diện tích mía phân theo huyện, thành phố </t>
  </si>
  <si>
    <t xml:space="preserve"> Planted area of sugar-cane by district</t>
  </si>
  <si>
    <t xml:space="preserve">Sản lượng mía phân theo huyện, thành phố  </t>
  </si>
  <si>
    <r>
      <t xml:space="preserve"> </t>
    </r>
    <r>
      <rPr>
        <i/>
        <sz val="11"/>
        <rFont val="Arial"/>
        <family val="2"/>
      </rPr>
      <t>Production of sugar-cane by district</t>
    </r>
  </si>
  <si>
    <t xml:space="preserve">Diện tích lạc phân theo huyện, thành phố  </t>
  </si>
  <si>
    <t xml:space="preserve"> Planted area of peanut by district</t>
  </si>
  <si>
    <t xml:space="preserve">Sản lượng lạc phân theo huyện, thành phố  </t>
  </si>
  <si>
    <t xml:space="preserve"> Production of peanut by district</t>
  </si>
  <si>
    <t xml:space="preserve">Diện tích đậu tương phân theo huyện, thành phố </t>
  </si>
  <si>
    <t>Planted area of soya-bean by district</t>
  </si>
  <si>
    <t xml:space="preserve">Sản lượng đậu tương phân theo huyện, thành phố </t>
  </si>
  <si>
    <t>Production of soya-bean  by district</t>
  </si>
  <si>
    <t>Diện tích trồng cây lâu năm phân theo huyện, thành phố</t>
  </si>
  <si>
    <t>Planted area of some perennial industrial crops by district</t>
  </si>
  <si>
    <t xml:space="preserve">Diện tích trồng một số cây lâu năm </t>
  </si>
  <si>
    <t xml:space="preserve">Planted area of some perennial crops </t>
  </si>
  <si>
    <t xml:space="preserve"> Diện tích cho sản phẩm và sản lượng một số cây lâu năm </t>
  </si>
  <si>
    <t xml:space="preserve">Area having products and Production of some perennial crops </t>
  </si>
  <si>
    <t>Diện tích trồng cây chè phân theo huyện, thành phố</t>
  </si>
  <si>
    <t>Planted area of tea by district</t>
  </si>
  <si>
    <t xml:space="preserve">Diện tích thu hoạch chè  phân theo huyện, thành phố </t>
  </si>
  <si>
    <t>Gathering area of tea by district</t>
  </si>
  <si>
    <t xml:space="preserve">Sản lượng cây chè búp tươi phân theo huyện, thành phố </t>
  </si>
  <si>
    <t>Production of fresh tea by district</t>
  </si>
  <si>
    <t>Diện tích trồng cà phê phân theo huyện, thành phố</t>
  </si>
  <si>
    <t>Planted area of coffe by district</t>
  </si>
  <si>
    <t xml:space="preserve">Diện tích thu hoạch cà phê phân theo huyện, thành phố </t>
  </si>
  <si>
    <t>Gathering area of coffee by district</t>
  </si>
  <si>
    <t xml:space="preserve">Sản lượng cà phê nhân phân theo huyện, thành phố </t>
  </si>
  <si>
    <t>Production of seed coffee by district</t>
  </si>
  <si>
    <t xml:space="preserve">Diện tích gieo trồng hồ tiêu phân theo huyện, thành phố </t>
  </si>
  <si>
    <t>Planted area of pepper by district</t>
  </si>
  <si>
    <t xml:space="preserve">Diện tích thu hoạch hồ tiêu phân theo huyện, thành phố </t>
  </si>
  <si>
    <t>Gathering area of pepper by district</t>
  </si>
  <si>
    <t xml:space="preserve">Sản lượng hồ tiêu phân theo huyện, thành phố </t>
  </si>
  <si>
    <t>Production of pepper by district</t>
  </si>
  <si>
    <t xml:space="preserve">Diện tích gieo trồng điều phân theo huyện, thành phố </t>
  </si>
  <si>
    <t>Planted area of cashewnut by district</t>
  </si>
  <si>
    <t xml:space="preserve">Diện tích thu hoạch điều phân theo huyện, thành phố </t>
  </si>
  <si>
    <t>Gathering area of cashewnut by district</t>
  </si>
  <si>
    <t>Sản lượng điều phân theo huyện, thành phố</t>
  </si>
  <si>
    <t>Production of cashewnut by district</t>
  </si>
  <si>
    <t xml:space="preserve">Diện tích gieo trồng cao su phân theo huyện, thành phố </t>
  </si>
  <si>
    <t>Planted area of rubber by district</t>
  </si>
  <si>
    <t xml:space="preserve">Diện tích thu hoạch cao su phân theo huyện, thành phố </t>
  </si>
  <si>
    <t>Gathering area of rubber by district</t>
  </si>
  <si>
    <t>Sản lượng cao su phân theo huyện, thành phố</t>
  </si>
  <si>
    <t>Production of rubber by district</t>
  </si>
  <si>
    <t xml:space="preserve">Diện tích gieo trồng dâu tằm phân theo huyện, thành phố </t>
  </si>
  <si>
    <t>Planted area of mulberry by district</t>
  </si>
  <si>
    <t xml:space="preserve">Diện tích thu hoạch dâu tằm phân theo huyện, thành phố </t>
  </si>
  <si>
    <t>Gathering area of mulberry by district</t>
  </si>
  <si>
    <t xml:space="preserve">Sản lượng dâu tằm phân theo huyện, thành phố </t>
  </si>
  <si>
    <t>Production of mulberry by district</t>
  </si>
  <si>
    <t xml:space="preserve">Diện tích trồng cây ăn quả phân theo huyện, thành phố </t>
  </si>
  <si>
    <t>Planted area of fruit farming by district</t>
  </si>
  <si>
    <t xml:space="preserve">Diện tích thu hoạch cây ăn quả phân theo huyện, thành phố </t>
  </si>
  <si>
    <t>Gathering area of fruit farming by district</t>
  </si>
  <si>
    <t xml:space="preserve">Sản lượng cây ăn quả phân theo huyện, thành phố </t>
  </si>
  <si>
    <t>Production area of fruit farming by district</t>
  </si>
  <si>
    <t>Diện tích trồng sầu riêng phân theo huyện, thành phố</t>
  </si>
  <si>
    <t>Planted area of durian by district</t>
  </si>
  <si>
    <r>
      <t>Diện tích thu hoạch sầu riêng phân theo huyện, thành phố</t>
    </r>
    <r>
      <rPr>
        <i/>
        <sz val="11"/>
        <rFont val="Arial"/>
        <family val="2"/>
      </rPr>
      <t xml:space="preserve"> </t>
    </r>
  </si>
  <si>
    <t>Gathering area of durian by district</t>
  </si>
  <si>
    <t xml:space="preserve">Sản lượng sầu riêng phân theo huyện, thành phố  </t>
  </si>
  <si>
    <r>
      <t xml:space="preserve"> </t>
    </r>
    <r>
      <rPr>
        <i/>
        <sz val="11"/>
        <rFont val="Arial"/>
        <family val="2"/>
      </rPr>
      <t>Production of durian by district</t>
    </r>
  </si>
  <si>
    <t xml:space="preserve"> Chăn nuôi tại thời điểm 1/10 hàng năm</t>
  </si>
  <si>
    <r>
      <t>Livestock as of  1</t>
    </r>
    <r>
      <rPr>
        <i/>
        <vertAlign val="superscript"/>
        <sz val="12"/>
        <rFont val="Arial"/>
        <family val="2"/>
      </rPr>
      <t xml:space="preserve">st </t>
    </r>
    <r>
      <rPr>
        <i/>
        <sz val="12"/>
        <rFont val="Arial"/>
        <family val="2"/>
      </rPr>
      <t>October</t>
    </r>
  </si>
  <si>
    <t xml:space="preserve">Số lượng trâu phân theo huyện, thành phố  </t>
  </si>
  <si>
    <t xml:space="preserve"> Number of buffaloes by district</t>
  </si>
  <si>
    <t xml:space="preserve">Số lượng bò phân theo huyện, thành phố  </t>
  </si>
  <si>
    <t xml:space="preserve"> Number of cattles by district</t>
  </si>
  <si>
    <t xml:space="preserve">Số lượng lợn phân theo huyện, thành phố  </t>
  </si>
  <si>
    <t>Number of pigs by district</t>
  </si>
  <si>
    <t xml:space="preserve">Số lượng gia cầm phân theo huyện, thành phố  </t>
  </si>
  <si>
    <t>Number of poultry by district</t>
  </si>
  <si>
    <t>Số lượng gà phân theo huyện, thành phố</t>
  </si>
  <si>
    <t>Number of chikens by district</t>
  </si>
  <si>
    <t xml:space="preserve">Số lượng ngựa phân theo huyện, thành phố </t>
  </si>
  <si>
    <r>
      <t xml:space="preserve"> </t>
    </r>
    <r>
      <rPr>
        <i/>
        <sz val="11"/>
        <rFont val="Arial"/>
        <family val="2"/>
      </rPr>
      <t>Number of horses by district</t>
    </r>
  </si>
  <si>
    <t xml:space="preserve">Số lượng dê, cừu phân theo huyện, thành phố </t>
  </si>
  <si>
    <r>
      <t xml:space="preserve"> </t>
    </r>
    <r>
      <rPr>
        <i/>
        <sz val="11"/>
        <rFont val="Arial"/>
        <family val="2"/>
      </rPr>
      <t>Number of goat, sheep by district</t>
    </r>
  </si>
  <si>
    <t xml:space="preserve">Sản lượng thịt trâu hơi xuất chuồng phân theo huyện, thành phố </t>
  </si>
  <si>
    <t>Living weight of buffaloes by district</t>
  </si>
  <si>
    <t xml:space="preserve">Sản lượng thịt bò hơi xuất chuồng phân theo huyện, thành phố </t>
  </si>
  <si>
    <t>Living weight of cattle by district</t>
  </si>
  <si>
    <t xml:space="preserve">Sản lượng thịt lợn hơi xuất chuồng phân theo huyện, thành phố </t>
  </si>
  <si>
    <t>Living weight of pig by district</t>
  </si>
  <si>
    <t>Diện tích rừng trồng mới tập trung phân theo loại rừng</t>
  </si>
  <si>
    <t>Area of concentrated planted forest by type of forest</t>
  </si>
  <si>
    <t xml:space="preserve"> Diện tích rừng trồng mới tập trung phân theo loại hình kinh tế</t>
  </si>
  <si>
    <t>Area of concentrated planted forest by kind of ownership</t>
  </si>
  <si>
    <t xml:space="preserve">Diện tích rừng trồng mới tập trung phân theo huyện, thành phố </t>
  </si>
  <si>
    <t>Area of concentrated planted forest by district</t>
  </si>
  <si>
    <t>Sản lượng gỗ và lâm sản ngoài gỗ phân theo loại lâm sản</t>
  </si>
  <si>
    <t>Gross output of wood and non-timber products by type of forest products</t>
  </si>
  <si>
    <t>Sản lượng gỗ khai thác phân theo loại hình kinh tế</t>
  </si>
  <si>
    <t>Gross output of wood by tyles ownership</t>
  </si>
  <si>
    <t xml:space="preserve">Diện tích rừng bị thiệt hại </t>
  </si>
  <si>
    <t xml:space="preserve"> Planted of lost forest</t>
  </si>
  <si>
    <t xml:space="preserve">Tình hình thiệt hại rừng </t>
  </si>
  <si>
    <r>
      <t xml:space="preserve"> </t>
    </r>
    <r>
      <rPr>
        <i/>
        <sz val="11"/>
        <rFont val="Arial"/>
        <family val="2"/>
      </rPr>
      <t>Situation of forest damage</t>
    </r>
  </si>
  <si>
    <t>Diện tích nuôi trồng thủy sản</t>
  </si>
  <si>
    <t>Area of aquaculture</t>
  </si>
  <si>
    <t xml:space="preserve">Diện tích nuôi trồng thủy sản phân theo huyện, thành phố </t>
  </si>
  <si>
    <t>Area of aquaculture by district</t>
  </si>
  <si>
    <t xml:space="preserve">Sản lượng thuỷ sản </t>
  </si>
  <si>
    <r>
      <t xml:space="preserve"> </t>
    </r>
    <r>
      <rPr>
        <i/>
        <sz val="11"/>
        <rFont val="Arial"/>
        <family val="2"/>
      </rPr>
      <t xml:space="preserve">Production of fishery </t>
    </r>
  </si>
  <si>
    <t xml:space="preserve">Sản lượng thuỷ sản phân theo huyện, thành phố </t>
  </si>
  <si>
    <t>Production of fishery by district</t>
  </si>
  <si>
    <t>GIẢI THÍCH THUẬT NGỮ, NỘI DUNG VÀ PHƯƠNG PHÁP TÍNH</t>
  </si>
  <si>
    <t>MỘT SỐ CHỈ TIÊU THỐNG KÊ NÔNG, LÂM NGHIỆP VÀ THUỶ SẢN</t>
  </si>
  <si>
    <t>MỘT SỐ NÉT VỀ NÔNG, LÂM NGHIỆP VÀ THỦY SẢN</t>
  </si>
  <si>
    <r>
      <t>ĐVT: Triệu đồng</t>
    </r>
    <r>
      <rPr>
        <i/>
        <sz val="11"/>
        <rFont val="Arial"/>
        <family val="2"/>
      </rPr>
      <t xml:space="preserve"> - Unit: Mill.dongs</t>
    </r>
  </si>
  <si>
    <r>
      <t>Cây hàng năm -</t>
    </r>
    <r>
      <rPr>
        <b/>
        <i/>
        <sz val="11"/>
        <rFont val="Arial"/>
        <family val="2"/>
      </rPr>
      <t xml:space="preserve"> Annual crops</t>
    </r>
  </si>
  <si>
    <r>
      <t xml:space="preserve">Lúa - </t>
    </r>
    <r>
      <rPr>
        <i/>
        <sz val="11"/>
        <rFont val="Arial"/>
        <family val="2"/>
      </rPr>
      <t>Rice</t>
    </r>
  </si>
  <si>
    <r>
      <t xml:space="preserve">Rau - </t>
    </r>
    <r>
      <rPr>
        <i/>
        <sz val="11"/>
        <rFont val="Arial"/>
        <family val="2"/>
      </rPr>
      <t>Vegetable</t>
    </r>
  </si>
  <si>
    <r>
      <t xml:space="preserve">Hoa - </t>
    </r>
    <r>
      <rPr>
        <i/>
        <sz val="11"/>
        <rFont val="Arial"/>
        <family val="2"/>
      </rPr>
      <t>Flowe</t>
    </r>
  </si>
  <si>
    <r>
      <t>Cây lâu năm -</t>
    </r>
    <r>
      <rPr>
        <b/>
        <i/>
        <sz val="11"/>
        <rFont val="Arial"/>
        <family val="2"/>
      </rPr>
      <t xml:space="preserve"> Perennial crops</t>
    </r>
  </si>
  <si>
    <r>
      <t xml:space="preserve">Chè - </t>
    </r>
    <r>
      <rPr>
        <i/>
        <sz val="11"/>
        <rFont val="Arial"/>
        <family val="2"/>
      </rPr>
      <t>Tea</t>
    </r>
  </si>
  <si>
    <r>
      <t>Cà phê -</t>
    </r>
    <r>
      <rPr>
        <i/>
        <sz val="11"/>
        <rFont val="Arial"/>
        <family val="2"/>
      </rPr>
      <t xml:space="preserve"> Coffee</t>
    </r>
  </si>
  <si>
    <r>
      <t xml:space="preserve">Điều - </t>
    </r>
    <r>
      <rPr>
        <i/>
        <sz val="11"/>
        <rFont val="Arial"/>
        <family val="2"/>
      </rPr>
      <t>Cashew</t>
    </r>
  </si>
  <si>
    <r>
      <t>Dâu tằm -</t>
    </r>
    <r>
      <rPr>
        <i/>
        <sz val="11"/>
        <rFont val="Arial"/>
        <family val="2"/>
      </rPr>
      <t xml:space="preserve"> Melberty</t>
    </r>
  </si>
  <si>
    <t xml:space="preserve">Ghi chú:  - Từ năm 2010 tính theo chỉ số giá bán sản phẩm của người sản xuất của vùng Tây Nguyên. </t>
  </si>
  <si>
    <t>- Năm 2017 Giá trị sản phẩm thu được trên 1 héc ta đất trồng trọt điều thấp do bị dịch bệnh bọ xít muỗi gây hại.</t>
  </si>
  <si>
    <r>
      <t>Notice</t>
    </r>
    <r>
      <rPr>
        <i/>
        <sz val="10"/>
        <rFont val="Arial"/>
        <family val="2"/>
      </rPr>
      <t>: - Form 2010 it was intended by productive price at Tay Nguyen Area.</t>
    </r>
  </si>
  <si>
    <t xml:space="preserve"> - In 2017 Value values are made on 1 ha for the bottom of the made for the disease of the bugs.</t>
  </si>
  <si>
    <t xml:space="preserve">     phân theo huyện, thành phố </t>
  </si>
  <si>
    <t xml:space="preserve">     Gross output of product per ha of cultivated land by districts</t>
  </si>
  <si>
    <r>
      <t>Ghi chú:</t>
    </r>
    <r>
      <rPr>
        <sz val="9"/>
        <rFont val="Arial"/>
        <family val="2"/>
      </rPr>
      <t xml:space="preserve"> Từ năm 2010 tính theo chỉ số giá bán sản phẩm của người sản xuất của vùng Tây nguyên.</t>
    </r>
  </si>
  <si>
    <r>
      <t>Notice</t>
    </r>
    <r>
      <rPr>
        <i/>
        <sz val="9"/>
        <rFont val="Arial"/>
        <family val="2"/>
      </rPr>
      <t>:Form 2010 it was intended by productive price at Tay Nguyen Area.</t>
    </r>
  </si>
  <si>
    <t xml:space="preserve">        nuôi trồng thuỷ sản phân theo huyện, thành phố </t>
  </si>
  <si>
    <t xml:space="preserve">        Gross output of product per ha of aquaculture water surface by districts</t>
  </si>
  <si>
    <t xml:space="preserve">                                              </t>
  </si>
  <si>
    <t>Ghi chú:</t>
  </si>
  <si>
    <t>Năm 2018, 2019 giá trị sản phẩm thu được trên 1 ha mắt nước nuôi trồng thủy sản không tính giá trị sản phẩm nuôi bể bồn.</t>
  </si>
  <si>
    <t xml:space="preserve">Notice: </t>
  </si>
  <si>
    <t>In 2018, 2019, the value of products obtained per hectare of aquaculture eyes does not include the value of products raised in tank tanks.</t>
  </si>
  <si>
    <t xml:space="preserve">         Number of farms by district</t>
  </si>
  <si>
    <r>
      <t>ĐVT: Trang trại</t>
    </r>
    <r>
      <rPr>
        <i/>
        <sz val="11"/>
        <rFont val="Arial"/>
        <family val="2"/>
      </rPr>
      <t xml:space="preserve"> - Unit: Farm</t>
    </r>
  </si>
  <si>
    <t xml:space="preserve">  - Từ năm 2011 xác định là hộ trang trại, đối với cơ sở trồng trọt, phải đạt diện tích trên mức hạn điền tối thiểu 2,1 ha, giá trị sản lượng hàng hóa đạt 700 triệu/năm; đối với cơ sở chăn nuôi phải đạt giá trị sản lượng hàng hóa từ 1.000 triệu đồng/năm trở lên.</t>
  </si>
  <si>
    <t xml:space="preserve">    - Form 2011, with basis farmhouse had to have minimum cultivated surface: 2,1 ha, the production of commodities value got 700 milion per year; with breeding farmhouse had to have the production of commodities from one thousand milion dong per year and over.</t>
  </si>
  <si>
    <t xml:space="preserve">        và phân theo huyện, thành phố </t>
  </si>
  <si>
    <t xml:space="preserve">        Number of farms in 2019 by kind of activity and by district</t>
  </si>
  <si>
    <r>
      <t xml:space="preserve">ĐVT: Trang trại </t>
    </r>
    <r>
      <rPr>
        <i/>
        <sz val="11"/>
        <rFont val="Arial"/>
        <family val="2"/>
      </rPr>
      <t>- Unit: Farm</t>
    </r>
  </si>
  <si>
    <r>
      <t xml:space="preserve">Chia ra - </t>
    </r>
    <r>
      <rPr>
        <i/>
        <sz val="11"/>
        <rFont val="Arial"/>
        <family val="2"/>
      </rPr>
      <t>Of which</t>
    </r>
  </si>
  <si>
    <t>Trang trại trồng trọt</t>
  </si>
  <si>
    <t>Trang trại chăn nuôi</t>
  </si>
  <si>
    <t>Trang trại nuôi trồng thuỷ sản</t>
  </si>
  <si>
    <t>Trang trại khác</t>
  </si>
  <si>
    <t>Cultivation farm</t>
  </si>
  <si>
    <t>Livestock farm</t>
  </si>
  <si>
    <t>Fishing farm</t>
  </si>
  <si>
    <t>Other</t>
  </si>
  <si>
    <t xml:space="preserve">       Planted area and production of cereals</t>
  </si>
  <si>
    <r>
      <t>Diện tích -</t>
    </r>
    <r>
      <rPr>
        <i/>
        <sz val="10.5"/>
        <rFont val="Arial"/>
        <family val="2"/>
      </rPr>
      <t>Planted area</t>
    </r>
  </si>
  <si>
    <r>
      <t>Sản lượng -</t>
    </r>
    <r>
      <rPr>
        <i/>
        <sz val="10.5"/>
        <rFont val="Arial"/>
        <family val="2"/>
      </rPr>
      <t>Production</t>
    </r>
  </si>
  <si>
    <t>Tổng số</t>
  </si>
  <si>
    <r>
      <t>Trong đó-</t>
    </r>
    <r>
      <rPr>
        <i/>
        <sz val="10.5"/>
        <rFont val="Arial"/>
        <family val="2"/>
      </rPr>
      <t>Of which</t>
    </r>
  </si>
  <si>
    <t>Total</t>
  </si>
  <si>
    <r>
      <t>Lúa-</t>
    </r>
    <r>
      <rPr>
        <i/>
        <sz val="10.5"/>
        <rFont val="Arial"/>
        <family val="2"/>
      </rPr>
      <t xml:space="preserve">Paddy </t>
    </r>
  </si>
  <si>
    <r>
      <t>Ngô-</t>
    </r>
    <r>
      <rPr>
        <i/>
        <sz val="10.5"/>
        <rFont val="Arial"/>
        <family val="2"/>
      </rPr>
      <t>Maize</t>
    </r>
  </si>
  <si>
    <t xml:space="preserve"> Ha</t>
  </si>
  <si>
    <t>Index (Previous year = 100) - %</t>
  </si>
  <si>
    <t xml:space="preserve">        Planted area of cereals by district</t>
  </si>
  <si>
    <r>
      <t xml:space="preserve">ĐVT- </t>
    </r>
    <r>
      <rPr>
        <i/>
        <sz val="11"/>
        <rFont val="Arial"/>
        <family val="2"/>
      </rPr>
      <t xml:space="preserve">Unit: Ha </t>
    </r>
  </si>
  <si>
    <t xml:space="preserve">        Production of cereals by district</t>
  </si>
  <si>
    <r>
      <t xml:space="preserve">ĐVT: Tấn </t>
    </r>
    <r>
      <rPr>
        <i/>
        <sz val="11"/>
        <rFont val="Arial"/>
        <family val="2"/>
      </rPr>
      <t>- Unit: Ton</t>
    </r>
  </si>
  <si>
    <r>
      <t xml:space="preserve">ĐVT - </t>
    </r>
    <r>
      <rPr>
        <i/>
        <sz val="11"/>
        <rFont val="Arial"/>
        <family val="2"/>
      </rPr>
      <t>Unit: Kg</t>
    </r>
  </si>
  <si>
    <t>DS TB 2019</t>
  </si>
  <si>
    <r>
      <t>Chia ra-</t>
    </r>
    <r>
      <rPr>
        <i/>
        <sz val="11"/>
        <rFont val="Arial"/>
        <family val="2"/>
      </rPr>
      <t>Of which:</t>
    </r>
  </si>
  <si>
    <t>Lúa đông xuân</t>
  </si>
  <si>
    <t>Lúa hè thu</t>
  </si>
  <si>
    <t>Lúa mùa (*)</t>
  </si>
  <si>
    <t>Spring paddy</t>
  </si>
  <si>
    <t>Autumn paddy</t>
  </si>
  <si>
    <t>Winter paddy</t>
  </si>
  <si>
    <t xml:space="preserve">Ha </t>
  </si>
  <si>
    <t>Chỉ số phát triển (Năm trước = 100) - %</t>
  </si>
  <si>
    <t xml:space="preserve">         Yield of paddy </t>
  </si>
  <si>
    <r>
      <t>Chia ra-</t>
    </r>
    <r>
      <rPr>
        <i/>
        <sz val="10.5"/>
        <rFont val="Arial"/>
        <family val="2"/>
      </rPr>
      <t>Of which:</t>
    </r>
  </si>
  <si>
    <t>Lúa mùa(*)</t>
  </si>
  <si>
    <r>
      <t>Tạ/ha-</t>
    </r>
    <r>
      <rPr>
        <b/>
        <i/>
        <sz val="10.5"/>
        <color indexed="8"/>
        <rFont val="Arial"/>
        <family val="2"/>
      </rPr>
      <t>Quintal/ha</t>
    </r>
  </si>
  <si>
    <r>
      <rPr>
        <b/>
        <i/>
        <sz val="10.5"/>
        <color indexed="8"/>
        <rFont val="Arial"/>
        <family val="2"/>
      </rPr>
      <t>Index (Previous year = 100) - %</t>
    </r>
  </si>
  <si>
    <r>
      <t>Tấn-</t>
    </r>
    <r>
      <rPr>
        <b/>
        <i/>
        <sz val="10.5"/>
        <color indexed="8"/>
        <rFont val="Arial"/>
        <family val="2"/>
      </rPr>
      <t>Ton</t>
    </r>
  </si>
  <si>
    <r>
      <t xml:space="preserve">Chỉ số phát triển </t>
    </r>
    <r>
      <rPr>
        <b/>
        <sz val="10.5"/>
        <color indexed="8"/>
        <rFont val="Arial"/>
        <family val="2"/>
      </rPr>
      <t>(Năm trước = 100) - %</t>
    </r>
  </si>
  <si>
    <r>
      <t xml:space="preserve">Cơ cấu - </t>
    </r>
    <r>
      <rPr>
        <b/>
        <i/>
        <sz val="10.5"/>
        <color indexed="8"/>
        <rFont val="Arial"/>
        <family val="2"/>
      </rPr>
      <t>Structure (%)</t>
    </r>
  </si>
  <si>
    <r>
      <t xml:space="preserve">ĐVT: Tạ/ha </t>
    </r>
    <r>
      <rPr>
        <i/>
        <sz val="11"/>
        <rFont val="Arial"/>
        <family val="2"/>
      </rPr>
      <t>- Unit: Quintal/ha</t>
    </r>
  </si>
  <si>
    <r>
      <t>ĐVT: Tấn</t>
    </r>
    <r>
      <rPr>
        <i/>
        <sz val="11"/>
        <rFont val="Arial"/>
        <family val="2"/>
      </rPr>
      <t xml:space="preserve"> - Unit: Ton</t>
    </r>
  </si>
  <si>
    <t xml:space="preserve">         Production of paddy per capita by district</t>
  </si>
  <si>
    <r>
      <t xml:space="preserve">ĐVT </t>
    </r>
    <r>
      <rPr>
        <i/>
        <sz val="11"/>
        <rFont val="Arial"/>
        <family val="2"/>
      </rPr>
      <t>- Unit: Kg</t>
    </r>
  </si>
  <si>
    <t xml:space="preserve">         Planted area of spring paddy by province</t>
  </si>
  <si>
    <t xml:space="preserve">         Yield of spring paddy by district</t>
  </si>
  <si>
    <r>
      <t>ĐVT: Tạ/ha</t>
    </r>
    <r>
      <rPr>
        <i/>
        <sz val="11"/>
        <rFont val="Arial"/>
        <family val="2"/>
      </rPr>
      <t xml:space="preserve"> - Unit: Quintal/ha</t>
    </r>
  </si>
  <si>
    <t xml:space="preserve">         Production of spring paddy by district</t>
  </si>
  <si>
    <t xml:space="preserve">         Planted area of autumn paddy by district</t>
  </si>
  <si>
    <t xml:space="preserve">         Yield of autumn paddy by district</t>
  </si>
  <si>
    <t xml:space="preserve">        Production of autumn paddy by district</t>
  </si>
  <si>
    <r>
      <t xml:space="preserve">TỔNG SỐ - </t>
    </r>
    <r>
      <rPr>
        <b/>
        <i/>
        <sz val="10.5"/>
        <rFont val="Arial"/>
        <family val="2"/>
      </rPr>
      <t>TOTAL</t>
    </r>
  </si>
  <si>
    <t xml:space="preserve">        Planted area of winter paddy by district</t>
  </si>
  <si>
    <t xml:space="preserve">         Yieldof of winter paddy by district</t>
  </si>
  <si>
    <t xml:space="preserve"> </t>
  </si>
  <si>
    <t xml:space="preserve">         Production of winter paddy by district</t>
  </si>
  <si>
    <t xml:space="preserve">         Planted area of maize by district</t>
  </si>
  <si>
    <r>
      <t xml:space="preserve">ĐVT </t>
    </r>
    <r>
      <rPr>
        <i/>
        <sz val="11"/>
        <rFont val="Arial"/>
        <family val="2"/>
      </rPr>
      <t>- Unit: Ha</t>
    </r>
  </si>
  <si>
    <t xml:space="preserve">         Yield of maize by district</t>
  </si>
  <si>
    <t xml:space="preserve">         Production of maize by district</t>
  </si>
  <si>
    <t xml:space="preserve">         Planted area of sweet potatoes by district</t>
  </si>
  <si>
    <t xml:space="preserve">         Yield of sweet potatoes by district</t>
  </si>
  <si>
    <t xml:space="preserve">         Production of sweet potatoes by district </t>
  </si>
  <si>
    <t xml:space="preserve">         Planted area of cassava by district</t>
  </si>
  <si>
    <t xml:space="preserve">         Yield of cassava by district</t>
  </si>
  <si>
    <r>
      <t>ĐVT: Tạ/ha -</t>
    </r>
    <r>
      <rPr>
        <i/>
        <sz val="11"/>
        <rFont val="Arial"/>
        <family val="2"/>
      </rPr>
      <t xml:space="preserve"> Unit: Quintal/ha</t>
    </r>
  </si>
  <si>
    <t xml:space="preserve">         Production of cassava by district</t>
  </si>
  <si>
    <t xml:space="preserve">         Planted area, yield and production of some annual crops</t>
  </si>
  <si>
    <r>
      <t xml:space="preserve">Diện tích - </t>
    </r>
    <r>
      <rPr>
        <b/>
        <i/>
        <sz val="9.5"/>
        <rFont val="Arial"/>
        <family val="2"/>
      </rPr>
      <t>Area (Ha)</t>
    </r>
  </si>
  <si>
    <r>
      <t xml:space="preserve">Mía - </t>
    </r>
    <r>
      <rPr>
        <i/>
        <sz val="9.5"/>
        <rFont val="Arial"/>
        <family val="2"/>
      </rPr>
      <t>Sugar-cane</t>
    </r>
  </si>
  <si>
    <r>
      <t>Thuốc lá, thuốc lào-</t>
    </r>
    <r>
      <rPr>
        <i/>
        <sz val="9.5"/>
        <rFont val="Arial"/>
        <family val="2"/>
      </rPr>
      <t>Tobacco, pipe tobacco</t>
    </r>
  </si>
  <si>
    <r>
      <t>Cây có hạt chứa dầu -</t>
    </r>
    <r>
      <rPr>
        <i/>
        <sz val="9.5"/>
        <rFont val="Arial"/>
        <family val="2"/>
      </rPr>
      <t xml:space="preserve"> Oil bearing crops</t>
    </r>
  </si>
  <si>
    <r>
      <t xml:space="preserve">Rau đậu các loại, hoa, cây cảnh - </t>
    </r>
    <r>
      <rPr>
        <i/>
        <sz val="9.5"/>
        <rFont val="Arial"/>
        <family val="2"/>
      </rPr>
      <t>Vegetables, flowers and ornamental plants</t>
    </r>
  </si>
  <si>
    <r>
      <t xml:space="preserve">Rau, đậu các loại - </t>
    </r>
    <r>
      <rPr>
        <i/>
        <sz val="9.5"/>
        <rFont val="Arial"/>
        <family val="2"/>
      </rPr>
      <t>Vegetables</t>
    </r>
  </si>
  <si>
    <r>
      <t>Hoa, cây cảnh -</t>
    </r>
    <r>
      <rPr>
        <i/>
        <sz val="9.5"/>
        <rFont val="Arial"/>
        <family val="2"/>
      </rPr>
      <t xml:space="preserve"> Flowers and ornamental plants</t>
    </r>
  </si>
  <si>
    <r>
      <t xml:space="preserve">  +  Hoa các loại- </t>
    </r>
    <r>
      <rPr>
        <i/>
        <sz val="9.5"/>
        <rFont val="Arial"/>
        <family val="2"/>
      </rPr>
      <t>Flowers</t>
    </r>
  </si>
  <si>
    <r>
      <t xml:space="preserve">   +  Cây cảnh các loại-</t>
    </r>
    <r>
      <rPr>
        <i/>
        <sz val="9.5"/>
        <rFont val="Arial"/>
        <family val="2"/>
      </rPr>
      <t>Ornamental plats</t>
    </r>
  </si>
  <si>
    <r>
      <t xml:space="preserve"> Cây gia vị, dược liệu - </t>
    </r>
    <r>
      <rPr>
        <i/>
        <sz val="9.5"/>
        <rFont val="Arial"/>
        <family val="2"/>
      </rPr>
      <t>Spice trees, drug</t>
    </r>
  </si>
  <si>
    <r>
      <t xml:space="preserve">    + Cây gia vị - </t>
    </r>
    <r>
      <rPr>
        <i/>
        <sz val="9.5"/>
        <rFont val="Arial"/>
        <family val="2"/>
      </rPr>
      <t>spice trees</t>
    </r>
  </si>
  <si>
    <r>
      <t xml:space="preserve">    + Cây dược liệu - </t>
    </r>
    <r>
      <rPr>
        <i/>
        <sz val="9.5"/>
        <rFont val="Arial"/>
        <family val="2"/>
      </rPr>
      <t>Drug trees</t>
    </r>
  </si>
  <si>
    <r>
      <t>Cây hàng năm khác -</t>
    </r>
    <r>
      <rPr>
        <i/>
        <sz val="9.5"/>
        <rFont val="Arial"/>
        <family val="2"/>
      </rPr>
      <t xml:space="preserve"> Others annual crops</t>
    </r>
  </si>
  <si>
    <r>
      <t xml:space="preserve">Năng suất (Tạ/ha)- </t>
    </r>
    <r>
      <rPr>
        <b/>
        <i/>
        <sz val="9.5"/>
        <rFont val="Arial"/>
        <family val="2"/>
      </rPr>
      <t>Yield (Quintal/ha)</t>
    </r>
  </si>
  <si>
    <r>
      <t xml:space="preserve">  + Rau, đậu các loại - </t>
    </r>
    <r>
      <rPr>
        <i/>
        <sz val="9.5"/>
        <rFont val="Arial"/>
        <family val="2"/>
      </rPr>
      <t>Vegetables</t>
    </r>
  </si>
  <si>
    <t xml:space="preserve">  + Cây cảnh các loại (1000 cây/ha) </t>
  </si>
  <si>
    <t xml:space="preserve">  Ornamental plants - (1000 trees/ha)</t>
  </si>
  <si>
    <r>
      <t xml:space="preserve">Sản lượng (Tấn) - </t>
    </r>
    <r>
      <rPr>
        <b/>
        <i/>
        <sz val="9.5"/>
        <rFont val="Arial"/>
        <family val="2"/>
      </rPr>
      <t>Production (Ton)</t>
    </r>
  </si>
  <si>
    <r>
      <t xml:space="preserve">     + Rau, đậu các loại - </t>
    </r>
    <r>
      <rPr>
        <i/>
        <sz val="9.5"/>
        <rFont val="Arial"/>
        <family val="2"/>
      </rPr>
      <t>Vegetables</t>
    </r>
  </si>
  <si>
    <r>
      <t xml:space="preserve">     + Hoa các loại - </t>
    </r>
    <r>
      <rPr>
        <i/>
        <sz val="9.5"/>
        <rFont val="Arial"/>
        <family val="2"/>
      </rPr>
      <t>Flowers and ornamental plants (1000 bông/ha)</t>
    </r>
  </si>
  <si>
    <r>
      <t xml:space="preserve">      +  Cây cảnh các loại-</t>
    </r>
    <r>
      <rPr>
        <i/>
        <sz val="9.5"/>
        <rFont val="Arial"/>
        <family val="2"/>
      </rPr>
      <t xml:space="preserve">Ornamental plats </t>
    </r>
    <r>
      <rPr>
        <sz val="9.5"/>
        <rFont val="Arial"/>
        <family val="2"/>
      </rPr>
      <t>(1000 cây)</t>
    </r>
  </si>
  <si>
    <r>
      <t>Cây hàng năm khác -</t>
    </r>
    <r>
      <rPr>
        <i/>
        <sz val="9.5"/>
        <rFont val="Arial"/>
        <family val="2"/>
      </rPr>
      <t xml:space="preserve"> Others annual crops </t>
    </r>
  </si>
  <si>
    <t xml:space="preserve">         Planted area of some annual crops by district</t>
  </si>
  <si>
    <r>
      <t xml:space="preserve">ĐVT - </t>
    </r>
    <r>
      <rPr>
        <i/>
        <sz val="11"/>
        <rFont val="Arial"/>
        <family val="2"/>
      </rPr>
      <t>Unit</t>
    </r>
    <r>
      <rPr>
        <sz val="11"/>
        <rFont val="Arial"/>
        <family val="2"/>
      </rPr>
      <t>:</t>
    </r>
    <r>
      <rPr>
        <i/>
        <sz val="11"/>
        <rFont val="Arial"/>
        <family val="2"/>
      </rPr>
      <t xml:space="preserve"> Ha</t>
    </r>
  </si>
  <si>
    <t xml:space="preserve"> Ghi chú: Từ năm 2016 theo quy định mới , điều chỉnh giảm diện tích cây Atiso và cây dâu tây về cây lâu năm (641,2 ha).</t>
  </si>
  <si>
    <t>Note: From 2016 in accordance with the new regulations, the reduction of acacia and perennial trees (641.2 ha).</t>
  </si>
  <si>
    <t xml:space="preserve">         Planted area of annual industrial crops by district</t>
  </si>
  <si>
    <r>
      <t xml:space="preserve">ĐVT- </t>
    </r>
    <r>
      <rPr>
        <i/>
        <sz val="11"/>
        <rFont val="Arial"/>
        <family val="2"/>
      </rPr>
      <t>Unit</t>
    </r>
    <r>
      <rPr>
        <sz val="11"/>
        <rFont val="Arial"/>
        <family val="2"/>
      </rPr>
      <t>:</t>
    </r>
    <r>
      <rPr>
        <i/>
        <sz val="11"/>
        <rFont val="Arial"/>
        <family val="2"/>
      </rPr>
      <t xml:space="preserve"> Ha</t>
    </r>
  </si>
  <si>
    <t xml:space="preserve">        Planted area of vegetable by district</t>
  </si>
  <si>
    <t xml:space="preserve">         Production of vegetable by district</t>
  </si>
  <si>
    <t xml:space="preserve">        Planted area  of bean by district</t>
  </si>
  <si>
    <t xml:space="preserve">         Production of bean by district</t>
  </si>
  <si>
    <t xml:space="preserve">        Planted area of flowers plants by district</t>
  </si>
  <si>
    <t xml:space="preserve">         Production of flowers plants by district</t>
  </si>
  <si>
    <t xml:space="preserve">        Planted area of  ornamental plants by district</t>
  </si>
  <si>
    <t xml:space="preserve">         Production of ornamental plants by district</t>
  </si>
  <si>
    <r>
      <t xml:space="preserve">ĐVT: cây - </t>
    </r>
    <r>
      <rPr>
        <i/>
        <sz val="11"/>
        <rFont val="Arial"/>
        <family val="2"/>
      </rPr>
      <t>Unit: Plant</t>
    </r>
  </si>
  <si>
    <t xml:space="preserve">           Planted area of sugar-cane by district</t>
  </si>
  <si>
    <t xml:space="preserve">           Production of sugar-cane by district</t>
  </si>
  <si>
    <t xml:space="preserve">        Planted area of peanut by district</t>
  </si>
  <si>
    <t xml:space="preserve">           Production of peanut by district</t>
  </si>
  <si>
    <t xml:space="preserve">        Planted area of soya-bean by district</t>
  </si>
  <si>
    <t xml:space="preserve">           Production of soya-bean  by district</t>
  </si>
  <si>
    <t xml:space="preserve">         Planted area of some perennial industrial crops by district</t>
  </si>
  <si>
    <r>
      <t xml:space="preserve">ĐVT - </t>
    </r>
    <r>
      <rPr>
        <i/>
        <sz val="10"/>
        <rFont val="Arial"/>
        <family val="2"/>
      </rPr>
      <t>Unit</t>
    </r>
    <r>
      <rPr>
        <sz val="10"/>
        <rFont val="Arial"/>
        <family val="2"/>
      </rPr>
      <t>:</t>
    </r>
    <r>
      <rPr>
        <i/>
        <sz val="10"/>
        <rFont val="Arial"/>
        <family val="2"/>
      </rPr>
      <t xml:space="preserve"> Ha</t>
    </r>
  </si>
  <si>
    <t>Ghi chú: Số liệu điều chỉnh theo công văn số 395/CTK-NN ngày 20/6/2018 của Cục Thống kê Lâm Đồng.</t>
  </si>
  <si>
    <t>Note: The figures are adjusted according to Official Letter No. 395 / CTK-NN dated 20 June, 2019 of Lam Dong Statistical Office.</t>
  </si>
  <si>
    <r>
      <t xml:space="preserve">Cây ăn quả - </t>
    </r>
    <r>
      <rPr>
        <b/>
        <i/>
        <sz val="11"/>
        <rFont val="Arial"/>
        <family val="2"/>
      </rPr>
      <t>Fruit crops</t>
    </r>
  </si>
  <si>
    <r>
      <t xml:space="preserve">Nho - </t>
    </r>
    <r>
      <rPr>
        <i/>
        <sz val="11"/>
        <rFont val="Arial"/>
        <family val="2"/>
      </rPr>
      <t>Grape</t>
    </r>
  </si>
  <si>
    <r>
      <t xml:space="preserve">Xoài - </t>
    </r>
    <r>
      <rPr>
        <i/>
        <sz val="11"/>
        <rFont val="Arial"/>
        <family val="2"/>
      </rPr>
      <t>Mango</t>
    </r>
  </si>
  <si>
    <r>
      <t xml:space="preserve">Cam - </t>
    </r>
    <r>
      <rPr>
        <i/>
        <sz val="11"/>
        <rFont val="Arial"/>
        <family val="2"/>
      </rPr>
      <t>Organe</t>
    </r>
  </si>
  <si>
    <r>
      <t xml:space="preserve">Nhãn - </t>
    </r>
    <r>
      <rPr>
        <i/>
        <sz val="11"/>
        <rFont val="Arial"/>
        <family val="2"/>
      </rPr>
      <t>Longan</t>
    </r>
  </si>
  <si>
    <r>
      <t xml:space="preserve">Vải - </t>
    </r>
    <r>
      <rPr>
        <i/>
        <sz val="11"/>
        <rFont val="Arial"/>
        <family val="2"/>
      </rPr>
      <t>Litchi</t>
    </r>
  </si>
  <si>
    <r>
      <t xml:space="preserve">Chôm chôm - </t>
    </r>
    <r>
      <rPr>
        <i/>
        <sz val="11"/>
        <rFont val="Arial"/>
        <family val="2"/>
      </rPr>
      <t>Rambutan</t>
    </r>
  </si>
  <si>
    <r>
      <t xml:space="preserve">Sầu riêng - </t>
    </r>
    <r>
      <rPr>
        <i/>
        <sz val="11"/>
        <rFont val="Arial"/>
        <family val="2"/>
      </rPr>
      <t>Durian</t>
    </r>
  </si>
  <si>
    <r>
      <t xml:space="preserve">Cây lấy quả chứa dầu
</t>
    </r>
    <r>
      <rPr>
        <i/>
        <sz val="11"/>
        <rFont val="Arial"/>
        <family val="2"/>
      </rPr>
      <t>Oil bearing fruit tree</t>
    </r>
  </si>
  <si>
    <r>
      <t xml:space="preserve">Điều - </t>
    </r>
    <r>
      <rPr>
        <i/>
        <sz val="11"/>
        <rFont val="Arial"/>
        <family val="2"/>
      </rPr>
      <t>Cashewnut</t>
    </r>
  </si>
  <si>
    <r>
      <t xml:space="preserve">Hồ tiêu - </t>
    </r>
    <r>
      <rPr>
        <i/>
        <sz val="11"/>
        <rFont val="Arial"/>
        <family val="2"/>
      </rPr>
      <t>Pepper</t>
    </r>
  </si>
  <si>
    <r>
      <t>Cao su -</t>
    </r>
    <r>
      <rPr>
        <i/>
        <sz val="11"/>
        <rFont val="Arial"/>
        <family val="2"/>
      </rPr>
      <t xml:space="preserve"> Rubber</t>
    </r>
  </si>
  <si>
    <r>
      <t xml:space="preserve">Cà phê </t>
    </r>
    <r>
      <rPr>
        <i/>
        <sz val="11"/>
        <rFont val="Arial"/>
        <family val="2"/>
      </rPr>
      <t>- Coffee</t>
    </r>
  </si>
  <si>
    <r>
      <t xml:space="preserve">Chè </t>
    </r>
    <r>
      <rPr>
        <i/>
        <sz val="11"/>
        <rFont val="Arial"/>
        <family val="2"/>
      </rPr>
      <t>-Tea</t>
    </r>
  </si>
  <si>
    <r>
      <t xml:space="preserve">Dâu tằm - </t>
    </r>
    <r>
      <rPr>
        <i/>
        <sz val="11"/>
        <rFont val="Arial"/>
        <family val="2"/>
      </rPr>
      <t>Mulberry</t>
    </r>
  </si>
  <si>
    <t xml:space="preserve">       Area having products and Production of some perennial crops </t>
  </si>
  <si>
    <t>Diện tích cho sản phẩm (Ha)</t>
  </si>
  <si>
    <t>Area having products (Ha)</t>
  </si>
  <si>
    <r>
      <t>Sản lượng (Tấn) -</t>
    </r>
    <r>
      <rPr>
        <b/>
        <i/>
        <sz val="9.5"/>
        <color indexed="8"/>
        <rFont val="Arial"/>
        <family val="2"/>
      </rPr>
      <t xml:space="preserve"> Production (Ton)</t>
    </r>
  </si>
  <si>
    <t xml:space="preserve">        Area of concentrated planted forest by type of forest</t>
  </si>
  <si>
    <t xml:space="preserve">Total </t>
  </si>
  <si>
    <t>Rừng sản xuất</t>
  </si>
  <si>
    <t>Rừng phòng hộ</t>
  </si>
  <si>
    <t>Rừng đặc dụng</t>
  </si>
  <si>
    <t>Production forest</t>
  </si>
  <si>
    <t>Protection forest</t>
  </si>
  <si>
    <t>Specialized forest</t>
  </si>
  <si>
    <t>Ha</t>
  </si>
  <si>
    <t xml:space="preserve">        Area of concentrated planted forest by kind of ownership</t>
  </si>
  <si>
    <t xml:space="preserve">Nhà nước </t>
  </si>
  <si>
    <t>Ngoài nhà nước</t>
  </si>
  <si>
    <t>Vốn đầu tư nước ngoài</t>
  </si>
  <si>
    <t>State</t>
  </si>
  <si>
    <t>Non-state</t>
  </si>
  <si>
    <t xml:space="preserve">Foreign investment </t>
  </si>
  <si>
    <t xml:space="preserve">        Area of concentrated planted forest by district</t>
  </si>
  <si>
    <r>
      <t xml:space="preserve">TỔNG SỐ - </t>
    </r>
    <r>
      <rPr>
        <b/>
        <i/>
        <sz val="10"/>
        <color indexed="8"/>
        <rFont val="Arial"/>
        <family val="2"/>
      </rPr>
      <t>TOTAL</t>
    </r>
  </si>
  <si>
    <r>
      <rPr>
        <b/>
        <i/>
        <sz val="10"/>
        <color indexed="8"/>
        <rFont val="Arial"/>
        <family val="2"/>
      </rPr>
      <t>Index (Previous year = 100) - %</t>
    </r>
  </si>
  <si>
    <t xml:space="preserve">        Gross output of wood and non-timber products </t>
  </si>
  <si>
    <t xml:space="preserve">        by type of forest products</t>
  </si>
  <si>
    <t>"</t>
  </si>
  <si>
    <t>Ster</t>
  </si>
  <si>
    <t xml:space="preserve">            Gross output of wood by tyles ò ơnership</t>
  </si>
  <si>
    <r>
      <t>M</t>
    </r>
    <r>
      <rPr>
        <b/>
        <vertAlign val="superscript"/>
        <sz val="10"/>
        <rFont val="Arial"/>
        <family val="2"/>
      </rPr>
      <t>3</t>
    </r>
  </si>
  <si>
    <r>
      <t xml:space="preserve">TỔNG SỐ - </t>
    </r>
    <r>
      <rPr>
        <b/>
        <i/>
        <sz val="10"/>
        <rFont val="Arial"/>
        <family val="2"/>
      </rPr>
      <t>TOTAL</t>
    </r>
  </si>
  <si>
    <r>
      <t xml:space="preserve">Kinh tế Nhà nước - </t>
    </r>
    <r>
      <rPr>
        <b/>
        <i/>
        <sz val="10"/>
        <rFont val="Arial"/>
        <family val="2"/>
      </rPr>
      <t>State</t>
    </r>
  </si>
  <si>
    <r>
      <t xml:space="preserve">Kinh tế Ngoài Nhà nước - </t>
    </r>
    <r>
      <rPr>
        <b/>
        <i/>
        <sz val="10"/>
        <rFont val="Arial"/>
        <family val="2"/>
      </rPr>
      <t>Non-state</t>
    </r>
  </si>
  <si>
    <t>Khu vực có vốn đầu tư nước ngoài</t>
  </si>
  <si>
    <t>Foreign invested sector</t>
  </si>
  <si>
    <t xml:space="preserve">      Planted of lost forest</t>
  </si>
  <si>
    <r>
      <t xml:space="preserve">ĐVT- </t>
    </r>
    <r>
      <rPr>
        <i/>
        <sz val="10"/>
        <rFont val="Arial"/>
        <family val="2"/>
      </rPr>
      <t>Unit: Ha</t>
    </r>
  </si>
  <si>
    <t>Diện tích rừng bị cháy</t>
  </si>
  <si>
    <t>Diện tích rừng bị chặt phá</t>
  </si>
  <si>
    <t>Area of fired forest</t>
  </si>
  <si>
    <r>
      <t xml:space="preserve"> </t>
    </r>
    <r>
      <rPr>
        <i/>
        <sz val="11"/>
        <rFont val="Arial"/>
        <family val="2"/>
      </rPr>
      <t>Area of destroyed forest</t>
    </r>
  </si>
  <si>
    <t>Ghi chú: Diện tích rừng bị cháy tính cả diện tích cháy thảm cỏ, cây bụi dưới tán rừng.</t>
  </si>
  <si>
    <t xml:space="preserve">            Situation of forest damage</t>
  </si>
  <si>
    <r>
      <t xml:space="preserve">ĐVT: Vụ - </t>
    </r>
    <r>
      <rPr>
        <i/>
        <sz val="10"/>
        <rFont val="Arial"/>
        <family val="2"/>
      </rPr>
      <t>Unit: Numbers</t>
    </r>
  </si>
  <si>
    <r>
      <t xml:space="preserve">Số vụ cháy rừng  
</t>
    </r>
    <r>
      <rPr>
        <i/>
        <sz val="11"/>
        <rFont val="Arial"/>
        <family val="2"/>
      </rPr>
      <t>Number of forest fire cases</t>
    </r>
  </si>
  <si>
    <r>
      <t xml:space="preserve">Số vụ chặt phá rừng  </t>
    </r>
    <r>
      <rPr>
        <i/>
        <sz val="11"/>
        <rFont val="Arial"/>
        <family val="2"/>
      </rPr>
      <t>Number of forest fdeforested  cases</t>
    </r>
  </si>
  <si>
    <t xml:space="preserve">        Area of aquaculture </t>
  </si>
  <si>
    <t>Phân theo loại thủy sản</t>
  </si>
  <si>
    <t>By types of aquatic product</t>
  </si>
  <si>
    <r>
      <t xml:space="preserve">Tôm - </t>
    </r>
    <r>
      <rPr>
        <i/>
        <sz val="10.5"/>
        <rFont val="Arial"/>
        <family val="2"/>
      </rPr>
      <t>Shrimp</t>
    </r>
  </si>
  <si>
    <r>
      <t xml:space="preserve">Thủy sản khác - </t>
    </r>
    <r>
      <rPr>
        <i/>
        <sz val="10.5"/>
        <rFont val="Arial"/>
        <family val="2"/>
      </rPr>
      <t>Other aquatic</t>
    </r>
  </si>
  <si>
    <t xml:space="preserve">Phân theo phương thức nuôi </t>
  </si>
  <si>
    <t xml:space="preserve"> By farming methods</t>
  </si>
  <si>
    <t xml:space="preserve">Diện tích nuôi thâm canh </t>
  </si>
  <si>
    <t>The area of intensive aquaculture</t>
  </si>
  <si>
    <t>Diện tích nuôi bán thâm canh</t>
  </si>
  <si>
    <t>Area of semi intensive aquaculture</t>
  </si>
  <si>
    <t>Diện tích nuôi quảng canh và quảng canh cải tiến</t>
  </si>
  <si>
    <t>The area of extensive and improved extensive aquaculture</t>
  </si>
  <si>
    <t xml:space="preserve">Phân theo loại nước nuôi </t>
  </si>
  <si>
    <t>By types of water</t>
  </si>
  <si>
    <t xml:space="preserve">Diện tích nước ngọt </t>
  </si>
  <si>
    <t xml:space="preserve"> The area of freshwater</t>
  </si>
  <si>
    <t xml:space="preserve">Diện tích nước lợ </t>
  </si>
  <si>
    <t xml:space="preserve"> Brackish water area</t>
  </si>
  <si>
    <t xml:space="preserve">Diện tích nước mặn </t>
  </si>
  <si>
    <t>The area of salty water</t>
  </si>
  <si>
    <r>
      <t>Ghi chú:</t>
    </r>
    <r>
      <rPr>
        <sz val="9"/>
        <rFont val="Arial"/>
        <family val="2"/>
      </rPr>
      <t xml:space="preserve"> không tính diện tích ươm giống thủy sản</t>
    </r>
  </si>
  <si>
    <r>
      <t xml:space="preserve">Notice: </t>
    </r>
    <r>
      <rPr>
        <i/>
        <sz val="9"/>
        <rFont val="Arial"/>
        <family val="2"/>
      </rPr>
      <t>Excluding marintime nursery area</t>
    </r>
  </si>
  <si>
    <t xml:space="preserve">        Area of aquaculture by district</t>
  </si>
  <si>
    <r>
      <t xml:space="preserve">  1. Thành phố Đà Lạt</t>
    </r>
    <r>
      <rPr>
        <i/>
        <sz val="10"/>
        <rFont val="Arial"/>
        <family val="2"/>
      </rPr>
      <t xml:space="preserve"> - Dalat city</t>
    </r>
  </si>
  <si>
    <r>
      <t xml:space="preserve">  2. Thành phố Bảo Lộc - </t>
    </r>
    <r>
      <rPr>
        <i/>
        <sz val="10"/>
        <rFont val="Arial"/>
        <family val="2"/>
      </rPr>
      <t xml:space="preserve"> Baoloc city</t>
    </r>
  </si>
  <si>
    <r>
      <t xml:space="preserve">  3. Huyện Đam Rông - </t>
    </r>
    <r>
      <rPr>
        <i/>
        <sz val="10"/>
        <rFont val="Arial"/>
        <family val="2"/>
      </rPr>
      <t xml:space="preserve"> Damrong district</t>
    </r>
  </si>
  <si>
    <r>
      <t xml:space="preserve">  4. Huyện Lạc Dương - </t>
    </r>
    <r>
      <rPr>
        <i/>
        <sz val="10"/>
        <rFont val="Arial"/>
        <family val="2"/>
      </rPr>
      <t>Lacduong district</t>
    </r>
  </si>
  <si>
    <r>
      <t xml:space="preserve">  5. Huyện Lâm Hà - </t>
    </r>
    <r>
      <rPr>
        <i/>
        <sz val="10"/>
        <rFont val="Arial"/>
        <family val="2"/>
      </rPr>
      <t>Lamha district</t>
    </r>
  </si>
  <si>
    <r>
      <t xml:space="preserve">  6. Huyện Đơn Dương - </t>
    </r>
    <r>
      <rPr>
        <i/>
        <sz val="10"/>
        <rFont val="Arial"/>
        <family val="2"/>
      </rPr>
      <t>Donduong district</t>
    </r>
  </si>
  <si>
    <r>
      <t xml:space="preserve">  7. Huyện Đức Trọng - </t>
    </r>
    <r>
      <rPr>
        <i/>
        <sz val="10"/>
        <rFont val="Arial"/>
        <family val="2"/>
      </rPr>
      <t>Ductrong district</t>
    </r>
  </si>
  <si>
    <r>
      <t xml:space="preserve">  8. Huyện Di Linh -</t>
    </r>
    <r>
      <rPr>
        <i/>
        <sz val="10"/>
        <rFont val="Arial"/>
        <family val="2"/>
      </rPr>
      <t xml:space="preserve"> Dilinh district</t>
    </r>
  </si>
  <si>
    <r>
      <t xml:space="preserve">  9. Huyện Bảo Lâm -</t>
    </r>
    <r>
      <rPr>
        <i/>
        <sz val="10"/>
        <rFont val="Arial"/>
        <family val="2"/>
      </rPr>
      <t xml:space="preserve"> Baolam district</t>
    </r>
  </si>
  <si>
    <r>
      <t xml:space="preserve"> 10. Huyện Đạ Huoai - </t>
    </r>
    <r>
      <rPr>
        <i/>
        <sz val="10"/>
        <rFont val="Arial"/>
        <family val="2"/>
      </rPr>
      <t>Dahuoai district</t>
    </r>
  </si>
  <si>
    <r>
      <t xml:space="preserve"> 11. Huyện Đạ Tẻh </t>
    </r>
    <r>
      <rPr>
        <i/>
        <sz val="10"/>
        <rFont val="Arial"/>
        <family val="2"/>
      </rPr>
      <t>- Dateh district</t>
    </r>
  </si>
  <si>
    <r>
      <t xml:space="preserve"> 12. Huyện Cát Tiên - </t>
    </r>
    <r>
      <rPr>
        <i/>
        <sz val="10"/>
        <rFont val="Arial"/>
        <family val="2"/>
      </rPr>
      <t>Cattien district</t>
    </r>
  </si>
  <si>
    <t xml:space="preserve">        Production of fishery </t>
  </si>
  <si>
    <t>Phân theo loại hình kinh tế</t>
  </si>
  <si>
    <r>
      <rPr>
        <b/>
        <i/>
        <sz val="10.5"/>
        <rFont val="Arial"/>
        <family val="2"/>
      </rPr>
      <t>By</t>
    </r>
    <r>
      <rPr>
        <b/>
        <sz val="10.5"/>
        <rFont val="Arial"/>
        <family val="2"/>
      </rPr>
      <t xml:space="preserve"> </t>
    </r>
    <r>
      <rPr>
        <b/>
        <i/>
        <sz val="10.5"/>
        <rFont val="Arial"/>
        <family val="2"/>
      </rPr>
      <t>types of ownership</t>
    </r>
  </si>
  <si>
    <r>
      <t xml:space="preserve">Nhà nước - </t>
    </r>
    <r>
      <rPr>
        <i/>
        <sz val="10.5"/>
        <rFont val="Arial"/>
        <family val="2"/>
      </rPr>
      <t>State</t>
    </r>
  </si>
  <si>
    <r>
      <t xml:space="preserve">Ngoài nhà nước - </t>
    </r>
    <r>
      <rPr>
        <i/>
        <sz val="10.5"/>
        <rFont val="Arial"/>
        <family val="2"/>
      </rPr>
      <t>Non-State</t>
    </r>
  </si>
  <si>
    <r>
      <t>Khu vực có vốn đầu tư nước ngoài -</t>
    </r>
    <r>
      <rPr>
        <i/>
        <sz val="10.5"/>
        <rFont val="Arial"/>
        <family val="2"/>
      </rPr>
      <t xml:space="preserve"> Foreign investment sector</t>
    </r>
  </si>
  <si>
    <t>Phân theo khai thác, nuôi trồng</t>
  </si>
  <si>
    <r>
      <rPr>
        <b/>
        <i/>
        <sz val="10.5"/>
        <rFont val="Arial"/>
        <family val="2"/>
      </rPr>
      <t>By</t>
    </r>
    <r>
      <rPr>
        <b/>
        <sz val="10.5"/>
        <rFont val="Arial"/>
        <family val="2"/>
      </rPr>
      <t xml:space="preserve"> </t>
    </r>
    <r>
      <rPr>
        <b/>
        <i/>
        <sz val="10.5"/>
        <rFont val="Arial"/>
        <family val="2"/>
      </rPr>
      <t>types of catch, aquaculture</t>
    </r>
  </si>
  <si>
    <r>
      <t xml:space="preserve">Khai thác - </t>
    </r>
    <r>
      <rPr>
        <i/>
        <sz val="10.5"/>
        <rFont val="Arial"/>
        <family val="2"/>
      </rPr>
      <t>Catch</t>
    </r>
  </si>
  <si>
    <r>
      <t xml:space="preserve">Nuôi trồng - </t>
    </r>
    <r>
      <rPr>
        <i/>
        <sz val="10.5"/>
        <rFont val="Arial"/>
        <family val="2"/>
      </rPr>
      <t>Aquaculture</t>
    </r>
  </si>
  <si>
    <t xml:space="preserve">Phân theo loại thủy sản </t>
  </si>
  <si>
    <r>
      <rPr>
        <b/>
        <i/>
        <sz val="10.5"/>
        <rFont val="Arial"/>
        <family val="2"/>
      </rPr>
      <t>By</t>
    </r>
    <r>
      <rPr>
        <b/>
        <sz val="10.5"/>
        <rFont val="Arial"/>
        <family val="2"/>
      </rPr>
      <t xml:space="preserve"> </t>
    </r>
    <r>
      <rPr>
        <b/>
        <i/>
        <sz val="10.5"/>
        <rFont val="Arial"/>
        <family val="2"/>
      </rPr>
      <t>types of aquatic product</t>
    </r>
  </si>
  <si>
    <r>
      <t>Tôm -</t>
    </r>
    <r>
      <rPr>
        <i/>
        <sz val="10.5"/>
        <rFont val="Arial"/>
        <family val="2"/>
      </rPr>
      <t xml:space="preserve"> Shrimp</t>
    </r>
  </si>
  <si>
    <r>
      <t xml:space="preserve">Cá - </t>
    </r>
    <r>
      <rPr>
        <i/>
        <sz val="10.5"/>
        <rFont val="Arial"/>
        <family val="2"/>
      </rPr>
      <t>Fish</t>
    </r>
  </si>
  <si>
    <r>
      <t>Thủy sản khác -</t>
    </r>
    <r>
      <rPr>
        <i/>
        <sz val="10.5"/>
        <rFont val="Arial"/>
        <family val="2"/>
      </rPr>
      <t xml:space="preserve"> Other aquatic</t>
    </r>
  </si>
  <si>
    <t>Phân theo loại nước nuôi</t>
  </si>
  <si>
    <r>
      <t xml:space="preserve"> </t>
    </r>
    <r>
      <rPr>
        <b/>
        <i/>
        <sz val="10.5"/>
        <rFont val="Arial"/>
        <family val="2"/>
      </rPr>
      <t>By types of water</t>
    </r>
  </si>
  <si>
    <r>
      <t>Nước ngọt -</t>
    </r>
    <r>
      <rPr>
        <i/>
        <sz val="10.5"/>
        <rFont val="Arial"/>
        <family val="2"/>
      </rPr>
      <t xml:space="preserve"> Fresh water</t>
    </r>
  </si>
  <si>
    <r>
      <t xml:space="preserve">Nước lợ - </t>
    </r>
    <r>
      <rPr>
        <i/>
        <sz val="10.5"/>
        <rFont val="Arial"/>
        <family val="2"/>
      </rPr>
      <t xml:space="preserve"> Brackish water </t>
    </r>
  </si>
  <si>
    <r>
      <t>Nước mặn - S</t>
    </r>
    <r>
      <rPr>
        <i/>
        <sz val="10.5"/>
        <rFont val="Arial"/>
        <family val="2"/>
      </rPr>
      <t>alty water</t>
    </r>
  </si>
  <si>
    <t xml:space="preserve">            Production of fishery by district</t>
  </si>
  <si>
    <t>Số trang trại năm 2020 phân theo ngành hoạt động và phân theo huyện, thành phố</t>
  </si>
  <si>
    <t>Number of farms in 2020  by district</t>
  </si>
  <si>
    <r>
      <t xml:space="preserve">Sơ bộ </t>
    </r>
    <r>
      <rPr>
        <i/>
        <sz val="11"/>
        <rFont val="Arial"/>
        <family val="2"/>
      </rPr>
      <t xml:space="preserve"> Prel. 2020</t>
    </r>
  </si>
  <si>
    <r>
      <t xml:space="preserve">Sơ bộ
</t>
    </r>
    <r>
      <rPr>
        <i/>
        <sz val="10"/>
        <rFont val="Arial"/>
        <family val="2"/>
      </rPr>
      <t>Prel 2020</t>
    </r>
  </si>
  <si>
    <r>
      <t xml:space="preserve">ĐVT: Tấn - </t>
    </r>
    <r>
      <rPr>
        <i/>
        <sz val="10"/>
        <rFont val="Arial"/>
        <family val="2"/>
      </rPr>
      <t>Unit: Ton</t>
    </r>
  </si>
  <si>
    <t>DS TB 2020</t>
  </si>
  <si>
    <r>
      <rPr>
        <b/>
        <i/>
        <sz val="11"/>
        <rFont val="Arial"/>
        <family val="2"/>
      </rPr>
      <t>Index (Previous year = 100) - %</t>
    </r>
  </si>
  <si>
    <t>Ghi chú: số liệu điều chỉnh theo công văn số 395/CTK-NN ngày 20/6/2018 của Cục Thống kê tỉnh Lâm Đồng.</t>
  </si>
  <si>
    <t xml:space="preserve">       Planted area of some perennial crops </t>
  </si>
  <si>
    <t>=biểu 185</t>
  </si>
  <si>
    <t>=biểu 173</t>
  </si>
  <si>
    <t>=biểu 170</t>
  </si>
  <si>
    <t>=biểu 176</t>
  </si>
  <si>
    <t>=biểu 167</t>
  </si>
  <si>
    <t>=biểu 164</t>
  </si>
  <si>
    <t>=biểu 179</t>
  </si>
  <si>
    <t>=biểu 186</t>
  </si>
  <si>
    <t>=biểu 174</t>
  </si>
  <si>
    <t>=biểu 171</t>
  </si>
  <si>
    <t>=biểu 177</t>
  </si>
  <si>
    <t>=biểu 168</t>
  </si>
  <si>
    <t>=biểu 165</t>
  </si>
  <si>
    <t>=biểu 180</t>
  </si>
  <si>
    <t>=biểu 182</t>
  </si>
  <si>
    <t>=biểu 183</t>
  </si>
  <si>
    <t>=biểu 187</t>
  </si>
  <si>
    <t>=biểu 184</t>
  </si>
  <si>
    <t>=biểu 175</t>
  </si>
  <si>
    <t>=biểu 172</t>
  </si>
  <si>
    <t>=biểu 178</t>
  </si>
  <si>
    <t>=biểu 169</t>
  </si>
  <si>
    <t>=biểu 166</t>
  </si>
  <si>
    <t>=biểu 181</t>
  </si>
  <si>
    <t>biểu 189</t>
  </si>
  <si>
    <t>biểu 190</t>
  </si>
  <si>
    <t>biểu 191</t>
  </si>
  <si>
    <t>biểu 192</t>
  </si>
  <si>
    <t>biểu 193</t>
  </si>
  <si>
    <t>biểu 195</t>
  </si>
  <si>
    <t>biểu 196</t>
  </si>
  <si>
    <t>biểu 197</t>
  </si>
  <si>
    <t>biểu 198</t>
  </si>
  <si>
    <r>
      <t>ĐVT: 1000 bông/cành</t>
    </r>
    <r>
      <rPr>
        <i/>
        <sz val="11"/>
        <rFont val="Arial"/>
        <family val="2"/>
      </rPr>
      <t xml:space="preserve"> - Unit: 1000 flowers</t>
    </r>
  </si>
  <si>
    <r>
      <t>Tấn -</t>
    </r>
    <r>
      <rPr>
        <b/>
        <sz val="10"/>
        <color indexed="8"/>
        <rFont val="Arial"/>
        <family val="2"/>
      </rPr>
      <t xml:space="preserve"> </t>
    </r>
    <r>
      <rPr>
        <b/>
        <i/>
        <sz val="10"/>
        <rFont val="Arial"/>
        <family val="2"/>
      </rPr>
      <t>Ton</t>
    </r>
  </si>
  <si>
    <t xml:space="preserve">130. Diện tích lúa hè thu phân theo huyện, thành phố </t>
  </si>
  <si>
    <t xml:space="preserve">131. Năng suất lúa hè thu phân theo huyện, thành phố </t>
  </si>
  <si>
    <t xml:space="preserve">132. Sản lượng lúa hè thu phân theo huyện, thành phố </t>
  </si>
  <si>
    <t>133. Diện tích lúa mùa phân theo huyện, thành phố</t>
  </si>
  <si>
    <t xml:space="preserve">134. Năng suất lúa mùa phân theo huyện, thành phố </t>
  </si>
  <si>
    <t>135. Sản lượng lúa mùa phân theo huyện, thành phố</t>
  </si>
  <si>
    <t xml:space="preserve">136. Diện tích ngô phân theo huyện, thành phố </t>
  </si>
  <si>
    <t xml:space="preserve">137. Năng suất ngô phân theo huyện, thành phố </t>
  </si>
  <si>
    <t xml:space="preserve">138. Sản lượng ngô phân theo huyện, thành phố </t>
  </si>
  <si>
    <t xml:space="preserve">139. Diện tích khoai lang phân theo huyện, thành phố </t>
  </si>
  <si>
    <t xml:space="preserve">140. Năng suất khoai lang phân theo huyện, thành phố </t>
  </si>
  <si>
    <t xml:space="preserve">141. Sản lượng khoai lang phân theo huyện, thành phố </t>
  </si>
  <si>
    <t xml:space="preserve">142. Diện tích sắn phân theo huyện, thành phố </t>
  </si>
  <si>
    <t xml:space="preserve">143. Năng suất sắn phân theo huyện, thành phố </t>
  </si>
  <si>
    <t xml:space="preserve">144. Sản lượng sắn phân theo huyện, thành phố </t>
  </si>
  <si>
    <t>145. Diện tích, năng suất, sản lượng một số cây hàng năm</t>
  </si>
  <si>
    <t xml:space="preserve">146. Diện tích cây hàng năm phân theo huyện, thành phố </t>
  </si>
  <si>
    <t xml:space="preserve">147. Diện tích cây công nghiệp hàng năm phân theo huyện, thành phố </t>
  </si>
  <si>
    <t xml:space="preserve">148. Diện tích cây rau phân theo huyện, thành phố </t>
  </si>
  <si>
    <t xml:space="preserve">149. Sản lượng cây rau phân theo huyện, thành phố </t>
  </si>
  <si>
    <t xml:space="preserve">150. Diện tích đậu các loại phân theo huyện, thành phố </t>
  </si>
  <si>
    <t xml:space="preserve">151. Sản lượng đậu các loại phân theo huyện, thành phố </t>
  </si>
  <si>
    <t xml:space="preserve">152. Diện tích cây hoa phân theo huyện, thành phố </t>
  </si>
  <si>
    <t xml:space="preserve">153. Sản lượng cây hoa phân theo huyện, thành phố </t>
  </si>
  <si>
    <t xml:space="preserve">154. Diện tích cây cảnh phân theo huyện, thành phố </t>
  </si>
  <si>
    <t xml:space="preserve">155. Sản lượng cây cảnh phân theo huyện, thành phố </t>
  </si>
  <si>
    <t xml:space="preserve">156. Diện tích mía phân theo huyện, thành phố </t>
  </si>
  <si>
    <t xml:space="preserve">157. Sản lượng mía phân theo huyện, thành phố </t>
  </si>
  <si>
    <t xml:space="preserve">158. Diện tích lạc phân theo huyện, thành phố </t>
  </si>
  <si>
    <t xml:space="preserve">159. Sản lượng lạc phân theo huyện, thành phố </t>
  </si>
  <si>
    <t xml:space="preserve">160. Diện tích đậu tương phân theo huyện, thành phố </t>
  </si>
  <si>
    <t xml:space="preserve">161. Sản lượng đậu tương phân theo huyện, thành phố </t>
  </si>
  <si>
    <t>162. Diện tích trồng cây lâu năm phân theo huyện, thành phố</t>
  </si>
  <si>
    <t xml:space="preserve">163. Diện tích trồng một số cây lâu năm </t>
  </si>
  <si>
    <t xml:space="preserve">164. Diện tích cho sản phẩm và sản lượng một số cây lâu năm </t>
  </si>
  <si>
    <t>165. Diện tích trồng cây chè phân theo huyện, thành phố</t>
  </si>
  <si>
    <t xml:space="preserve">166. Diện tích thu hoạch chè phân theo huyện, thành phố </t>
  </si>
  <si>
    <t xml:space="preserve">167. Sản lượng chè búp tươi phân theo huyện, thành phố </t>
  </si>
  <si>
    <t>168. Diện tích trồng cà phê phân theo huyện, thành phố</t>
  </si>
  <si>
    <t xml:space="preserve">169. Diện tích thu hoạch cà phê phân theo huyện, thành phố </t>
  </si>
  <si>
    <t xml:space="preserve">170. Sản lượng cà phê nhân phân theo huyện, thành phố </t>
  </si>
  <si>
    <t xml:space="preserve">171. Diện tích trồng hồ tiêu phân theo huyện, thành phố </t>
  </si>
  <si>
    <t xml:space="preserve">172. Diện tích thu hoạch hồ tiêu phân theo huyện, thành phố </t>
  </si>
  <si>
    <t xml:space="preserve">173. Sản lượng hồ tiêu phân theo huyện, thành phố </t>
  </si>
  <si>
    <t xml:space="preserve">174. Diện tích trồng điều phân theo huyện, thành phố </t>
  </si>
  <si>
    <t xml:space="preserve">175. Diện tích thu hoạch điều phân theo huyện, thành phố </t>
  </si>
  <si>
    <t xml:space="preserve">176. Sản lượng điều phân theo huyện, thành phố </t>
  </si>
  <si>
    <t xml:space="preserve">177. Diện tích trồng cao su phân theo huyện, thành phố </t>
  </si>
  <si>
    <t xml:space="preserve">178. Diện tích thu hoạch cao su phân theo huyện, thành phố </t>
  </si>
  <si>
    <t xml:space="preserve">179. Sản lượng cao su phân theo huyện, thành phố </t>
  </si>
  <si>
    <t xml:space="preserve">180. Diện tích trồng dâu tằm phân theo huyện, thành phố </t>
  </si>
  <si>
    <t xml:space="preserve">181. Diện tích thu hoạch dâu tằm phân theo huyện, thành phố </t>
  </si>
  <si>
    <t xml:space="preserve">182. Sản lượng dâu tằm phân theo huyện, thành phố </t>
  </si>
  <si>
    <t xml:space="preserve">183. Diện tích trồng cây ăn quả phân theo huyện, thành phố </t>
  </si>
  <si>
    <t xml:space="preserve">184. Diện tích thu hoạch cây ăn quả phân theo huyện, thành phố </t>
  </si>
  <si>
    <t xml:space="preserve">185. Sản lượng cây ăn quả phân theo huyện, thành phố </t>
  </si>
  <si>
    <t xml:space="preserve">186. Diện tích trồng sầu riêng phân theo huyện, thành phố </t>
  </si>
  <si>
    <t xml:space="preserve">187. Diện tích thu hoạch sầu riêng phân theo huyện, thành phố </t>
  </si>
  <si>
    <t xml:space="preserve">188. Sản lượng sầu riêng phân theo huyện, thành phố </t>
  </si>
  <si>
    <t>189. Chăn nuôi tại thời điểm 1/10 hàng năm</t>
  </si>
  <si>
    <t xml:space="preserve">190. Số lượng trâu phân theo huyện, thành phố </t>
  </si>
  <si>
    <t xml:space="preserve">191. Số lượng bò phân theo huyện, thành phố </t>
  </si>
  <si>
    <t xml:space="preserve">192. Số lượng lợn phân theo huyện, thành phố </t>
  </si>
  <si>
    <t xml:space="preserve">193. Số lượng gia cầm phân theo huyện, thành phố </t>
  </si>
  <si>
    <t xml:space="preserve">194. Số lượng gà phân theo huyện, thành phố </t>
  </si>
  <si>
    <t xml:space="preserve">195. Số lượng ngựa phân theo huyện, thành phố </t>
  </si>
  <si>
    <t xml:space="preserve">196. Số lượng dê, cừu phân theo huyện, thành phố </t>
  </si>
  <si>
    <t xml:space="preserve">197. Sản lượng thịt trâu hơi xuất chuồng phân theo huyện, thành phố </t>
  </si>
  <si>
    <t xml:space="preserve">198. Sản lượng thịt bò hơi xuất chuồng phân theo  huyện, thành phố </t>
  </si>
  <si>
    <t xml:space="preserve">199. Sản lượng thịt lợn hơi xuất chuồng phân theo huyện, thành phố </t>
  </si>
  <si>
    <t>200. Diện tích rừng trồng mới tập trung phân theo loại rừng</t>
  </si>
  <si>
    <t>201. Diện tích rừng trồng mới tập trung phân theo loại hình kinh tế</t>
  </si>
  <si>
    <t>202. Diện tích rừng trồng mới tập trung phân theo huyện, thành phố</t>
  </si>
  <si>
    <t>203. Sản lượng gỗ và lâm sản ngoài gỗ phân theo loại lâm sản</t>
  </si>
  <si>
    <t>204. Sản lượng gỗ khai thác phân theo loại hình kinh tế</t>
  </si>
  <si>
    <t>205. Diện tích rừng bị thiệt hại</t>
  </si>
  <si>
    <t xml:space="preserve">206. Tình hình thiệt hại rừng </t>
  </si>
  <si>
    <t xml:space="preserve">207. Diện tích nuôi trồng thủy sản </t>
  </si>
  <si>
    <t xml:space="preserve">208. Diện tích nuôi trồng thủy sản phân theo huyện, thành phố </t>
  </si>
  <si>
    <t xml:space="preserve">209. Sản lượng thuỷ sản </t>
  </si>
  <si>
    <t xml:space="preserve">210.  Sản lượng thủy sản phân theo huyện, thành phố </t>
  </si>
  <si>
    <r>
      <rPr>
        <b/>
        <sz val="11"/>
        <color indexed="8"/>
        <rFont val="Arial"/>
        <family val="2"/>
      </rPr>
      <t>Chỉ số phát triển</t>
    </r>
    <r>
      <rPr>
        <sz val="11"/>
        <color indexed="8"/>
        <rFont val="Arial"/>
        <family val="2"/>
      </rPr>
      <t xml:space="preserve"> </t>
    </r>
    <r>
      <rPr>
        <b/>
        <i/>
        <sz val="10"/>
        <color indexed="8"/>
        <rFont val="Arial"/>
        <family val="2"/>
      </rPr>
      <t>(Năm trước = 100) - %</t>
    </r>
  </si>
  <si>
    <r>
      <rPr>
        <i/>
        <u/>
        <sz val="9"/>
        <rFont val="Arial"/>
        <family val="2"/>
      </rPr>
      <t>Notice</t>
    </r>
    <r>
      <rPr>
        <i/>
        <sz val="9"/>
        <rFont val="Arial"/>
        <family val="2"/>
      </rPr>
      <t>:The water surface area that used to bring up aquatic product at Cat tien district was suddenly increasing and reducing by years, because some of irrigational ponds and lakes were used bring up aquatic product.</t>
    </r>
  </si>
  <si>
    <r>
      <t xml:space="preserve">Đơn vị tính
- </t>
    </r>
    <r>
      <rPr>
        <i/>
        <sz val="11"/>
        <color indexed="8"/>
        <rFont val="Arial"/>
        <family val="2"/>
      </rPr>
      <t>Unit</t>
    </r>
  </si>
  <si>
    <r>
      <t xml:space="preserve">Gỗ - </t>
    </r>
    <r>
      <rPr>
        <i/>
        <sz val="11"/>
        <color indexed="8"/>
        <rFont val="Arial"/>
        <family val="2"/>
      </rPr>
      <t>Wood</t>
    </r>
  </si>
  <si>
    <r>
      <rPr>
        <sz val="11"/>
        <color indexed="8"/>
        <rFont val="Arial"/>
        <family val="2"/>
      </rPr>
      <t>M</t>
    </r>
    <r>
      <rPr>
        <vertAlign val="superscript"/>
        <sz val="11"/>
        <color indexed="8"/>
        <rFont val="Arial"/>
        <family val="2"/>
      </rPr>
      <t>3</t>
    </r>
  </si>
  <si>
    <r>
      <t xml:space="preserve">  Chia ra:</t>
    </r>
    <r>
      <rPr>
        <i/>
        <sz val="11"/>
        <color indexed="8"/>
        <rFont val="Arial"/>
        <family val="2"/>
      </rPr>
      <t xml:space="preserve"> Of which</t>
    </r>
  </si>
  <si>
    <r>
      <t xml:space="preserve">  - Gỗ rừng tự nhiên - </t>
    </r>
    <r>
      <rPr>
        <i/>
        <sz val="11"/>
        <color indexed="8"/>
        <rFont val="Arial"/>
        <family val="2"/>
      </rPr>
      <t xml:space="preserve">Natural woods </t>
    </r>
  </si>
  <si>
    <r>
      <t xml:space="preserve">  - Gỗ rừng trồng - </t>
    </r>
    <r>
      <rPr>
        <i/>
        <sz val="11"/>
        <color indexed="8"/>
        <rFont val="Arial"/>
        <family val="2"/>
      </rPr>
      <t xml:space="preserve">Planting woods </t>
    </r>
  </si>
  <si>
    <r>
      <t xml:space="preserve">  Trong tổng số: - </t>
    </r>
    <r>
      <rPr>
        <i/>
        <sz val="11"/>
        <color indexed="8"/>
        <rFont val="Arial"/>
        <family val="2"/>
      </rPr>
      <t>In which</t>
    </r>
  </si>
  <si>
    <r>
      <t xml:space="preserve">  - Gỗ nguyên liệu giấy -</t>
    </r>
    <r>
      <rPr>
        <i/>
        <sz val="11"/>
        <color indexed="8"/>
        <rFont val="Arial"/>
        <family val="2"/>
      </rPr>
      <t xml:space="preserve"> Wood pulp</t>
    </r>
  </si>
  <si>
    <r>
      <t xml:space="preserve">Củi - </t>
    </r>
    <r>
      <rPr>
        <i/>
        <sz val="11"/>
        <color indexed="8"/>
        <rFont val="Arial"/>
        <family val="2"/>
      </rPr>
      <t>Firewood</t>
    </r>
  </si>
  <si>
    <r>
      <t xml:space="preserve">Luồng, vầu - </t>
    </r>
    <r>
      <rPr>
        <i/>
        <sz val="11"/>
        <color indexed="8"/>
        <rFont val="Arial"/>
        <family val="2"/>
      </rPr>
      <t>Flow, cane</t>
    </r>
  </si>
  <si>
    <r>
      <t xml:space="preserve">1000 cây  </t>
    </r>
    <r>
      <rPr>
        <i/>
        <sz val="11"/>
        <color indexed="8"/>
        <rFont val="Arial"/>
        <family val="2"/>
      </rPr>
      <t>Thous.trees</t>
    </r>
  </si>
  <si>
    <r>
      <t>Tre -</t>
    </r>
    <r>
      <rPr>
        <i/>
        <sz val="11"/>
        <color indexed="8"/>
        <rFont val="Arial"/>
        <family val="2"/>
      </rPr>
      <t xml:space="preserve">  Bamboo</t>
    </r>
  </si>
  <si>
    <r>
      <t>Nứa hàng -</t>
    </r>
    <r>
      <rPr>
        <i/>
        <sz val="11"/>
        <color indexed="8"/>
        <rFont val="Arial"/>
        <family val="2"/>
      </rPr>
      <t xml:space="preserve"> Cork</t>
    </r>
  </si>
  <si>
    <r>
      <t xml:space="preserve">Song mây - </t>
    </r>
    <r>
      <rPr>
        <i/>
        <sz val="11"/>
        <color indexed="8"/>
        <rFont val="Arial"/>
        <family val="2"/>
      </rPr>
      <t>Rattan</t>
    </r>
  </si>
  <si>
    <r>
      <t xml:space="preserve">Tấn - </t>
    </r>
    <r>
      <rPr>
        <i/>
        <sz val="11"/>
        <color indexed="8"/>
        <rFont val="Arial"/>
        <family val="2"/>
      </rPr>
      <t>Ton</t>
    </r>
  </si>
  <si>
    <r>
      <t>Nhựa thông -</t>
    </r>
    <r>
      <rPr>
        <i/>
        <sz val="11"/>
        <color indexed="8"/>
        <rFont val="Arial"/>
        <family val="2"/>
      </rPr>
      <t xml:space="preserve"> Resin</t>
    </r>
  </si>
  <si>
    <r>
      <t xml:space="preserve">Nguyên liệu giấy ngoài gỗ - </t>
    </r>
    <r>
      <rPr>
        <i/>
        <sz val="11"/>
        <color indexed="8"/>
        <rFont val="Arial"/>
        <family val="2"/>
      </rPr>
      <t>Paper material</t>
    </r>
  </si>
  <si>
    <r>
      <t xml:space="preserve">Lá dong - </t>
    </r>
    <r>
      <rPr>
        <i/>
        <sz val="11"/>
        <color indexed="8"/>
        <rFont val="Arial"/>
        <family val="2"/>
      </rPr>
      <t xml:space="preserve"> Line leaves</t>
    </r>
  </si>
  <si>
    <r>
      <t xml:space="preserve">1000 lá </t>
    </r>
    <r>
      <rPr>
        <i/>
        <sz val="11"/>
        <color indexed="8"/>
        <rFont val="Arial"/>
        <family val="2"/>
      </rPr>
      <t>Thous.leaves</t>
    </r>
  </si>
  <si>
    <r>
      <t xml:space="preserve">Măng tươi - </t>
    </r>
    <r>
      <rPr>
        <i/>
        <sz val="11"/>
        <color indexed="8"/>
        <rFont val="Arial"/>
        <family val="2"/>
      </rPr>
      <t>Fresh Asparagus</t>
    </r>
  </si>
  <si>
    <r>
      <t xml:space="preserve">Mộc nhĩ - </t>
    </r>
    <r>
      <rPr>
        <i/>
        <sz val="11"/>
        <color indexed="8"/>
        <rFont val="Arial"/>
        <family val="2"/>
      </rPr>
      <t>Wood ear</t>
    </r>
  </si>
  <si>
    <r>
      <t xml:space="preserve">Rau rừng, cây làm thuốc- </t>
    </r>
    <r>
      <rPr>
        <i/>
        <sz val="11"/>
        <color indexed="8"/>
        <rFont val="Arial"/>
        <family val="2"/>
      </rPr>
      <t>Wild vegetables, medicimal plant</t>
    </r>
  </si>
  <si>
    <r>
      <t xml:space="preserve">Than hầm </t>
    </r>
    <r>
      <rPr>
        <i/>
        <sz val="11"/>
        <color indexed="8"/>
        <rFont val="Arial"/>
        <family val="2"/>
      </rPr>
      <t>- Charcoal</t>
    </r>
  </si>
  <si>
    <r>
      <t xml:space="preserve">Hạt giống lâm nghiệp - </t>
    </r>
    <r>
      <rPr>
        <i/>
        <sz val="11"/>
        <color indexed="8"/>
        <rFont val="Arial"/>
        <family val="2"/>
      </rPr>
      <t>Sylviculural seed</t>
    </r>
  </si>
  <si>
    <r>
      <t xml:space="preserve">  1. Thành phố Đà Lạt</t>
    </r>
    <r>
      <rPr>
        <i/>
        <sz val="10"/>
        <color indexed="8"/>
        <rFont val="Arial"/>
        <family val="2"/>
      </rPr>
      <t xml:space="preserve"> - Dalat city</t>
    </r>
  </si>
  <si>
    <r>
      <t xml:space="preserve">  2. Thành phố Bảo Lộc - </t>
    </r>
    <r>
      <rPr>
        <i/>
        <sz val="10"/>
        <color indexed="8"/>
        <rFont val="Arial"/>
        <family val="2"/>
      </rPr>
      <t xml:space="preserve"> Baoloc city</t>
    </r>
  </si>
  <si>
    <r>
      <t xml:space="preserve">  3. Huyện Đam Rông - </t>
    </r>
    <r>
      <rPr>
        <i/>
        <sz val="10"/>
        <color indexed="8"/>
        <rFont val="Arial"/>
        <family val="2"/>
      </rPr>
      <t xml:space="preserve"> Damrong district</t>
    </r>
  </si>
  <si>
    <r>
      <t xml:space="preserve">  4. Huyện Lạc Dương - </t>
    </r>
    <r>
      <rPr>
        <i/>
        <sz val="10"/>
        <color indexed="8"/>
        <rFont val="Arial"/>
        <family val="2"/>
      </rPr>
      <t>Lacduong district</t>
    </r>
  </si>
  <si>
    <r>
      <t xml:space="preserve">  5. Huyện Lâm Hà - </t>
    </r>
    <r>
      <rPr>
        <i/>
        <sz val="10"/>
        <color indexed="8"/>
        <rFont val="Arial"/>
        <family val="2"/>
      </rPr>
      <t>Lamha district</t>
    </r>
  </si>
  <si>
    <r>
      <t xml:space="preserve">  6. Huyện Đơn Dương - </t>
    </r>
    <r>
      <rPr>
        <i/>
        <sz val="10"/>
        <color indexed="8"/>
        <rFont val="Arial"/>
        <family val="2"/>
      </rPr>
      <t>Donduong district</t>
    </r>
  </si>
  <si>
    <r>
      <t xml:space="preserve">  7. Huyện Đức Trọng - </t>
    </r>
    <r>
      <rPr>
        <i/>
        <sz val="10"/>
        <color indexed="8"/>
        <rFont val="Arial"/>
        <family val="2"/>
      </rPr>
      <t>Ductrong district</t>
    </r>
  </si>
  <si>
    <r>
      <t xml:space="preserve">  8. Huyện Di Linh -</t>
    </r>
    <r>
      <rPr>
        <i/>
        <sz val="10"/>
        <color indexed="8"/>
        <rFont val="Arial"/>
        <family val="2"/>
      </rPr>
      <t xml:space="preserve"> Dilinh district</t>
    </r>
  </si>
  <si>
    <r>
      <t xml:space="preserve">  9. Huyện Bảo Lâm -</t>
    </r>
    <r>
      <rPr>
        <i/>
        <sz val="10"/>
        <color indexed="8"/>
        <rFont val="Arial"/>
        <family val="2"/>
      </rPr>
      <t xml:space="preserve"> Baolam district</t>
    </r>
  </si>
  <si>
    <r>
      <t xml:space="preserve"> 10. Huyện Đạ Huoai - </t>
    </r>
    <r>
      <rPr>
        <i/>
        <sz val="10"/>
        <color indexed="8"/>
        <rFont val="Arial"/>
        <family val="2"/>
      </rPr>
      <t>Dahuoai district</t>
    </r>
  </si>
  <si>
    <r>
      <t xml:space="preserve"> 11. Huyện Đạ Tẻh </t>
    </r>
    <r>
      <rPr>
        <i/>
        <sz val="10"/>
        <color indexed="8"/>
        <rFont val="Arial"/>
        <family val="2"/>
      </rPr>
      <t>- Dateh district</t>
    </r>
  </si>
  <si>
    <r>
      <t xml:space="preserve"> 12. Huyện Cát Tiên - </t>
    </r>
    <r>
      <rPr>
        <i/>
        <sz val="10"/>
        <color indexed="8"/>
        <rFont val="Arial"/>
        <family val="2"/>
      </rPr>
      <t>Cattien district</t>
    </r>
  </si>
  <si>
    <r>
      <t xml:space="preserve">Chia ra - </t>
    </r>
    <r>
      <rPr>
        <i/>
        <sz val="10"/>
        <color indexed="8"/>
        <rFont val="Arial"/>
        <family val="2"/>
      </rPr>
      <t>Of which</t>
    </r>
  </si>
  <si>
    <r>
      <rPr>
        <b/>
        <i/>
        <sz val="11"/>
        <color indexed="8"/>
        <rFont val="Arial"/>
        <family val="2"/>
      </rPr>
      <t>Index (Previous year = 100) - %</t>
    </r>
  </si>
  <si>
    <r>
      <t xml:space="preserve">Chia ra - </t>
    </r>
    <r>
      <rPr>
        <i/>
        <sz val="11"/>
        <color indexed="8"/>
        <rFont val="Arial"/>
        <family val="2"/>
      </rPr>
      <t>Of which</t>
    </r>
  </si>
  <si>
    <r>
      <t xml:space="preserve">Số lượng (Con) </t>
    </r>
    <r>
      <rPr>
        <b/>
        <i/>
        <sz val="10"/>
        <color indexed="8"/>
        <rFont val="Arial"/>
        <family val="2"/>
      </rPr>
      <t>- Number (Heads)</t>
    </r>
  </si>
  <si>
    <r>
      <t xml:space="preserve">Sản lượng (Tấn) </t>
    </r>
    <r>
      <rPr>
        <b/>
        <i/>
        <sz val="10"/>
        <color indexed="8"/>
        <rFont val="Arial"/>
        <family val="2"/>
      </rPr>
      <t>- Output (ton)</t>
    </r>
  </si>
  <si>
    <r>
      <t xml:space="preserve">Cây ăn quả - </t>
    </r>
    <r>
      <rPr>
        <i/>
        <sz val="9.5"/>
        <color indexed="8"/>
        <rFont val="Arial"/>
        <family val="2"/>
      </rPr>
      <t>Fruit crops</t>
    </r>
  </si>
  <si>
    <r>
      <t xml:space="preserve">Nho - </t>
    </r>
    <r>
      <rPr>
        <i/>
        <sz val="9.5"/>
        <color indexed="8"/>
        <rFont val="Arial"/>
        <family val="2"/>
      </rPr>
      <t>Grape</t>
    </r>
  </si>
  <si>
    <r>
      <t xml:space="preserve">Xoài - </t>
    </r>
    <r>
      <rPr>
        <i/>
        <sz val="9.5"/>
        <color indexed="8"/>
        <rFont val="Arial"/>
        <family val="2"/>
      </rPr>
      <t>Mango</t>
    </r>
  </si>
  <si>
    <r>
      <t xml:space="preserve">Cam - </t>
    </r>
    <r>
      <rPr>
        <i/>
        <sz val="9.5"/>
        <color indexed="8"/>
        <rFont val="Arial"/>
        <family val="2"/>
      </rPr>
      <t>Orange</t>
    </r>
  </si>
  <si>
    <r>
      <t xml:space="preserve">Nhãn - </t>
    </r>
    <r>
      <rPr>
        <i/>
        <sz val="9.5"/>
        <color indexed="8"/>
        <rFont val="Arial"/>
        <family val="2"/>
      </rPr>
      <t>Longan</t>
    </r>
    <r>
      <rPr>
        <sz val="9.5"/>
        <color indexed="8"/>
        <rFont val="Arial"/>
        <family val="2"/>
      </rPr>
      <t xml:space="preserve"> </t>
    </r>
  </si>
  <si>
    <r>
      <t xml:space="preserve">Chôm chôm - </t>
    </r>
    <r>
      <rPr>
        <i/>
        <sz val="9.5"/>
        <color indexed="8"/>
        <rFont val="Arial"/>
        <family val="2"/>
      </rPr>
      <t>Rrambutan</t>
    </r>
  </si>
  <si>
    <r>
      <t xml:space="preserve">Sầu riêng – </t>
    </r>
    <r>
      <rPr>
        <i/>
        <sz val="9.5"/>
        <color indexed="8"/>
        <rFont val="Arial"/>
        <family val="2"/>
      </rPr>
      <t>Durian</t>
    </r>
  </si>
  <si>
    <r>
      <t xml:space="preserve">Cây công nghiệp lâu năm - </t>
    </r>
    <r>
      <rPr>
        <i/>
        <sz val="9.5"/>
        <color indexed="8"/>
        <rFont val="Arial"/>
        <family val="2"/>
      </rPr>
      <t>Perennial industrial crops</t>
    </r>
  </si>
  <si>
    <r>
      <t>Cây lấy quả chứa dầu (Dừa) -</t>
    </r>
    <r>
      <rPr>
        <i/>
        <sz val="9.5"/>
        <color indexed="8"/>
        <rFont val="Arial"/>
        <family val="2"/>
      </rPr>
      <t xml:space="preserve"> Oil bearing fruit tree (Coconut)</t>
    </r>
  </si>
  <si>
    <r>
      <t xml:space="preserve">Điều - </t>
    </r>
    <r>
      <rPr>
        <i/>
        <sz val="9.5"/>
        <color indexed="8"/>
        <rFont val="Arial"/>
        <family val="2"/>
      </rPr>
      <t>Cashewnut</t>
    </r>
  </si>
  <si>
    <r>
      <t xml:space="preserve">Hồ tiêu - </t>
    </r>
    <r>
      <rPr>
        <i/>
        <sz val="9.5"/>
        <color indexed="8"/>
        <rFont val="Arial"/>
        <family val="2"/>
      </rPr>
      <t>Pepper</t>
    </r>
  </si>
  <si>
    <r>
      <t>Cao su -</t>
    </r>
    <r>
      <rPr>
        <i/>
        <sz val="9.5"/>
        <color indexed="8"/>
        <rFont val="Arial"/>
        <family val="2"/>
      </rPr>
      <t xml:space="preserve"> Rubber</t>
    </r>
  </si>
  <si>
    <r>
      <t xml:space="preserve">Cà phê </t>
    </r>
    <r>
      <rPr>
        <i/>
        <sz val="9.5"/>
        <color indexed="8"/>
        <rFont val="Arial"/>
        <family val="2"/>
      </rPr>
      <t>- Coffee</t>
    </r>
  </si>
  <si>
    <r>
      <t xml:space="preserve">Chè </t>
    </r>
    <r>
      <rPr>
        <i/>
        <sz val="9.5"/>
        <color indexed="8"/>
        <rFont val="Arial"/>
        <family val="2"/>
      </rPr>
      <t>- Tea</t>
    </r>
  </si>
  <si>
    <r>
      <t xml:space="preserve">Dâu tằm - </t>
    </r>
    <r>
      <rPr>
        <i/>
        <sz val="9.5"/>
        <color indexed="8"/>
        <rFont val="Arial"/>
        <family val="2"/>
      </rPr>
      <t>Mulberry</t>
    </r>
  </si>
  <si>
    <r>
      <t xml:space="preserve">   Chè </t>
    </r>
    <r>
      <rPr>
        <i/>
        <sz val="9.5"/>
        <color indexed="8"/>
        <rFont val="Arial"/>
        <family val="2"/>
      </rPr>
      <t>- Tea</t>
    </r>
  </si>
  <si>
    <r>
      <t xml:space="preserve">   Dâu tằm - </t>
    </r>
    <r>
      <rPr>
        <i/>
        <sz val="9.5"/>
        <color indexed="8"/>
        <rFont val="Arial"/>
        <family val="2"/>
      </rPr>
      <t>Mulberry</t>
    </r>
  </si>
  <si>
    <r>
      <t xml:space="preserve">Cây công nghiệp lâu năm  </t>
    </r>
    <r>
      <rPr>
        <sz val="11"/>
        <color indexed="8"/>
        <rFont val="Arial"/>
        <family val="2"/>
      </rPr>
      <t>-</t>
    </r>
    <r>
      <rPr>
        <b/>
        <sz val="11"/>
        <color indexed="8"/>
        <rFont val="Arial"/>
        <family val="2"/>
      </rPr>
      <t xml:space="preserve"> </t>
    </r>
    <r>
      <rPr>
        <b/>
        <i/>
        <sz val="11"/>
        <color indexed="8"/>
        <rFont val="Arial"/>
        <family val="2"/>
      </rPr>
      <t xml:space="preserve">perennial industrial crops </t>
    </r>
  </si>
  <si>
    <r>
      <t xml:space="preserve">  + Hoa các loại-</t>
    </r>
    <r>
      <rPr>
        <i/>
        <sz val="9.5"/>
        <color indexed="10"/>
        <rFont val="Arial"/>
        <family val="2"/>
      </rPr>
      <t xml:space="preserve"> Flowers and ornamental plants (1000 bông/cành/ha)</t>
    </r>
  </si>
  <si>
    <r>
      <t xml:space="preserve">(*) </t>
    </r>
    <r>
      <rPr>
        <sz val="10"/>
        <color indexed="8"/>
        <rFont val="Arial"/>
        <family val="2"/>
      </rPr>
      <t>Thay lúa mùa bằng lúa thu đông đối với các địa phương không có lúa mùa.</t>
    </r>
  </si>
  <si>
    <t xml:space="preserve">        phân theo loại cây trồng</t>
  </si>
  <si>
    <t xml:space="preserve">       Gross output of product per ha of cultivated land by types of trees</t>
  </si>
  <si>
    <r>
      <rPr>
        <b/>
        <sz val="11"/>
        <color indexed="8"/>
        <rFont val="Arial"/>
        <family val="2"/>
      </rPr>
      <t>Tấn</t>
    </r>
    <r>
      <rPr>
        <b/>
        <i/>
        <sz val="10.5"/>
        <rFont val="Arial"/>
        <family val="2"/>
      </rPr>
      <t xml:space="preserve"> -Ton</t>
    </r>
  </si>
  <si>
    <r>
      <rPr>
        <b/>
        <sz val="11"/>
        <color indexed="8"/>
        <rFont val="Arial"/>
        <family val="2"/>
      </rPr>
      <t xml:space="preserve">Cơ cấu </t>
    </r>
    <r>
      <rPr>
        <b/>
        <i/>
        <sz val="11"/>
        <color indexed="8"/>
        <rFont val="Arial"/>
        <family val="2"/>
      </rPr>
      <t>-</t>
    </r>
    <r>
      <rPr>
        <i/>
        <sz val="11"/>
        <color indexed="8"/>
        <rFont val="Arial"/>
        <family val="2"/>
      </rPr>
      <t xml:space="preserve"> </t>
    </r>
    <r>
      <rPr>
        <b/>
        <i/>
        <sz val="11"/>
        <rFont val="Arial"/>
        <family val="2"/>
      </rPr>
      <t>Stucture %</t>
    </r>
  </si>
  <si>
    <t xml:space="preserve">           Planted area </t>
  </si>
  <si>
    <t xml:space="preserve">            phân theo huyện, thành phố </t>
  </si>
  <si>
    <t xml:space="preserve">            Production of cereals per capita by districts</t>
  </si>
  <si>
    <r>
      <t xml:space="preserve">    </t>
    </r>
    <r>
      <rPr>
        <i/>
        <sz val="10"/>
        <rFont val="Arial"/>
        <family val="2"/>
      </rPr>
      <t>Replace winter paddy by autumn and winter paddy for province without winter paddy.</t>
    </r>
  </si>
  <si>
    <r>
      <t xml:space="preserve">Cơ cấu </t>
    </r>
    <r>
      <rPr>
        <b/>
        <i/>
        <sz val="11"/>
        <color indexed="8"/>
        <rFont val="Arial"/>
        <family val="2"/>
      </rPr>
      <t>- Structure %</t>
    </r>
  </si>
  <si>
    <r>
      <rPr>
        <b/>
        <sz val="11"/>
        <color indexed="8"/>
        <rFont val="Arial"/>
        <family val="2"/>
      </rPr>
      <t>Chỉ số phát triển</t>
    </r>
    <r>
      <rPr>
        <sz val="11"/>
        <color indexed="8"/>
        <rFont val="Arial"/>
        <family val="2"/>
      </rPr>
      <t xml:space="preserve"> </t>
    </r>
    <r>
      <rPr>
        <b/>
        <i/>
        <sz val="10.5"/>
        <color indexed="8"/>
        <rFont val="Arial"/>
        <family val="2"/>
      </rPr>
      <t>(Năm trước = 100) - %</t>
    </r>
  </si>
  <si>
    <t xml:space="preserve">            Production of paddy</t>
  </si>
  <si>
    <t xml:space="preserve">           Planted area of paddy by district</t>
  </si>
  <si>
    <t xml:space="preserve">           Production of paddy by province</t>
  </si>
  <si>
    <t xml:space="preserve">           Yield of paddy by district</t>
  </si>
  <si>
    <r>
      <rPr>
        <b/>
        <sz val="16"/>
        <rFont val="Arial"/>
        <family val="2"/>
      </rPr>
      <t>127.</t>
    </r>
    <r>
      <rPr>
        <b/>
        <sz val="12"/>
        <rFont val="Arial"/>
        <family val="2"/>
      </rPr>
      <t xml:space="preserve"> Diện tích lúa đông xuân phân theo huyện, thành phố </t>
    </r>
  </si>
  <si>
    <r>
      <rPr>
        <b/>
        <sz val="14"/>
        <rFont val="Arial"/>
        <family val="2"/>
      </rPr>
      <t>128.</t>
    </r>
    <r>
      <rPr>
        <b/>
        <sz val="12"/>
        <rFont val="Arial"/>
        <family val="2"/>
      </rPr>
      <t xml:space="preserve"> Năng suất lúa đông xuân phân theo huyện, thành phố </t>
    </r>
  </si>
  <si>
    <r>
      <rPr>
        <b/>
        <sz val="14"/>
        <rFont val="Arial"/>
        <family val="2"/>
      </rPr>
      <t>129.</t>
    </r>
    <r>
      <rPr>
        <b/>
        <sz val="12"/>
        <rFont val="Arial"/>
        <family val="2"/>
      </rPr>
      <t xml:space="preserve"> Sản lượng lúa đông xuân phân theo huyện, thành phố </t>
    </r>
  </si>
  <si>
    <r>
      <rPr>
        <b/>
        <sz val="14"/>
        <rFont val="Arial"/>
        <family val="2"/>
      </rPr>
      <t>111.</t>
    </r>
    <r>
      <rPr>
        <b/>
        <sz val="12"/>
        <rFont val="Arial"/>
        <family val="2"/>
      </rPr>
      <t xml:space="preserve"> Giá trị sản phẩm thu được trên 1 héc ta đất trồng trọt</t>
    </r>
  </si>
  <si>
    <r>
      <rPr>
        <b/>
        <sz val="14"/>
        <rFont val="Arial"/>
        <family val="2"/>
      </rPr>
      <t>112</t>
    </r>
    <r>
      <rPr>
        <b/>
        <sz val="16"/>
        <rFont val="Arial"/>
        <family val="2"/>
      </rPr>
      <t xml:space="preserve"> </t>
    </r>
    <r>
      <rPr>
        <b/>
        <sz val="12"/>
        <rFont val="Arial"/>
        <family val="2"/>
      </rPr>
      <t>.Giá trị sản phẩm thu được trên 1 héc ta đất trồng trọt</t>
    </r>
  </si>
  <si>
    <r>
      <rPr>
        <b/>
        <sz val="14"/>
        <rFont val="Arial"/>
        <family val="2"/>
      </rPr>
      <t>113</t>
    </r>
    <r>
      <rPr>
        <b/>
        <sz val="16"/>
        <rFont val="Arial"/>
        <family val="2"/>
      </rPr>
      <t xml:space="preserve">. </t>
    </r>
    <r>
      <rPr>
        <b/>
        <sz val="12"/>
        <rFont val="Arial"/>
        <family val="2"/>
      </rPr>
      <t>Giá trị sản phẩm thu được trên 1 héc ta mặt nước</t>
    </r>
  </si>
  <si>
    <r>
      <rPr>
        <b/>
        <sz val="14"/>
        <rFont val="Arial"/>
        <family val="2"/>
      </rPr>
      <t>114</t>
    </r>
    <r>
      <rPr>
        <b/>
        <sz val="16"/>
        <rFont val="Arial"/>
        <family val="2"/>
      </rPr>
      <t xml:space="preserve">. </t>
    </r>
    <r>
      <rPr>
        <b/>
        <sz val="12"/>
        <rFont val="Arial"/>
        <family val="2"/>
      </rPr>
      <t xml:space="preserve">Số trang trại phân theo huyện, thành phố </t>
    </r>
  </si>
  <si>
    <r>
      <rPr>
        <b/>
        <sz val="14"/>
        <rFont val="Arial"/>
        <family val="2"/>
      </rPr>
      <t xml:space="preserve">115. </t>
    </r>
    <r>
      <rPr>
        <b/>
        <sz val="16"/>
        <rFont val="Arial"/>
        <family val="2"/>
      </rPr>
      <t>S</t>
    </r>
    <r>
      <rPr>
        <b/>
        <sz val="12"/>
        <rFont val="Arial"/>
        <family val="2"/>
      </rPr>
      <t xml:space="preserve">ố trang trại năm 2020 phân theo ngành hoạt động  </t>
    </r>
  </si>
  <si>
    <r>
      <rPr>
        <b/>
        <sz val="14"/>
        <rFont val="Arial"/>
        <family val="2"/>
      </rPr>
      <t>116.</t>
    </r>
    <r>
      <rPr>
        <b/>
        <sz val="16"/>
        <rFont val="Arial"/>
        <family val="2"/>
      </rPr>
      <t xml:space="preserve"> </t>
    </r>
    <r>
      <rPr>
        <b/>
        <sz val="12"/>
        <rFont val="Arial"/>
        <family val="2"/>
      </rPr>
      <t>Diện tích, sản lượng cây lương thực có hạt</t>
    </r>
    <r>
      <rPr>
        <sz val="12"/>
        <rFont val="Arial"/>
        <family val="2"/>
      </rPr>
      <t/>
    </r>
  </si>
  <si>
    <r>
      <rPr>
        <b/>
        <sz val="14"/>
        <rFont val="Arial"/>
        <family val="2"/>
      </rPr>
      <t>117.</t>
    </r>
    <r>
      <rPr>
        <b/>
        <sz val="12"/>
        <rFont val="Arial"/>
        <family val="2"/>
      </rPr>
      <t xml:space="preserve"> Diện tích cây lương thực có hạt phân theo huyện, thành phố </t>
    </r>
  </si>
  <si>
    <r>
      <rPr>
        <b/>
        <sz val="14"/>
        <rFont val="Arial"/>
        <family val="2"/>
      </rPr>
      <t>118.</t>
    </r>
    <r>
      <rPr>
        <b/>
        <sz val="16"/>
        <rFont val="Arial"/>
        <family val="2"/>
      </rPr>
      <t xml:space="preserve"> </t>
    </r>
    <r>
      <rPr>
        <b/>
        <sz val="12"/>
        <rFont val="Arial"/>
        <family val="2"/>
      </rPr>
      <t xml:space="preserve">Sản lượng cây lương thực có hạt  phân theo huyện, thành phố </t>
    </r>
  </si>
  <si>
    <r>
      <rPr>
        <b/>
        <sz val="14"/>
        <rFont val="Arial"/>
        <family val="2"/>
      </rPr>
      <t>119.</t>
    </r>
    <r>
      <rPr>
        <b/>
        <sz val="16"/>
        <rFont val="Arial"/>
        <family val="2"/>
      </rPr>
      <t xml:space="preserve"> </t>
    </r>
    <r>
      <rPr>
        <b/>
        <sz val="12"/>
        <rFont val="Arial"/>
        <family val="2"/>
      </rPr>
      <t>Sản lượng lương thực có hạt bình quân đầu người</t>
    </r>
  </si>
  <si>
    <r>
      <rPr>
        <b/>
        <sz val="14"/>
        <rFont val="Arial"/>
        <family val="2"/>
      </rPr>
      <t xml:space="preserve">120. </t>
    </r>
    <r>
      <rPr>
        <b/>
        <sz val="12"/>
        <rFont val="Arial"/>
        <family val="2"/>
      </rPr>
      <t>Diện tích lúa cả năm</t>
    </r>
  </si>
  <si>
    <r>
      <rPr>
        <b/>
        <sz val="14"/>
        <rFont val="Arial"/>
        <family val="2"/>
      </rPr>
      <t>121.</t>
    </r>
    <r>
      <rPr>
        <b/>
        <sz val="16"/>
        <rFont val="Arial"/>
        <family val="2"/>
      </rPr>
      <t xml:space="preserve"> </t>
    </r>
    <r>
      <rPr>
        <b/>
        <sz val="12"/>
        <rFont val="Arial"/>
        <family val="2"/>
      </rPr>
      <t>Năng suất lúa cả năm</t>
    </r>
  </si>
  <si>
    <r>
      <rPr>
        <b/>
        <sz val="14"/>
        <rFont val="Arial"/>
        <family val="2"/>
      </rPr>
      <t>122.</t>
    </r>
    <r>
      <rPr>
        <b/>
        <sz val="12"/>
        <rFont val="Arial"/>
        <family val="2"/>
      </rPr>
      <t xml:space="preserve"> Sản lượng lúa cả năm</t>
    </r>
  </si>
  <si>
    <r>
      <rPr>
        <b/>
        <sz val="14"/>
        <rFont val="Arial"/>
        <family val="2"/>
      </rPr>
      <t>123</t>
    </r>
    <r>
      <rPr>
        <b/>
        <sz val="16"/>
        <rFont val="Arial"/>
        <family val="2"/>
      </rPr>
      <t xml:space="preserve">. </t>
    </r>
    <r>
      <rPr>
        <b/>
        <sz val="12"/>
        <rFont val="Arial"/>
        <family val="2"/>
      </rPr>
      <t xml:space="preserve">Diện tích lúa cả năm phân theo huyện, thành phố </t>
    </r>
  </si>
  <si>
    <r>
      <rPr>
        <b/>
        <sz val="14"/>
        <rFont val="Arial"/>
        <family val="2"/>
      </rPr>
      <t>124</t>
    </r>
    <r>
      <rPr>
        <b/>
        <sz val="16"/>
        <rFont val="Arial"/>
        <family val="2"/>
      </rPr>
      <t xml:space="preserve">. </t>
    </r>
    <r>
      <rPr>
        <b/>
        <sz val="12"/>
        <rFont val="Arial"/>
        <family val="2"/>
      </rPr>
      <t xml:space="preserve">Năng suất lúa cả năm phân theo huyện, thành phố </t>
    </r>
  </si>
  <si>
    <r>
      <rPr>
        <b/>
        <sz val="14"/>
        <rFont val="Arial"/>
        <family val="2"/>
      </rPr>
      <t>125.</t>
    </r>
    <r>
      <rPr>
        <b/>
        <sz val="16"/>
        <rFont val="Arial"/>
        <family val="2"/>
      </rPr>
      <t xml:space="preserve"> </t>
    </r>
    <r>
      <rPr>
        <b/>
        <sz val="12"/>
        <rFont val="Arial"/>
        <family val="2"/>
      </rPr>
      <t xml:space="preserve">Sản lượng lúa cả năm phân theo huyện, thành phố </t>
    </r>
  </si>
  <si>
    <r>
      <rPr>
        <b/>
        <sz val="14"/>
        <rFont val="Arial"/>
        <family val="2"/>
      </rPr>
      <t>126</t>
    </r>
    <r>
      <rPr>
        <b/>
        <sz val="16"/>
        <rFont val="Arial"/>
        <family val="2"/>
      </rPr>
      <t>.</t>
    </r>
    <r>
      <rPr>
        <b/>
        <sz val="12"/>
        <rFont val="Arial"/>
        <family val="2"/>
      </rPr>
      <t xml:space="preserve"> Sản lượng lúa bình quân đầu người phân theo huyện, thành phố </t>
    </r>
  </si>
  <si>
    <r>
      <t xml:space="preserve">    Tập thể -</t>
    </r>
    <r>
      <rPr>
        <i/>
        <sz val="11"/>
        <rFont val="Arial"/>
        <family val="2"/>
      </rPr>
      <t xml:space="preserve"> Collective</t>
    </r>
  </si>
  <si>
    <r>
      <t xml:space="preserve">    Cá thể - </t>
    </r>
    <r>
      <rPr>
        <i/>
        <sz val="11"/>
        <rFont val="Arial"/>
        <family val="2"/>
      </rPr>
      <t>Private</t>
    </r>
  </si>
  <si>
    <r>
      <t xml:space="preserve">    Tư nhân - </t>
    </r>
    <r>
      <rPr>
        <i/>
        <sz val="11"/>
        <rFont val="Arial"/>
        <family val="2"/>
      </rPr>
      <t>Household</t>
    </r>
  </si>
  <si>
    <r>
      <t xml:space="preserve">Kinh tế Nhà nước - </t>
    </r>
    <r>
      <rPr>
        <b/>
        <i/>
        <sz val="11"/>
        <rFont val="Arial"/>
        <family val="2"/>
      </rPr>
      <t>State</t>
    </r>
  </si>
  <si>
    <r>
      <t xml:space="preserve">Kinh tế Ngoài Nhà nước - </t>
    </r>
    <r>
      <rPr>
        <b/>
        <i/>
        <sz val="11"/>
        <rFont val="Arial"/>
        <family val="2"/>
      </rPr>
      <t>Non-state</t>
    </r>
  </si>
  <si>
    <r>
      <rPr>
        <b/>
        <sz val="11"/>
        <color indexed="8"/>
        <rFont val="Arial"/>
        <family val="2"/>
      </rPr>
      <t>Index</t>
    </r>
    <r>
      <rPr>
        <sz val="11"/>
        <color indexed="8"/>
        <rFont val="Arial"/>
        <family val="2"/>
      </rPr>
      <t xml:space="preserve"> </t>
    </r>
    <r>
      <rPr>
        <b/>
        <i/>
        <sz val="10"/>
        <color indexed="8"/>
        <rFont val="Arial"/>
        <family val="2"/>
      </rPr>
      <t>(Previous year = 100) - %</t>
    </r>
  </si>
  <si>
    <r>
      <t xml:space="preserve">Cá </t>
    </r>
    <r>
      <rPr>
        <i/>
        <sz val="11"/>
        <color indexed="8"/>
        <rFont val="Arial"/>
        <family val="2"/>
      </rPr>
      <t>- Fish</t>
    </r>
  </si>
  <si>
    <r>
      <t>Ghi chú:</t>
    </r>
    <r>
      <rPr>
        <sz val="9"/>
        <rFont val="Arial"/>
        <family val="2"/>
      </rPr>
      <t xml:space="preserve"> Diện tích nuôi trồng thủy sản huyện Cát Tiên tăng, giảm đột biến qua các năm, do một số ao hồ dùng cho thủy lợi nhưng qua từng năm đuwọc người dân đấu thầu đưa vào sử dụng.</t>
    </r>
  </si>
  <si>
    <r>
      <t xml:space="preserve">Tổng số </t>
    </r>
    <r>
      <rPr>
        <i/>
        <sz val="11"/>
        <color indexed="8"/>
        <rFont val="Arial"/>
        <family val="2"/>
      </rPr>
      <t>- Total</t>
    </r>
  </si>
  <si>
    <t>Ghi chú: Sản lượng thịt, trứng gia cầm gồm có sản lượng thịt và trứng gà, vịt, ngan, ngỗng.</t>
  </si>
  <si>
    <t>Note: Meat and poultry production includes meat and eggs of chickens, ducks, geese and geese.</t>
  </si>
  <si>
    <t>PHẦN WORD</t>
  </si>
  <si>
    <t xml:space="preserve">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</si>
</sst>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6">
    <numFmt numFmtId="6" formatCode="&quot;$&quot;#,##0_);[Red]\(&quot;$&quot;#,##0\)"/>
    <numFmt numFmtId="42" formatCode="_(&quot;$&quot;* #,##0_);_(&quot;$&quot;* \(#,##0\);_(&quot;$&quot;* &quot;-&quot;_);_(@_)"/>
    <numFmt numFmtId="41" formatCode="_(* #,##0_);_(* \(#,##0\);_(* &quot;-&quot;_);_(@_)"/>
    <numFmt numFmtId="43" formatCode="_(* #,##0.00_);_(* \(#,##0.00\);_(* &quot;-&quot;??_);_(@_)"/>
    <numFmt numFmtId="164" formatCode="0;[Red]0"/>
    <numFmt numFmtId="165" formatCode="_(* #,##0_);_(* \(#,##0\);_(* &quot;-&quot;??_);_(@_)"/>
    <numFmt numFmtId="166" formatCode="_(* #,##0.0_);_(* \(#,##0.0\);_(* &quot;-&quot;??_);_(@_)"/>
    <numFmt numFmtId="167" formatCode="#,##0.0"/>
    <numFmt numFmtId="168" formatCode="_-&quot;$&quot;* #,##0_-;\-&quot;$&quot;* #,##0_-;_-&quot;$&quot;* &quot;-&quot;_-;_-@_-"/>
    <numFmt numFmtId="169" formatCode="0&quot;.&quot;000%"/>
    <numFmt numFmtId="170" formatCode="###,0&quot;.&quot;00\ &quot;F&quot;;[Red]\-###,0&quot;.&quot;00\ &quot;F&quot;"/>
    <numFmt numFmtId="171" formatCode="_-* #,##0_-;\-* #,##0_-;_-* &quot;-&quot;_-;_-@_-"/>
    <numFmt numFmtId="172" formatCode="_-* #,##0\ _V_N_D_-;\-* #,##0\ _V_N_D_-;_-* &quot;- &quot;_V_N_D_-;_-@_-"/>
    <numFmt numFmtId="173" formatCode="_-\$* #,##0_-;&quot;-$&quot;* #,##0_-;_-\$* \-_-;_-@_-"/>
    <numFmt numFmtId="174" formatCode="_(\$* #,##0_);_(\$* \(#,##0\);_(\$* \-_);_(@_)"/>
    <numFmt numFmtId="175" formatCode="_-* #,##0.00_-;\-* #,##0.00_-;_-* &quot;-&quot;??_-;_-@_-"/>
    <numFmt numFmtId="176" formatCode="_-* #,##0.00\ _V_N_D_-;\-* #,##0.00\ _V_N_D_-;_-* &quot;-&quot;??\ _V_N_D_-;_-@_-"/>
    <numFmt numFmtId="177" formatCode="_-* #,##0\ _V_N_D_-;\-* #,##0\ _V_N_D_-;_-* &quot;-&quot;\ _V_N_D_-;_-@_-"/>
    <numFmt numFmtId="178" formatCode="&quot;SFr.&quot;\ #,##0.00;[Red]&quot;SFr.&quot;\ \-#,##0.00"/>
    <numFmt numFmtId="179" formatCode="_ &quot;SFr.&quot;\ * #,##0_ ;_ &quot;SFr.&quot;\ * \-#,##0_ ;_ &quot;SFr.&quot;\ * &quot;-&quot;_ ;_ @_ "/>
    <numFmt numFmtId="180" formatCode="_ * #,##0_ ;_ * \-#,##0_ ;_ * &quot;-&quot;_ ;_ @_ "/>
    <numFmt numFmtId="181" formatCode="_ * #,##0.00_ ;_ * \-#,##0.00_ ;_ * &quot;-&quot;??_ ;_ @_ "/>
    <numFmt numFmtId="182" formatCode="_-* #,##0.00\ &quot;F&quot;_-;\-* #,##0.00\ &quot;F&quot;_-;_-* &quot;-&quot;??\ &quot;F&quot;_-;_-@_-"/>
    <numFmt numFmtId="183" formatCode="_ * #,##0.00_)\ &quot;ĐỒNG&quot;_ ;_ * \(#,##0.00\)\ &quot;ĐỒNG&quot;_ ;_ * &quot;-&quot;??_)\ &quot;ĐỒNG&quot;_ ;_ @_ "/>
    <numFmt numFmtId="184" formatCode="_(* #.##0.00_);_(* \(#.##0.00\);_(* &quot;-&quot;??_);_(@_)"/>
    <numFmt numFmtId="185" formatCode="\t#\ ??/??"/>
    <numFmt numFmtId="186" formatCode="0.00;[Red]0.00"/>
    <numFmt numFmtId="187" formatCode="_-* #,##0\ _P_t_s_-;\-* #,##0\ _P_t_s_-;_-* &quot;-&quot;\ _P_t_s_-;_-@_-"/>
    <numFmt numFmtId="188" formatCode="#,##0;\(#,##0\)"/>
    <numFmt numFmtId="189" formatCode="_-* #,##0\ _P_t_s_-;\-* #,##0\ _P_t_s_-;_-* &quot;- &quot;_P_t_s_-;_-@_-"/>
    <numFmt numFmtId="190" formatCode="\$#,##0\ ;\(\$#,##0\)"/>
    <numFmt numFmtId="191" formatCode="\t0.00%"/>
    <numFmt numFmtId="192" formatCode="m/d"/>
    <numFmt numFmtId="193" formatCode="&quot;ß&quot;#,##0;\-&quot;&quot;\ß&quot;&quot;#,##0"/>
    <numFmt numFmtId="194" formatCode="0.00_)"/>
    <numFmt numFmtId="195" formatCode="_###,###,###"/>
    <numFmt numFmtId="196" formatCode="&quot;\&quot;#,##0;[Red]&quot;\&quot;&quot;\&quot;\-#,##0"/>
    <numFmt numFmtId="197" formatCode="&quot;\&quot;#,##0.00;[Red]&quot;\&quot;&quot;\&quot;&quot;\&quot;&quot;\&quot;&quot;\&quot;&quot;\&quot;\-#,##0.00"/>
    <numFmt numFmtId="198" formatCode="&quot;\&quot;#,##0.00;[Red]&quot;\&quot;\-#,##0.00"/>
    <numFmt numFmtId="199" formatCode="&quot;\&quot;#,##0;[Red]&quot;\&quot;\-#,##0"/>
    <numFmt numFmtId="200" formatCode="_-&quot;$&quot;* #,##0.00_-;\-&quot;$&quot;* #,##0.00_-;_-&quot;$&quot;* &quot;-&quot;??_-;_-@_-"/>
    <numFmt numFmtId="201" formatCode="_-* #,##0.0\ _P_t_s_-;\-* #,##0.0\ _P_t_s_-;_-* &quot;-&quot;\ _P_t_s_-;_-@_-"/>
    <numFmt numFmtId="202" formatCode="_-* #,##0.0\ _₫_-;\-* #,##0.0\ _₫_-;_-* &quot;-&quot;?\ _₫_-;_-@_-"/>
    <numFmt numFmtId="203" formatCode="_(* #,##0.0_);_(* \(#,##0.0\);_(* &quot;-&quot;?_);_(@_)"/>
    <numFmt numFmtId="204" formatCode="_(* #,##0.0_);_(* \(#,##0.0\);_(* &quot;-&quot;_);_(@_)"/>
    <numFmt numFmtId="205" formatCode="#,##0.0_);\(#,##0.0\)"/>
  </numFmts>
  <fonts count="148">
    <font>
      <sz val="11"/>
      <color theme="1"/>
      <name val="Calibri"/>
      <family val="2"/>
      <scheme val="minor"/>
    </font>
    <font>
      <sz val="11"/>
      <color indexed="8"/>
      <name val="Calibri"/>
      <family val="2"/>
    </font>
    <font>
      <sz val="10"/>
      <name val="Arial"/>
      <family val="2"/>
    </font>
    <font>
      <b/>
      <sz val="12"/>
      <name val="Arial"/>
      <family val="2"/>
    </font>
    <font>
      <sz val="12"/>
      <color indexed="8"/>
      <name val="Arial"/>
      <family val="2"/>
    </font>
    <font>
      <sz val="12"/>
      <name val="Arial"/>
      <family val="2"/>
    </font>
    <font>
      <i/>
      <sz val="12"/>
      <name val="Arial"/>
      <family val="2"/>
    </font>
    <font>
      <i/>
      <sz val="12"/>
      <color indexed="8"/>
      <name val="Arial"/>
      <family val="2"/>
    </font>
    <font>
      <b/>
      <i/>
      <sz val="12"/>
      <name val="Arial"/>
      <family val="2"/>
    </font>
    <font>
      <sz val="10"/>
      <color indexed="8"/>
      <name val="Arial"/>
      <family val="2"/>
    </font>
    <font>
      <i/>
      <sz val="10"/>
      <color indexed="8"/>
      <name val="Arial"/>
      <family val="2"/>
    </font>
    <font>
      <sz val="11"/>
      <name val="Arial"/>
      <family val="2"/>
    </font>
    <font>
      <sz val="11"/>
      <color indexed="8"/>
      <name val="Arial"/>
      <family val="2"/>
    </font>
    <font>
      <b/>
      <sz val="11"/>
      <name val="Arial"/>
      <family val="2"/>
    </font>
    <font>
      <b/>
      <i/>
      <sz val="11"/>
      <name val="Arial"/>
      <family val="2"/>
    </font>
    <font>
      <sz val="11"/>
      <color indexed="8"/>
      <name val="Calibri"/>
      <family val="2"/>
    </font>
    <font>
      <b/>
      <sz val="10"/>
      <name val="Arial"/>
      <family val="2"/>
    </font>
    <font>
      <b/>
      <sz val="10"/>
      <color indexed="8"/>
      <name val="Arial"/>
      <family val="2"/>
    </font>
    <font>
      <b/>
      <sz val="9.5"/>
      <name val="Arial"/>
      <family val="2"/>
    </font>
    <font>
      <sz val="9.5"/>
      <name val="Arial"/>
      <family val="2"/>
    </font>
    <font>
      <i/>
      <sz val="11"/>
      <name val="Arial"/>
      <family val="2"/>
    </font>
    <font>
      <sz val="8"/>
      <color indexed="81"/>
      <name val="Tahoma"/>
      <family val="2"/>
    </font>
    <font>
      <b/>
      <sz val="12"/>
      <color indexed="8"/>
      <name val="Arial"/>
      <family val="2"/>
    </font>
    <font>
      <b/>
      <sz val="11"/>
      <color indexed="8"/>
      <name val="Arial"/>
      <family val="2"/>
    </font>
    <font>
      <b/>
      <i/>
      <sz val="11"/>
      <color indexed="8"/>
      <name val="Arial"/>
      <family val="2"/>
    </font>
    <font>
      <b/>
      <sz val="9.5"/>
      <color indexed="8"/>
      <name val="Arial"/>
      <family val="2"/>
    </font>
    <font>
      <sz val="9.5"/>
      <color indexed="8"/>
      <name val="Arial"/>
      <family val="2"/>
    </font>
    <font>
      <i/>
      <sz val="11"/>
      <color indexed="8"/>
      <name val="Arial"/>
      <family val="2"/>
    </font>
    <font>
      <b/>
      <i/>
      <sz val="12"/>
      <color indexed="8"/>
      <name val="Arial"/>
      <family val="2"/>
    </font>
    <font>
      <b/>
      <sz val="8"/>
      <color indexed="81"/>
      <name val="Tahoma"/>
      <family val="2"/>
    </font>
    <font>
      <b/>
      <i/>
      <vertAlign val="superscript"/>
      <sz val="12"/>
      <name val="Arial"/>
      <family val="2"/>
    </font>
    <font>
      <i/>
      <sz val="9.5"/>
      <color indexed="8"/>
      <name val="Arial"/>
      <family val="2"/>
    </font>
    <font>
      <i/>
      <sz val="10"/>
      <name val="Arial"/>
      <family val="2"/>
    </font>
    <font>
      <sz val="11"/>
      <color indexed="8"/>
      <name val="Arial"/>
      <family val="2"/>
    </font>
    <font>
      <sz val="12"/>
      <name val="VNI-Times"/>
    </font>
    <font>
      <sz val="11"/>
      <name val="??"/>
      <family val="3"/>
    </font>
    <font>
      <sz val="14"/>
      <name val="??"/>
      <family val="3"/>
    </font>
    <font>
      <sz val="12"/>
      <name val="????"/>
      <charset val="136"/>
    </font>
    <font>
      <sz val="12"/>
      <name val="???"/>
      <family val="3"/>
    </font>
    <font>
      <sz val="10"/>
      <name val="???"/>
      <family val="3"/>
    </font>
    <font>
      <sz val="10"/>
      <name val="VNI-Times"/>
    </font>
    <font>
      <sz val="10"/>
      <name val="Arial"/>
      <family val="2"/>
      <charset val="163"/>
    </font>
    <font>
      <sz val="11"/>
      <name val=".VnTime"/>
      <family val="2"/>
    </font>
    <font>
      <sz val="12"/>
      <color indexed="8"/>
      <name val="¹ÙÅÁÃ¼"/>
      <family val="1"/>
      <charset val="129"/>
    </font>
    <font>
      <sz val="11"/>
      <color indexed="9"/>
      <name val="Calibri"/>
      <family val="2"/>
    </font>
    <font>
      <sz val="12"/>
      <name val="¹UAAA¼"/>
      <family val="3"/>
      <charset val="129"/>
    </font>
    <font>
      <sz val="12"/>
      <name val="¹ÙÅÁÃ¼"/>
      <charset val="129"/>
    </font>
    <font>
      <sz val="11"/>
      <color indexed="20"/>
      <name val="Calibri"/>
      <family val="2"/>
    </font>
    <font>
      <sz val="10"/>
      <name val="Times New Roman"/>
      <family val="1"/>
    </font>
    <font>
      <b/>
      <sz val="11"/>
      <color indexed="52"/>
      <name val="Calibri"/>
      <family val="2"/>
    </font>
    <font>
      <b/>
      <sz val="10"/>
      <name val="Helv"/>
    </font>
    <font>
      <b/>
      <sz val="11"/>
      <color indexed="9"/>
      <name val="Calibri"/>
      <family val="2"/>
    </font>
    <font>
      <sz val="12"/>
      <name val=".VnTime"/>
      <family val="2"/>
    </font>
    <font>
      <sz val="12"/>
      <name val="Times New Roman"/>
      <family val="1"/>
      <charset val="163"/>
    </font>
    <font>
      <sz val="8"/>
      <name val="Tahoma"/>
      <family val="2"/>
      <charset val="163"/>
    </font>
    <font>
      <b/>
      <sz val="12"/>
      <name val="VNTime"/>
      <family val="2"/>
    </font>
    <font>
      <b/>
      <sz val="12"/>
      <name val="VNTimeH"/>
      <family val="2"/>
    </font>
    <font>
      <i/>
      <sz val="11"/>
      <color indexed="23"/>
      <name val="Calibri"/>
      <family val="2"/>
    </font>
    <font>
      <sz val="12"/>
      <name val="VNTime"/>
      <family val="2"/>
    </font>
    <font>
      <sz val="11"/>
      <color indexed="17"/>
      <name val="Calibri"/>
      <family val="2"/>
    </font>
    <font>
      <sz val="8"/>
      <name val="Arial"/>
      <family val="2"/>
    </font>
    <font>
      <b/>
      <sz val="12"/>
      <name val="Helv"/>
    </font>
    <font>
      <b/>
      <sz val="15"/>
      <color indexed="56"/>
      <name val="Calibri"/>
      <family val="2"/>
    </font>
    <font>
      <b/>
      <sz val="13"/>
      <color indexed="56"/>
      <name val="Calibri"/>
      <family val="2"/>
    </font>
    <font>
      <b/>
      <sz val="11"/>
      <color indexed="56"/>
      <name val="Calibri"/>
      <family val="2"/>
    </font>
    <font>
      <b/>
      <sz val="18"/>
      <name val="Arial"/>
      <family val="2"/>
    </font>
    <font>
      <sz val="11"/>
      <color indexed="62"/>
      <name val="Calibri"/>
      <family val="2"/>
    </font>
    <font>
      <sz val="11"/>
      <color indexed="52"/>
      <name val="Calibri"/>
      <family val="2"/>
    </font>
    <font>
      <b/>
      <sz val="11"/>
      <name val="Helv"/>
    </font>
    <font>
      <sz val="11"/>
      <color indexed="60"/>
      <name val="Calibri"/>
      <family val="2"/>
    </font>
    <font>
      <sz val="7"/>
      <name val="Small Fonts"/>
      <family val="2"/>
    </font>
    <font>
      <b/>
      <i/>
      <sz val="16"/>
      <name val="Helv"/>
      <family val="2"/>
    </font>
    <font>
      <b/>
      <i/>
      <sz val="16"/>
      <name val="Helv"/>
    </font>
    <font>
      <sz val="13"/>
      <name val="Times New Roman"/>
      <family val="1"/>
      <charset val="163"/>
    </font>
    <font>
      <sz val="12"/>
      <name val=".VnArial"/>
      <family val="2"/>
    </font>
    <font>
      <sz val="10"/>
      <name val=".VnTime"/>
      <family val="2"/>
    </font>
    <font>
      <sz val="8"/>
      <name val=".VnTime"/>
      <family val="2"/>
    </font>
    <font>
      <sz val="12"/>
      <name val="Times New Roman"/>
      <family val="1"/>
    </font>
    <font>
      <b/>
      <sz val="11"/>
      <color indexed="63"/>
      <name val="Calibri"/>
      <family val="2"/>
    </font>
    <font>
      <b/>
      <sz val="12"/>
      <name val=".VnArial Narrow"/>
      <family val="2"/>
    </font>
    <font>
      <sz val="13"/>
      <name val=".VnArialH"/>
      <family val="2"/>
    </font>
    <font>
      <i/>
      <sz val="11"/>
      <name val=".VnTime"/>
      <family val="2"/>
    </font>
    <font>
      <i/>
      <sz val="12"/>
      <name val=".VnArial Narrow"/>
      <family val="2"/>
    </font>
    <font>
      <b/>
      <sz val="8"/>
      <name val=".VnTime"/>
      <family val="2"/>
    </font>
    <font>
      <sz val="10"/>
      <name val=".VnArial"/>
      <family val="2"/>
    </font>
    <font>
      <sz val="11"/>
      <name val=".VnArial Narrow"/>
      <family val="2"/>
    </font>
    <font>
      <sz val="14"/>
      <name val=".Vn3DH"/>
      <family val="2"/>
    </font>
    <font>
      <b/>
      <sz val="11"/>
      <color indexed="8"/>
      <name val="Calibri"/>
      <family val="2"/>
    </font>
    <font>
      <sz val="11"/>
      <color indexed="10"/>
      <name val="Calibri"/>
      <family val="2"/>
    </font>
    <font>
      <sz val="10"/>
      <name val=" "/>
      <family val="1"/>
      <charset val="136"/>
    </font>
    <font>
      <sz val="14"/>
      <name val="뼻뮝"/>
      <family val="3"/>
      <charset val="129"/>
    </font>
    <font>
      <sz val="12"/>
      <name val="바탕체"/>
      <family val="3"/>
    </font>
    <font>
      <sz val="12"/>
      <name val="뼻뮝"/>
      <family val="1"/>
      <charset val="129"/>
    </font>
    <font>
      <sz val="12"/>
      <name val="바탕체"/>
      <family val="1"/>
      <charset val="129"/>
    </font>
    <font>
      <sz val="10"/>
      <name val="굴림체"/>
      <family val="3"/>
      <charset val="129"/>
    </font>
    <font>
      <b/>
      <sz val="9"/>
      <name val="Arial"/>
      <family val="2"/>
    </font>
    <font>
      <sz val="12"/>
      <name val="新細明體"/>
      <charset val="136"/>
    </font>
    <font>
      <sz val="12"/>
      <name val="Courier"/>
      <family val="3"/>
    </font>
    <font>
      <b/>
      <sz val="16"/>
      <color indexed="8"/>
      <name val="Calibri"/>
      <family val="2"/>
    </font>
    <font>
      <sz val="9"/>
      <name val="Arial"/>
      <family val="2"/>
    </font>
    <font>
      <i/>
      <vertAlign val="superscript"/>
      <sz val="12"/>
      <name val="Arial"/>
      <family val="2"/>
    </font>
    <font>
      <b/>
      <sz val="11"/>
      <color indexed="8"/>
      <name val="Arial"/>
      <family val="2"/>
    </font>
    <font>
      <b/>
      <sz val="12"/>
      <color indexed="8"/>
      <name val="Calibri"/>
      <family val="2"/>
    </font>
    <font>
      <b/>
      <sz val="14"/>
      <color indexed="8"/>
      <name val="Times New Roman"/>
      <family val="1"/>
    </font>
    <font>
      <sz val="7"/>
      <color indexed="8"/>
      <name val="Times New Roman"/>
      <family val="1"/>
    </font>
    <font>
      <sz val="14"/>
      <color indexed="8"/>
      <name val="Times New Roman"/>
      <family val="1"/>
    </font>
    <font>
      <sz val="14.5"/>
      <color indexed="8"/>
      <name val="Times New Roman"/>
      <family val="1"/>
    </font>
    <font>
      <u/>
      <sz val="9"/>
      <name val="Arial"/>
      <family val="2"/>
    </font>
    <font>
      <i/>
      <sz val="9"/>
      <name val="Arial"/>
      <family val="2"/>
    </font>
    <font>
      <b/>
      <sz val="9"/>
      <color indexed="81"/>
      <name val="Tahoma"/>
      <family val="2"/>
    </font>
    <font>
      <sz val="9"/>
      <color indexed="81"/>
      <name val="Tahoma"/>
      <family val="2"/>
    </font>
    <font>
      <sz val="10.5"/>
      <name val="Arial"/>
      <family val="2"/>
    </font>
    <font>
      <i/>
      <sz val="10.5"/>
      <name val="Arial"/>
      <family val="2"/>
    </font>
    <font>
      <sz val="10.5"/>
      <color indexed="8"/>
      <name val="Arial"/>
      <family val="2"/>
    </font>
    <font>
      <b/>
      <sz val="10.5"/>
      <name val="Arial"/>
      <family val="2"/>
    </font>
    <font>
      <b/>
      <sz val="10.5"/>
      <color indexed="8"/>
      <name val="Arial"/>
      <family val="2"/>
    </font>
    <font>
      <b/>
      <i/>
      <sz val="10.5"/>
      <name val="Arial"/>
      <family val="2"/>
    </font>
    <font>
      <b/>
      <i/>
      <sz val="10.5"/>
      <color indexed="8"/>
      <name val="Arial"/>
      <family val="2"/>
    </font>
    <font>
      <b/>
      <i/>
      <sz val="9.5"/>
      <name val="Arial"/>
      <family val="2"/>
    </font>
    <font>
      <i/>
      <sz val="9.5"/>
      <name val="Arial"/>
      <family val="2"/>
    </font>
    <font>
      <b/>
      <i/>
      <sz val="9.5"/>
      <color indexed="8"/>
      <name val="Arial"/>
      <family val="2"/>
    </font>
    <font>
      <sz val="10"/>
      <color indexed="8"/>
      <name val=".VnArial"/>
      <family val="2"/>
    </font>
    <font>
      <b/>
      <i/>
      <sz val="10"/>
      <color indexed="8"/>
      <name val="Arial"/>
      <family val="2"/>
    </font>
    <font>
      <b/>
      <vertAlign val="superscript"/>
      <sz val="10"/>
      <name val="Arial"/>
      <family val="2"/>
    </font>
    <font>
      <b/>
      <i/>
      <sz val="10"/>
      <name val="Arial"/>
      <family val="2"/>
    </font>
    <font>
      <i/>
      <sz val="9.5"/>
      <color indexed="10"/>
      <name val="Arial"/>
      <family val="2"/>
    </font>
    <font>
      <vertAlign val="superscript"/>
      <sz val="11"/>
      <color indexed="8"/>
      <name val="Arial"/>
      <family val="2"/>
    </font>
    <font>
      <i/>
      <u/>
      <sz val="9"/>
      <name val="Arial"/>
      <family val="2"/>
    </font>
    <font>
      <sz val="11"/>
      <color indexed="8"/>
      <name val="Arial"/>
      <family val="2"/>
    </font>
    <font>
      <b/>
      <sz val="11"/>
      <color indexed="8"/>
      <name val="Arial"/>
      <family val="2"/>
    </font>
    <font>
      <sz val="10"/>
      <color indexed="8"/>
      <name val="Arial"/>
      <family val="2"/>
    </font>
    <font>
      <i/>
      <sz val="10"/>
      <color indexed="8"/>
      <name val="Arial"/>
      <family val="2"/>
    </font>
    <font>
      <sz val="11"/>
      <color theme="1"/>
      <name val="Calibri"/>
      <family val="2"/>
      <scheme val="minor"/>
    </font>
    <font>
      <sz val="14"/>
      <color theme="1"/>
      <name val="Times New Roman"/>
      <family val="2"/>
    </font>
    <font>
      <b/>
      <sz val="11"/>
      <color theme="1"/>
      <name val="Calibri"/>
      <family val="2"/>
      <scheme val="minor"/>
    </font>
    <font>
      <b/>
      <i/>
      <sz val="11"/>
      <color theme="1"/>
      <name val="Calibri"/>
      <family val="2"/>
      <scheme val="minor"/>
    </font>
    <font>
      <sz val="11"/>
      <color theme="1"/>
      <name val="Arial"/>
      <family val="2"/>
    </font>
    <font>
      <sz val="12"/>
      <color rgb="FFFF0000"/>
      <name val="Arial"/>
      <family val="2"/>
    </font>
    <font>
      <b/>
      <sz val="16"/>
      <name val="Arial"/>
      <family val="2"/>
    </font>
    <font>
      <sz val="11"/>
      <color rgb="FFFF0000"/>
      <name val="Arial"/>
      <family val="2"/>
    </font>
    <font>
      <b/>
      <sz val="11"/>
      <color rgb="FFFF0000"/>
      <name val="Arial"/>
      <family val="2"/>
    </font>
    <font>
      <sz val="12"/>
      <color rgb="FF00B0F0"/>
      <name val="Arial"/>
      <family val="2"/>
    </font>
    <font>
      <sz val="10"/>
      <color rgb="FF00B0F0"/>
      <name val="Arial"/>
      <family val="2"/>
    </font>
    <font>
      <sz val="11"/>
      <color rgb="FF00B0F0"/>
      <name val="Calibri"/>
      <family val="2"/>
      <scheme val="minor"/>
    </font>
    <font>
      <sz val="11"/>
      <color rgb="FF00B0F0"/>
      <name val="Arial"/>
      <family val="2"/>
    </font>
    <font>
      <b/>
      <sz val="14"/>
      <name val="Arial"/>
      <family val="2"/>
    </font>
    <font>
      <sz val="9.5"/>
      <color theme="1"/>
      <name val="Arial"/>
      <family val="2"/>
    </font>
    <font>
      <b/>
      <sz val="16"/>
      <color rgb="FF00B0F0"/>
      <name val="Calibri"/>
      <family val="2"/>
      <scheme val="minor"/>
    </font>
  </fonts>
  <fills count="29">
    <fill>
      <patternFill patternType="none"/>
    </fill>
    <fill>
      <patternFill patternType="gray125"/>
    </fill>
    <fill>
      <patternFill patternType="solid">
        <fgColor indexed="2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13"/>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right/>
      <top/>
      <bottom style="medium">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n">
        <color indexed="64"/>
      </bottom>
      <diagonal/>
    </border>
    <border>
      <left style="thin">
        <color indexed="64"/>
      </left>
      <right/>
      <top/>
      <bottom/>
      <diagonal/>
    </border>
    <border>
      <left/>
      <right/>
      <top style="thin">
        <color indexed="62"/>
      </top>
      <bottom style="double">
        <color indexed="62"/>
      </bottom>
      <diagonal/>
    </border>
    <border>
      <left/>
      <right/>
      <top style="thin">
        <color indexed="64"/>
      </top>
      <bottom/>
      <diagonal/>
    </border>
    <border>
      <left/>
      <right/>
      <top style="medium">
        <color indexed="64"/>
      </top>
      <bottom style="thin">
        <color indexed="64"/>
      </bottom>
      <diagonal/>
    </border>
  </borders>
  <cellStyleXfs count="3467">
    <xf numFmtId="0" fontId="0" fillId="0" borderId="0"/>
    <xf numFmtId="168" fontId="34" fillId="0" borderId="0" applyFont="0" applyFill="0" applyBorder="0" applyAlignment="0" applyProtection="0"/>
    <xf numFmtId="169" fontId="35" fillId="0" borderId="0" applyFont="0" applyFill="0" applyBorder="0" applyAlignment="0" applyProtection="0"/>
    <xf numFmtId="0" fontId="36"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170" fontId="2" fillId="0" borderId="0" applyFont="0" applyFill="0" applyBorder="0" applyAlignment="0" applyProtection="0"/>
    <xf numFmtId="40" fontId="36" fillId="0" borderId="0" applyFont="0" applyFill="0" applyBorder="0" applyAlignment="0" applyProtection="0"/>
    <xf numFmtId="38" fontId="36" fillId="0" borderId="0" applyFont="0" applyFill="0" applyBorder="0" applyAlignment="0" applyProtection="0"/>
    <xf numFmtId="171" fontId="37" fillId="0" borderId="0" applyFont="0" applyFill="0" applyBorder="0" applyAlignment="0" applyProtection="0"/>
    <xf numFmtId="9" fontId="38" fillId="0" borderId="0" applyFont="0" applyFill="0" applyBorder="0" applyAlignment="0" applyProtection="0"/>
    <xf numFmtId="172" fontId="2" fillId="0" borderId="0" applyFill="0" applyBorder="0" applyAlignment="0" applyProtection="0"/>
    <xf numFmtId="0" fontId="39" fillId="0" borderId="0"/>
    <xf numFmtId="172" fontId="2" fillId="0" borderId="0" applyFill="0" applyBorder="0" applyAlignment="0" applyProtection="0"/>
    <xf numFmtId="173" fontId="2" fillId="0" borderId="0" applyFill="0" applyBorder="0" applyAlignment="0" applyProtection="0"/>
    <xf numFmtId="174" fontId="2" fillId="0" borderId="0" applyFill="0" applyBorder="0" applyAlignment="0" applyProtection="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0" fontId="2" fillId="2" borderId="0" applyNumberFormat="0"/>
    <xf numFmtId="42" fontId="40" fillId="0" borderId="0" applyFont="0" applyFill="0" applyBorder="0" applyAlignment="0" applyProtection="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168" fontId="34" fillId="0" borderId="0" applyFont="0" applyFill="0" applyBorder="0" applyAlignment="0" applyProtection="0"/>
    <xf numFmtId="175" fontId="34" fillId="0" borderId="0" applyFont="0" applyFill="0" applyBorder="0" applyAlignment="0" applyProtection="0"/>
    <xf numFmtId="176" fontId="40" fillId="0" borderId="0" applyFont="0" applyFill="0" applyBorder="0" applyAlignment="0" applyProtection="0"/>
    <xf numFmtId="171" fontId="34" fillId="0" borderId="0" applyFont="0" applyFill="0" applyBorder="0" applyAlignment="0" applyProtection="0"/>
    <xf numFmtId="42" fontId="40" fillId="0" borderId="0" applyFont="0" applyFill="0" applyBorder="0" applyAlignment="0" applyProtection="0"/>
    <xf numFmtId="176" fontId="40" fillId="0" borderId="0" applyFont="0" applyFill="0" applyBorder="0" applyAlignment="0" applyProtection="0"/>
    <xf numFmtId="175" fontId="34" fillId="0" borderId="0" applyFont="0" applyFill="0" applyBorder="0" applyAlignment="0" applyProtection="0"/>
    <xf numFmtId="177" fontId="40" fillId="0" borderId="0" applyFont="0" applyFill="0" applyBorder="0" applyAlignment="0" applyProtection="0"/>
    <xf numFmtId="171" fontId="34" fillId="0" borderId="0" applyFont="0" applyFill="0" applyBorder="0" applyAlignment="0" applyProtection="0"/>
    <xf numFmtId="175" fontId="34"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71" fontId="34" fillId="0" borderId="0" applyFont="0" applyFill="0" applyBorder="0" applyAlignment="0" applyProtection="0"/>
    <xf numFmtId="168" fontId="34"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171" fontId="34" fillId="0" borderId="0" applyFont="0" applyFill="0" applyBorder="0" applyAlignment="0" applyProtection="0"/>
    <xf numFmtId="177" fontId="40" fillId="0" borderId="0" applyFont="0" applyFill="0" applyBorder="0" applyAlignment="0" applyProtection="0"/>
    <xf numFmtId="176" fontId="40" fillId="0" borderId="0" applyFont="0" applyFill="0" applyBorder="0" applyAlignment="0" applyProtection="0"/>
    <xf numFmtId="168" fontId="34" fillId="0" borderId="0" applyFont="0" applyFill="0" applyBorder="0" applyAlignment="0" applyProtection="0"/>
    <xf numFmtId="175" fontId="34"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11" fillId="0" borderId="0"/>
    <xf numFmtId="0" fontId="11" fillId="2" borderId="0" applyNumberFormat="0"/>
    <xf numFmtId="0" fontId="1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42" fillId="2" borderId="0" applyNumberFormat="0"/>
    <xf numFmtId="0" fontId="1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41"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9" fontId="43" fillId="0" borderId="0" applyBorder="0" applyAlignment="0" applyProtection="0"/>
    <xf numFmtId="0" fontId="15" fillId="3" borderId="0" applyNumberFormat="0" applyBorder="0" applyAlignment="0" applyProtection="0"/>
    <xf numFmtId="0" fontId="15" fillId="4" borderId="0" applyNumberFormat="0" applyBorder="0" applyAlignment="0" applyProtection="0"/>
    <xf numFmtId="0" fontId="15" fillId="5" borderId="0" applyNumberFormat="0" applyBorder="0" applyAlignment="0" applyProtection="0"/>
    <xf numFmtId="0" fontId="15" fillId="6" borderId="0" applyNumberFormat="0" applyBorder="0" applyAlignment="0" applyProtection="0"/>
    <xf numFmtId="0" fontId="15" fillId="7" borderId="0" applyNumberFormat="0" applyBorder="0" applyAlignment="0" applyProtection="0"/>
    <xf numFmtId="0" fontId="15" fillId="8" borderId="0" applyNumberFormat="0" applyBorder="0" applyAlignment="0" applyProtection="0"/>
    <xf numFmtId="0" fontId="15" fillId="9"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6" borderId="0" applyNumberFormat="0" applyBorder="0" applyAlignment="0" applyProtection="0"/>
    <xf numFmtId="0" fontId="15" fillId="9" borderId="0" applyNumberFormat="0" applyBorder="0" applyAlignment="0" applyProtection="0"/>
    <xf numFmtId="0" fontId="15" fillId="12" borderId="0" applyNumberFormat="0" applyBorder="0" applyAlignment="0" applyProtection="0"/>
    <xf numFmtId="0" fontId="44" fillId="13" borderId="0" applyNumberFormat="0" applyBorder="0" applyAlignment="0" applyProtection="0"/>
    <xf numFmtId="0" fontId="44" fillId="10" borderId="0" applyNumberFormat="0" applyBorder="0" applyAlignment="0" applyProtection="0"/>
    <xf numFmtId="0" fontId="44" fillId="11" borderId="0" applyNumberFormat="0" applyBorder="0" applyAlignment="0" applyProtection="0"/>
    <xf numFmtId="0" fontId="44" fillId="14" borderId="0" applyNumberFormat="0" applyBorder="0" applyAlignment="0" applyProtection="0"/>
    <xf numFmtId="0" fontId="44" fillId="15" borderId="0" applyNumberFormat="0" applyBorder="0" applyAlignment="0" applyProtection="0"/>
    <xf numFmtId="0" fontId="44" fillId="16" borderId="0" applyNumberFormat="0" applyBorder="0" applyAlignment="0" applyProtection="0"/>
    <xf numFmtId="0" fontId="44" fillId="17" borderId="0" applyNumberFormat="0" applyBorder="0" applyAlignment="0" applyProtection="0"/>
    <xf numFmtId="0" fontId="44" fillId="18" borderId="0" applyNumberFormat="0" applyBorder="0" applyAlignment="0" applyProtection="0"/>
    <xf numFmtId="0" fontId="44" fillId="19" borderId="0" applyNumberFormat="0" applyBorder="0" applyAlignment="0" applyProtection="0"/>
    <xf numFmtId="0" fontId="44" fillId="14" borderId="0" applyNumberFormat="0" applyBorder="0" applyAlignment="0" applyProtection="0"/>
    <xf numFmtId="0" fontId="44" fillId="15" borderId="0" applyNumberFormat="0" applyBorder="0" applyAlignment="0" applyProtection="0"/>
    <xf numFmtId="0" fontId="44" fillId="20" borderId="0" applyNumberFormat="0" applyBorder="0" applyAlignment="0" applyProtection="0"/>
    <xf numFmtId="178" fontId="2" fillId="0" borderId="0" applyFont="0" applyFill="0" applyBorder="0" applyAlignment="0" applyProtection="0"/>
    <xf numFmtId="179" fontId="2" fillId="0" borderId="0" applyFont="0" applyFill="0" applyBorder="0" applyAlignment="0" applyProtection="0"/>
    <xf numFmtId="0" fontId="45" fillId="0" borderId="0" applyFont="0" applyFill="0" applyBorder="0" applyAlignment="0" applyProtection="0"/>
    <xf numFmtId="179" fontId="2" fillId="0" borderId="0" applyFont="0" applyFill="0" applyBorder="0" applyAlignment="0" applyProtection="0"/>
    <xf numFmtId="180" fontId="46" fillId="0" borderId="0" applyFont="0" applyFill="0" applyBorder="0" applyAlignment="0" applyProtection="0"/>
    <xf numFmtId="0" fontId="45" fillId="0" borderId="0" applyFont="0" applyFill="0" applyBorder="0" applyAlignment="0" applyProtection="0"/>
    <xf numFmtId="180" fontId="46" fillId="0" borderId="0" applyFont="0" applyFill="0" applyBorder="0" applyAlignment="0" applyProtection="0"/>
    <xf numFmtId="181" fontId="46" fillId="0" borderId="0" applyFont="0" applyFill="0" applyBorder="0" applyAlignment="0" applyProtection="0"/>
    <xf numFmtId="0" fontId="45" fillId="0" borderId="0" applyFont="0" applyFill="0" applyBorder="0" applyAlignment="0" applyProtection="0"/>
    <xf numFmtId="181" fontId="46" fillId="0" borderId="0" applyFont="0" applyFill="0" applyBorder="0" applyAlignment="0" applyProtection="0"/>
    <xf numFmtId="168" fontId="34" fillId="0" borderId="0" applyFont="0" applyFill="0" applyBorder="0" applyAlignment="0" applyProtection="0"/>
    <xf numFmtId="0" fontId="47" fillId="4" borderId="0" applyNumberFormat="0" applyBorder="0" applyAlignment="0" applyProtection="0"/>
    <xf numFmtId="0" fontId="132" fillId="0" borderId="0"/>
    <xf numFmtId="0" fontId="45" fillId="0" borderId="0"/>
    <xf numFmtId="0" fontId="48" fillId="0" borderId="0"/>
    <xf numFmtId="0" fontId="49" fillId="21" borderId="1" applyNumberFormat="0" applyAlignment="0" applyProtection="0"/>
    <xf numFmtId="0" fontId="50" fillId="0" borderId="0"/>
    <xf numFmtId="182" fontId="40" fillId="0" borderId="0" applyFont="0" applyFill="0" applyBorder="0" applyAlignment="0" applyProtection="0"/>
    <xf numFmtId="0" fontId="51" fillId="22" borderId="2" applyNumberFormat="0" applyAlignment="0" applyProtection="0"/>
    <xf numFmtId="43" fontId="1" fillId="0" borderId="0" applyFont="0" applyFill="0" applyBorder="0" applyAlignment="0" applyProtection="0"/>
    <xf numFmtId="43" fontId="15" fillId="0" borderId="0" applyFont="0" applyFill="0" applyBorder="0" applyAlignment="0" applyProtection="0"/>
    <xf numFmtId="183" fontId="52" fillId="0" borderId="0" applyFont="0" applyFill="0" applyBorder="0" applyAlignment="0" applyProtection="0"/>
    <xf numFmtId="184" fontId="15" fillId="0" borderId="0" applyFont="0" applyFill="0" applyBorder="0" applyAlignment="0" applyProtection="0"/>
    <xf numFmtId="43" fontId="15" fillId="0" borderId="0" applyFont="0" applyFill="0" applyBorder="0" applyAlignment="0" applyProtection="0"/>
    <xf numFmtId="185" fontId="52" fillId="0" borderId="0" applyFont="0" applyFill="0" applyBorder="0" applyAlignment="0" applyProtection="0"/>
    <xf numFmtId="43" fontId="2" fillId="0" borderId="0" applyFont="0" applyFill="0" applyBorder="0" applyAlignment="0" applyProtection="0"/>
    <xf numFmtId="43" fontId="15" fillId="0" borderId="0" applyFont="0" applyFill="0" applyBorder="0" applyAlignment="0" applyProtection="0"/>
    <xf numFmtId="186" fontId="52" fillId="0" borderId="0" applyFont="0" applyFill="0" applyBorder="0" applyAlignment="0" applyProtection="0"/>
    <xf numFmtId="187" fontId="52" fillId="0" borderId="0" applyFont="0" applyFill="0" applyBorder="0" applyAlignment="0" applyProtection="0"/>
    <xf numFmtId="43" fontId="53" fillId="0" borderId="0" applyFont="0" applyFill="0" applyBorder="0" applyAlignment="0" applyProtection="0"/>
    <xf numFmtId="43" fontId="54" fillId="0" borderId="0" applyFont="0" applyFill="0" applyBorder="0" applyAlignment="0" applyProtection="0"/>
    <xf numFmtId="43" fontId="15" fillId="0" borderId="0" applyFont="0" applyFill="0" applyBorder="0" applyAlignment="0" applyProtection="0"/>
    <xf numFmtId="43" fontId="41" fillId="0" borderId="0" applyFont="0" applyFill="0" applyBorder="0" applyAlignment="0" applyProtection="0"/>
    <xf numFmtId="188" fontId="48" fillId="0" borderId="0"/>
    <xf numFmtId="189" fontId="2" fillId="0" borderId="0" applyFill="0" applyBorder="0" applyAlignment="0" applyProtection="0"/>
    <xf numFmtId="3" fontId="2" fillId="0" borderId="0" applyFont="0" applyFill="0" applyBorder="0" applyAlignment="0" applyProtection="0"/>
    <xf numFmtId="0" fontId="55" fillId="0" borderId="0">
      <alignment horizontal="center"/>
    </xf>
    <xf numFmtId="183" fontId="41" fillId="0" borderId="0" applyFont="0" applyFill="0" applyBorder="0" applyAlignment="0" applyProtection="0"/>
    <xf numFmtId="190" fontId="2" fillId="0" borderId="0" applyFont="0" applyFill="0" applyBorder="0" applyAlignment="0" applyProtection="0"/>
    <xf numFmtId="191" fontId="2" fillId="0" borderId="0"/>
    <xf numFmtId="191" fontId="2" fillId="0" borderId="0"/>
    <xf numFmtId="191" fontId="2" fillId="0" borderId="0"/>
    <xf numFmtId="191" fontId="2" fillId="0" borderId="0"/>
    <xf numFmtId="191" fontId="2" fillId="0" borderId="0"/>
    <xf numFmtId="191" fontId="2" fillId="0" borderId="0"/>
    <xf numFmtId="191" fontId="2" fillId="0" borderId="0"/>
    <xf numFmtId="191" fontId="2" fillId="0" borderId="0"/>
    <xf numFmtId="191" fontId="2" fillId="0" borderId="0"/>
    <xf numFmtId="191" fontId="2" fillId="0" borderId="0"/>
    <xf numFmtId="191" fontId="2" fillId="0" borderId="0"/>
    <xf numFmtId="191" fontId="2" fillId="0" borderId="0"/>
    <xf numFmtId="0" fontId="2" fillId="0" borderId="0" applyFont="0" applyFill="0" applyBorder="0" applyAlignment="0" applyProtection="0"/>
    <xf numFmtId="43" fontId="15" fillId="0" borderId="0" applyFont="0" applyFill="0" applyBorder="0" applyAlignment="0" applyProtection="0"/>
    <xf numFmtId="3" fontId="56" fillId="0" borderId="3">
      <alignment horizontal="left" vertical="top" wrapText="1"/>
    </xf>
    <xf numFmtId="185" fontId="2" fillId="0" borderId="0"/>
    <xf numFmtId="185" fontId="2" fillId="0" borderId="0"/>
    <xf numFmtId="185" fontId="2" fillId="0" borderId="0"/>
    <xf numFmtId="185" fontId="2" fillId="0" borderId="0"/>
    <xf numFmtId="185" fontId="2" fillId="0" borderId="0"/>
    <xf numFmtId="185" fontId="2" fillId="0" borderId="0"/>
    <xf numFmtId="185" fontId="2" fillId="0" borderId="0"/>
    <xf numFmtId="185" fontId="2" fillId="0" borderId="0"/>
    <xf numFmtId="185" fontId="2" fillId="0" borderId="0"/>
    <xf numFmtId="185" fontId="2" fillId="0" borderId="0"/>
    <xf numFmtId="185" fontId="2" fillId="0" borderId="0"/>
    <xf numFmtId="185" fontId="2" fillId="0" borderId="0"/>
    <xf numFmtId="0" fontId="57" fillId="0" borderId="0" applyNumberFormat="0" applyFill="0" applyBorder="0" applyAlignment="0" applyProtection="0"/>
    <xf numFmtId="2" fontId="2" fillId="0" borderId="0" applyFont="0" applyFill="0" applyBorder="0" applyAlignment="0" applyProtection="0"/>
    <xf numFmtId="0" fontId="58" fillId="0" borderId="0">
      <alignment vertical="top" wrapText="1"/>
    </xf>
    <xf numFmtId="0" fontId="59" fillId="5" borderId="0" applyNumberFormat="0" applyBorder="0" applyAlignment="0" applyProtection="0"/>
    <xf numFmtId="38" fontId="60" fillId="23" borderId="0" applyNumberFormat="0" applyBorder="0" applyAlignment="0" applyProtection="0"/>
    <xf numFmtId="0" fontId="61" fillId="0" borderId="0">
      <alignment horizontal="left"/>
    </xf>
    <xf numFmtId="0" fontId="3" fillId="0" borderId="4" applyNumberFormat="0" applyAlignment="0" applyProtection="0">
      <alignment horizontal="left" vertical="center"/>
    </xf>
    <xf numFmtId="0" fontId="3" fillId="0" borderId="5">
      <alignment horizontal="left" vertical="center"/>
    </xf>
    <xf numFmtId="0" fontId="62" fillId="0" borderId="6" applyNumberFormat="0" applyFill="0" applyAlignment="0" applyProtection="0"/>
    <xf numFmtId="0" fontId="63" fillId="0" borderId="7" applyNumberFormat="0" applyFill="0" applyAlignment="0" applyProtection="0"/>
    <xf numFmtId="0" fontId="64" fillId="0" borderId="8" applyNumberFormat="0" applyFill="0" applyAlignment="0" applyProtection="0"/>
    <xf numFmtId="0" fontId="64" fillId="0" borderId="0" applyNumberFormat="0" applyFill="0" applyBorder="0" applyAlignment="0" applyProtection="0"/>
    <xf numFmtId="0" fontId="65" fillId="0" borderId="0" applyProtection="0"/>
    <xf numFmtId="0" fontId="65" fillId="0" borderId="0" applyProtection="0"/>
    <xf numFmtId="0" fontId="65" fillId="0" borderId="0" applyProtection="0"/>
    <xf numFmtId="0" fontId="65" fillId="0" borderId="0" applyProtection="0"/>
    <xf numFmtId="0" fontId="65" fillId="0" borderId="0" applyProtection="0"/>
    <xf numFmtId="0" fontId="65" fillId="0" borderId="0" applyProtection="0"/>
    <xf numFmtId="0" fontId="65" fillId="0" borderId="0" applyProtection="0"/>
    <xf numFmtId="0" fontId="65" fillId="0" borderId="0" applyProtection="0"/>
    <xf numFmtId="0" fontId="65" fillId="0" borderId="0" applyProtection="0"/>
    <xf numFmtId="0" fontId="65" fillId="0" borderId="0" applyProtection="0"/>
    <xf numFmtId="0" fontId="65" fillId="0" borderId="0" applyProtection="0"/>
    <xf numFmtId="0" fontId="65" fillId="0" borderId="0" applyProtection="0"/>
    <xf numFmtId="0" fontId="3" fillId="0" borderId="0" applyProtection="0"/>
    <xf numFmtId="0" fontId="3" fillId="0" borderId="0" applyProtection="0"/>
    <xf numFmtId="0" fontId="3" fillId="0" borderId="0" applyProtection="0"/>
    <xf numFmtId="0" fontId="3" fillId="0" borderId="0" applyProtection="0"/>
    <xf numFmtId="0" fontId="3" fillId="0" borderId="0" applyProtection="0"/>
    <xf numFmtId="0" fontId="3" fillId="0" borderId="0" applyProtection="0"/>
    <xf numFmtId="0" fontId="3" fillId="0" borderId="0" applyProtection="0"/>
    <xf numFmtId="0" fontId="3" fillId="0" borderId="0" applyProtection="0"/>
    <xf numFmtId="0" fontId="3" fillId="0" borderId="0" applyProtection="0"/>
    <xf numFmtId="0" fontId="3" fillId="0" borderId="0" applyProtection="0"/>
    <xf numFmtId="0" fontId="3" fillId="0" borderId="0" applyProtection="0"/>
    <xf numFmtId="0" fontId="3" fillId="0" borderId="0" applyProtection="0"/>
    <xf numFmtId="10" fontId="60" fillId="24" borderId="9" applyNumberFormat="0" applyBorder="0" applyAlignment="0" applyProtection="0"/>
    <xf numFmtId="0" fontId="66" fillId="8" borderId="1" applyNumberFormat="0" applyAlignment="0" applyProtection="0"/>
    <xf numFmtId="0" fontId="67" fillId="0" borderId="10" applyNumberFormat="0" applyFill="0" applyAlignment="0" applyProtection="0"/>
    <xf numFmtId="0" fontId="68" fillId="0" borderId="11"/>
    <xf numFmtId="192" fontId="2" fillId="0" borderId="0" applyFont="0" applyFill="0" applyBorder="0" applyAlignment="0" applyProtection="0"/>
    <xf numFmtId="193" fontId="2" fillId="0" borderId="0" applyFont="0" applyFill="0" applyBorder="0" applyAlignment="0" applyProtection="0"/>
    <xf numFmtId="0" fontId="5" fillId="0" borderId="0" applyNumberFormat="0" applyFont="0" applyFill="0" applyAlignment="0"/>
    <xf numFmtId="0" fontId="69" fillId="25" borderId="0" applyNumberFormat="0" applyBorder="0" applyAlignment="0" applyProtection="0"/>
    <xf numFmtId="0" fontId="48" fillId="0" borderId="0"/>
    <xf numFmtId="0" fontId="52" fillId="0" borderId="0">
      <alignment horizontal="left"/>
    </xf>
    <xf numFmtId="37" fontId="70" fillId="0" borderId="0"/>
    <xf numFmtId="0" fontId="52" fillId="0" borderId="0">
      <alignment horizontal="left"/>
    </xf>
    <xf numFmtId="0" fontId="71" fillId="0" borderId="0"/>
    <xf numFmtId="0" fontId="2" fillId="0" borderId="0"/>
    <xf numFmtId="0" fontId="2" fillId="0" borderId="0"/>
    <xf numFmtId="0" fontId="2" fillId="0" borderId="0"/>
    <xf numFmtId="194" fontId="7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73" fillId="0" borderId="0"/>
    <xf numFmtId="0" fontId="2" fillId="0" borderId="0"/>
    <xf numFmtId="0" fontId="132" fillId="0" borderId="0"/>
    <xf numFmtId="0" fontId="2" fillId="0" borderId="0"/>
    <xf numFmtId="0" fontId="74" fillId="0" borderId="0"/>
    <xf numFmtId="0" fontId="75" fillId="0" borderId="0"/>
    <xf numFmtId="0" fontId="74" fillId="0" borderId="0"/>
    <xf numFmtId="0" fontId="5" fillId="0" borderId="0"/>
    <xf numFmtId="0" fontId="74" fillId="0" borderId="0"/>
    <xf numFmtId="0" fontId="2" fillId="0" borderId="0"/>
    <xf numFmtId="0" fontId="2" fillId="0" borderId="0"/>
    <xf numFmtId="0" fontId="2" fillId="0" borderId="0"/>
    <xf numFmtId="0" fontId="42" fillId="0" borderId="0"/>
    <xf numFmtId="0" fontId="74" fillId="0" borderId="0"/>
    <xf numFmtId="0" fontId="74" fillId="0" borderId="0"/>
    <xf numFmtId="0" fontId="2" fillId="0" borderId="0"/>
    <xf numFmtId="0" fontId="2" fillId="0" borderId="0"/>
    <xf numFmtId="0" fontId="2" fillId="0" borderId="0"/>
    <xf numFmtId="0" fontId="2" fillId="0" borderId="0"/>
    <xf numFmtId="0" fontId="2" fillId="0" borderId="0"/>
    <xf numFmtId="0" fontId="15" fillId="0" borderId="0"/>
    <xf numFmtId="0" fontId="5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2" fillId="0" borderId="0"/>
    <xf numFmtId="0" fontId="54" fillId="0" borderId="0"/>
    <xf numFmtId="0" fontId="15" fillId="0" borderId="0"/>
    <xf numFmtId="0" fontId="132" fillId="0" borderId="0"/>
    <xf numFmtId="0" fontId="133" fillId="0" borderId="0"/>
    <xf numFmtId="0" fontId="52" fillId="0" borderId="0"/>
    <xf numFmtId="0" fontId="15" fillId="0" borderId="0"/>
    <xf numFmtId="0" fontId="76" fillId="0" borderId="0"/>
    <xf numFmtId="0" fontId="2" fillId="2" borderId="0" applyNumberFormat="0"/>
    <xf numFmtId="0" fontId="5" fillId="0" borderId="0"/>
    <xf numFmtId="0" fontId="2" fillId="0" borderId="0"/>
    <xf numFmtId="0" fontId="2" fillId="26" borderId="12" applyNumberFormat="0" applyFont="0" applyAlignment="0" applyProtection="0"/>
    <xf numFmtId="0" fontId="78" fillId="21" borderId="13" applyNumberFormat="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ill="0" applyBorder="0" applyAlignment="0" applyProtection="0"/>
    <xf numFmtId="9" fontId="2" fillId="0" borderId="0" applyFont="0" applyFill="0" applyBorder="0" applyAlignment="0" applyProtection="0"/>
    <xf numFmtId="42" fontId="40" fillId="0" borderId="0" applyFont="0" applyFill="0" applyBorder="0" applyAlignment="0" applyProtection="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0" fontId="2" fillId="2" borderId="0" applyNumberFormat="0"/>
    <xf numFmtId="42" fontId="40" fillId="0" borderId="0" applyFont="0" applyFill="0" applyBorder="0" applyAlignment="0" applyProtection="0"/>
    <xf numFmtId="42" fontId="40" fillId="0" borderId="0" applyFont="0" applyFill="0" applyBorder="0" applyAlignment="0" applyProtection="0"/>
    <xf numFmtId="177" fontId="40" fillId="0" borderId="0" applyFont="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195" fontId="2" fillId="0" borderId="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42" fontId="40" fillId="0" borderId="0" applyFont="0" applyFill="0" applyBorder="0" applyAlignment="0" applyProtection="0"/>
    <xf numFmtId="0" fontId="79" fillId="0" borderId="0"/>
    <xf numFmtId="0" fontId="80" fillId="0" borderId="0">
      <alignment horizontal="center"/>
    </xf>
    <xf numFmtId="0" fontId="81" fillId="0" borderId="14">
      <alignment horizontal="center" vertical="center"/>
    </xf>
    <xf numFmtId="0" fontId="82" fillId="0" borderId="9" applyAlignment="0">
      <alignment horizontal="center" vertical="center" wrapText="1"/>
    </xf>
    <xf numFmtId="0" fontId="83" fillId="0" borderId="9">
      <alignment horizontal="center" vertical="center" wrapText="1"/>
    </xf>
    <xf numFmtId="3" fontId="84" fillId="0" borderId="0"/>
    <xf numFmtId="0" fontId="85" fillId="0" borderId="15"/>
    <xf numFmtId="0" fontId="68" fillId="0" borderId="0"/>
    <xf numFmtId="0" fontId="86" fillId="0" borderId="0" applyFont="0">
      <alignment horizontal="centerContinuous"/>
    </xf>
    <xf numFmtId="0" fontId="87" fillId="0" borderId="16" applyNumberFormat="0" applyFill="0" applyAlignment="0" applyProtection="0"/>
    <xf numFmtId="0" fontId="88" fillId="0" borderId="0" applyNumberFormat="0" applyFill="0" applyBorder="0" applyAlignment="0" applyProtection="0"/>
    <xf numFmtId="0" fontId="89" fillId="0" borderId="0" applyFont="0" applyFill="0" applyBorder="0" applyAlignment="0" applyProtection="0"/>
    <xf numFmtId="0" fontId="89" fillId="0" borderId="0" applyFont="0" applyFill="0" applyBorder="0" applyAlignment="0" applyProtection="0"/>
    <xf numFmtId="0" fontId="77" fillId="0" borderId="0">
      <alignment vertical="center"/>
    </xf>
    <xf numFmtId="40" fontId="90" fillId="0" borderId="0" applyFont="0" applyFill="0" applyBorder="0" applyAlignment="0" applyProtection="0"/>
    <xf numFmtId="38" fontId="90" fillId="0" borderId="0" applyFont="0" applyFill="0" applyBorder="0" applyAlignment="0" applyProtection="0"/>
    <xf numFmtId="0" fontId="90" fillId="0" borderId="0" applyFont="0" applyFill="0" applyBorder="0" applyAlignment="0" applyProtection="0"/>
    <xf numFmtId="0" fontId="90" fillId="0" borderId="0" applyFont="0" applyFill="0" applyBorder="0" applyAlignment="0" applyProtection="0"/>
    <xf numFmtId="9" fontId="91" fillId="0" borderId="0" applyFont="0" applyFill="0" applyBorder="0" applyAlignment="0" applyProtection="0"/>
    <xf numFmtId="0" fontId="92" fillId="0" borderId="0"/>
    <xf numFmtId="196" fontId="2" fillId="0" borderId="0" applyFont="0" applyFill="0" applyBorder="0" applyAlignment="0" applyProtection="0"/>
    <xf numFmtId="197" fontId="2" fillId="0" borderId="0" applyFont="0" applyFill="0" applyBorder="0" applyAlignment="0" applyProtection="0"/>
    <xf numFmtId="198" fontId="93" fillId="0" borderId="0" applyFont="0" applyFill="0" applyBorder="0" applyAlignment="0" applyProtection="0"/>
    <xf numFmtId="199" fontId="93" fillId="0" borderId="0" applyFont="0" applyFill="0" applyBorder="0" applyAlignment="0" applyProtection="0"/>
    <xf numFmtId="0" fontId="94" fillId="0" borderId="0"/>
    <xf numFmtId="0" fontId="95" fillId="0" borderId="0" applyProtection="0"/>
    <xf numFmtId="171" fontId="96" fillId="0" borderId="0" applyFont="0" applyFill="0" applyBorder="0" applyAlignment="0" applyProtection="0"/>
    <xf numFmtId="40" fontId="97" fillId="0" borderId="0" applyFont="0" applyFill="0" applyBorder="0" applyAlignment="0" applyProtection="0"/>
    <xf numFmtId="0" fontId="52" fillId="0" borderId="0"/>
    <xf numFmtId="168" fontId="96" fillId="0" borderId="0" applyFont="0" applyFill="0" applyBorder="0" applyAlignment="0" applyProtection="0"/>
    <xf numFmtId="6" fontId="97" fillId="0" borderId="0" applyFont="0" applyFill="0" applyBorder="0" applyAlignment="0" applyProtection="0"/>
    <xf numFmtId="200" fontId="96" fillId="0" borderId="0" applyFont="0" applyFill="0" applyBorder="0" applyAlignment="0" applyProtection="0"/>
  </cellStyleXfs>
  <cellXfs count="547">
    <xf numFmtId="0" fontId="0" fillId="0" borderId="0" xfId="0"/>
    <xf numFmtId="0" fontId="3" fillId="0" borderId="0" xfId="3344" applyFont="1" applyAlignment="1">
      <alignment vertical="center"/>
    </xf>
    <xf numFmtId="0" fontId="4" fillId="0" borderId="0" xfId="3344" applyFont="1" applyAlignment="1">
      <alignment vertical="center"/>
    </xf>
    <xf numFmtId="0" fontId="5" fillId="0" borderId="0" xfId="3344" applyFont="1" applyAlignment="1">
      <alignment vertical="center"/>
    </xf>
    <xf numFmtId="0" fontId="6" fillId="0" borderId="0" xfId="3344" applyFont="1" applyAlignment="1">
      <alignment vertical="center"/>
    </xf>
    <xf numFmtId="0" fontId="7" fillId="0" borderId="0" xfId="3344" applyFont="1" applyAlignment="1">
      <alignment vertical="center"/>
    </xf>
    <xf numFmtId="0" fontId="8" fillId="0" borderId="0" xfId="3344" applyFont="1" applyAlignment="1">
      <alignment vertical="center"/>
    </xf>
    <xf numFmtId="0" fontId="2" fillId="0" borderId="14" xfId="3344" applyFont="1" applyBorder="1" applyAlignment="1">
      <alignment vertical="center"/>
    </xf>
    <xf numFmtId="0" fontId="9" fillId="0" borderId="0" xfId="3344" applyFont="1" applyAlignment="1">
      <alignment vertical="center"/>
    </xf>
    <xf numFmtId="0" fontId="9" fillId="0" borderId="14" xfId="3344" applyFont="1" applyBorder="1" applyAlignment="1">
      <alignment vertical="center"/>
    </xf>
    <xf numFmtId="0" fontId="2" fillId="0" borderId="0" xfId="3344" applyFont="1" applyAlignment="1">
      <alignment vertical="center"/>
    </xf>
    <xf numFmtId="0" fontId="11" fillId="0" borderId="0" xfId="3344" applyFont="1" applyAlignment="1">
      <alignment vertical="center"/>
    </xf>
    <xf numFmtId="164" fontId="11" fillId="0" borderId="5" xfId="3375" applyNumberFormat="1" applyFont="1" applyBorder="1" applyAlignment="1">
      <alignment horizontal="center" vertical="center"/>
    </xf>
    <xf numFmtId="0" fontId="12" fillId="0" borderId="5" xfId="3344" applyFont="1" applyBorder="1" applyAlignment="1">
      <alignment horizontal="center" vertical="center" wrapText="1"/>
    </xf>
    <xf numFmtId="0" fontId="12" fillId="0" borderId="0" xfId="3344" applyFont="1" applyAlignment="1">
      <alignment vertical="center"/>
    </xf>
    <xf numFmtId="0" fontId="13" fillId="0" borderId="0" xfId="3344" applyFont="1" applyAlignment="1">
      <alignment horizontal="center" vertical="center"/>
    </xf>
    <xf numFmtId="165" fontId="16" fillId="0" borderId="0" xfId="3228" applyNumberFormat="1" applyFont="1" applyBorder="1" applyAlignment="1">
      <alignment horizontal="right" vertical="center" wrapText="1"/>
    </xf>
    <xf numFmtId="165" fontId="17" fillId="0" borderId="0" xfId="3228" applyNumberFormat="1" applyFont="1" applyBorder="1" applyAlignment="1">
      <alignment horizontal="right" vertical="center" wrapText="1"/>
    </xf>
    <xf numFmtId="165" fontId="18" fillId="0" borderId="0" xfId="3228" applyNumberFormat="1" applyFont="1" applyBorder="1" applyAlignment="1">
      <alignment horizontal="right" vertical="center" wrapText="1"/>
    </xf>
    <xf numFmtId="0" fontId="11" fillId="0" borderId="0" xfId="3344" applyFont="1" applyAlignment="1">
      <alignment horizontal="left" vertical="center"/>
    </xf>
    <xf numFmtId="165" fontId="11" fillId="0" borderId="0" xfId="3344" applyNumberFormat="1" applyFont="1" applyAlignment="1">
      <alignment vertical="center"/>
    </xf>
    <xf numFmtId="165" fontId="19" fillId="0" borderId="0" xfId="3228" applyNumberFormat="1" applyFont="1" applyBorder="1" applyAlignment="1">
      <alignment horizontal="right" vertical="center" wrapText="1"/>
    </xf>
    <xf numFmtId="0" fontId="11" fillId="0" borderId="14" xfId="3344" applyFont="1" applyBorder="1" applyAlignment="1">
      <alignment horizontal="left" vertical="center"/>
    </xf>
    <xf numFmtId="3" fontId="11" fillId="0" borderId="14" xfId="3344" applyNumberFormat="1" applyFont="1" applyBorder="1" applyAlignment="1">
      <alignment horizontal="right" vertical="center" wrapText="1"/>
    </xf>
    <xf numFmtId="3" fontId="12" fillId="0" borderId="14" xfId="3344" applyNumberFormat="1" applyFont="1" applyBorder="1" applyAlignment="1">
      <alignment vertical="center"/>
    </xf>
    <xf numFmtId="0" fontId="12" fillId="0" borderId="14" xfId="3344" applyFont="1" applyBorder="1" applyAlignment="1">
      <alignment vertical="center"/>
    </xf>
    <xf numFmtId="0" fontId="11" fillId="0" borderId="0" xfId="3344" applyFont="1"/>
    <xf numFmtId="0" fontId="2" fillId="0" borderId="0" xfId="3344" applyFont="1"/>
    <xf numFmtId="0" fontId="20" fillId="0" borderId="0" xfId="3344" applyFont="1" applyAlignment="1">
      <alignment horizontal="left" vertical="center" wrapText="1"/>
    </xf>
    <xf numFmtId="0" fontId="11" fillId="0" borderId="0" xfId="3346" applyFont="1" applyAlignment="1">
      <alignment vertical="center"/>
    </xf>
    <xf numFmtId="0" fontId="2" fillId="0" borderId="0" xfId="3346" applyFont="1" applyAlignment="1">
      <alignment vertical="center"/>
    </xf>
    <xf numFmtId="0" fontId="9" fillId="0" borderId="0" xfId="3344" applyFont="1"/>
    <xf numFmtId="0" fontId="22" fillId="0" borderId="0" xfId="3344" applyFont="1" applyAlignment="1">
      <alignment vertical="center"/>
    </xf>
    <xf numFmtId="0" fontId="4" fillId="0" borderId="0" xfId="3344" applyFont="1" applyBorder="1" applyAlignment="1">
      <alignment vertical="center"/>
    </xf>
    <xf numFmtId="164" fontId="12" fillId="0" borderId="5" xfId="3375" applyNumberFormat="1" applyFont="1" applyBorder="1" applyAlignment="1">
      <alignment horizontal="center" vertical="center"/>
    </xf>
    <xf numFmtId="0" fontId="23" fillId="0" borderId="0" xfId="3344" applyFont="1" applyAlignment="1">
      <alignment vertical="center"/>
    </xf>
    <xf numFmtId="0" fontId="23" fillId="0" borderId="0" xfId="3344" applyFont="1" applyAlignment="1">
      <alignment horizontal="center" vertical="center"/>
    </xf>
    <xf numFmtId="165" fontId="25" fillId="0" borderId="0" xfId="3228" applyNumberFormat="1" applyFont="1" applyBorder="1" applyAlignment="1">
      <alignment horizontal="right" vertical="center" wrapText="1"/>
    </xf>
    <xf numFmtId="0" fontId="12" fillId="0" borderId="0" xfId="3344" applyFont="1" applyAlignment="1">
      <alignment horizontal="left" vertical="center"/>
    </xf>
    <xf numFmtId="0" fontId="4" fillId="27" borderId="0" xfId="3344" applyFont="1" applyFill="1" applyAlignment="1">
      <alignment vertical="center"/>
    </xf>
    <xf numFmtId="0" fontId="7" fillId="27" borderId="0" xfId="3344" applyFont="1" applyFill="1" applyAlignment="1">
      <alignment vertical="center"/>
    </xf>
    <xf numFmtId="0" fontId="28" fillId="0" borderId="0" xfId="3344" applyFont="1" applyAlignment="1">
      <alignment vertical="center"/>
    </xf>
    <xf numFmtId="0" fontId="9" fillId="27" borderId="0" xfId="3344" applyFont="1" applyFill="1" applyAlignment="1">
      <alignment vertical="center"/>
    </xf>
    <xf numFmtId="0" fontId="9" fillId="27" borderId="14" xfId="3344" applyFont="1" applyFill="1" applyBorder="1" applyAlignment="1">
      <alignment vertical="center"/>
    </xf>
    <xf numFmtId="0" fontId="12" fillId="27" borderId="5" xfId="3344" applyFont="1" applyFill="1" applyBorder="1" applyAlignment="1">
      <alignment horizontal="center" vertical="center" wrapText="1"/>
    </xf>
    <xf numFmtId="0" fontId="12" fillId="27" borderId="0" xfId="3344" applyFont="1" applyFill="1" applyAlignment="1">
      <alignment vertical="center"/>
    </xf>
    <xf numFmtId="0" fontId="22" fillId="0" borderId="0" xfId="3344" applyFont="1" applyFill="1" applyAlignment="1">
      <alignment vertical="center"/>
    </xf>
    <xf numFmtId="0" fontId="4" fillId="0" borderId="0" xfId="3344" applyFont="1" applyFill="1" applyAlignment="1">
      <alignment vertical="center"/>
    </xf>
    <xf numFmtId="0" fontId="7" fillId="0" borderId="0" xfId="3344" applyFont="1" applyFill="1" applyAlignment="1">
      <alignment vertical="center"/>
    </xf>
    <xf numFmtId="0" fontId="9" fillId="0" borderId="14" xfId="3344" applyFont="1" applyFill="1" applyBorder="1" applyAlignment="1">
      <alignment vertical="center"/>
    </xf>
    <xf numFmtId="0" fontId="9" fillId="0" borderId="0" xfId="3344" applyFont="1" applyFill="1" applyAlignment="1">
      <alignment vertical="center"/>
    </xf>
    <xf numFmtId="164" fontId="12" fillId="0" borderId="5" xfId="3375" applyNumberFormat="1" applyFont="1" applyFill="1" applyBorder="1" applyAlignment="1">
      <alignment horizontal="center" vertical="center"/>
    </xf>
    <xf numFmtId="0" fontId="12" fillId="0" borderId="5" xfId="3344" applyFont="1" applyFill="1" applyBorder="1" applyAlignment="1">
      <alignment horizontal="center" vertical="center" wrapText="1"/>
    </xf>
    <xf numFmtId="0" fontId="12" fillId="0" borderId="0" xfId="3344" applyFont="1" applyFill="1" applyAlignment="1">
      <alignment vertical="center"/>
    </xf>
    <xf numFmtId="0" fontId="12" fillId="0" borderId="0" xfId="3344" applyFont="1" applyFill="1" applyBorder="1" applyAlignment="1">
      <alignment vertical="center"/>
    </xf>
    <xf numFmtId="165" fontId="25" fillId="0" borderId="0" xfId="3228" applyNumberFormat="1" applyFont="1" applyFill="1" applyBorder="1" applyAlignment="1">
      <alignment horizontal="right" vertical="center" wrapText="1"/>
    </xf>
    <xf numFmtId="165" fontId="26" fillId="0" borderId="0" xfId="3228" applyNumberFormat="1" applyFont="1" applyFill="1" applyBorder="1" applyAlignment="1">
      <alignment horizontal="right" vertical="center" wrapText="1"/>
    </xf>
    <xf numFmtId="0" fontId="12" fillId="0" borderId="14" xfId="3344" applyFont="1" applyBorder="1" applyAlignment="1">
      <alignment horizontal="left" vertical="center"/>
    </xf>
    <xf numFmtId="165" fontId="25" fillId="0" borderId="14" xfId="3228" applyNumberFormat="1" applyFont="1" applyFill="1" applyBorder="1" applyAlignment="1">
      <alignment horizontal="right" vertical="center" wrapText="1"/>
    </xf>
    <xf numFmtId="0" fontId="12" fillId="0" borderId="0" xfId="3344" applyFont="1" applyBorder="1" applyAlignment="1">
      <alignment horizontal="left" vertical="center"/>
    </xf>
    <xf numFmtId="0" fontId="27" fillId="0" borderId="0" xfId="3344" applyFont="1" applyFill="1" applyAlignment="1">
      <alignment horizontal="left" vertical="center" wrapText="1"/>
    </xf>
    <xf numFmtId="0" fontId="12" fillId="0" borderId="0" xfId="3373" applyFont="1" applyFill="1" applyAlignment="1">
      <alignment horizontal="center" vertical="center" wrapText="1"/>
    </xf>
    <xf numFmtId="0" fontId="12" fillId="0" borderId="0" xfId="3373" applyFont="1" applyFill="1" applyAlignment="1">
      <alignment horizontal="left" vertical="center"/>
    </xf>
    <xf numFmtId="0" fontId="22" fillId="0" borderId="0" xfId="3346" applyFont="1" applyAlignment="1">
      <alignment vertical="center"/>
    </xf>
    <xf numFmtId="0" fontId="22" fillId="0" borderId="0" xfId="3346" applyFont="1" applyFill="1" applyAlignment="1">
      <alignment vertical="center"/>
    </xf>
    <xf numFmtId="0" fontId="4" fillId="0" borderId="0" xfId="3346" applyFont="1" applyFill="1" applyAlignment="1">
      <alignment vertical="center"/>
    </xf>
    <xf numFmtId="0" fontId="4" fillId="0" borderId="0" xfId="3346" applyFont="1" applyAlignment="1">
      <alignment vertical="center"/>
    </xf>
    <xf numFmtId="0" fontId="7" fillId="0" borderId="0" xfId="3346" applyFont="1" applyAlignment="1">
      <alignment vertical="center"/>
    </xf>
    <xf numFmtId="0" fontId="7" fillId="0" borderId="0" xfId="3346" applyFont="1" applyFill="1" applyAlignment="1">
      <alignment vertical="center"/>
    </xf>
    <xf numFmtId="0" fontId="4" fillId="0" borderId="0" xfId="3346" applyFont="1" applyBorder="1" applyAlignment="1">
      <alignment vertical="center"/>
    </xf>
    <xf numFmtId="0" fontId="4" fillId="0" borderId="0" xfId="3346" applyFont="1" applyFill="1" applyBorder="1" applyAlignment="1">
      <alignment vertical="center"/>
    </xf>
    <xf numFmtId="0" fontId="9" fillId="0" borderId="14" xfId="3346" applyFont="1" applyBorder="1" applyAlignment="1">
      <alignment vertical="center"/>
    </xf>
    <xf numFmtId="0" fontId="9" fillId="0" borderId="14" xfId="3346" applyFont="1" applyFill="1" applyBorder="1" applyAlignment="1">
      <alignment vertical="center"/>
    </xf>
    <xf numFmtId="0" fontId="9" fillId="0" borderId="0" xfId="3346" applyFont="1" applyFill="1" applyAlignment="1">
      <alignment vertical="center"/>
    </xf>
    <xf numFmtId="0" fontId="9" fillId="0" borderId="0" xfId="3346" applyFont="1" applyAlignment="1">
      <alignment vertical="center"/>
    </xf>
    <xf numFmtId="0" fontId="12" fillId="0" borderId="0" xfId="3346" applyFont="1" applyAlignment="1">
      <alignment vertical="center"/>
    </xf>
    <xf numFmtId="0" fontId="12" fillId="0" borderId="5" xfId="3346" applyFont="1" applyFill="1" applyBorder="1" applyAlignment="1">
      <alignment horizontal="center" vertical="center" wrapText="1"/>
    </xf>
    <xf numFmtId="0" fontId="12" fillId="0" borderId="0" xfId="3346" applyFont="1" applyFill="1" applyAlignment="1">
      <alignment vertical="center"/>
    </xf>
    <xf numFmtId="0" fontId="23" fillId="0" borderId="0" xfId="3346" applyFont="1" applyAlignment="1">
      <alignment vertical="center"/>
    </xf>
    <xf numFmtId="41" fontId="12" fillId="0" borderId="17" xfId="3346" applyNumberFormat="1" applyFont="1" applyFill="1" applyBorder="1" applyAlignment="1">
      <alignment vertical="center"/>
    </xf>
    <xf numFmtId="0" fontId="23" fillId="0" borderId="0" xfId="3346" applyFont="1" applyAlignment="1">
      <alignment horizontal="center" vertical="center"/>
    </xf>
    <xf numFmtId="0" fontId="12" fillId="0" borderId="14" xfId="3346" applyFont="1" applyBorder="1" applyAlignment="1">
      <alignment vertical="center"/>
    </xf>
    <xf numFmtId="0" fontId="12" fillId="0" borderId="14" xfId="3346" applyFont="1" applyFill="1" applyBorder="1" applyAlignment="1">
      <alignment vertical="center"/>
    </xf>
    <xf numFmtId="0" fontId="12" fillId="0" borderId="0" xfId="3346" applyFont="1" applyBorder="1" applyAlignment="1">
      <alignment vertical="center"/>
    </xf>
    <xf numFmtId="0" fontId="12" fillId="0" borderId="0" xfId="3346" applyFont="1" applyFill="1" applyBorder="1" applyAlignment="1">
      <alignment vertical="center"/>
    </xf>
    <xf numFmtId="3" fontId="12" fillId="0" borderId="0" xfId="3346" applyNumberFormat="1" applyFont="1" applyFill="1" applyAlignment="1">
      <alignment vertical="center"/>
    </xf>
    <xf numFmtId="0" fontId="9" fillId="0" borderId="0" xfId="3346" applyFont="1"/>
    <xf numFmtId="0" fontId="28" fillId="0" borderId="0" xfId="3346" applyFont="1" applyAlignment="1">
      <alignment vertical="center"/>
    </xf>
    <xf numFmtId="165" fontId="17" fillId="0" borderId="0" xfId="3228" applyNumberFormat="1" applyFont="1" applyFill="1" applyBorder="1" applyAlignment="1">
      <alignment horizontal="right" vertical="center" wrapText="1"/>
    </xf>
    <xf numFmtId="3" fontId="23" fillId="0" borderId="0" xfId="3344" applyNumberFormat="1" applyFont="1" applyFill="1" applyBorder="1" applyAlignment="1">
      <alignment horizontal="right" vertical="center" wrapText="1"/>
    </xf>
    <xf numFmtId="41" fontId="12" fillId="0" borderId="0" xfId="3344" applyNumberFormat="1" applyFont="1" applyFill="1" applyBorder="1" applyAlignment="1">
      <alignment horizontal="right" vertical="center" wrapText="1"/>
    </xf>
    <xf numFmtId="3" fontId="12" fillId="0" borderId="0" xfId="3344" applyNumberFormat="1" applyFont="1" applyFill="1" applyBorder="1" applyAlignment="1">
      <alignment horizontal="right" vertical="center" wrapText="1"/>
    </xf>
    <xf numFmtId="165" fontId="26" fillId="0" borderId="0" xfId="3228" applyNumberFormat="1" applyFont="1" applyFill="1" applyBorder="1" applyAlignment="1">
      <alignment horizontal="center" vertical="center" wrapText="1"/>
    </xf>
    <xf numFmtId="41" fontId="12" fillId="0" borderId="0" xfId="3346" applyNumberFormat="1" applyFont="1" applyFill="1" applyBorder="1" applyAlignment="1">
      <alignment vertical="center"/>
    </xf>
    <xf numFmtId="0" fontId="12" fillId="0" borderId="14" xfId="3344" applyFont="1" applyFill="1" applyBorder="1" applyAlignment="1">
      <alignment vertical="center"/>
    </xf>
    <xf numFmtId="0" fontId="22" fillId="0" borderId="0" xfId="3346" applyFont="1" applyAlignment="1">
      <alignment horizontal="left" vertical="center"/>
    </xf>
    <xf numFmtId="0" fontId="22" fillId="0" borderId="0" xfId="3346" applyFont="1" applyFill="1" applyAlignment="1">
      <alignment vertical="center" wrapText="1"/>
    </xf>
    <xf numFmtId="0" fontId="7" fillId="0" borderId="0" xfId="3346" applyFont="1" applyAlignment="1">
      <alignment horizontal="left" vertical="center"/>
    </xf>
    <xf numFmtId="0" fontId="7" fillId="0" borderId="0" xfId="3346" applyFont="1" applyFill="1" applyAlignment="1">
      <alignment horizontal="left" vertical="center"/>
    </xf>
    <xf numFmtId="0" fontId="28" fillId="0" borderId="0" xfId="3346" applyFont="1" applyAlignment="1">
      <alignment vertical="center" wrapText="1"/>
    </xf>
    <xf numFmtId="0" fontId="9" fillId="0" borderId="14" xfId="3346" applyFont="1" applyBorder="1" applyAlignment="1">
      <alignment vertical="center" wrapText="1"/>
    </xf>
    <xf numFmtId="0" fontId="9" fillId="0" borderId="14" xfId="3346" applyFont="1" applyFill="1" applyBorder="1" applyAlignment="1">
      <alignment vertical="center" wrapText="1"/>
    </xf>
    <xf numFmtId="0" fontId="12" fillId="0" borderId="0" xfId="3346" applyFont="1" applyAlignment="1">
      <alignment vertical="center" wrapText="1"/>
    </xf>
    <xf numFmtId="164" fontId="12" fillId="0" borderId="5" xfId="3375" applyNumberFormat="1" applyFont="1" applyFill="1" applyBorder="1" applyAlignment="1">
      <alignment horizontal="center" vertical="center" wrapText="1"/>
    </xf>
    <xf numFmtId="41" fontId="12" fillId="0" borderId="0" xfId="3346" applyNumberFormat="1" applyFont="1" applyFill="1" applyBorder="1" applyAlignment="1">
      <alignment vertical="center" wrapText="1"/>
    </xf>
    <xf numFmtId="0" fontId="12" fillId="0" borderId="0" xfId="3346" applyFont="1" applyFill="1" applyAlignment="1">
      <alignment vertical="center" wrapText="1"/>
    </xf>
    <xf numFmtId="0" fontId="23" fillId="0" borderId="0" xfId="3346" applyFont="1" applyAlignment="1">
      <alignment horizontal="center" vertical="center" wrapText="1"/>
    </xf>
    <xf numFmtId="0" fontId="12" fillId="0" borderId="0" xfId="3344" applyFont="1" applyAlignment="1">
      <alignment horizontal="left" vertical="center" wrapText="1"/>
    </xf>
    <xf numFmtId="0" fontId="12" fillId="0" borderId="14" xfId="3346" applyFont="1" applyBorder="1" applyAlignment="1">
      <alignment vertical="center" wrapText="1"/>
    </xf>
    <xf numFmtId="0" fontId="12" fillId="0" borderId="14" xfId="3346" applyFont="1" applyFill="1" applyBorder="1" applyAlignment="1">
      <alignment vertical="center" wrapText="1"/>
    </xf>
    <xf numFmtId="3" fontId="12" fillId="0" borderId="0" xfId="3344" applyNumberFormat="1" applyFont="1" applyFill="1" applyAlignment="1">
      <alignment vertical="center"/>
    </xf>
    <xf numFmtId="3" fontId="12" fillId="0" borderId="14" xfId="3344" applyNumberFormat="1" applyFont="1" applyFill="1" applyBorder="1" applyAlignment="1">
      <alignment horizontal="right" vertical="center" wrapText="1"/>
    </xf>
    <xf numFmtId="41" fontId="23" fillId="0" borderId="0" xfId="3344" applyNumberFormat="1" applyFont="1" applyFill="1" applyBorder="1" applyAlignment="1">
      <alignment horizontal="right" vertical="center" wrapText="1"/>
    </xf>
    <xf numFmtId="41" fontId="12" fillId="27" borderId="0" xfId="3344" applyNumberFormat="1" applyFont="1" applyFill="1" applyBorder="1" applyAlignment="1">
      <alignment horizontal="right" vertical="center" wrapText="1"/>
    </xf>
    <xf numFmtId="0" fontId="5" fillId="0" borderId="0" xfId="3344" applyFont="1" applyBorder="1" applyAlignment="1">
      <alignment vertical="center"/>
    </xf>
    <xf numFmtId="0" fontId="2" fillId="0" borderId="0" xfId="3344" applyFont="1" applyBorder="1" applyAlignment="1">
      <alignment vertical="center"/>
    </xf>
    <xf numFmtId="165" fontId="12" fillId="0" borderId="0" xfId="3228" applyNumberFormat="1" applyFont="1" applyAlignment="1">
      <alignment vertical="center"/>
    </xf>
    <xf numFmtId="166" fontId="12" fillId="0" borderId="0" xfId="3228" applyNumberFormat="1" applyFont="1" applyAlignment="1">
      <alignment vertical="center"/>
    </xf>
    <xf numFmtId="3" fontId="11" fillId="0" borderId="0" xfId="3344" applyNumberFormat="1" applyFont="1" applyAlignment="1">
      <alignment vertical="center"/>
    </xf>
    <xf numFmtId="41" fontId="13" fillId="0" borderId="0" xfId="3344" applyNumberFormat="1" applyFont="1" applyBorder="1" applyAlignment="1">
      <alignment horizontal="right" vertical="center" wrapText="1"/>
    </xf>
    <xf numFmtId="41" fontId="11" fillId="0" borderId="0" xfId="3344" applyNumberFormat="1" applyFont="1" applyBorder="1" applyAlignment="1">
      <alignment horizontal="right" vertical="center" wrapText="1"/>
    </xf>
    <xf numFmtId="2" fontId="11" fillId="0" borderId="0" xfId="3344" applyNumberFormat="1" applyFont="1" applyAlignment="1">
      <alignment vertical="center"/>
    </xf>
    <xf numFmtId="166" fontId="19" fillId="0" borderId="0" xfId="3228" applyNumberFormat="1" applyFont="1" applyBorder="1" applyAlignment="1">
      <alignment horizontal="right" vertical="center" wrapText="1"/>
    </xf>
    <xf numFmtId="0" fontId="11" fillId="0" borderId="14" xfId="3344" applyFont="1" applyBorder="1" applyAlignment="1">
      <alignment vertical="center"/>
    </xf>
    <xf numFmtId="0" fontId="11" fillId="0" borderId="0" xfId="3344" applyFont="1" applyAlignment="1">
      <alignment vertical="center" wrapText="1"/>
    </xf>
    <xf numFmtId="0" fontId="2" fillId="0" borderId="0" xfId="3344" applyFont="1" applyAlignment="1">
      <alignment vertical="center" wrapText="1"/>
    </xf>
    <xf numFmtId="0" fontId="11" fillId="0" borderId="0" xfId="3373" applyFont="1" applyFill="1" applyAlignment="1">
      <alignment vertical="center"/>
    </xf>
    <xf numFmtId="0" fontId="11" fillId="0" borderId="0" xfId="3373" applyFont="1" applyFill="1" applyAlignment="1">
      <alignment horizontal="center" vertical="center" wrapText="1"/>
    </xf>
    <xf numFmtId="0" fontId="11" fillId="0" borderId="0" xfId="3373" applyFont="1" applyFill="1" applyAlignment="1">
      <alignment horizontal="left" vertical="center"/>
    </xf>
    <xf numFmtId="0" fontId="5" fillId="0" borderId="0" xfId="3344" applyFont="1"/>
    <xf numFmtId="0" fontId="6" fillId="0" borderId="0" xfId="3344" applyFont="1"/>
    <xf numFmtId="0" fontId="11" fillId="0" borderId="5" xfId="3344" applyFont="1" applyBorder="1" applyAlignment="1">
      <alignment horizontal="center" vertical="center" wrapText="1"/>
    </xf>
    <xf numFmtId="164" fontId="11" fillId="0" borderId="0" xfId="3375" applyNumberFormat="1" applyFont="1" applyBorder="1" applyAlignment="1">
      <alignment horizontal="center" vertical="center"/>
    </xf>
    <xf numFmtId="0" fontId="11" fillId="0" borderId="0" xfId="3344" applyFont="1" applyBorder="1" applyAlignment="1">
      <alignment horizontal="center" vertical="center" wrapText="1"/>
    </xf>
    <xf numFmtId="4" fontId="13" fillId="0" borderId="0" xfId="3344" applyNumberFormat="1" applyFont="1" applyBorder="1" applyAlignment="1">
      <alignment horizontal="right" vertical="center" wrapText="1"/>
    </xf>
    <xf numFmtId="167" fontId="13" fillId="0" borderId="0" xfId="3344" applyNumberFormat="1" applyFont="1" applyBorder="1" applyAlignment="1">
      <alignment horizontal="right" vertical="center" wrapText="1"/>
    </xf>
    <xf numFmtId="166" fontId="13" fillId="0" borderId="0" xfId="3228" applyNumberFormat="1" applyFont="1" applyBorder="1" applyAlignment="1">
      <alignment horizontal="right" vertical="center" wrapText="1"/>
    </xf>
    <xf numFmtId="166" fontId="18" fillId="0" borderId="0" xfId="3228" applyNumberFormat="1" applyFont="1" applyBorder="1" applyAlignment="1">
      <alignment horizontal="right" vertical="center" wrapText="1"/>
    </xf>
    <xf numFmtId="166" fontId="11" fillId="0" borderId="0" xfId="3228" applyNumberFormat="1" applyFont="1" applyBorder="1" applyAlignment="1">
      <alignment horizontal="right" vertical="center" wrapText="1"/>
    </xf>
    <xf numFmtId="3" fontId="11" fillId="0" borderId="0" xfId="3344" applyNumberFormat="1" applyFont="1" applyBorder="1" applyAlignment="1">
      <alignment horizontal="right" vertical="center" wrapText="1"/>
    </xf>
    <xf numFmtId="0" fontId="5" fillId="0" borderId="0" xfId="3374" applyFont="1" applyAlignment="1">
      <alignment vertical="center"/>
    </xf>
    <xf numFmtId="0" fontId="98" fillId="0" borderId="11" xfId="0" applyFont="1" applyBorder="1" applyAlignment="1">
      <alignment horizontal="center"/>
    </xf>
    <xf numFmtId="0" fontId="0" fillId="0" borderId="18" xfId="0" applyBorder="1" applyAlignment="1">
      <alignment horizontal="center" vertical="center" wrapText="1"/>
    </xf>
    <xf numFmtId="0" fontId="2" fillId="0" borderId="18" xfId="3374" applyFont="1" applyFill="1" applyBorder="1" applyAlignment="1">
      <alignment vertical="center"/>
    </xf>
    <xf numFmtId="0" fontId="11" fillId="0" borderId="0" xfId="3374" quotePrefix="1" applyFont="1" applyFill="1" applyBorder="1" applyAlignment="1">
      <alignment horizontal="center" vertical="center" wrapText="1"/>
    </xf>
    <xf numFmtId="0" fontId="11" fillId="0" borderId="0" xfId="3374" applyNumberFormat="1" applyFont="1" applyFill="1" applyBorder="1" applyAlignment="1">
      <alignment horizontal="justify" vertical="center" wrapText="1"/>
    </xf>
    <xf numFmtId="0" fontId="20" fillId="0" borderId="0" xfId="3374" applyNumberFormat="1" applyFont="1" applyFill="1" applyBorder="1" applyAlignment="1">
      <alignment horizontal="justify" vertical="top" wrapText="1"/>
    </xf>
    <xf numFmtId="0" fontId="11" fillId="0" borderId="0" xfId="3374" applyFont="1" applyAlignment="1">
      <alignment vertical="center"/>
    </xf>
    <xf numFmtId="0" fontId="99" fillId="0" borderId="0" xfId="3374" applyFont="1" applyAlignment="1">
      <alignment vertical="center"/>
    </xf>
    <xf numFmtId="0" fontId="13" fillId="0" borderId="0" xfId="3344" applyFont="1" applyAlignment="1">
      <alignment horizontal="right" vertical="center"/>
    </xf>
    <xf numFmtId="0" fontId="11" fillId="0" borderId="14" xfId="3374" applyFont="1" applyFill="1" applyBorder="1" applyAlignment="1">
      <alignment horizontal="center" vertical="center"/>
    </xf>
    <xf numFmtId="0" fontId="11" fillId="0" borderId="14" xfId="3374" applyFont="1" applyFill="1" applyBorder="1" applyAlignment="1">
      <alignment vertical="center"/>
    </xf>
    <xf numFmtId="0" fontId="11" fillId="0" borderId="14" xfId="3374" applyFont="1" applyFill="1" applyBorder="1" applyAlignment="1">
      <alignment horizontal="right" vertical="center"/>
    </xf>
    <xf numFmtId="0" fontId="11" fillId="0" borderId="0" xfId="3374" applyFont="1" applyFill="1" applyAlignment="1">
      <alignment horizontal="center" vertical="center"/>
    </xf>
    <xf numFmtId="0" fontId="11" fillId="0" borderId="0" xfId="3374" applyFont="1" applyFill="1" applyAlignment="1">
      <alignment vertical="center"/>
    </xf>
    <xf numFmtId="0" fontId="11" fillId="0" borderId="0" xfId="3374" applyFont="1" applyFill="1" applyAlignment="1">
      <alignment horizontal="right" vertical="center"/>
    </xf>
    <xf numFmtId="0" fontId="2" fillId="0" borderId="0" xfId="3374" applyFont="1" applyFill="1" applyAlignment="1">
      <alignment horizontal="center" vertical="center"/>
    </xf>
    <xf numFmtId="0" fontId="5" fillId="0" borderId="0" xfId="3374" applyFont="1" applyFill="1" applyAlignment="1">
      <alignment vertical="center"/>
    </xf>
    <xf numFmtId="0" fontId="33" fillId="0" borderId="0" xfId="0" applyFont="1" applyAlignment="1">
      <alignment horizontal="justify"/>
    </xf>
    <xf numFmtId="0" fontId="0" fillId="0" borderId="0" xfId="0" applyFont="1"/>
    <xf numFmtId="0" fontId="101" fillId="0" borderId="0" xfId="0" applyFont="1" applyAlignment="1">
      <alignment horizontal="justify" vertical="center" wrapText="1"/>
    </xf>
    <xf numFmtId="0" fontId="0" fillId="0" borderId="0" xfId="0" applyFont="1" applyAlignment="1">
      <alignment horizontal="justify" vertical="center" wrapText="1"/>
    </xf>
    <xf numFmtId="0" fontId="2" fillId="0" borderId="0" xfId="3374" applyFont="1" applyFill="1" applyAlignment="1">
      <alignment horizontal="center" vertical="justify"/>
    </xf>
    <xf numFmtId="0" fontId="33" fillId="0" borderId="0" xfId="0" applyFont="1" applyAlignment="1">
      <alignment horizontal="justify" vertical="center" wrapText="1"/>
    </xf>
    <xf numFmtId="0" fontId="33" fillId="0" borderId="0" xfId="0" applyFont="1" applyBorder="1" applyAlignment="1">
      <alignment horizontal="left" wrapText="1"/>
    </xf>
    <xf numFmtId="0" fontId="0" fillId="0" borderId="0" xfId="0" applyFont="1" applyBorder="1"/>
    <xf numFmtId="0" fontId="33" fillId="0" borderId="0" xfId="0" applyFont="1" applyBorder="1" applyAlignment="1">
      <alignment horizontal="center" vertical="top" wrapText="1"/>
    </xf>
    <xf numFmtId="0" fontId="33" fillId="0" borderId="0" xfId="0" applyFont="1" applyBorder="1" applyAlignment="1">
      <alignment horizontal="center" wrapText="1"/>
    </xf>
    <xf numFmtId="0" fontId="101" fillId="0" borderId="0" xfId="0" applyFont="1" applyAlignment="1">
      <alignment horizontal="justify" wrapText="1"/>
    </xf>
    <xf numFmtId="0" fontId="0" fillId="0" borderId="0" xfId="0" applyFont="1" applyAlignment="1">
      <alignment horizontal="justify" wrapText="1"/>
    </xf>
    <xf numFmtId="0" fontId="2" fillId="0" borderId="0" xfId="3374" applyFont="1" applyFill="1" applyAlignment="1">
      <alignment vertical="center"/>
    </xf>
    <xf numFmtId="0" fontId="102" fillId="0" borderId="0" xfId="0" applyFont="1"/>
    <xf numFmtId="0" fontId="103" fillId="0" borderId="0" xfId="0" applyFont="1" applyAlignment="1">
      <alignment horizontal="center"/>
    </xf>
    <xf numFmtId="0" fontId="104" fillId="0" borderId="0" xfId="0" applyFont="1" applyAlignment="1">
      <alignment horizontal="center"/>
    </xf>
    <xf numFmtId="0" fontId="103" fillId="0" borderId="0" xfId="0" applyFont="1" applyAlignment="1">
      <alignment horizontal="justify"/>
    </xf>
    <xf numFmtId="0" fontId="105" fillId="0" borderId="0" xfId="0" applyFont="1" applyAlignment="1">
      <alignment horizontal="justify"/>
    </xf>
    <xf numFmtId="0" fontId="105" fillId="28" borderId="0" xfId="0" applyFont="1" applyFill="1" applyAlignment="1">
      <alignment horizontal="justify"/>
    </xf>
    <xf numFmtId="0" fontId="106" fillId="28" borderId="0" xfId="0" applyFont="1" applyFill="1" applyAlignment="1">
      <alignment horizontal="justify"/>
    </xf>
    <xf numFmtId="0" fontId="8" fillId="0" borderId="0" xfId="3344" applyFont="1" applyAlignment="1">
      <alignment horizontal="center" vertical="center"/>
    </xf>
    <xf numFmtId="0" fontId="11" fillId="0" borderId="14" xfId="3344" applyFont="1" applyBorder="1" applyAlignment="1">
      <alignment horizontal="right" vertical="center"/>
    </xf>
    <xf numFmtId="0" fontId="11" fillId="0" borderId="14" xfId="3344" applyFont="1" applyBorder="1" applyAlignment="1">
      <alignment horizontal="center" vertical="center"/>
    </xf>
    <xf numFmtId="167" fontId="13" fillId="0" borderId="0" xfId="3344" applyNumberFormat="1" applyFont="1" applyAlignment="1">
      <alignment horizontal="right" vertical="center"/>
    </xf>
    <xf numFmtId="167" fontId="11" fillId="0" borderId="0" xfId="3344" applyNumberFormat="1" applyFont="1" applyAlignment="1">
      <alignment horizontal="right" vertical="center"/>
    </xf>
    <xf numFmtId="3" fontId="11" fillId="0" borderId="14" xfId="3344" applyNumberFormat="1" applyFont="1" applyBorder="1" applyAlignment="1">
      <alignment vertical="center"/>
    </xf>
    <xf numFmtId="0" fontId="2" fillId="0" borderId="0" xfId="3344" applyFont="1" applyBorder="1" applyAlignment="1">
      <alignment horizontal="left" vertical="center"/>
    </xf>
    <xf numFmtId="0" fontId="13" fillId="0" borderId="0" xfId="3344" applyFont="1" applyAlignment="1">
      <alignment vertical="center"/>
    </xf>
    <xf numFmtId="0" fontId="20" fillId="0" borderId="0" xfId="3344" applyFont="1" applyAlignment="1">
      <alignment horizontal="left" vertical="center"/>
    </xf>
    <xf numFmtId="0" fontId="11" fillId="0" borderId="0" xfId="3344" applyFont="1" applyBorder="1" applyAlignment="1">
      <alignment horizontal="left" vertical="center"/>
    </xf>
    <xf numFmtId="0" fontId="11" fillId="0" borderId="0" xfId="3344" applyFont="1" applyBorder="1" applyAlignment="1">
      <alignment horizontal="center" vertical="center"/>
    </xf>
    <xf numFmtId="0" fontId="11" fillId="0" borderId="0" xfId="3344" applyFont="1" applyAlignment="1">
      <alignment horizontal="center" vertical="center"/>
    </xf>
    <xf numFmtId="0" fontId="11" fillId="0" borderId="0" xfId="3344" applyFont="1" applyBorder="1" applyAlignment="1">
      <alignment vertical="center"/>
    </xf>
    <xf numFmtId="0" fontId="107" fillId="0" borderId="0" xfId="3344" applyFont="1" applyBorder="1" applyAlignment="1">
      <alignment horizontal="left" vertical="center"/>
    </xf>
    <xf numFmtId="167" fontId="11" fillId="0" borderId="14" xfId="3344" applyNumberFormat="1" applyFont="1" applyBorder="1" applyAlignment="1">
      <alignment horizontal="center" vertical="center"/>
    </xf>
    <xf numFmtId="0" fontId="3" fillId="0" borderId="0" xfId="3344" applyNumberFormat="1" applyFont="1" applyAlignment="1">
      <alignment vertical="center"/>
    </xf>
    <xf numFmtId="0" fontId="6" fillId="0" borderId="0" xfId="3344" applyNumberFormat="1" applyFont="1" applyAlignment="1">
      <alignment vertical="center"/>
    </xf>
    <xf numFmtId="0" fontId="11" fillId="0" borderId="14" xfId="3344" applyFont="1" applyBorder="1" applyAlignment="1" applyProtection="1">
      <alignment vertical="center"/>
      <protection locked="0"/>
    </xf>
    <xf numFmtId="0" fontId="11" fillId="0" borderId="14" xfId="3344" applyNumberFormat="1" applyFont="1" applyBorder="1" applyAlignment="1" applyProtection="1">
      <alignment vertical="center"/>
      <protection locked="0"/>
    </xf>
    <xf numFmtId="0" fontId="11" fillId="0" borderId="14" xfId="3344" applyNumberFormat="1" applyFont="1" applyBorder="1" applyAlignment="1" applyProtection="1">
      <alignment horizontal="right" vertical="center"/>
      <protection locked="0"/>
    </xf>
    <xf numFmtId="0" fontId="11" fillId="0" borderId="0" xfId="3344" applyFont="1" applyAlignment="1" applyProtection="1">
      <alignment vertical="center"/>
      <protection locked="0"/>
    </xf>
    <xf numFmtId="0" fontId="11" fillId="0" borderId="5" xfId="3375" applyNumberFormat="1" applyFont="1" applyBorder="1" applyAlignment="1" applyProtection="1">
      <alignment horizontal="center" vertical="center"/>
      <protection locked="0"/>
    </xf>
    <xf numFmtId="0" fontId="11" fillId="0" borderId="5" xfId="3344" applyNumberFormat="1" applyFont="1" applyBorder="1" applyAlignment="1" applyProtection="1">
      <alignment horizontal="center" vertical="center" wrapText="1"/>
      <protection locked="0"/>
    </xf>
    <xf numFmtId="0" fontId="13" fillId="0" borderId="0" xfId="3344" applyFont="1" applyAlignment="1" applyProtection="1">
      <alignment horizontal="center" vertical="center"/>
      <protection locked="0"/>
    </xf>
    <xf numFmtId="0" fontId="13" fillId="0" borderId="0" xfId="3344" applyFont="1" applyAlignment="1" applyProtection="1">
      <alignment horizontal="right" vertical="center"/>
    </xf>
    <xf numFmtId="0" fontId="11" fillId="0" borderId="0" xfId="3344" applyFont="1" applyAlignment="1">
      <alignment horizontal="right" vertical="center"/>
    </xf>
    <xf numFmtId="41" fontId="11" fillId="0" borderId="0" xfId="3344" applyNumberFormat="1" applyFont="1" applyAlignment="1">
      <alignment horizontal="right" vertical="center"/>
    </xf>
    <xf numFmtId="41" fontId="11" fillId="0" borderId="0" xfId="3344" applyNumberFormat="1" applyFont="1" applyBorder="1" applyAlignment="1">
      <alignment horizontal="right" vertical="center"/>
    </xf>
    <xf numFmtId="0" fontId="11" fillId="0" borderId="0" xfId="3344" applyFont="1" applyBorder="1" applyAlignment="1">
      <alignment horizontal="right" vertical="center"/>
    </xf>
    <xf numFmtId="0" fontId="11" fillId="0" borderId="0" xfId="3344" applyFont="1" applyAlignment="1">
      <alignment horizontal="left" vertical="center" wrapText="1"/>
    </xf>
    <xf numFmtId="0" fontId="2" fillId="0" borderId="0" xfId="3344" applyFont="1" applyAlignment="1">
      <alignment horizontal="left" vertical="center" wrapText="1"/>
    </xf>
    <xf numFmtId="0" fontId="6" fillId="0" borderId="0" xfId="3344" applyNumberFormat="1" applyFont="1" applyAlignment="1">
      <alignment horizontal="left" vertical="center"/>
    </xf>
    <xf numFmtId="0" fontId="20" fillId="0" borderId="14" xfId="3344" applyFont="1" applyBorder="1" applyAlignment="1">
      <alignment vertical="center"/>
    </xf>
    <xf numFmtId="0" fontId="11" fillId="0" borderId="14" xfId="3344" applyNumberFormat="1" applyFont="1" applyBorder="1" applyAlignment="1">
      <alignment horizontal="right" vertical="center"/>
    </xf>
    <xf numFmtId="0" fontId="11" fillId="0" borderId="0" xfId="3344" applyNumberFormat="1" applyFont="1" applyAlignment="1">
      <alignment horizontal="center" vertical="center" wrapText="1"/>
    </xf>
    <xf numFmtId="0" fontId="20" fillId="0" borderId="14" xfId="3344" applyNumberFormat="1" applyFont="1" applyBorder="1" applyAlignment="1">
      <alignment horizontal="center" vertical="center" wrapText="1"/>
    </xf>
    <xf numFmtId="41" fontId="13" fillId="0" borderId="0" xfId="3344" applyNumberFormat="1" applyFont="1" applyFill="1" applyAlignment="1">
      <alignment vertical="center"/>
    </xf>
    <xf numFmtId="3" fontId="13" fillId="0" borderId="0" xfId="3344" applyNumberFormat="1" applyFont="1" applyAlignment="1">
      <alignment vertical="center"/>
    </xf>
    <xf numFmtId="41" fontId="11" fillId="0" borderId="0" xfId="3344" applyNumberFormat="1" applyFont="1" applyFill="1" applyAlignment="1">
      <alignment vertical="center"/>
    </xf>
    <xf numFmtId="41" fontId="11" fillId="0" borderId="0" xfId="3236" applyNumberFormat="1" applyFont="1" applyAlignment="1">
      <alignment horizontal="right" vertical="center"/>
    </xf>
    <xf numFmtId="41" fontId="11" fillId="0" borderId="0" xfId="3344" applyNumberFormat="1" applyFont="1" applyFill="1" applyAlignment="1">
      <alignment horizontal="right" vertical="center"/>
    </xf>
    <xf numFmtId="1" fontId="11" fillId="0" borderId="0" xfId="3344" applyNumberFormat="1" applyFont="1" applyBorder="1" applyAlignment="1">
      <alignment horizontal="right" vertical="center"/>
    </xf>
    <xf numFmtId="0" fontId="11" fillId="0" borderId="0" xfId="3373" applyFont="1" applyFill="1" applyAlignment="1">
      <alignment horizontal="center" vertical="center"/>
    </xf>
    <xf numFmtId="0" fontId="3" fillId="0" borderId="0" xfId="3344" applyFont="1" applyFill="1" applyAlignment="1">
      <alignment vertical="center"/>
    </xf>
    <xf numFmtId="0" fontId="6" fillId="0" borderId="0" xfId="3344" applyFont="1" applyFill="1" applyAlignment="1">
      <alignment vertical="center"/>
    </xf>
    <xf numFmtId="0" fontId="111" fillId="0" borderId="0" xfId="3344" applyFont="1" applyAlignment="1">
      <alignment vertical="center"/>
    </xf>
    <xf numFmtId="0" fontId="113" fillId="0" borderId="5" xfId="0" applyFont="1" applyBorder="1" applyAlignment="1">
      <alignment horizontal="center" vertical="center"/>
    </xf>
    <xf numFmtId="0" fontId="111" fillId="0" borderId="0" xfId="3344" applyFont="1" applyAlignment="1">
      <alignment horizontal="center" vertical="center"/>
    </xf>
    <xf numFmtId="0" fontId="113" fillId="0" borderId="0" xfId="0" applyFont="1" applyAlignment="1">
      <alignment vertical="center"/>
    </xf>
    <xf numFmtId="0" fontId="112" fillId="0" borderId="14" xfId="3344" applyFont="1" applyBorder="1" applyAlignment="1">
      <alignment horizontal="center" vertical="center"/>
    </xf>
    <xf numFmtId="0" fontId="111" fillId="0" borderId="14" xfId="3344" applyFont="1" applyBorder="1" applyAlignment="1">
      <alignment horizontal="center" vertical="center"/>
    </xf>
    <xf numFmtId="0" fontId="111" fillId="0" borderId="14" xfId="3344" applyFont="1" applyBorder="1" applyAlignment="1">
      <alignment horizontal="left" vertical="center"/>
    </xf>
    <xf numFmtId="0" fontId="16" fillId="0" borderId="0" xfId="3344" applyFont="1" applyAlignment="1">
      <alignment vertical="center"/>
    </xf>
    <xf numFmtId="3" fontId="0" fillId="0" borderId="0" xfId="0" applyNumberFormat="1"/>
    <xf numFmtId="0" fontId="16" fillId="0" borderId="0" xfId="3344" applyFont="1" applyAlignment="1">
      <alignment horizontal="center" vertical="center"/>
    </xf>
    <xf numFmtId="201" fontId="11" fillId="0" borderId="0" xfId="3236" applyNumberFormat="1" applyFont="1" applyFill="1" applyAlignment="1">
      <alignment horizontal="center" vertical="center" wrapText="1"/>
    </xf>
    <xf numFmtId="0" fontId="3" fillId="0" borderId="0" xfId="3344" applyFont="1" applyAlignment="1" applyProtection="1">
      <alignment vertical="center"/>
    </xf>
    <xf numFmtId="0" fontId="5" fillId="0" borderId="0" xfId="3344" applyFont="1" applyAlignment="1" applyProtection="1">
      <alignment vertical="center"/>
    </xf>
    <xf numFmtId="0" fontId="6" fillId="0" borderId="0" xfId="3344" applyFont="1" applyAlignment="1" applyProtection="1">
      <alignment vertical="center"/>
    </xf>
    <xf numFmtId="0" fontId="5" fillId="0" borderId="14" xfId="3344" applyFont="1" applyBorder="1" applyAlignment="1" applyProtection="1">
      <alignment vertical="center"/>
    </xf>
    <xf numFmtId="0" fontId="11" fillId="0" borderId="0" xfId="3344" applyFont="1" applyAlignment="1" applyProtection="1">
      <alignment vertical="center"/>
    </xf>
    <xf numFmtId="0" fontId="2" fillId="0" borderId="0" xfId="3344" applyFont="1" applyAlignment="1" applyProtection="1">
      <alignment vertical="center"/>
    </xf>
    <xf numFmtId="0" fontId="11" fillId="0" borderId="0" xfId="3344" applyFont="1" applyAlignment="1" applyProtection="1">
      <alignment horizontal="center" vertical="center" wrapText="1"/>
    </xf>
    <xf numFmtId="0" fontId="20" fillId="0" borderId="14" xfId="3344" applyFont="1" applyBorder="1" applyAlignment="1" applyProtection="1">
      <alignment horizontal="center" vertical="center" wrapText="1"/>
    </xf>
    <xf numFmtId="0" fontId="111" fillId="0" borderId="0" xfId="3344" applyFont="1" applyBorder="1" applyAlignment="1" applyProtection="1">
      <alignment horizontal="center" vertical="center"/>
    </xf>
    <xf numFmtId="0" fontId="111" fillId="0" borderId="0" xfId="3344" applyFont="1" applyAlignment="1" applyProtection="1">
      <alignment vertical="center"/>
    </xf>
    <xf numFmtId="3" fontId="111" fillId="0" borderId="0" xfId="3344" applyNumberFormat="1" applyFont="1" applyBorder="1" applyAlignment="1" applyProtection="1">
      <alignment horizontal="right" vertical="center" wrapText="1"/>
    </xf>
    <xf numFmtId="3" fontId="111" fillId="0" borderId="0" xfId="3344" applyNumberFormat="1" applyFont="1" applyAlignment="1" applyProtection="1">
      <alignment vertical="center"/>
    </xf>
    <xf numFmtId="0" fontId="114" fillId="0" borderId="0" xfId="3344" applyFont="1" applyBorder="1" applyAlignment="1" applyProtection="1">
      <alignment horizontal="center" vertical="center"/>
    </xf>
    <xf numFmtId="0" fontId="114" fillId="0" borderId="0" xfId="3344" applyFont="1" applyAlignment="1" applyProtection="1">
      <alignment horizontal="center" vertical="center"/>
    </xf>
    <xf numFmtId="0" fontId="111" fillId="0" borderId="14" xfId="3344" applyFont="1" applyBorder="1" applyAlignment="1" applyProtection="1">
      <alignment vertical="center"/>
    </xf>
    <xf numFmtId="0" fontId="111" fillId="0" borderId="0" xfId="3344" applyFont="1" applyBorder="1" applyAlignment="1" applyProtection="1">
      <alignment vertical="center"/>
    </xf>
    <xf numFmtId="0" fontId="33" fillId="0" borderId="0" xfId="0" applyFont="1"/>
    <xf numFmtId="0" fontId="11" fillId="0" borderId="0" xfId="3344" applyFont="1" applyBorder="1" applyAlignment="1" applyProtection="1">
      <alignment vertical="center"/>
    </xf>
    <xf numFmtId="0" fontId="5" fillId="0" borderId="14" xfId="3344" applyFont="1" applyBorder="1" applyAlignment="1">
      <alignment vertical="center"/>
    </xf>
    <xf numFmtId="0" fontId="5" fillId="0" borderId="14" xfId="3344" applyFont="1" applyBorder="1" applyAlignment="1">
      <alignment horizontal="center" vertical="center"/>
    </xf>
    <xf numFmtId="0" fontId="111" fillId="0" borderId="0" xfId="3344" applyFont="1" applyAlignment="1" applyProtection="1">
      <alignment horizontal="center" vertical="center" wrapText="1"/>
    </xf>
    <xf numFmtId="0" fontId="112" fillId="0" borderId="14" xfId="3344" applyFont="1" applyBorder="1" applyAlignment="1" applyProtection="1">
      <alignment horizontal="center" vertical="center" wrapText="1"/>
    </xf>
    <xf numFmtId="2" fontId="111" fillId="0" borderId="0" xfId="3344" applyNumberFormat="1" applyFont="1" applyAlignment="1">
      <alignment vertical="center"/>
    </xf>
    <xf numFmtId="2" fontId="2" fillId="0" borderId="0" xfId="3344" applyNumberFormat="1" applyFont="1" applyAlignment="1">
      <alignment vertical="center"/>
    </xf>
    <xf numFmtId="2" fontId="111" fillId="0" borderId="0" xfId="3344" applyNumberFormat="1" applyFont="1" applyBorder="1" applyAlignment="1">
      <alignment horizontal="right" vertical="center" wrapText="1"/>
    </xf>
    <xf numFmtId="0" fontId="111" fillId="0" borderId="0" xfId="3344" applyFont="1" applyBorder="1" applyAlignment="1">
      <alignment horizontal="center" vertical="center"/>
    </xf>
    <xf numFmtId="3" fontId="111" fillId="0" borderId="0" xfId="3344" applyNumberFormat="1" applyFont="1" applyBorder="1" applyAlignment="1">
      <alignment horizontal="right" vertical="center" wrapText="1"/>
    </xf>
    <xf numFmtId="3" fontId="111" fillId="0" borderId="0" xfId="3344" applyNumberFormat="1" applyFont="1" applyFill="1" applyBorder="1" applyAlignment="1">
      <alignment horizontal="right" vertical="center" wrapText="1"/>
    </xf>
    <xf numFmtId="4" fontId="111" fillId="0" borderId="0" xfId="3344" applyNumberFormat="1" applyFont="1" applyBorder="1" applyAlignment="1">
      <alignment horizontal="right" vertical="center" wrapText="1"/>
    </xf>
    <xf numFmtId="4" fontId="11" fillId="0" borderId="0" xfId="3344" applyNumberFormat="1" applyFont="1" applyBorder="1" applyAlignment="1">
      <alignment horizontal="right" vertical="center" wrapText="1"/>
    </xf>
    <xf numFmtId="4" fontId="11" fillId="0" borderId="0" xfId="3344" applyNumberFormat="1" applyFont="1" applyFill="1" applyBorder="1" applyAlignment="1">
      <alignment horizontal="right" vertical="center" wrapText="1"/>
    </xf>
    <xf numFmtId="4" fontId="11" fillId="0" borderId="0" xfId="3344" applyNumberFormat="1" applyFont="1" applyAlignment="1">
      <alignment vertical="center"/>
    </xf>
    <xf numFmtId="0" fontId="14" fillId="0" borderId="14" xfId="3344" applyFont="1" applyBorder="1" applyAlignment="1">
      <alignment vertical="center"/>
    </xf>
    <xf numFmtId="0" fontId="14" fillId="0" borderId="0" xfId="3344" applyFont="1" applyBorder="1" applyAlignment="1">
      <alignment vertical="center"/>
    </xf>
    <xf numFmtId="41" fontId="11" fillId="0" borderId="0" xfId="3344" applyNumberFormat="1" applyFont="1" applyAlignment="1">
      <alignment vertical="center"/>
    </xf>
    <xf numFmtId="0" fontId="3" fillId="0" borderId="0" xfId="3346" applyFont="1" applyAlignment="1">
      <alignment vertical="center"/>
    </xf>
    <xf numFmtId="0" fontId="5" fillId="0" borderId="0" xfId="3346" applyFont="1" applyAlignment="1">
      <alignment vertical="center"/>
    </xf>
    <xf numFmtId="0" fontId="6" fillId="0" borderId="0" xfId="3346" applyFont="1" applyAlignment="1">
      <alignment vertical="center"/>
    </xf>
    <xf numFmtId="0" fontId="8" fillId="0" borderId="0" xfId="3346" applyFont="1" applyAlignment="1">
      <alignment vertical="center"/>
    </xf>
    <xf numFmtId="0" fontId="11" fillId="0" borderId="14" xfId="3346" applyFont="1" applyBorder="1" applyAlignment="1">
      <alignment vertical="center"/>
    </xf>
    <xf numFmtId="0" fontId="11" fillId="0" borderId="14" xfId="3346" applyFont="1" applyBorder="1" applyAlignment="1">
      <alignment horizontal="center" vertical="center"/>
    </xf>
    <xf numFmtId="0" fontId="11" fillId="0" borderId="14" xfId="3346" applyFont="1" applyBorder="1" applyAlignment="1">
      <alignment horizontal="right" vertical="center"/>
    </xf>
    <xf numFmtId="0" fontId="11" fillId="0" borderId="5" xfId="3346" applyFont="1" applyBorder="1" applyAlignment="1">
      <alignment horizontal="center" vertical="center" wrapText="1"/>
    </xf>
    <xf numFmtId="0" fontId="11" fillId="0" borderId="0" xfId="3346" applyFont="1" applyBorder="1" applyAlignment="1">
      <alignment horizontal="center" vertical="center" wrapText="1"/>
    </xf>
    <xf numFmtId="0" fontId="11" fillId="0" borderId="17" xfId="3346" applyFont="1" applyBorder="1" applyAlignment="1">
      <alignment vertical="center"/>
    </xf>
    <xf numFmtId="0" fontId="13" fillId="0" borderId="0" xfId="3346" applyFont="1" applyAlignment="1">
      <alignment vertical="center"/>
    </xf>
    <xf numFmtId="0" fontId="11" fillId="0" borderId="0" xfId="3346" applyFont="1" applyAlignment="1">
      <alignment horizontal="left" vertical="center"/>
    </xf>
    <xf numFmtId="0" fontId="11" fillId="0" borderId="0" xfId="3346" applyFont="1" applyBorder="1" applyAlignment="1">
      <alignment vertical="center"/>
    </xf>
    <xf numFmtId="0" fontId="2" fillId="0" borderId="0" xfId="3346" applyFont="1"/>
    <xf numFmtId="0" fontId="11" fillId="0" borderId="17" xfId="3344" applyFont="1" applyBorder="1" applyAlignment="1">
      <alignment vertical="center"/>
    </xf>
    <xf numFmtId="3" fontId="11" fillId="0" borderId="0" xfId="3344" applyNumberFormat="1" applyFont="1" applyAlignment="1">
      <alignment horizontal="left" vertical="center"/>
    </xf>
    <xf numFmtId="0" fontId="2" fillId="0" borderId="0" xfId="3344" applyFont="1" applyFill="1" applyBorder="1" applyAlignment="1">
      <alignment vertical="center"/>
    </xf>
    <xf numFmtId="3" fontId="13" fillId="0" borderId="0" xfId="3228" applyNumberFormat="1" applyFont="1" applyBorder="1" applyAlignment="1">
      <alignment horizontal="right" vertical="center" wrapText="1"/>
    </xf>
    <xf numFmtId="3" fontId="11" fillId="0" borderId="0" xfId="3373" applyNumberFormat="1" applyFont="1" applyFill="1" applyAlignment="1">
      <alignment horizontal="center" vertical="center" wrapText="1"/>
    </xf>
    <xf numFmtId="0" fontId="11" fillId="0" borderId="0" xfId="3344" applyFont="1" applyFill="1" applyBorder="1" applyAlignment="1">
      <alignment vertical="center"/>
    </xf>
    <xf numFmtId="2" fontId="13" fillId="0" borderId="0" xfId="3344" applyNumberFormat="1" applyFont="1" applyAlignment="1">
      <alignment vertical="center"/>
    </xf>
    <xf numFmtId="0" fontId="114" fillId="0" borderId="0" xfId="3344" applyFont="1" applyAlignment="1">
      <alignment vertical="center"/>
    </xf>
    <xf numFmtId="0" fontId="111" fillId="0" borderId="0" xfId="3344" applyFont="1" applyAlignment="1">
      <alignment horizontal="left" vertical="center"/>
    </xf>
    <xf numFmtId="0" fontId="11" fillId="0" borderId="17" xfId="3344" applyFont="1" applyBorder="1" applyAlignment="1">
      <alignment horizontal="right" vertical="center"/>
    </xf>
    <xf numFmtId="41" fontId="13" fillId="0" borderId="0" xfId="3344" applyNumberFormat="1" applyFont="1" applyFill="1" applyBorder="1" applyAlignment="1">
      <alignment horizontal="right" vertical="center"/>
    </xf>
    <xf numFmtId="167" fontId="11" fillId="0" borderId="14" xfId="3344" applyNumberFormat="1" applyFont="1" applyBorder="1" applyAlignment="1">
      <alignment vertical="center"/>
    </xf>
    <xf numFmtId="4" fontId="11" fillId="0" borderId="17" xfId="3344" applyNumberFormat="1" applyFont="1" applyBorder="1" applyAlignment="1">
      <alignment vertical="center"/>
    </xf>
    <xf numFmtId="43" fontId="13" fillId="0" borderId="0" xfId="3228" applyFont="1" applyFill="1" applyBorder="1" applyAlignment="1">
      <alignment horizontal="right" vertical="center"/>
    </xf>
    <xf numFmtId="43" fontId="11" fillId="0" borderId="0" xfId="3228" applyFont="1" applyFill="1" applyBorder="1" applyAlignment="1">
      <alignment horizontal="right" vertical="center"/>
    </xf>
    <xf numFmtId="165" fontId="13" fillId="0" borderId="0" xfId="3228" applyNumberFormat="1" applyFont="1" applyFill="1" applyBorder="1" applyAlignment="1">
      <alignment horizontal="right" vertical="center"/>
    </xf>
    <xf numFmtId="165" fontId="11" fillId="0" borderId="0" xfId="3228" applyNumberFormat="1" applyFont="1" applyFill="1" applyBorder="1" applyAlignment="1">
      <alignment horizontal="right" vertical="center"/>
    </xf>
    <xf numFmtId="0" fontId="19" fillId="0" borderId="17" xfId="3344" applyFont="1" applyBorder="1" applyAlignment="1">
      <alignment vertical="center"/>
    </xf>
    <xf numFmtId="0" fontId="19" fillId="0" borderId="5" xfId="3344" applyFont="1" applyBorder="1" applyAlignment="1">
      <alignment horizontal="center" vertical="center" wrapText="1"/>
    </xf>
    <xf numFmtId="0" fontId="18" fillId="0" borderId="0" xfId="3344" applyFont="1" applyAlignment="1">
      <alignment vertical="center" wrapText="1"/>
    </xf>
    <xf numFmtId="167" fontId="18" fillId="0" borderId="0" xfId="3228" applyNumberFormat="1" applyFont="1" applyBorder="1" applyAlignment="1">
      <alignment vertical="center" wrapText="1"/>
    </xf>
    <xf numFmtId="0" fontId="19" fillId="0" borderId="0" xfId="3344" applyFont="1" applyAlignment="1">
      <alignment vertical="center" wrapText="1"/>
    </xf>
    <xf numFmtId="0" fontId="19" fillId="0" borderId="0" xfId="3344" applyFont="1" applyAlignment="1">
      <alignment horizontal="left" vertical="center" wrapText="1"/>
    </xf>
    <xf numFmtId="167" fontId="19" fillId="0" borderId="0" xfId="3228" applyNumberFormat="1" applyFont="1" applyAlignment="1">
      <alignment vertical="center" wrapText="1"/>
    </xf>
    <xf numFmtId="167" fontId="19" fillId="0" borderId="0" xfId="3228" applyNumberFormat="1" applyFont="1" applyBorder="1" applyAlignment="1">
      <alignment vertical="center" wrapText="1"/>
    </xf>
    <xf numFmtId="43" fontId="19" fillId="0" borderId="0" xfId="3228" applyFont="1" applyAlignment="1">
      <alignment vertical="center" wrapText="1"/>
    </xf>
    <xf numFmtId="167" fontId="19" fillId="27" borderId="0" xfId="3228" applyNumberFormat="1" applyFont="1" applyFill="1" applyAlignment="1">
      <alignment vertical="center" wrapText="1"/>
    </xf>
    <xf numFmtId="0" fontId="19" fillId="27" borderId="0" xfId="3344" applyFont="1" applyFill="1" applyAlignment="1">
      <alignment horizontal="left" vertical="center" wrapText="1"/>
    </xf>
    <xf numFmtId="0" fontId="18" fillId="0" borderId="0" xfId="3344" applyFont="1" applyAlignment="1">
      <alignment horizontal="left" vertical="center" wrapText="1"/>
    </xf>
    <xf numFmtId="167" fontId="19" fillId="0" borderId="0" xfId="3344" applyNumberFormat="1" applyFont="1" applyAlignment="1">
      <alignment vertical="center" wrapText="1"/>
    </xf>
    <xf numFmtId="43" fontId="19" fillId="0" borderId="0" xfId="3228" applyFont="1" applyBorder="1" applyAlignment="1">
      <alignment horizontal="right" vertical="center" wrapText="1"/>
    </xf>
    <xf numFmtId="0" fontId="19" fillId="0" borderId="0" xfId="3344" applyFont="1" applyBorder="1" applyAlignment="1">
      <alignment horizontal="left" vertical="center" wrapText="1"/>
    </xf>
    <xf numFmtId="43" fontId="19" fillId="0" borderId="0" xfId="3228" applyFont="1" applyBorder="1" applyAlignment="1">
      <alignment vertical="center" wrapText="1"/>
    </xf>
    <xf numFmtId="0" fontId="119" fillId="0" borderId="0" xfId="3344" applyFont="1" applyAlignment="1">
      <alignment horizontal="left" vertical="center" wrapText="1"/>
    </xf>
    <xf numFmtId="167" fontId="19" fillId="0" borderId="0" xfId="3344" applyNumberFormat="1" applyFont="1" applyBorder="1" applyAlignment="1">
      <alignment horizontal="right" vertical="center" wrapText="1"/>
    </xf>
    <xf numFmtId="167" fontId="19" fillId="0" borderId="0" xfId="3236" applyNumberFormat="1" applyFont="1" applyAlignment="1">
      <alignment horizontal="right" vertical="center" wrapText="1"/>
    </xf>
    <xf numFmtId="0" fontId="19" fillId="0" borderId="14" xfId="3344" applyFont="1" applyBorder="1" applyAlignment="1">
      <alignment horizontal="left" vertical="center" wrapText="1"/>
    </xf>
    <xf numFmtId="167" fontId="19" fillId="0" borderId="14" xfId="3344" applyNumberFormat="1" applyFont="1" applyBorder="1" applyAlignment="1">
      <alignment horizontal="right" vertical="center" wrapText="1"/>
    </xf>
    <xf numFmtId="167" fontId="19" fillId="0" borderId="14" xfId="3344" applyNumberFormat="1" applyFont="1" applyBorder="1" applyAlignment="1">
      <alignment vertical="center" wrapText="1"/>
    </xf>
    <xf numFmtId="0" fontId="19" fillId="0" borderId="0" xfId="3344" applyFont="1" applyAlignment="1">
      <alignment vertical="center"/>
    </xf>
    <xf numFmtId="3" fontId="11" fillId="0" borderId="0" xfId="3344" applyNumberFormat="1" applyFont="1" applyBorder="1" applyAlignment="1">
      <alignment vertical="center"/>
    </xf>
    <xf numFmtId="0" fontId="13" fillId="0" borderId="0" xfId="3346" applyFont="1" applyAlignment="1">
      <alignment horizontal="center" vertical="center"/>
    </xf>
    <xf numFmtId="0" fontId="11" fillId="0" borderId="5" xfId="3346" applyFont="1" applyBorder="1" applyAlignment="1">
      <alignment horizontal="center" vertical="center"/>
    </xf>
    <xf numFmtId="0" fontId="3" fillId="0" borderId="0" xfId="3346" applyFont="1" applyAlignment="1">
      <alignment horizontal="center" vertical="center"/>
    </xf>
    <xf numFmtId="0" fontId="16" fillId="0" borderId="0" xfId="3346" applyFont="1" applyAlignment="1">
      <alignment horizontal="center" vertical="center"/>
    </xf>
    <xf numFmtId="0" fontId="11" fillId="0" borderId="0" xfId="3346" applyFont="1" applyAlignment="1">
      <alignment horizontal="center" vertical="center"/>
    </xf>
    <xf numFmtId="203" fontId="13" fillId="0" borderId="0" xfId="3346" applyNumberFormat="1" applyFont="1" applyAlignment="1">
      <alignment horizontal="right" vertical="center"/>
    </xf>
    <xf numFmtId="203" fontId="11" fillId="0" borderId="0" xfId="3344" applyNumberFormat="1" applyFont="1" applyAlignment="1">
      <alignment horizontal="right" vertical="center"/>
    </xf>
    <xf numFmtId="166" fontId="11" fillId="0" borderId="14" xfId="3228" applyNumberFormat="1" applyFont="1" applyBorder="1" applyAlignment="1">
      <alignment horizontal="right" vertical="center" wrapText="1"/>
    </xf>
    <xf numFmtId="0" fontId="5" fillId="0" borderId="5" xfId="3344" applyFont="1" applyBorder="1" applyAlignment="1">
      <alignment horizontal="center" vertical="center" wrapText="1"/>
    </xf>
    <xf numFmtId="164" fontId="111" fillId="0" borderId="5" xfId="3375" applyNumberFormat="1" applyFont="1" applyBorder="1" applyAlignment="1">
      <alignment horizontal="center" vertical="center"/>
    </xf>
    <xf numFmtId="0" fontId="111" fillId="0" borderId="5" xfId="3344" applyFont="1" applyBorder="1" applyAlignment="1">
      <alignment horizontal="center" vertical="center" wrapText="1"/>
    </xf>
    <xf numFmtId="0" fontId="111" fillId="0" borderId="0" xfId="3344" applyFont="1" applyBorder="1" applyAlignment="1">
      <alignment vertical="center"/>
    </xf>
    <xf numFmtId="0" fontId="111" fillId="0" borderId="0" xfId="3346" applyFont="1" applyAlignment="1">
      <alignment vertical="center"/>
    </xf>
    <xf numFmtId="165" fontId="11" fillId="0" borderId="0" xfId="3228" applyNumberFormat="1" applyFont="1" applyBorder="1" applyAlignment="1">
      <alignment vertical="center"/>
    </xf>
    <xf numFmtId="165" fontId="11" fillId="0" borderId="0" xfId="3228" applyNumberFormat="1" applyFont="1" applyAlignment="1">
      <alignment vertical="center"/>
    </xf>
    <xf numFmtId="0" fontId="13" fillId="0" borderId="14" xfId="3346" applyFont="1" applyBorder="1" applyAlignment="1">
      <alignment vertical="center"/>
    </xf>
    <xf numFmtId="187" fontId="13" fillId="0" borderId="14" xfId="3346" applyNumberFormat="1" applyFont="1" applyBorder="1" applyAlignment="1">
      <alignment vertical="center"/>
    </xf>
    <xf numFmtId="0" fontId="11" fillId="0" borderId="14" xfId="3346" applyFont="1" applyBorder="1" applyAlignment="1">
      <alignment horizontal="left" vertical="center"/>
    </xf>
    <xf numFmtId="0" fontId="2" fillId="0" borderId="14" xfId="3346" applyFont="1" applyBorder="1" applyAlignment="1">
      <alignment vertical="center"/>
    </xf>
    <xf numFmtId="187" fontId="11" fillId="0" borderId="0" xfId="3346" applyNumberFormat="1" applyFont="1" applyAlignment="1">
      <alignment vertical="center"/>
    </xf>
    <xf numFmtId="165" fontId="13" fillId="0" borderId="0" xfId="3228" applyNumberFormat="1" applyFont="1" applyAlignment="1">
      <alignment vertical="center"/>
    </xf>
    <xf numFmtId="0" fontId="13" fillId="0" borderId="14" xfId="3346" applyFont="1" applyBorder="1" applyAlignment="1">
      <alignment horizontal="left" vertical="center"/>
    </xf>
    <xf numFmtId="41" fontId="11" fillId="0" borderId="17" xfId="3346" applyNumberFormat="1" applyFont="1" applyBorder="1" applyAlignment="1">
      <alignment vertical="center"/>
    </xf>
    <xf numFmtId="0" fontId="3" fillId="0" borderId="0" xfId="3344" applyFont="1" applyBorder="1" applyAlignment="1">
      <alignment vertical="center"/>
    </xf>
    <xf numFmtId="0" fontId="32" fillId="0" borderId="14" xfId="3344" applyFont="1" applyBorder="1" applyAlignment="1">
      <alignment vertical="center"/>
    </xf>
    <xf numFmtId="0" fontId="2" fillId="0" borderId="14" xfId="3344" applyFont="1" applyBorder="1" applyAlignment="1">
      <alignment horizontal="center" vertical="center"/>
    </xf>
    <xf numFmtId="3" fontId="121" fillId="0" borderId="0" xfId="0" applyNumberFormat="1" applyFont="1"/>
    <xf numFmtId="0" fontId="8" fillId="0" borderId="14" xfId="3344" applyFont="1" applyBorder="1" applyAlignment="1">
      <alignment vertical="center"/>
    </xf>
    <xf numFmtId="0" fontId="13" fillId="0" borderId="0" xfId="3344" applyFont="1" applyBorder="1" applyAlignment="1">
      <alignment horizontal="center" vertical="center"/>
    </xf>
    <xf numFmtId="0" fontId="6" fillId="0" borderId="0" xfId="3344" applyFont="1" applyAlignment="1">
      <alignment horizontal="left" vertical="center"/>
    </xf>
    <xf numFmtId="0" fontId="13" fillId="0" borderId="0" xfId="3344" applyFont="1" applyAlignment="1">
      <alignment horizontal="left" vertical="center"/>
    </xf>
    <xf numFmtId="0" fontId="23" fillId="0" borderId="0" xfId="0" applyFont="1" applyAlignment="1">
      <alignment vertical="center"/>
    </xf>
    <xf numFmtId="0" fontId="128" fillId="0" borderId="0" xfId="0" applyFont="1" applyAlignment="1">
      <alignment vertical="center"/>
    </xf>
    <xf numFmtId="167" fontId="13" fillId="0" borderId="0" xfId="3228" applyNumberFormat="1" applyFont="1" applyBorder="1" applyAlignment="1">
      <alignment horizontal="right" vertical="center" wrapText="1"/>
    </xf>
    <xf numFmtId="165" fontId="23" fillId="0" borderId="0" xfId="3228" applyNumberFormat="1" applyFont="1" applyAlignment="1">
      <alignment vertical="center"/>
    </xf>
    <xf numFmtId="165" fontId="23" fillId="0" borderId="0" xfId="0" applyNumberFormat="1" applyFont="1" applyAlignment="1">
      <alignment vertical="center"/>
    </xf>
    <xf numFmtId="166" fontId="26" fillId="0" borderId="0" xfId="3228" applyNumberFormat="1" applyFont="1" applyAlignment="1">
      <alignment vertical="center"/>
    </xf>
    <xf numFmtId="3" fontId="4" fillId="0" borderId="0" xfId="3344" applyNumberFormat="1" applyFont="1" applyFill="1" applyBorder="1" applyAlignment="1">
      <alignment horizontal="right" vertical="center" wrapText="1"/>
    </xf>
    <xf numFmtId="166" fontId="23" fillId="0" borderId="0" xfId="3228" applyNumberFormat="1" applyFont="1" applyAlignment="1">
      <alignment vertical="center"/>
    </xf>
    <xf numFmtId="43" fontId="23" fillId="0" borderId="0" xfId="3228" applyFont="1" applyAlignment="1">
      <alignment vertical="center"/>
    </xf>
    <xf numFmtId="43" fontId="12" fillId="0" borderId="0" xfId="3228" applyFont="1" applyAlignment="1">
      <alignment vertical="center"/>
    </xf>
    <xf numFmtId="165" fontId="111" fillId="0" borderId="0" xfId="3228" applyNumberFormat="1" applyFont="1" applyAlignment="1">
      <alignment vertical="center"/>
    </xf>
    <xf numFmtId="205" fontId="23" fillId="0" borderId="0" xfId="3228" applyNumberFormat="1" applyFont="1" applyAlignment="1">
      <alignment vertical="center"/>
    </xf>
    <xf numFmtId="205" fontId="12" fillId="0" borderId="0" xfId="3228" applyNumberFormat="1" applyFont="1" applyAlignment="1">
      <alignment vertical="center"/>
    </xf>
    <xf numFmtId="165" fontId="115" fillId="0" borderId="0" xfId="3228" applyNumberFormat="1" applyFont="1" applyAlignment="1">
      <alignment vertical="center"/>
    </xf>
    <xf numFmtId="165" fontId="113" fillId="0" borderId="0" xfId="3228" applyNumberFormat="1" applyFont="1" applyAlignment="1">
      <alignment vertical="center"/>
    </xf>
    <xf numFmtId="165" fontId="111" fillId="0" borderId="0" xfId="3228" applyNumberFormat="1" applyFont="1" applyBorder="1" applyAlignment="1">
      <alignment vertical="center"/>
    </xf>
    <xf numFmtId="204" fontId="26" fillId="0" borderId="0" xfId="3228" applyNumberFormat="1" applyFont="1" applyAlignment="1">
      <alignment horizontal="left" vertical="center"/>
    </xf>
    <xf numFmtId="41" fontId="26" fillId="0" borderId="0" xfId="3228" applyNumberFormat="1" applyFont="1" applyAlignment="1">
      <alignment horizontal="left" vertical="center"/>
    </xf>
    <xf numFmtId="41" fontId="12" fillId="0" borderId="0" xfId="3228" applyNumberFormat="1" applyFont="1" applyAlignment="1">
      <alignment horizontal="left" vertical="center"/>
    </xf>
    <xf numFmtId="43" fontId="12" fillId="0" borderId="0" xfId="3228" applyFont="1" applyAlignment="1">
      <alignment horizontal="left" vertical="center"/>
    </xf>
    <xf numFmtId="3" fontId="23" fillId="0" borderId="0" xfId="0" applyNumberFormat="1" applyFont="1" applyAlignment="1">
      <alignment vertical="center"/>
    </xf>
    <xf numFmtId="41" fontId="23" fillId="0" borderId="0" xfId="0" applyNumberFormat="1" applyFont="1" applyAlignment="1">
      <alignment vertical="center"/>
    </xf>
    <xf numFmtId="4" fontId="12" fillId="0" borderId="0" xfId="0" applyNumberFormat="1" applyFont="1" applyAlignment="1">
      <alignment vertical="center"/>
    </xf>
    <xf numFmtId="0" fontId="128" fillId="0" borderId="14" xfId="0" applyFont="1" applyBorder="1" applyAlignment="1">
      <alignment vertical="center"/>
    </xf>
    <xf numFmtId="3" fontId="128" fillId="0" borderId="0" xfId="0" applyNumberFormat="1" applyFont="1" applyAlignment="1">
      <alignment vertical="center"/>
    </xf>
    <xf numFmtId="167" fontId="128" fillId="0" borderId="0" xfId="0" applyNumberFormat="1" applyFont="1" applyAlignment="1">
      <alignment vertical="center"/>
    </xf>
    <xf numFmtId="4" fontId="128" fillId="0" borderId="0" xfId="0" applyNumberFormat="1" applyFont="1" applyAlignment="1">
      <alignment vertical="center"/>
    </xf>
    <xf numFmtId="0" fontId="26" fillId="0" borderId="0" xfId="0" applyFont="1" applyAlignment="1">
      <alignment horizontal="right" vertical="center" wrapText="1"/>
    </xf>
    <xf numFmtId="0" fontId="12" fillId="0" borderId="0" xfId="0" applyFont="1" applyAlignment="1">
      <alignment vertical="center"/>
    </xf>
    <xf numFmtId="0" fontId="9" fillId="0" borderId="0" xfId="0" applyFont="1" applyAlignment="1">
      <alignment vertical="center"/>
    </xf>
    <xf numFmtId="3" fontId="12" fillId="0" borderId="0" xfId="0" applyNumberFormat="1" applyFont="1" applyAlignment="1">
      <alignment vertical="center"/>
    </xf>
    <xf numFmtId="0" fontId="128" fillId="0" borderId="17" xfId="0" applyFont="1" applyBorder="1" applyAlignment="1">
      <alignment horizontal="center" vertical="center"/>
    </xf>
    <xf numFmtId="0" fontId="12" fillId="0" borderId="14" xfId="0" applyFont="1" applyBorder="1" applyAlignment="1">
      <alignment vertical="center"/>
    </xf>
    <xf numFmtId="0" fontId="27" fillId="0" borderId="14" xfId="0" applyFont="1" applyBorder="1" applyAlignment="1">
      <alignment vertical="center"/>
    </xf>
    <xf numFmtId="167" fontId="11" fillId="0" borderId="0" xfId="3344" applyNumberFormat="1" applyFont="1" applyBorder="1" applyAlignment="1">
      <alignment vertical="center"/>
    </xf>
    <xf numFmtId="167" fontId="12" fillId="0" borderId="0" xfId="3228" applyNumberFormat="1" applyFont="1" applyAlignment="1">
      <alignment vertical="center"/>
    </xf>
    <xf numFmtId="3" fontId="11" fillId="0" borderId="14" xfId="3344" applyNumberFormat="1" applyFont="1" applyBorder="1" applyAlignment="1">
      <alignment horizontal="right" vertical="center"/>
    </xf>
    <xf numFmtId="165" fontId="12" fillId="0" borderId="0" xfId="0" applyNumberFormat="1" applyFont="1" applyAlignment="1">
      <alignment vertical="center"/>
    </xf>
    <xf numFmtId="41" fontId="12" fillId="0" borderId="0" xfId="0" applyNumberFormat="1" applyFont="1" applyAlignment="1">
      <alignment vertical="center"/>
    </xf>
    <xf numFmtId="0" fontId="2" fillId="0" borderId="14" xfId="3344" applyFont="1" applyBorder="1" applyAlignment="1">
      <alignment horizontal="right" vertical="center"/>
    </xf>
    <xf numFmtId="4" fontId="11" fillId="0" borderId="14" xfId="3344" applyNumberFormat="1" applyFont="1" applyBorder="1" applyAlignment="1">
      <alignment vertical="center"/>
    </xf>
    <xf numFmtId="0" fontId="12" fillId="0" borderId="0" xfId="0" applyFont="1" applyAlignment="1">
      <alignment horizontal="left" vertical="center" wrapText="1"/>
    </xf>
    <xf numFmtId="0" fontId="12" fillId="0" borderId="0" xfId="0" applyFont="1" applyAlignment="1">
      <alignment horizontal="left" vertical="center"/>
    </xf>
    <xf numFmtId="0" fontId="27" fillId="0" borderId="0" xfId="0" applyFont="1" applyAlignment="1">
      <alignment horizontal="left" vertical="center"/>
    </xf>
    <xf numFmtId="0" fontId="27" fillId="0" borderId="0" xfId="3344" applyFont="1" applyAlignment="1">
      <alignment horizontal="left" vertical="center"/>
    </xf>
    <xf numFmtId="0" fontId="12" fillId="0" borderId="0" xfId="0" applyFont="1" applyFill="1" applyAlignment="1">
      <alignment vertical="center"/>
    </xf>
    <xf numFmtId="0" fontId="12" fillId="0" borderId="0" xfId="3373" applyFont="1" applyFill="1" applyAlignment="1">
      <alignment vertical="center"/>
    </xf>
    <xf numFmtId="0" fontId="27" fillId="0" borderId="0" xfId="3344" applyFont="1" applyAlignment="1">
      <alignment horizontal="left" vertical="center" wrapText="1"/>
    </xf>
    <xf numFmtId="0" fontId="12" fillId="0" borderId="14" xfId="3346" applyFont="1" applyFill="1" applyBorder="1" applyAlignment="1">
      <alignment horizontal="right" vertical="center"/>
    </xf>
    <xf numFmtId="0" fontId="27" fillId="0" borderId="0" xfId="3344" applyFont="1" applyBorder="1" applyAlignment="1">
      <alignment horizontal="left" vertical="center"/>
    </xf>
    <xf numFmtId="0" fontId="12" fillId="0" borderId="0" xfId="0" applyFont="1" applyFill="1" applyBorder="1" applyAlignment="1">
      <alignment vertical="center"/>
    </xf>
    <xf numFmtId="0" fontId="12" fillId="0" borderId="0" xfId="3344" applyFont="1" applyBorder="1" applyAlignment="1">
      <alignment vertical="center"/>
    </xf>
    <xf numFmtId="0" fontId="25" fillId="0" borderId="0" xfId="0" applyFont="1" applyAlignment="1">
      <alignment vertical="center"/>
    </xf>
    <xf numFmtId="3" fontId="26" fillId="0" borderId="0" xfId="0" applyNumberFormat="1" applyFont="1" applyAlignment="1">
      <alignment vertical="center"/>
    </xf>
    <xf numFmtId="0" fontId="26" fillId="0" borderId="0" xfId="0" applyFont="1" applyAlignment="1">
      <alignment vertical="center"/>
    </xf>
    <xf numFmtId="0" fontId="120" fillId="0" borderId="0" xfId="0" applyFont="1" applyAlignment="1">
      <alignment vertical="center"/>
    </xf>
    <xf numFmtId="0" fontId="26" fillId="0" borderId="0" xfId="0" applyFont="1" applyAlignment="1">
      <alignment horizontal="left" vertical="center"/>
    </xf>
    <xf numFmtId="0" fontId="26" fillId="0" borderId="0" xfId="0" applyFont="1" applyAlignment="1">
      <alignment vertical="center" wrapText="1"/>
    </xf>
    <xf numFmtId="3" fontId="9" fillId="0" borderId="0" xfId="0" applyNumberFormat="1" applyFont="1" applyAlignment="1">
      <alignment vertical="center"/>
    </xf>
    <xf numFmtId="4" fontId="25" fillId="0" borderId="0" xfId="0" applyNumberFormat="1" applyFont="1" applyAlignment="1">
      <alignment horizontal="right" vertical="center" wrapText="1"/>
    </xf>
    <xf numFmtId="166" fontId="25" fillId="0" borderId="0" xfId="3228" applyNumberFormat="1" applyFont="1" applyAlignment="1">
      <alignment horizontal="right" vertical="center" wrapText="1"/>
    </xf>
    <xf numFmtId="166" fontId="26" fillId="0" borderId="0" xfId="3228" applyNumberFormat="1" applyFont="1" applyAlignment="1">
      <alignment horizontal="right" vertical="center" wrapText="1"/>
    </xf>
    <xf numFmtId="0" fontId="111" fillId="0" borderId="0" xfId="3346" applyFont="1" applyBorder="1" applyAlignment="1">
      <alignment vertical="center"/>
    </xf>
    <xf numFmtId="0" fontId="12" fillId="0" borderId="0" xfId="0" applyFont="1" applyAlignment="1">
      <alignment horizontal="right" vertical="center"/>
    </xf>
    <xf numFmtId="203" fontId="20" fillId="0" borderId="0" xfId="3344" applyNumberFormat="1" applyFont="1" applyAlignment="1">
      <alignment horizontal="right" vertical="center"/>
    </xf>
    <xf numFmtId="0" fontId="20" fillId="0" borderId="0" xfId="3344" applyFont="1" applyBorder="1" applyAlignment="1">
      <alignment horizontal="left" vertical="center"/>
    </xf>
    <xf numFmtId="203" fontId="20" fillId="0" borderId="0" xfId="3344" applyNumberFormat="1" applyFont="1" applyBorder="1" applyAlignment="1">
      <alignment horizontal="right" vertical="center"/>
    </xf>
    <xf numFmtId="167" fontId="12" fillId="0" borderId="0" xfId="0" applyNumberFormat="1" applyFont="1" applyAlignment="1">
      <alignment vertical="center"/>
    </xf>
    <xf numFmtId="0" fontId="112" fillId="0" borderId="0" xfId="3344" applyFont="1" applyAlignment="1">
      <alignment horizontal="left" vertical="center"/>
    </xf>
    <xf numFmtId="203" fontId="11" fillId="0" borderId="14" xfId="3344" applyNumberFormat="1" applyFont="1" applyBorder="1" applyAlignment="1">
      <alignment vertical="center"/>
    </xf>
    <xf numFmtId="0" fontId="13" fillId="0" borderId="17" xfId="3344" applyFont="1" applyBorder="1" applyAlignment="1">
      <alignment vertical="center"/>
    </xf>
    <xf numFmtId="4" fontId="13" fillId="0" borderId="0" xfId="3344" applyNumberFormat="1" applyFont="1" applyAlignment="1">
      <alignment vertical="center"/>
    </xf>
    <xf numFmtId="3" fontId="20" fillId="0" borderId="0" xfId="3344" applyNumberFormat="1" applyFont="1" applyAlignment="1">
      <alignment horizontal="left" vertical="center"/>
    </xf>
    <xf numFmtId="0" fontId="20" fillId="0" borderId="0" xfId="3346" applyFont="1" applyAlignment="1">
      <alignment horizontal="left" vertical="center"/>
    </xf>
    <xf numFmtId="41" fontId="11" fillId="0" borderId="14" xfId="3344" applyNumberFormat="1" applyFont="1" applyBorder="1" applyAlignment="1">
      <alignment vertical="center"/>
    </xf>
    <xf numFmtId="0" fontId="113" fillId="0" borderId="17" xfId="0" applyFont="1" applyBorder="1" applyAlignment="1">
      <alignment horizontal="center" vertical="center"/>
    </xf>
    <xf numFmtId="0" fontId="113" fillId="0" borderId="14" xfId="0" applyFont="1" applyBorder="1" applyAlignment="1">
      <alignment vertical="center"/>
    </xf>
    <xf numFmtId="0" fontId="26" fillId="0" borderId="0" xfId="0" applyFont="1" applyAlignment="1">
      <alignment horizontal="center" vertical="center"/>
    </xf>
    <xf numFmtId="0" fontId="12" fillId="0" borderId="17" xfId="0" applyFont="1" applyBorder="1" applyAlignment="1">
      <alignment horizontal="center" vertical="center"/>
    </xf>
    <xf numFmtId="4" fontId="113" fillId="0" borderId="0" xfId="0" applyNumberFormat="1" applyFont="1" applyAlignment="1">
      <alignment vertical="center"/>
    </xf>
    <xf numFmtId="0" fontId="115" fillId="0" borderId="0" xfId="0" applyFont="1" applyAlignment="1">
      <alignment horizontal="center" vertical="center"/>
    </xf>
    <xf numFmtId="0" fontId="113" fillId="0" borderId="0" xfId="0" applyFont="1" applyBorder="1" applyAlignment="1">
      <alignment vertical="center"/>
    </xf>
    <xf numFmtId="0" fontId="114" fillId="0" borderId="0" xfId="3344" applyFont="1" applyAlignment="1">
      <alignment horizontal="center" vertical="center"/>
    </xf>
    <xf numFmtId="3" fontId="111" fillId="0" borderId="0" xfId="3344" applyNumberFormat="1" applyFont="1" applyAlignment="1">
      <alignment horizontal="center" vertical="center"/>
    </xf>
    <xf numFmtId="167" fontId="23" fillId="0" borderId="0" xfId="0" applyNumberFormat="1" applyFont="1" applyAlignment="1">
      <alignment vertical="center"/>
    </xf>
    <xf numFmtId="167" fontId="23" fillId="0" borderId="0" xfId="3227" applyNumberFormat="1" applyFont="1" applyAlignment="1">
      <alignment vertical="center"/>
    </xf>
    <xf numFmtId="167" fontId="128" fillId="0" borderId="0" xfId="3227" applyNumberFormat="1" applyFont="1" applyAlignment="1">
      <alignment vertical="center"/>
    </xf>
    <xf numFmtId="167" fontId="129" fillId="0" borderId="0" xfId="0" applyNumberFormat="1" applyFont="1" applyAlignment="1">
      <alignment vertical="center"/>
    </xf>
    <xf numFmtId="167" fontId="129" fillId="0" borderId="0" xfId="3227" applyNumberFormat="1" applyFont="1" applyAlignment="1">
      <alignment vertical="center"/>
    </xf>
    <xf numFmtId="0" fontId="130" fillId="0" borderId="0" xfId="0" applyFont="1" applyAlignment="1">
      <alignment vertical="center"/>
    </xf>
    <xf numFmtId="0" fontId="131" fillId="0" borderId="0" xfId="0" applyFont="1" applyAlignment="1">
      <alignment vertical="center"/>
    </xf>
    <xf numFmtId="0" fontId="10" fillId="0" borderId="0" xfId="0" applyFont="1" applyAlignment="1">
      <alignment vertical="center"/>
    </xf>
    <xf numFmtId="0" fontId="2" fillId="0" borderId="0" xfId="3373" applyFont="1" applyFill="1" applyAlignment="1">
      <alignment vertical="center"/>
    </xf>
    <xf numFmtId="4" fontId="136" fillId="0" borderId="0" xfId="0" applyNumberFormat="1" applyFont="1"/>
    <xf numFmtId="0" fontId="137" fillId="0" borderId="0" xfId="3344" applyFont="1" applyAlignment="1">
      <alignment vertical="center"/>
    </xf>
    <xf numFmtId="0" fontId="128" fillId="0" borderId="5" xfId="0" applyFont="1" applyBorder="1" applyAlignment="1">
      <alignment vertical="center"/>
    </xf>
    <xf numFmtId="41" fontId="128" fillId="0" borderId="0" xfId="0" applyNumberFormat="1" applyFont="1" applyAlignment="1">
      <alignment vertical="center"/>
    </xf>
    <xf numFmtId="0" fontId="128" fillId="0" borderId="5" xfId="0" applyFont="1" applyBorder="1" applyAlignment="1">
      <alignment horizontal="center" vertical="center"/>
    </xf>
    <xf numFmtId="43" fontId="128" fillId="0" borderId="0" xfId="0" applyNumberFormat="1" applyFont="1" applyAlignment="1">
      <alignment vertical="center"/>
    </xf>
    <xf numFmtId="0" fontId="139" fillId="0" borderId="0" xfId="3344" applyFont="1" applyBorder="1" applyAlignment="1">
      <alignment horizontal="right" vertical="center"/>
    </xf>
    <xf numFmtId="0" fontId="139" fillId="0" borderId="0" xfId="3344" applyFont="1" applyBorder="1" applyAlignment="1">
      <alignment horizontal="center" vertical="center" wrapText="1"/>
    </xf>
    <xf numFmtId="0" fontId="139" fillId="0" borderId="0" xfId="3344" applyFont="1" applyAlignment="1">
      <alignment vertical="center"/>
    </xf>
    <xf numFmtId="167" fontId="140" fillId="0" borderId="0" xfId="3344" applyNumberFormat="1" applyFont="1" applyAlignment="1">
      <alignment vertical="center"/>
    </xf>
    <xf numFmtId="4" fontId="139" fillId="0" borderId="0" xfId="0" applyNumberFormat="1" applyFont="1" applyAlignment="1">
      <alignment vertical="center"/>
    </xf>
    <xf numFmtId="167" fontId="139" fillId="0" borderId="0" xfId="0" applyNumberFormat="1" applyFont="1" applyAlignment="1">
      <alignment vertical="center"/>
    </xf>
    <xf numFmtId="43" fontId="139" fillId="0" borderId="0" xfId="3228" applyFont="1" applyAlignment="1">
      <alignment vertical="center"/>
    </xf>
    <xf numFmtId="0" fontId="139" fillId="0" borderId="0" xfId="0" applyFont="1" applyAlignment="1">
      <alignment vertical="center"/>
    </xf>
    <xf numFmtId="0" fontId="139" fillId="0" borderId="0" xfId="3344" applyFont="1" applyBorder="1" applyAlignment="1">
      <alignment vertical="center"/>
    </xf>
    <xf numFmtId="201" fontId="139" fillId="0" borderId="0" xfId="3236" applyNumberFormat="1" applyFont="1" applyFill="1" applyAlignment="1">
      <alignment horizontal="center" vertical="center" wrapText="1"/>
    </xf>
    <xf numFmtId="0" fontId="141" fillId="0" borderId="0" xfId="3344" applyFont="1" applyAlignment="1">
      <alignment vertical="center"/>
    </xf>
    <xf numFmtId="0" fontId="142" fillId="0" borderId="0" xfId="3344" applyFont="1" applyAlignment="1">
      <alignment vertical="center"/>
    </xf>
    <xf numFmtId="0" fontId="142" fillId="0" borderId="0" xfId="3346" applyFont="1" applyAlignment="1">
      <alignment vertical="center"/>
    </xf>
    <xf numFmtId="0" fontId="143" fillId="0" borderId="0" xfId="0" applyFont="1"/>
    <xf numFmtId="3" fontId="144" fillId="0" borderId="0" xfId="0" applyNumberFormat="1" applyFont="1" applyAlignment="1">
      <alignment vertical="center"/>
    </xf>
    <xf numFmtId="202" fontId="142" fillId="0" borderId="0" xfId="3344" applyNumberFormat="1" applyFont="1" applyAlignment="1">
      <alignment vertical="center"/>
    </xf>
    <xf numFmtId="0" fontId="142" fillId="0" borderId="0" xfId="3344" applyFont="1"/>
    <xf numFmtId="4" fontId="23" fillId="0" borderId="0" xfId="0" applyNumberFormat="1" applyFont="1" applyAlignment="1">
      <alignment vertical="center"/>
    </xf>
    <xf numFmtId="0" fontId="11" fillId="0" borderId="0" xfId="0" applyFont="1" applyAlignment="1">
      <alignment vertical="center"/>
    </xf>
    <xf numFmtId="0" fontId="27" fillId="0" borderId="0" xfId="0" applyFont="1" applyAlignment="1">
      <alignment horizontal="center" vertical="center"/>
    </xf>
    <xf numFmtId="0" fontId="128" fillId="0" borderId="0" xfId="0" applyFont="1" applyAlignment="1">
      <alignment vertical="center"/>
    </xf>
    <xf numFmtId="37" fontId="12" fillId="0" borderId="0" xfId="3228" applyNumberFormat="1" applyFont="1" applyAlignment="1">
      <alignment vertical="center"/>
    </xf>
    <xf numFmtId="0" fontId="2" fillId="0" borderId="5" xfId="3344" applyFont="1" applyBorder="1" applyAlignment="1">
      <alignment vertical="center"/>
    </xf>
    <xf numFmtId="203" fontId="128" fillId="0" borderId="0" xfId="0" applyNumberFormat="1" applyFont="1" applyAlignment="1">
      <alignment vertical="center"/>
    </xf>
    <xf numFmtId="0" fontId="128" fillId="0" borderId="0" xfId="0" applyFont="1" applyAlignment="1">
      <alignment vertical="center"/>
    </xf>
    <xf numFmtId="0" fontId="17" fillId="0" borderId="0" xfId="3344" applyFont="1" applyAlignment="1">
      <alignment vertical="center"/>
    </xf>
    <xf numFmtId="0" fontId="17" fillId="0" borderId="0" xfId="3346" applyFont="1" applyFill="1" applyAlignment="1">
      <alignment vertical="center"/>
    </xf>
    <xf numFmtId="0" fontId="17" fillId="0" borderId="0" xfId="3346" applyFont="1" applyAlignment="1">
      <alignment vertical="center"/>
    </xf>
    <xf numFmtId="0" fontId="17" fillId="0" borderId="0" xfId="3344" applyFont="1" applyFill="1" applyAlignment="1">
      <alignment vertical="center"/>
    </xf>
    <xf numFmtId="0" fontId="2" fillId="0" borderId="0" xfId="3346" applyFont="1" applyBorder="1" applyAlignment="1">
      <alignment vertical="center"/>
    </xf>
    <xf numFmtId="43" fontId="23" fillId="0" borderId="0" xfId="0" applyNumberFormat="1" applyFont="1" applyAlignment="1">
      <alignment vertical="center"/>
    </xf>
    <xf numFmtId="0" fontId="24" fillId="0" borderId="0" xfId="0" applyFont="1" applyAlignment="1">
      <alignment vertical="center"/>
    </xf>
    <xf numFmtId="41" fontId="13" fillId="0" borderId="0" xfId="3344" applyNumberFormat="1" applyFont="1" applyAlignment="1">
      <alignment horizontal="right" vertical="center"/>
    </xf>
    <xf numFmtId="0" fontId="128" fillId="0" borderId="0" xfId="0" applyFont="1" applyAlignment="1">
      <alignment vertical="center" wrapText="1"/>
    </xf>
    <xf numFmtId="0" fontId="27" fillId="0" borderId="0" xfId="0" applyFont="1" applyAlignment="1">
      <alignment vertical="center"/>
    </xf>
    <xf numFmtId="0" fontId="27" fillId="0" borderId="0" xfId="0" applyFont="1" applyAlignment="1">
      <alignment vertical="center" wrapText="1"/>
    </xf>
    <xf numFmtId="0" fontId="17" fillId="0" borderId="0" xfId="0" applyFont="1" applyAlignment="1">
      <alignment vertical="center"/>
    </xf>
    <xf numFmtId="167" fontId="9" fillId="0" borderId="0" xfId="0" applyNumberFormat="1" applyFont="1" applyAlignment="1">
      <alignment vertical="center"/>
    </xf>
    <xf numFmtId="4" fontId="17" fillId="0" borderId="0" xfId="0" applyNumberFormat="1" applyFont="1" applyAlignment="1">
      <alignment vertical="center"/>
    </xf>
    <xf numFmtId="4" fontId="9" fillId="0" borderId="0" xfId="0" applyNumberFormat="1" applyFont="1" applyAlignment="1">
      <alignment vertical="center"/>
    </xf>
    <xf numFmtId="167" fontId="17" fillId="0" borderId="0" xfId="0" applyNumberFormat="1" applyFont="1" applyAlignment="1">
      <alignment vertical="center"/>
    </xf>
    <xf numFmtId="2" fontId="17" fillId="0" borderId="0" xfId="0" applyNumberFormat="1" applyFont="1" applyAlignment="1">
      <alignment vertical="center"/>
    </xf>
    <xf numFmtId="2" fontId="128" fillId="0" borderId="0" xfId="0" applyNumberFormat="1" applyFont="1" applyAlignment="1">
      <alignment vertical="center"/>
    </xf>
    <xf numFmtId="0" fontId="128" fillId="0" borderId="0" xfId="0" applyFont="1" applyAlignment="1">
      <alignment vertical="center"/>
    </xf>
    <xf numFmtId="0" fontId="128" fillId="0" borderId="5" xfId="0" applyFont="1" applyBorder="1" applyAlignment="1">
      <alignment horizontal="center" vertical="center"/>
    </xf>
    <xf numFmtId="0" fontId="128" fillId="0" borderId="0" xfId="0" applyFont="1" applyAlignment="1">
      <alignment horizontal="center" vertical="center"/>
    </xf>
    <xf numFmtId="0" fontId="128" fillId="0" borderId="17" xfId="0" applyFont="1" applyBorder="1" applyAlignment="1">
      <alignment horizontal="center" vertical="center"/>
    </xf>
    <xf numFmtId="1" fontId="146" fillId="0" borderId="0" xfId="0" applyNumberFormat="1" applyFont="1" applyAlignment="1">
      <alignment horizontal="right" vertical="center" wrapText="1"/>
    </xf>
    <xf numFmtId="166" fontId="19" fillId="0" borderId="0" xfId="3228" applyNumberFormat="1" applyFont="1" applyAlignment="1">
      <alignment vertical="center" wrapText="1"/>
    </xf>
    <xf numFmtId="1" fontId="128" fillId="0" borderId="0" xfId="0" applyNumberFormat="1" applyFont="1" applyAlignment="1">
      <alignment vertical="center"/>
    </xf>
    <xf numFmtId="0" fontId="128" fillId="0" borderId="0" xfId="0" applyFont="1" applyBorder="1" applyAlignment="1">
      <alignment vertical="center"/>
    </xf>
    <xf numFmtId="4" fontId="128" fillId="0" borderId="0" xfId="0" applyNumberFormat="1" applyFont="1" applyBorder="1" applyAlignment="1">
      <alignment vertical="center"/>
    </xf>
    <xf numFmtId="0" fontId="128" fillId="0" borderId="14" xfId="0" applyFont="1" applyBorder="1" applyAlignment="1">
      <alignment horizontal="center" vertical="center"/>
    </xf>
    <xf numFmtId="0" fontId="128" fillId="0" borderId="5" xfId="0" applyFont="1" applyBorder="1" applyAlignment="1">
      <alignment horizontal="center" vertical="center" wrapText="1"/>
    </xf>
    <xf numFmtId="0" fontId="128" fillId="0" borderId="0" xfId="0" applyFont="1" applyAlignment="1">
      <alignment horizontal="center" vertical="center" wrapText="1"/>
    </xf>
    <xf numFmtId="0" fontId="128" fillId="0" borderId="0" xfId="0" applyFont="1" applyBorder="1" applyAlignment="1">
      <alignment horizontal="center" vertical="center" wrapText="1"/>
    </xf>
    <xf numFmtId="203" fontId="12" fillId="0" borderId="0" xfId="0" applyNumberFormat="1" applyFont="1" applyAlignment="1">
      <alignment vertical="center"/>
    </xf>
    <xf numFmtId="3" fontId="12" fillId="0" borderId="0" xfId="3346" applyNumberFormat="1" applyFont="1" applyFill="1" applyBorder="1" applyAlignment="1">
      <alignment vertical="center"/>
    </xf>
    <xf numFmtId="167" fontId="128" fillId="0" borderId="0" xfId="0" applyNumberFormat="1" applyFont="1" applyAlignment="1">
      <alignment vertical="center" wrapText="1"/>
    </xf>
    <xf numFmtId="0" fontId="27" fillId="0" borderId="14" xfId="0" applyFont="1" applyBorder="1" applyAlignment="1">
      <alignment horizontal="center" vertical="center"/>
    </xf>
    <xf numFmtId="0" fontId="5" fillId="0" borderId="0" xfId="3346" applyFont="1" applyBorder="1" applyAlignment="1">
      <alignment vertical="center"/>
    </xf>
    <xf numFmtId="0" fontId="19" fillId="0" borderId="0" xfId="0" applyFont="1" applyAlignment="1">
      <alignment vertical="center"/>
    </xf>
    <xf numFmtId="0" fontId="119" fillId="0" borderId="0" xfId="0" applyFont="1" applyAlignment="1">
      <alignment vertical="center"/>
    </xf>
    <xf numFmtId="0" fontId="0" fillId="0" borderId="0" xfId="0"/>
    <xf numFmtId="0" fontId="130" fillId="0" borderId="0" xfId="0" applyFont="1" applyAlignment="1">
      <alignment vertical="center"/>
    </xf>
    <xf numFmtId="0" fontId="128" fillId="0" borderId="0" xfId="0" applyFont="1" applyAlignment="1">
      <alignment vertical="center"/>
    </xf>
    <xf numFmtId="0" fontId="130" fillId="0" borderId="0" xfId="0" applyFont="1" applyAlignment="1">
      <alignment vertical="center" wrapText="1"/>
    </xf>
    <xf numFmtId="0" fontId="131" fillId="0" borderId="0" xfId="0" applyFont="1" applyAlignment="1">
      <alignment vertical="center" wrapText="1"/>
    </xf>
    <xf numFmtId="0" fontId="12" fillId="0" borderId="17" xfId="0" applyFont="1" applyBorder="1" applyAlignment="1">
      <alignment horizontal="center" vertical="center" wrapText="1"/>
    </xf>
    <xf numFmtId="0" fontId="128" fillId="0" borderId="0" xfId="0" applyFont="1" applyBorder="1" applyAlignment="1">
      <alignment horizontal="center" vertical="center" wrapText="1"/>
    </xf>
    <xf numFmtId="0" fontId="128" fillId="0" borderId="14" xfId="0" applyFont="1" applyBorder="1" applyAlignment="1">
      <alignment horizontal="center" vertical="center" wrapText="1"/>
    </xf>
    <xf numFmtId="0" fontId="128" fillId="0" borderId="5" xfId="0" applyFont="1" applyBorder="1" applyAlignment="1">
      <alignment horizontal="center" vertical="center"/>
    </xf>
    <xf numFmtId="0" fontId="134" fillId="0" borderId="0" xfId="0" applyFont="1" applyAlignment="1">
      <alignment horizontal="center"/>
    </xf>
    <xf numFmtId="0" fontId="135" fillId="0" borderId="0" xfId="0" applyFont="1" applyAlignment="1">
      <alignment horizontal="center"/>
    </xf>
    <xf numFmtId="0" fontId="0" fillId="0" borderId="0" xfId="0" applyAlignment="1">
      <alignment horizontal="center"/>
    </xf>
    <xf numFmtId="0" fontId="24" fillId="0" borderId="17" xfId="0" applyFont="1" applyBorder="1" applyAlignment="1">
      <alignment horizontal="center"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17" xfId="0" applyFont="1" applyBorder="1" applyAlignment="1">
      <alignment horizontal="center" vertical="center"/>
    </xf>
    <xf numFmtId="0" fontId="12" fillId="0" borderId="0" xfId="0" applyFont="1" applyAlignment="1">
      <alignment horizontal="center" vertical="center"/>
    </xf>
    <xf numFmtId="0" fontId="128" fillId="0" borderId="0" xfId="0" applyFont="1" applyAlignment="1">
      <alignment horizontal="center" vertical="center"/>
    </xf>
    <xf numFmtId="0" fontId="128" fillId="0" borderId="0" xfId="0" applyFont="1" applyAlignment="1">
      <alignment vertical="center" wrapText="1"/>
    </xf>
    <xf numFmtId="0" fontId="27" fillId="0" borderId="0" xfId="0" applyFont="1" applyAlignment="1">
      <alignment vertical="center" wrapText="1"/>
    </xf>
    <xf numFmtId="3" fontId="128" fillId="0" borderId="0" xfId="0" applyNumberFormat="1" applyFont="1" applyAlignment="1">
      <alignment vertical="center"/>
    </xf>
    <xf numFmtId="41" fontId="128" fillId="0" borderId="0" xfId="0" applyNumberFormat="1" applyFont="1" applyAlignment="1">
      <alignment vertical="center"/>
    </xf>
    <xf numFmtId="0" fontId="128" fillId="0" borderId="0" xfId="0" applyFont="1" applyAlignment="1">
      <alignment horizontal="left" vertical="center" wrapText="1"/>
    </xf>
    <xf numFmtId="0" fontId="27" fillId="0" borderId="0" xfId="0" applyFont="1" applyAlignment="1">
      <alignment horizontal="left" vertical="center" wrapText="1"/>
    </xf>
    <xf numFmtId="0" fontId="122" fillId="0" borderId="0" xfId="0" applyFont="1" applyAlignment="1">
      <alignment horizontal="center" vertical="center"/>
    </xf>
    <xf numFmtId="0" fontId="7" fillId="0" borderId="0" xfId="0" applyFont="1" applyAlignment="1">
      <alignment vertical="center"/>
    </xf>
    <xf numFmtId="0" fontId="17" fillId="0" borderId="0" xfId="0" applyFont="1" applyAlignment="1">
      <alignment horizontal="center" vertical="center"/>
    </xf>
    <xf numFmtId="0" fontId="10" fillId="0" borderId="0" xfId="0" applyFont="1" applyAlignment="1">
      <alignment horizontal="center" vertical="center"/>
    </xf>
    <xf numFmtId="0" fontId="12" fillId="0" borderId="17" xfId="0" applyFont="1" applyBorder="1" applyAlignment="1">
      <alignment vertical="center" wrapText="1"/>
    </xf>
    <xf numFmtId="0" fontId="147" fillId="0" borderId="0" xfId="0" applyFont="1" applyAlignment="1">
      <alignment horizontal="center"/>
    </xf>
  </cellXfs>
  <cellStyles count="3467">
    <cellStyle name="_x0001_" xfId="1"/>
    <cellStyle name="??" xfId="2"/>
    <cellStyle name="?? [0.00]_PRODUCT DETAIL Q1" xfId="3"/>
    <cellStyle name="?? [0]" xfId="4"/>
    <cellStyle name="?? [0] 10" xfId="5"/>
    <cellStyle name="?? [0] 11" xfId="6"/>
    <cellStyle name="?? [0] 2" xfId="7"/>
    <cellStyle name="?? [0] 3" xfId="8"/>
    <cellStyle name="?? [0] 4" xfId="9"/>
    <cellStyle name="?? [0] 5" xfId="10"/>
    <cellStyle name="?? [0] 6" xfId="11"/>
    <cellStyle name="?? [0] 7" xfId="12"/>
    <cellStyle name="?? [0] 8" xfId="13"/>
    <cellStyle name="?? [0] 9" xfId="14"/>
    <cellStyle name="???? [0.00]_PRODUCT DETAIL Q1" xfId="15"/>
    <cellStyle name="????_PRODUCT DETAIL Q1" xfId="16"/>
    <cellStyle name="???[0]_Book1" xfId="17"/>
    <cellStyle name="???_95" xfId="18"/>
    <cellStyle name="?_x0010__x0001_??Pr" xfId="19"/>
    <cellStyle name="??_(????)??????" xfId="20"/>
    <cellStyle name="??9JS—_x0008_??????????????????H_x0001_????&lt;i·0??????????_x0007_?_x0010__x0001_??Thongso??9JS—_x0008_??????????????????‚_x0001_?" xfId="21"/>
    <cellStyle name="_x0001_??Thanh_phan?9š" xfId="22"/>
    <cellStyle name="?Sums?9^R—_x0008_????????????????????N_x0004__x0002__x0003_1?_x0014_" xfId="23"/>
    <cellStyle name="_00.Bia" xfId="24"/>
    <cellStyle name="_01 DVHC" xfId="25"/>
    <cellStyle name="_01 DVHC - DD (Ok)" xfId="26"/>
    <cellStyle name="_01 DVHC - DD (Ok) 10" xfId="27"/>
    <cellStyle name="_01 DVHC - DD (Ok) 11" xfId="28"/>
    <cellStyle name="_01 DVHC - DD (Ok) 2" xfId="29"/>
    <cellStyle name="_01 DVHC - DD (Ok) 3" xfId="30"/>
    <cellStyle name="_01 DVHC - DD (Ok) 4" xfId="31"/>
    <cellStyle name="_01 DVHC - DD (Ok) 5" xfId="32"/>
    <cellStyle name="_01 DVHC - DD (Ok) 6" xfId="33"/>
    <cellStyle name="_01 DVHC - DD (Ok) 7" xfId="34"/>
    <cellStyle name="_01 DVHC - DD (Ok) 8" xfId="35"/>
    <cellStyle name="_01 DVHC - DD (Ok) 9" xfId="36"/>
    <cellStyle name="_01 DVHC - DD (Ok)_07 Nong nghiep (103 - 222)" xfId="37"/>
    <cellStyle name="_01 DVHC - DD (Ok)_07 Nong nghiep (103-219)" xfId="38"/>
    <cellStyle name="_01 DVHC - DD (Ok)_115 (1) BoSung" xfId="39"/>
    <cellStyle name="_01 DVHC - DD (Ok)_3.TKQG -Thuat Ngu" xfId="40"/>
    <cellStyle name="_01 DVHC - DD (Ok)_4 Dau tu- xay dung - Thuat Ngu" xfId="41"/>
    <cellStyle name="_01 DVHC - DD (Ok)_Hoa_bieu nien giam cay lau nam 2013 chinhsua_2" xfId="42"/>
    <cellStyle name="_01 DVHC - DD (Ok)_Huyen.07 Nong nghiep (8-5-2014)" xfId="43"/>
    <cellStyle name="_01 DVHC - DD (Ok)_NienGiam.LamNghiep.Tan" xfId="44"/>
    <cellStyle name="_01 DVHC - DD (Ok)_THANH- 07 Nong nghiep (ngay 8-5-2014)" xfId="45"/>
    <cellStyle name="_01 DVHC 10" xfId="46"/>
    <cellStyle name="_01 DVHC 11" xfId="47"/>
    <cellStyle name="_01 DVHC 2" xfId="48"/>
    <cellStyle name="_01 DVHC 3" xfId="49"/>
    <cellStyle name="_01 DVHC 4" xfId="50"/>
    <cellStyle name="_01 DVHC 5" xfId="51"/>
    <cellStyle name="_01 DVHC 6" xfId="52"/>
    <cellStyle name="_01 DVHC 7" xfId="53"/>
    <cellStyle name="_01 DVHC 8" xfId="54"/>
    <cellStyle name="_01 DVHC 9" xfId="55"/>
    <cellStyle name="_01 DVHC(OK)" xfId="56"/>
    <cellStyle name="_01 DVHC(OK) 10" xfId="57"/>
    <cellStyle name="_01 DVHC(OK) 11" xfId="58"/>
    <cellStyle name="_01 DVHC(OK) 2" xfId="59"/>
    <cellStyle name="_01 DVHC(OK) 3" xfId="60"/>
    <cellStyle name="_01 DVHC(OK) 4" xfId="61"/>
    <cellStyle name="_01 DVHC(OK) 5" xfId="62"/>
    <cellStyle name="_01 DVHC(OK) 6" xfId="63"/>
    <cellStyle name="_01 DVHC(OK) 7" xfId="64"/>
    <cellStyle name="_01 DVHC(OK) 8" xfId="65"/>
    <cellStyle name="_01 DVHC(OK) 9" xfId="66"/>
    <cellStyle name="_01 DVHC(OK)_05 Doanh nghiep va Ca the_2011 (Ok)" xfId="67"/>
    <cellStyle name="_01 DVHC(OK)_07 Nong nghiep (103 - 222)" xfId="68"/>
    <cellStyle name="_01 DVHC(OK)_07 Nong nghiep (103-219)" xfId="69"/>
    <cellStyle name="_01 DVHC(OK)_11 (3)" xfId="70"/>
    <cellStyle name="_01 DVHC(OK)_11 (3) 10" xfId="71"/>
    <cellStyle name="_01 DVHC(OK)_11 (3) 11" xfId="72"/>
    <cellStyle name="_01 DVHC(OK)_11 (3) 2" xfId="73"/>
    <cellStyle name="_01 DVHC(OK)_11 (3) 3" xfId="74"/>
    <cellStyle name="_01 DVHC(OK)_11 (3) 4" xfId="75"/>
    <cellStyle name="_01 DVHC(OK)_11 (3) 5" xfId="76"/>
    <cellStyle name="_01 DVHC(OK)_11 (3) 6" xfId="77"/>
    <cellStyle name="_01 DVHC(OK)_11 (3) 7" xfId="78"/>
    <cellStyle name="_01 DVHC(OK)_11 (3) 8" xfId="79"/>
    <cellStyle name="_01 DVHC(OK)_11 (3) 9" xfId="80"/>
    <cellStyle name="_01 DVHC(OK)_11 (3)_07 Nong nghiep (103 - 222)" xfId="81"/>
    <cellStyle name="_01 DVHC(OK)_11 (3)_07 Nong nghiep (103-219)" xfId="82"/>
    <cellStyle name="_01 DVHC(OK)_11 (3)_115 (1) BoSung" xfId="83"/>
    <cellStyle name="_01 DVHC(OK)_11 (3)_3.TKQG -Thuat Ngu" xfId="84"/>
    <cellStyle name="_01 DVHC(OK)_11 (3)_4 Dau tu- xay dung - Thuat Ngu" xfId="85"/>
    <cellStyle name="_01 DVHC(OK)_11 (3)_Hoa_bieu nien giam cay lau nam 2013 chinhsua_2" xfId="86"/>
    <cellStyle name="_01 DVHC(OK)_11 (3)_Huyen.07 Nong nghiep (8-5-2014)" xfId="87"/>
    <cellStyle name="_01 DVHC(OK)_11 (3)_NienGiam.LamNghiep.Tan" xfId="88"/>
    <cellStyle name="_01 DVHC(OK)_11 (3)_THANH- 07 Nong nghiep (ngay 8-5-2014)" xfId="89"/>
    <cellStyle name="_01 DVHC(OK)_115 (1) BoSung" xfId="90"/>
    <cellStyle name="_01 DVHC(OK)_12 (2)" xfId="91"/>
    <cellStyle name="_01 DVHC(OK)_12 (2) 10" xfId="92"/>
    <cellStyle name="_01 DVHC(OK)_12 (2) 11" xfId="93"/>
    <cellStyle name="_01 DVHC(OK)_12 (2) 2" xfId="94"/>
    <cellStyle name="_01 DVHC(OK)_12 (2) 3" xfId="95"/>
    <cellStyle name="_01 DVHC(OK)_12 (2) 4" xfId="96"/>
    <cellStyle name="_01 DVHC(OK)_12 (2) 5" xfId="97"/>
    <cellStyle name="_01 DVHC(OK)_12 (2) 6" xfId="98"/>
    <cellStyle name="_01 DVHC(OK)_12 (2) 7" xfId="99"/>
    <cellStyle name="_01 DVHC(OK)_12 (2) 8" xfId="100"/>
    <cellStyle name="_01 DVHC(OK)_12 (2) 9" xfId="101"/>
    <cellStyle name="_01 DVHC(OK)_12 (2)_07 Nong nghiep (103 - 222)" xfId="102"/>
    <cellStyle name="_01 DVHC(OK)_12 (2)_07 Nong nghiep (103-219)" xfId="103"/>
    <cellStyle name="_01 DVHC(OK)_12 (2)_115 (1) BoSung" xfId="104"/>
    <cellStyle name="_01 DVHC(OK)_12 (2)_3.TKQG -Thuat Ngu" xfId="105"/>
    <cellStyle name="_01 DVHC(OK)_12 (2)_4 Dau tu- xay dung - Thuat Ngu" xfId="106"/>
    <cellStyle name="_01 DVHC(OK)_12 (2)_Hoa_bieu nien giam cay lau nam 2013 chinhsua_2" xfId="107"/>
    <cellStyle name="_01 DVHC(OK)_12 (2)_Huyen.07 Nong nghiep (8-5-2014)" xfId="108"/>
    <cellStyle name="_01 DVHC(OK)_12 (2)_NienGiam.LamNghiep.Tan" xfId="109"/>
    <cellStyle name="_01 DVHC(OK)_12 (2)_THANH- 07 Nong nghiep (ngay 8-5-2014)" xfId="110"/>
    <cellStyle name="_01 DVHC(OK)_3.TKQG -Thuat Ngu" xfId="111"/>
    <cellStyle name="_01 DVHC(OK)_4 Dau tu- xay dung - Thuat Ngu" xfId="112"/>
    <cellStyle name="_01 DVHC(OK)_Hoa_bieu nien giam cay lau nam 2013 chinhsua_2" xfId="113"/>
    <cellStyle name="_01 DVHC(OK)_Huyen.07 Nong nghiep (8-5-2014)" xfId="114"/>
    <cellStyle name="_01 DVHC(OK)_Ngiam_lamnghiep_2011_v2(1)(1)" xfId="115"/>
    <cellStyle name="_01 DVHC(OK)_NienGiam.LamNghiep.Tan" xfId="116"/>
    <cellStyle name="_01 DVHC(OK)_THANH- 07 Nong nghiep (ngay 8-5-2014)" xfId="117"/>
    <cellStyle name="_01 DVHC_07 Nong nghiep (103 - 222)" xfId="118"/>
    <cellStyle name="_01 DVHC_07 Nong nghiep (103-219)" xfId="119"/>
    <cellStyle name="_01 DVHC_115 (1) BoSung" xfId="120"/>
    <cellStyle name="_01 DVHC_3.TKQG -Thuat Ngu" xfId="121"/>
    <cellStyle name="_01 DVHC_4 Dau tu- xay dung - Thuat Ngu" xfId="122"/>
    <cellStyle name="_01 DVHC_Hoa_bieu nien giam cay lau nam 2013 chinhsua_2" xfId="123"/>
    <cellStyle name="_01 DVHC_Huyen.07 Nong nghiep (8-5-2014)" xfId="124"/>
    <cellStyle name="_01 DVHC_NienGiam.LamNghiep.Tan" xfId="125"/>
    <cellStyle name="_01 DVHC_THANH- 07 Nong nghiep (ngay 8-5-2014)" xfId="126"/>
    <cellStyle name="_01.NGTT2009-DVHC" xfId="127"/>
    <cellStyle name="_02 dan so (OK)" xfId="128"/>
    <cellStyle name="_02.NGTT2009-DSLD" xfId="129"/>
    <cellStyle name="_02.NGTT2009-DSLDok" xfId="130"/>
    <cellStyle name="_03 Dautu 2010" xfId="131"/>
    <cellStyle name="_03.NGTT2009-TKQG" xfId="132"/>
    <cellStyle name="_05 Thuong mai" xfId="133"/>
    <cellStyle name="_05 Thuong mai 10" xfId="134"/>
    <cellStyle name="_05 Thuong mai 11" xfId="135"/>
    <cellStyle name="_05 Thuong mai 2" xfId="136"/>
    <cellStyle name="_05 Thuong mai 3" xfId="137"/>
    <cellStyle name="_05 Thuong mai 4" xfId="138"/>
    <cellStyle name="_05 Thuong mai 5" xfId="139"/>
    <cellStyle name="_05 Thuong mai 6" xfId="140"/>
    <cellStyle name="_05 Thuong mai 7" xfId="141"/>
    <cellStyle name="_05 Thuong mai 8" xfId="142"/>
    <cellStyle name="_05 Thuong mai 9" xfId="143"/>
    <cellStyle name="_05 Thuong mai_05 Doanh nghiep va Ca the (25)" xfId="144"/>
    <cellStyle name="_05 Thuong mai_07 Nong nghiep (103 - 222)" xfId="145"/>
    <cellStyle name="_05 Thuong mai_07 Nong nghiep (103-219)" xfId="146"/>
    <cellStyle name="_05 Thuong mai_115 (1) BoSung" xfId="147"/>
    <cellStyle name="_05 Thuong mai_3.TKQG -Thuat Ngu" xfId="148"/>
    <cellStyle name="_05 Thuong mai_4 Dau tu- xay dung - Thuat Ngu" xfId="149"/>
    <cellStyle name="_05 Thuong mai_Ca the" xfId="150"/>
    <cellStyle name="_05 Thuong mai_Hoa_bieu nien giam cay lau nam 2013 chinhsua_2" xfId="151"/>
    <cellStyle name="_05 Thuong mai_Huyen.07 Nong nghiep (8-5-2014)" xfId="152"/>
    <cellStyle name="_05 Thuong mai_Nien giam KT_TV 2010" xfId="153"/>
    <cellStyle name="_05 Thuong mai_NienGiam.LamNghiep.Tan" xfId="154"/>
    <cellStyle name="_05 Thuong mai_THANH- 07 Nong nghiep (ngay 8-5-2014)" xfId="155"/>
    <cellStyle name="_06 Van tai" xfId="156"/>
    <cellStyle name="_06 Van tai 10" xfId="157"/>
    <cellStyle name="_06 Van tai 11" xfId="158"/>
    <cellStyle name="_06 Van tai 2" xfId="159"/>
    <cellStyle name="_06 Van tai 3" xfId="160"/>
    <cellStyle name="_06 Van tai 4" xfId="161"/>
    <cellStyle name="_06 Van tai 5" xfId="162"/>
    <cellStyle name="_06 Van tai 6" xfId="163"/>
    <cellStyle name="_06 Van tai 7" xfId="164"/>
    <cellStyle name="_06 Van tai 8" xfId="165"/>
    <cellStyle name="_06 Van tai 9" xfId="166"/>
    <cellStyle name="_06 Van tai_05 Doanh nghiep va Ca the (25)" xfId="167"/>
    <cellStyle name="_06 Van tai_07 Nong nghiep (103 - 222)" xfId="168"/>
    <cellStyle name="_06 Van tai_07 Nong nghiep (103-219)" xfId="169"/>
    <cellStyle name="_06 Van tai_115 (1) BoSung" xfId="170"/>
    <cellStyle name="_06 Van tai_3.TKQG -Thuat Ngu" xfId="171"/>
    <cellStyle name="_06 Van tai_4 Dau tu- xay dung - Thuat Ngu" xfId="172"/>
    <cellStyle name="_06 Van tai_Ca the" xfId="173"/>
    <cellStyle name="_06 Van tai_Hoa_bieu nien giam cay lau nam 2013 chinhsua_2" xfId="174"/>
    <cellStyle name="_06 Van tai_Huyen.07 Nong nghiep (8-5-2014)" xfId="175"/>
    <cellStyle name="_06 Van tai_Nien giam KT_TV 2010" xfId="176"/>
    <cellStyle name="_06 Van tai_NienGiam.LamNghiep.Tan" xfId="177"/>
    <cellStyle name="_06 Van tai_THANH- 07 Nong nghiep (ngay 8-5-2014)" xfId="178"/>
    <cellStyle name="_07 Buu dien" xfId="179"/>
    <cellStyle name="_07 Buu dien 10" xfId="180"/>
    <cellStyle name="_07 Buu dien 11" xfId="181"/>
    <cellStyle name="_07 Buu dien 2" xfId="182"/>
    <cellStyle name="_07 Buu dien 3" xfId="183"/>
    <cellStyle name="_07 Buu dien 4" xfId="184"/>
    <cellStyle name="_07 Buu dien 5" xfId="185"/>
    <cellStyle name="_07 Buu dien 6" xfId="186"/>
    <cellStyle name="_07 Buu dien 7" xfId="187"/>
    <cellStyle name="_07 Buu dien 8" xfId="188"/>
    <cellStyle name="_07 Buu dien 9" xfId="189"/>
    <cellStyle name="_07 Buu dien_05 Doanh nghiep va Ca the (25)" xfId="190"/>
    <cellStyle name="_07 Buu dien_07 Nong nghiep (103 - 222)" xfId="191"/>
    <cellStyle name="_07 Buu dien_07 Nong nghiep (103-219)" xfId="192"/>
    <cellStyle name="_07 Buu dien_115 (1) BoSung" xfId="193"/>
    <cellStyle name="_07 Buu dien_3.TKQG -Thuat Ngu" xfId="194"/>
    <cellStyle name="_07 Buu dien_4 Dau tu- xay dung - Thuat Ngu" xfId="195"/>
    <cellStyle name="_07 Buu dien_Ca the" xfId="196"/>
    <cellStyle name="_07 Buu dien_Hoa_bieu nien giam cay lau nam 2013 chinhsua_2" xfId="197"/>
    <cellStyle name="_07 Buu dien_Huyen.07 Nong nghiep (8-5-2014)" xfId="198"/>
    <cellStyle name="_07 Buu dien_Nien giam KT_TV 2010" xfId="199"/>
    <cellStyle name="_07 Buu dien_NienGiam.LamNghiep.Tan" xfId="200"/>
    <cellStyle name="_07 Buu dien_THANH- 07 Nong nghiep (ngay 8-5-2014)" xfId="201"/>
    <cellStyle name="_07. NGTT2009-NN" xfId="202"/>
    <cellStyle name="_07. NGTT2009-NN 10" xfId="203"/>
    <cellStyle name="_07. NGTT2009-NN 11" xfId="204"/>
    <cellStyle name="_07. NGTT2009-NN 2" xfId="205"/>
    <cellStyle name="_07. NGTT2009-NN 3" xfId="206"/>
    <cellStyle name="_07. NGTT2009-NN 4" xfId="207"/>
    <cellStyle name="_07. NGTT2009-NN 5" xfId="208"/>
    <cellStyle name="_07. NGTT2009-NN 6" xfId="209"/>
    <cellStyle name="_07. NGTT2009-NN 7" xfId="210"/>
    <cellStyle name="_07. NGTT2009-NN 8" xfId="211"/>
    <cellStyle name="_07. NGTT2009-NN 9" xfId="212"/>
    <cellStyle name="_07. NGTT2009-NN_01 DVHC-DD-KH (10 bieu)" xfId="213"/>
    <cellStyle name="_07. NGTT2009-NN_01 DVHC-DSLD 2010" xfId="214"/>
    <cellStyle name="_07. NGTT2009-NN_01 DVHC-DSLD 2010 10" xfId="215"/>
    <cellStyle name="_07. NGTT2009-NN_01 DVHC-DSLD 2010 11" xfId="216"/>
    <cellStyle name="_07. NGTT2009-NN_01 DVHC-DSLD 2010 2" xfId="217"/>
    <cellStyle name="_07. NGTT2009-NN_01 DVHC-DSLD 2010 3" xfId="218"/>
    <cellStyle name="_07. NGTT2009-NN_01 DVHC-DSLD 2010 4" xfId="219"/>
    <cellStyle name="_07. NGTT2009-NN_01 DVHC-DSLD 2010 5" xfId="220"/>
    <cellStyle name="_07. NGTT2009-NN_01 DVHC-DSLD 2010 6" xfId="221"/>
    <cellStyle name="_07. NGTT2009-NN_01 DVHC-DSLD 2010 7" xfId="222"/>
    <cellStyle name="_07. NGTT2009-NN_01 DVHC-DSLD 2010 8" xfId="223"/>
    <cellStyle name="_07. NGTT2009-NN_01 DVHC-DSLD 2010 9" xfId="224"/>
    <cellStyle name="_07. NGTT2009-NN_01 DVHC-DSLD 2010_05 Doanh nghiep va Ca the (25)" xfId="225"/>
    <cellStyle name="_07. NGTT2009-NN_01 DVHC-DSLD 2010_07 Nong nghiep (103 - 222)" xfId="226"/>
    <cellStyle name="_07. NGTT2009-NN_01 DVHC-DSLD 2010_07 Nong nghiep (103-219)" xfId="227"/>
    <cellStyle name="_07. NGTT2009-NN_01 DVHC-DSLD 2010_115 (1) BoSung" xfId="228"/>
    <cellStyle name="_07. NGTT2009-NN_01 DVHC-DSLD 2010_3.TKQG -Thuat Ngu" xfId="229"/>
    <cellStyle name="_07. NGTT2009-NN_01 DVHC-DSLD 2010_4 Dau tu- xay dung - Thuat Ngu" xfId="230"/>
    <cellStyle name="_07. NGTT2009-NN_01 DVHC-DSLD 2010_Bo sung 04 bieu Cong nghiep" xfId="231"/>
    <cellStyle name="_07. NGTT2009-NN_01 DVHC-DSLD 2010_Ca the" xfId="232"/>
    <cellStyle name="_07. NGTT2009-NN_01 DVHC-DSLD 2010_Hoa_bieu nien giam cay lau nam 2013 chinhsua_2" xfId="233"/>
    <cellStyle name="_07. NGTT2009-NN_01 DVHC-DSLD 2010_Huyen.07 Nong nghiep (8-5-2014)" xfId="234"/>
    <cellStyle name="_07. NGTT2009-NN_01 DVHC-DSLD 2010_Nien giam KT_TV 2010" xfId="235"/>
    <cellStyle name="_07. NGTT2009-NN_01 DVHC-DSLD 2010_nien giam tom tat 2010 (thuy)" xfId="236"/>
    <cellStyle name="_07. NGTT2009-NN_01 DVHC-DSLD 2010_nien giam tom tat 2010 (thuy) 10" xfId="237"/>
    <cellStyle name="_07. NGTT2009-NN_01 DVHC-DSLD 2010_nien giam tom tat 2010 (thuy) 11" xfId="238"/>
    <cellStyle name="_07. NGTT2009-NN_01 DVHC-DSLD 2010_nien giam tom tat 2010 (thuy) 2" xfId="239"/>
    <cellStyle name="_07. NGTT2009-NN_01 DVHC-DSLD 2010_nien giam tom tat 2010 (thuy) 3" xfId="240"/>
    <cellStyle name="_07. NGTT2009-NN_01 DVHC-DSLD 2010_nien giam tom tat 2010 (thuy) 4" xfId="241"/>
    <cellStyle name="_07. NGTT2009-NN_01 DVHC-DSLD 2010_nien giam tom tat 2010 (thuy) 5" xfId="242"/>
    <cellStyle name="_07. NGTT2009-NN_01 DVHC-DSLD 2010_nien giam tom tat 2010 (thuy) 6" xfId="243"/>
    <cellStyle name="_07. NGTT2009-NN_01 DVHC-DSLD 2010_nien giam tom tat 2010 (thuy) 7" xfId="244"/>
    <cellStyle name="_07. NGTT2009-NN_01 DVHC-DSLD 2010_nien giam tom tat 2010 (thuy) 8" xfId="245"/>
    <cellStyle name="_07. NGTT2009-NN_01 DVHC-DSLD 2010_nien giam tom tat 2010 (thuy) 9" xfId="246"/>
    <cellStyle name="_07. NGTT2009-NN_01 DVHC-DSLD 2010_nien giam tom tat 2010 (thuy)_07 Nong nghiep (103 - 222)" xfId="247"/>
    <cellStyle name="_07. NGTT2009-NN_01 DVHC-DSLD 2010_nien giam tom tat 2010 (thuy)_07 Nong nghiep (103-219)" xfId="248"/>
    <cellStyle name="_07. NGTT2009-NN_01 DVHC-DSLD 2010_nien giam tom tat 2010 (thuy)_115 (1) BoSung" xfId="249"/>
    <cellStyle name="_07. NGTT2009-NN_01 DVHC-DSLD 2010_nien giam tom tat 2010 (thuy)_3.TKQG -Thuat Ngu" xfId="250"/>
    <cellStyle name="_07. NGTT2009-NN_01 DVHC-DSLD 2010_nien giam tom tat 2010 (thuy)_4 Dau tu- xay dung - Thuat Ngu" xfId="251"/>
    <cellStyle name="_07. NGTT2009-NN_01 DVHC-DSLD 2010_nien giam tom tat 2010 (thuy)_Hoa_bieu nien giam cay lau nam 2013 chinhsua_2" xfId="252"/>
    <cellStyle name="_07. NGTT2009-NN_01 DVHC-DSLD 2010_nien giam tom tat 2010 (thuy)_Huyen.07 Nong nghiep (8-5-2014)" xfId="253"/>
    <cellStyle name="_07. NGTT2009-NN_01 DVHC-DSLD 2010_nien giam tom tat 2010 (thuy)_NienGiam.LamNghiep.Tan" xfId="254"/>
    <cellStyle name="_07. NGTT2009-NN_01 DVHC-DSLD 2010_nien giam tom tat 2010 (thuy)_THANH- 07 Nong nghiep (ngay 8-5-2014)" xfId="255"/>
    <cellStyle name="_07. NGTT2009-NN_01 DVHC-DSLD 2010_NienGiam.LamNghiep.Tan" xfId="256"/>
    <cellStyle name="_07. NGTT2009-NN_01 DVHC-DSLD 2010_THANH- 07 Nong nghiep (ngay 8-5-2014)" xfId="257"/>
    <cellStyle name="_07. NGTT2009-NN_01 DVHC-DSLD 2010_Tong hop NGTT" xfId="258"/>
    <cellStyle name="_07. NGTT2009-NN_03 Dautu 2010" xfId="259"/>
    <cellStyle name="_07. NGTT2009-NN_03 Dautu 2010 10" xfId="260"/>
    <cellStyle name="_07. NGTT2009-NN_03 Dautu 2010 11" xfId="261"/>
    <cellStyle name="_07. NGTT2009-NN_03 Dautu 2010 2" xfId="262"/>
    <cellStyle name="_07. NGTT2009-NN_03 Dautu 2010 3" xfId="263"/>
    <cellStyle name="_07. NGTT2009-NN_03 Dautu 2010 4" xfId="264"/>
    <cellStyle name="_07. NGTT2009-NN_03 Dautu 2010 5" xfId="265"/>
    <cellStyle name="_07. NGTT2009-NN_03 Dautu 2010 6" xfId="266"/>
    <cellStyle name="_07. NGTT2009-NN_03 Dautu 2010 7" xfId="267"/>
    <cellStyle name="_07. NGTT2009-NN_03 Dautu 2010 8" xfId="268"/>
    <cellStyle name="_07. NGTT2009-NN_03 Dautu 2010 9" xfId="269"/>
    <cellStyle name="_07. NGTT2009-NN_03 Dautu 2010_07 Nong nghiep (103 - 222)" xfId="270"/>
    <cellStyle name="_07. NGTT2009-NN_03 Dautu 2010_07 Nong nghiep (103-219)" xfId="271"/>
    <cellStyle name="_07. NGTT2009-NN_03 Dautu 2010_115 (1) BoSung" xfId="272"/>
    <cellStyle name="_07. NGTT2009-NN_03 Dautu 2010_3.TKQG -Thuat Ngu" xfId="273"/>
    <cellStyle name="_07. NGTT2009-NN_03 Dautu 2010_4 Dau tu- xay dung - Thuat Ngu" xfId="274"/>
    <cellStyle name="_07. NGTT2009-NN_03 Dautu 2010_Hoa_bieu nien giam cay lau nam 2013 chinhsua_2" xfId="275"/>
    <cellStyle name="_07. NGTT2009-NN_03 Dautu 2010_Huyen.07 Nong nghiep (8-5-2014)" xfId="276"/>
    <cellStyle name="_07. NGTT2009-NN_03 Dautu 2010_NienGiam.LamNghiep.Tan" xfId="277"/>
    <cellStyle name="_07. NGTT2009-NN_03 Dautu 2010_THANH- 07 Nong nghiep (ngay 8-5-2014)" xfId="278"/>
    <cellStyle name="_07. NGTT2009-NN_05 Doanh nghiep va Ca the (25)" xfId="279"/>
    <cellStyle name="_07. NGTT2009-NN_05 Doanh nghiep va Ca the_2011 (Ok)" xfId="280"/>
    <cellStyle name="_07. NGTT2009-NN_05 Thuong mai" xfId="281"/>
    <cellStyle name="_07. NGTT2009-NN_05 Thuong mai 10" xfId="282"/>
    <cellStyle name="_07. NGTT2009-NN_05 Thuong mai 11" xfId="283"/>
    <cellStyle name="_07. NGTT2009-NN_05 Thuong mai 2" xfId="284"/>
    <cellStyle name="_07. NGTT2009-NN_05 Thuong mai 3" xfId="285"/>
    <cellStyle name="_07. NGTT2009-NN_05 Thuong mai 4" xfId="286"/>
    <cellStyle name="_07. NGTT2009-NN_05 Thuong mai 5" xfId="287"/>
    <cellStyle name="_07. NGTT2009-NN_05 Thuong mai 6" xfId="288"/>
    <cellStyle name="_07. NGTT2009-NN_05 Thuong mai 7" xfId="289"/>
    <cellStyle name="_07. NGTT2009-NN_05 Thuong mai 8" xfId="290"/>
    <cellStyle name="_07. NGTT2009-NN_05 Thuong mai 9" xfId="291"/>
    <cellStyle name="_07. NGTT2009-NN_05 Thuong mai_05 Doanh nghiep va Ca the (25)" xfId="292"/>
    <cellStyle name="_07. NGTT2009-NN_05 Thuong mai_07 Nong nghiep (103 - 222)" xfId="293"/>
    <cellStyle name="_07. NGTT2009-NN_05 Thuong mai_07 Nong nghiep (103-219)" xfId="294"/>
    <cellStyle name="_07. NGTT2009-NN_05 Thuong mai_115 (1) BoSung" xfId="295"/>
    <cellStyle name="_07. NGTT2009-NN_05 Thuong mai_3.TKQG -Thuat Ngu" xfId="296"/>
    <cellStyle name="_07. NGTT2009-NN_05 Thuong mai_4 Dau tu- xay dung - Thuat Ngu" xfId="297"/>
    <cellStyle name="_07. NGTT2009-NN_05 Thuong mai_Ca the" xfId="298"/>
    <cellStyle name="_07. NGTT2009-NN_05 Thuong mai_Hoa_bieu nien giam cay lau nam 2013 chinhsua_2" xfId="299"/>
    <cellStyle name="_07. NGTT2009-NN_05 Thuong mai_Huyen.07 Nong nghiep (8-5-2014)" xfId="300"/>
    <cellStyle name="_07. NGTT2009-NN_05 Thuong mai_Nien giam KT_TV 2010" xfId="301"/>
    <cellStyle name="_07. NGTT2009-NN_05 Thuong mai_NienGiam.LamNghiep.Tan" xfId="302"/>
    <cellStyle name="_07. NGTT2009-NN_05 Thuong mai_THANH- 07 Nong nghiep (ngay 8-5-2014)" xfId="303"/>
    <cellStyle name="_07. NGTT2009-NN_06 Van tai" xfId="304"/>
    <cellStyle name="_07. NGTT2009-NN_06 Van tai 10" xfId="305"/>
    <cellStyle name="_07. NGTT2009-NN_06 Van tai 11" xfId="306"/>
    <cellStyle name="_07. NGTT2009-NN_06 Van tai 2" xfId="307"/>
    <cellStyle name="_07. NGTT2009-NN_06 Van tai 3" xfId="308"/>
    <cellStyle name="_07. NGTT2009-NN_06 Van tai 4" xfId="309"/>
    <cellStyle name="_07. NGTT2009-NN_06 Van tai 5" xfId="310"/>
    <cellStyle name="_07. NGTT2009-NN_06 Van tai 6" xfId="311"/>
    <cellStyle name="_07. NGTT2009-NN_06 Van tai 7" xfId="312"/>
    <cellStyle name="_07. NGTT2009-NN_06 Van tai 8" xfId="313"/>
    <cellStyle name="_07. NGTT2009-NN_06 Van tai 9" xfId="314"/>
    <cellStyle name="_07. NGTT2009-NN_06 Van tai_05 Doanh nghiep va Ca the (25)" xfId="315"/>
    <cellStyle name="_07. NGTT2009-NN_06 Van tai_07 Nong nghiep (103 - 222)" xfId="316"/>
    <cellStyle name="_07. NGTT2009-NN_06 Van tai_07 Nong nghiep (103-219)" xfId="317"/>
    <cellStyle name="_07. NGTT2009-NN_06 Van tai_115 (1) BoSung" xfId="318"/>
    <cellStyle name="_07. NGTT2009-NN_06 Van tai_3.TKQG -Thuat Ngu" xfId="319"/>
    <cellStyle name="_07. NGTT2009-NN_06 Van tai_4 Dau tu- xay dung - Thuat Ngu" xfId="320"/>
    <cellStyle name="_07. NGTT2009-NN_06 Van tai_Ca the" xfId="321"/>
    <cellStyle name="_07. NGTT2009-NN_06 Van tai_Hoa_bieu nien giam cay lau nam 2013 chinhsua_2" xfId="322"/>
    <cellStyle name="_07. NGTT2009-NN_06 Van tai_Huyen.07 Nong nghiep (8-5-2014)" xfId="323"/>
    <cellStyle name="_07. NGTT2009-NN_06 Van tai_Nien giam KT_TV 2010" xfId="324"/>
    <cellStyle name="_07. NGTT2009-NN_06 Van tai_NienGiam.LamNghiep.Tan" xfId="325"/>
    <cellStyle name="_07. NGTT2009-NN_06 Van tai_THANH- 07 Nong nghiep (ngay 8-5-2014)" xfId="326"/>
    <cellStyle name="_07. NGTT2009-NN_07 Buu dien" xfId="327"/>
    <cellStyle name="_07. NGTT2009-NN_07 Buu dien 10" xfId="328"/>
    <cellStyle name="_07. NGTT2009-NN_07 Buu dien 11" xfId="329"/>
    <cellStyle name="_07. NGTT2009-NN_07 Buu dien 2" xfId="330"/>
    <cellStyle name="_07. NGTT2009-NN_07 Buu dien 3" xfId="331"/>
    <cellStyle name="_07. NGTT2009-NN_07 Buu dien 4" xfId="332"/>
    <cellStyle name="_07. NGTT2009-NN_07 Buu dien 5" xfId="333"/>
    <cellStyle name="_07. NGTT2009-NN_07 Buu dien 6" xfId="334"/>
    <cellStyle name="_07. NGTT2009-NN_07 Buu dien 7" xfId="335"/>
    <cellStyle name="_07. NGTT2009-NN_07 Buu dien 8" xfId="336"/>
    <cellStyle name="_07. NGTT2009-NN_07 Buu dien 9" xfId="337"/>
    <cellStyle name="_07. NGTT2009-NN_07 Buu dien_05 Doanh nghiep va Ca the (25)" xfId="338"/>
    <cellStyle name="_07. NGTT2009-NN_07 Buu dien_07 Nong nghiep (103 - 222)" xfId="339"/>
    <cellStyle name="_07. NGTT2009-NN_07 Buu dien_07 Nong nghiep (103-219)" xfId="340"/>
    <cellStyle name="_07. NGTT2009-NN_07 Buu dien_115 (1) BoSung" xfId="341"/>
    <cellStyle name="_07. NGTT2009-NN_07 Buu dien_3.TKQG -Thuat Ngu" xfId="342"/>
    <cellStyle name="_07. NGTT2009-NN_07 Buu dien_4 Dau tu- xay dung - Thuat Ngu" xfId="343"/>
    <cellStyle name="_07. NGTT2009-NN_07 Buu dien_Ca the" xfId="344"/>
    <cellStyle name="_07. NGTT2009-NN_07 Buu dien_Hoa_bieu nien giam cay lau nam 2013 chinhsua_2" xfId="345"/>
    <cellStyle name="_07. NGTT2009-NN_07 Buu dien_Huyen.07 Nong nghiep (8-5-2014)" xfId="346"/>
    <cellStyle name="_07. NGTT2009-NN_07 Buu dien_Nien giam KT_TV 2010" xfId="347"/>
    <cellStyle name="_07. NGTT2009-NN_07 Buu dien_NienGiam.LamNghiep.Tan" xfId="348"/>
    <cellStyle name="_07. NGTT2009-NN_07 Buu dien_THANH- 07 Nong nghiep (ngay 8-5-2014)" xfId="349"/>
    <cellStyle name="_07. NGTT2009-NN_08 Van tai" xfId="350"/>
    <cellStyle name="_07. NGTT2009-NN_08 Van tai 10" xfId="351"/>
    <cellStyle name="_07. NGTT2009-NN_08 Van tai 11" xfId="352"/>
    <cellStyle name="_07. NGTT2009-NN_08 Van tai 2" xfId="353"/>
    <cellStyle name="_07. NGTT2009-NN_08 Van tai 3" xfId="354"/>
    <cellStyle name="_07. NGTT2009-NN_08 Van tai 4" xfId="355"/>
    <cellStyle name="_07. NGTT2009-NN_08 Van tai 5" xfId="356"/>
    <cellStyle name="_07. NGTT2009-NN_08 Van tai 6" xfId="357"/>
    <cellStyle name="_07. NGTT2009-NN_08 Van tai 7" xfId="358"/>
    <cellStyle name="_07. NGTT2009-NN_08 Van tai 8" xfId="359"/>
    <cellStyle name="_07. NGTT2009-NN_08 Van tai 9" xfId="360"/>
    <cellStyle name="_07. NGTT2009-NN_08 Van tai_05 Doanh nghiep va Ca the (25)" xfId="361"/>
    <cellStyle name="_07. NGTT2009-NN_08 Van tai_07 Nong nghiep (103 - 222)" xfId="362"/>
    <cellStyle name="_07. NGTT2009-NN_08 Van tai_07 Nong nghiep (103-219)" xfId="363"/>
    <cellStyle name="_07. NGTT2009-NN_08 Van tai_115 (1) BoSung" xfId="364"/>
    <cellStyle name="_07. NGTT2009-NN_08 Van tai_3.TKQG -Thuat Ngu" xfId="365"/>
    <cellStyle name="_07. NGTT2009-NN_08 Van tai_4 Dau tu- xay dung - Thuat Ngu" xfId="366"/>
    <cellStyle name="_07. NGTT2009-NN_08 Van tai_Ca the" xfId="367"/>
    <cellStyle name="_07. NGTT2009-NN_08 Van tai_Hoa_bieu nien giam cay lau nam 2013 chinhsua_2" xfId="368"/>
    <cellStyle name="_07. NGTT2009-NN_08 Van tai_Huyen.07 Nong nghiep (8-5-2014)" xfId="369"/>
    <cellStyle name="_07. NGTT2009-NN_08 Van tai_Nien giam KT_TV 2010" xfId="370"/>
    <cellStyle name="_07. NGTT2009-NN_08 Van tai_NienGiam.LamNghiep.Tan" xfId="371"/>
    <cellStyle name="_07. NGTT2009-NN_08 Van tai_THANH- 07 Nong nghiep (ngay 8-5-2014)" xfId="372"/>
    <cellStyle name="_07. NGTT2009-NN_08 Yte-van hoa" xfId="373"/>
    <cellStyle name="_07. NGTT2009-NN_08 Yte-van hoa 10" xfId="374"/>
    <cellStyle name="_07. NGTT2009-NN_08 Yte-van hoa 11" xfId="375"/>
    <cellStyle name="_07. NGTT2009-NN_08 Yte-van hoa 2" xfId="376"/>
    <cellStyle name="_07. NGTT2009-NN_08 Yte-van hoa 3" xfId="377"/>
    <cellStyle name="_07. NGTT2009-NN_08 Yte-van hoa 4" xfId="378"/>
    <cellStyle name="_07. NGTT2009-NN_08 Yte-van hoa 5" xfId="379"/>
    <cellStyle name="_07. NGTT2009-NN_08 Yte-van hoa 6" xfId="380"/>
    <cellStyle name="_07. NGTT2009-NN_08 Yte-van hoa 7" xfId="381"/>
    <cellStyle name="_07. NGTT2009-NN_08 Yte-van hoa 8" xfId="382"/>
    <cellStyle name="_07. NGTT2009-NN_08 Yte-van hoa 9" xfId="383"/>
    <cellStyle name="_07. NGTT2009-NN_08 Yte-van hoa_05 Doanh nghiep va Ca the (25)" xfId="384"/>
    <cellStyle name="_07. NGTT2009-NN_08 Yte-van hoa_07 Nong nghiep (103 - 222)" xfId="385"/>
    <cellStyle name="_07. NGTT2009-NN_08 Yte-van hoa_07 Nong nghiep (103-219)" xfId="386"/>
    <cellStyle name="_07. NGTT2009-NN_08 Yte-van hoa_115 (1) BoSung" xfId="387"/>
    <cellStyle name="_07. NGTT2009-NN_08 Yte-van hoa_3.TKQG -Thuat Ngu" xfId="388"/>
    <cellStyle name="_07. NGTT2009-NN_08 Yte-van hoa_4 Dau tu- xay dung - Thuat Ngu" xfId="389"/>
    <cellStyle name="_07. NGTT2009-NN_08 Yte-van hoa_Ca the" xfId="390"/>
    <cellStyle name="_07. NGTT2009-NN_08 Yte-van hoa_Hoa_bieu nien giam cay lau nam 2013 chinhsua_2" xfId="391"/>
    <cellStyle name="_07. NGTT2009-NN_08 Yte-van hoa_Huyen.07 Nong nghiep (8-5-2014)" xfId="392"/>
    <cellStyle name="_07. NGTT2009-NN_08 Yte-van hoa_Nien giam KT_TV 2010" xfId="393"/>
    <cellStyle name="_07. NGTT2009-NN_08 Yte-van hoa_NienGiam.LamNghiep.Tan" xfId="394"/>
    <cellStyle name="_07. NGTT2009-NN_08 Yte-van hoa_THANH- 07 Nong nghiep (ngay 8-5-2014)" xfId="395"/>
    <cellStyle name="_07. NGTT2009-NN_10 Market VH, YT, GD, NGTT 2011 " xfId="396"/>
    <cellStyle name="_07. NGTT2009-NN_10 Market VH, YT, GD, NGTT 2011  10" xfId="397"/>
    <cellStyle name="_07. NGTT2009-NN_10 Market VH, YT, GD, NGTT 2011  11" xfId="398"/>
    <cellStyle name="_07. NGTT2009-NN_10 Market VH, YT, GD, NGTT 2011  2" xfId="399"/>
    <cellStyle name="_07. NGTT2009-NN_10 Market VH, YT, GD, NGTT 2011  3" xfId="400"/>
    <cellStyle name="_07. NGTT2009-NN_10 Market VH, YT, GD, NGTT 2011  4" xfId="401"/>
    <cellStyle name="_07. NGTT2009-NN_10 Market VH, YT, GD, NGTT 2011  5" xfId="402"/>
    <cellStyle name="_07. NGTT2009-NN_10 Market VH, YT, GD, NGTT 2011  6" xfId="403"/>
    <cellStyle name="_07. NGTT2009-NN_10 Market VH, YT, GD, NGTT 2011  7" xfId="404"/>
    <cellStyle name="_07. NGTT2009-NN_10 Market VH, YT, GD, NGTT 2011  8" xfId="405"/>
    <cellStyle name="_07. NGTT2009-NN_10 Market VH, YT, GD, NGTT 2011  9" xfId="406"/>
    <cellStyle name="_07. NGTT2009-NN_10 Market VH, YT, GD, NGTT 2011 _05 Doanh nghiep va Ca the_2011 (Ok)" xfId="407"/>
    <cellStyle name="_07. NGTT2009-NN_10 Market VH, YT, GD, NGTT 2011 _07 Nong nghiep (103 - 222)" xfId="408"/>
    <cellStyle name="_07. NGTT2009-NN_10 Market VH, YT, GD, NGTT 2011 _07 Nong nghiep (103-219)" xfId="409"/>
    <cellStyle name="_07. NGTT2009-NN_10 Market VH, YT, GD, NGTT 2011 _11 (3)" xfId="410"/>
    <cellStyle name="_07. NGTT2009-NN_10 Market VH, YT, GD, NGTT 2011 _11 (3) 10" xfId="411"/>
    <cellStyle name="_07. NGTT2009-NN_10 Market VH, YT, GD, NGTT 2011 _11 (3) 11" xfId="412"/>
    <cellStyle name="_07. NGTT2009-NN_10 Market VH, YT, GD, NGTT 2011 _11 (3) 2" xfId="413"/>
    <cellStyle name="_07. NGTT2009-NN_10 Market VH, YT, GD, NGTT 2011 _11 (3) 3" xfId="414"/>
    <cellStyle name="_07. NGTT2009-NN_10 Market VH, YT, GD, NGTT 2011 _11 (3) 4" xfId="415"/>
    <cellStyle name="_07. NGTT2009-NN_10 Market VH, YT, GD, NGTT 2011 _11 (3) 5" xfId="416"/>
    <cellStyle name="_07. NGTT2009-NN_10 Market VH, YT, GD, NGTT 2011 _11 (3) 6" xfId="417"/>
    <cellStyle name="_07. NGTT2009-NN_10 Market VH, YT, GD, NGTT 2011 _11 (3) 7" xfId="418"/>
    <cellStyle name="_07. NGTT2009-NN_10 Market VH, YT, GD, NGTT 2011 _11 (3) 8" xfId="419"/>
    <cellStyle name="_07. NGTT2009-NN_10 Market VH, YT, GD, NGTT 2011 _11 (3) 9" xfId="420"/>
    <cellStyle name="_07. NGTT2009-NN_10 Market VH, YT, GD, NGTT 2011 _11 (3)_07 Nong nghiep (103 - 222)" xfId="421"/>
    <cellStyle name="_07. NGTT2009-NN_10 Market VH, YT, GD, NGTT 2011 _11 (3)_07 Nong nghiep (103-219)" xfId="422"/>
    <cellStyle name="_07. NGTT2009-NN_10 Market VH, YT, GD, NGTT 2011 _11 (3)_115 (1) BoSung" xfId="423"/>
    <cellStyle name="_07. NGTT2009-NN_10 Market VH, YT, GD, NGTT 2011 _11 (3)_3.TKQG -Thuat Ngu" xfId="424"/>
    <cellStyle name="_07. NGTT2009-NN_10 Market VH, YT, GD, NGTT 2011 _11 (3)_4 Dau tu- xay dung - Thuat Ngu" xfId="425"/>
    <cellStyle name="_07. NGTT2009-NN_10 Market VH, YT, GD, NGTT 2011 _11 (3)_Hoa_bieu nien giam cay lau nam 2013 chinhsua_2" xfId="426"/>
    <cellStyle name="_07. NGTT2009-NN_10 Market VH, YT, GD, NGTT 2011 _11 (3)_Huyen.07 Nong nghiep (8-5-2014)" xfId="427"/>
    <cellStyle name="_07. NGTT2009-NN_10 Market VH, YT, GD, NGTT 2011 _11 (3)_NienGiam.LamNghiep.Tan" xfId="428"/>
    <cellStyle name="_07. NGTT2009-NN_10 Market VH, YT, GD, NGTT 2011 _11 (3)_THANH- 07 Nong nghiep (ngay 8-5-2014)" xfId="429"/>
    <cellStyle name="_07. NGTT2009-NN_10 Market VH, YT, GD, NGTT 2011 _115 (1) BoSung" xfId="430"/>
    <cellStyle name="_07. NGTT2009-NN_10 Market VH, YT, GD, NGTT 2011 _12 (2)" xfId="431"/>
    <cellStyle name="_07. NGTT2009-NN_10 Market VH, YT, GD, NGTT 2011 _12 (2) 10" xfId="432"/>
    <cellStyle name="_07. NGTT2009-NN_10 Market VH, YT, GD, NGTT 2011 _12 (2) 11" xfId="433"/>
    <cellStyle name="_07. NGTT2009-NN_10 Market VH, YT, GD, NGTT 2011 _12 (2) 2" xfId="434"/>
    <cellStyle name="_07. NGTT2009-NN_10 Market VH, YT, GD, NGTT 2011 _12 (2) 3" xfId="435"/>
    <cellStyle name="_07. NGTT2009-NN_10 Market VH, YT, GD, NGTT 2011 _12 (2) 4" xfId="436"/>
    <cellStyle name="_07. NGTT2009-NN_10 Market VH, YT, GD, NGTT 2011 _12 (2) 5" xfId="437"/>
    <cellStyle name="_07. NGTT2009-NN_10 Market VH, YT, GD, NGTT 2011 _12 (2) 6" xfId="438"/>
    <cellStyle name="_07. NGTT2009-NN_10 Market VH, YT, GD, NGTT 2011 _12 (2) 7" xfId="439"/>
    <cellStyle name="_07. NGTT2009-NN_10 Market VH, YT, GD, NGTT 2011 _12 (2) 8" xfId="440"/>
    <cellStyle name="_07. NGTT2009-NN_10 Market VH, YT, GD, NGTT 2011 _12 (2) 9" xfId="441"/>
    <cellStyle name="_07. NGTT2009-NN_10 Market VH, YT, GD, NGTT 2011 _12 (2)_07 Nong nghiep (103 - 222)" xfId="442"/>
    <cellStyle name="_07. NGTT2009-NN_10 Market VH, YT, GD, NGTT 2011 _12 (2)_07 Nong nghiep (103-219)" xfId="443"/>
    <cellStyle name="_07. NGTT2009-NN_10 Market VH, YT, GD, NGTT 2011 _12 (2)_115 (1) BoSung" xfId="444"/>
    <cellStyle name="_07. NGTT2009-NN_10 Market VH, YT, GD, NGTT 2011 _12 (2)_3.TKQG -Thuat Ngu" xfId="445"/>
    <cellStyle name="_07. NGTT2009-NN_10 Market VH, YT, GD, NGTT 2011 _12 (2)_4 Dau tu- xay dung - Thuat Ngu" xfId="446"/>
    <cellStyle name="_07. NGTT2009-NN_10 Market VH, YT, GD, NGTT 2011 _12 (2)_Hoa_bieu nien giam cay lau nam 2013 chinhsua_2" xfId="447"/>
    <cellStyle name="_07. NGTT2009-NN_10 Market VH, YT, GD, NGTT 2011 _12 (2)_Huyen.07 Nong nghiep (8-5-2014)" xfId="448"/>
    <cellStyle name="_07. NGTT2009-NN_10 Market VH, YT, GD, NGTT 2011 _12 (2)_NienGiam.LamNghiep.Tan" xfId="449"/>
    <cellStyle name="_07. NGTT2009-NN_10 Market VH, YT, GD, NGTT 2011 _12 (2)_THANH- 07 Nong nghiep (ngay 8-5-2014)" xfId="450"/>
    <cellStyle name="_07. NGTT2009-NN_10 Market VH, YT, GD, NGTT 2011 _3.TKQG -Thuat Ngu" xfId="451"/>
    <cellStyle name="_07. NGTT2009-NN_10 Market VH, YT, GD, NGTT 2011 _4 Dau tu- xay dung - Thuat Ngu" xfId="452"/>
    <cellStyle name="_07. NGTT2009-NN_10 Market VH, YT, GD, NGTT 2011 _Hoa_bieu nien giam cay lau nam 2013 chinhsua_2" xfId="453"/>
    <cellStyle name="_07. NGTT2009-NN_10 Market VH, YT, GD, NGTT 2011 _Huyen.07 Nong nghiep (8-5-2014)" xfId="454"/>
    <cellStyle name="_07. NGTT2009-NN_10 Market VH, YT, GD, NGTT 2011 _Ngiam_lamnghiep_2011_v2(1)(1)" xfId="455"/>
    <cellStyle name="_07. NGTT2009-NN_10 Market VH, YT, GD, NGTT 2011 _NienGiam.LamNghiep.Tan" xfId="456"/>
    <cellStyle name="_07. NGTT2009-NN_10 Market VH, YT, GD, NGTT 2011 _THANH- 07 Nong nghiep (ngay 8-5-2014)" xfId="457"/>
    <cellStyle name="_07. NGTT2009-NN_10 VH, YT, GD, NGTT 2010 - (OK)" xfId="458"/>
    <cellStyle name="_07. NGTT2009-NN_10 VH, YT, GD, NGTT 2010 - (OK)_Bo sung 04 bieu Cong nghiep" xfId="459"/>
    <cellStyle name="_07. NGTT2009-NN_11 (3)" xfId="460"/>
    <cellStyle name="_07. NGTT2009-NN_11 (3) 10" xfId="461"/>
    <cellStyle name="_07. NGTT2009-NN_11 (3) 11" xfId="462"/>
    <cellStyle name="_07. NGTT2009-NN_11 (3) 2" xfId="463"/>
    <cellStyle name="_07. NGTT2009-NN_11 (3) 3" xfId="464"/>
    <cellStyle name="_07. NGTT2009-NN_11 (3) 4" xfId="465"/>
    <cellStyle name="_07. NGTT2009-NN_11 (3) 5" xfId="466"/>
    <cellStyle name="_07. NGTT2009-NN_11 (3) 6" xfId="467"/>
    <cellStyle name="_07. NGTT2009-NN_11 (3) 7" xfId="468"/>
    <cellStyle name="_07. NGTT2009-NN_11 (3) 8" xfId="469"/>
    <cellStyle name="_07. NGTT2009-NN_11 (3) 9" xfId="470"/>
    <cellStyle name="_07. NGTT2009-NN_11 (3)_07 Nong nghiep (103 - 222)" xfId="471"/>
    <cellStyle name="_07. NGTT2009-NN_11 (3)_07 Nong nghiep (103-219)" xfId="472"/>
    <cellStyle name="_07. NGTT2009-NN_11 (3)_115 (1) BoSung" xfId="473"/>
    <cellStyle name="_07. NGTT2009-NN_11 (3)_3.TKQG -Thuat Ngu" xfId="474"/>
    <cellStyle name="_07. NGTT2009-NN_11 (3)_4 Dau tu- xay dung - Thuat Ngu" xfId="475"/>
    <cellStyle name="_07. NGTT2009-NN_11 (3)_Hoa_bieu nien giam cay lau nam 2013 chinhsua_2" xfId="476"/>
    <cellStyle name="_07. NGTT2009-NN_11 (3)_Huyen.07 Nong nghiep (8-5-2014)" xfId="477"/>
    <cellStyle name="_07. NGTT2009-NN_11 (3)_NienGiam.LamNghiep.Tan" xfId="478"/>
    <cellStyle name="_07. NGTT2009-NN_11 (3)_THANH- 07 Nong nghiep (ngay 8-5-2014)" xfId="479"/>
    <cellStyle name="_07. NGTT2009-NN_11 So lieu quoc te 2010-final" xfId="480"/>
    <cellStyle name="_07. NGTT2009-NN_12 (2)" xfId="481"/>
    <cellStyle name="_07. NGTT2009-NN_12 (2) 10" xfId="482"/>
    <cellStyle name="_07. NGTT2009-NN_12 (2) 11" xfId="483"/>
    <cellStyle name="_07. NGTT2009-NN_12 (2) 2" xfId="484"/>
    <cellStyle name="_07. NGTT2009-NN_12 (2) 3" xfId="485"/>
    <cellStyle name="_07. NGTT2009-NN_12 (2) 4" xfId="486"/>
    <cellStyle name="_07. NGTT2009-NN_12 (2) 5" xfId="487"/>
    <cellStyle name="_07. NGTT2009-NN_12 (2) 6" xfId="488"/>
    <cellStyle name="_07. NGTT2009-NN_12 (2) 7" xfId="489"/>
    <cellStyle name="_07. NGTT2009-NN_12 (2) 8" xfId="490"/>
    <cellStyle name="_07. NGTT2009-NN_12 (2) 9" xfId="491"/>
    <cellStyle name="_07. NGTT2009-NN_12 (2)_07 Nong nghiep (103 - 222)" xfId="492"/>
    <cellStyle name="_07. NGTT2009-NN_12 (2)_07 Nong nghiep (103-219)" xfId="493"/>
    <cellStyle name="_07. NGTT2009-NN_12 (2)_115 (1) BoSung" xfId="494"/>
    <cellStyle name="_07. NGTT2009-NN_12 (2)_3.TKQG -Thuat Ngu" xfId="495"/>
    <cellStyle name="_07. NGTT2009-NN_12 (2)_4 Dau tu- xay dung - Thuat Ngu" xfId="496"/>
    <cellStyle name="_07. NGTT2009-NN_12 (2)_Hoa_bieu nien giam cay lau nam 2013 chinhsua_2" xfId="497"/>
    <cellStyle name="_07. NGTT2009-NN_12 (2)_Huyen.07 Nong nghiep (8-5-2014)" xfId="498"/>
    <cellStyle name="_07. NGTT2009-NN_12 (2)_NienGiam.LamNghiep.Tan" xfId="499"/>
    <cellStyle name="_07. NGTT2009-NN_12 (2)_THANH- 07 Nong nghiep (ngay 8-5-2014)" xfId="500"/>
    <cellStyle name="_07. NGTT2009-NN_3.TKQG -Thuat Ngu" xfId="501"/>
    <cellStyle name="_07. NGTT2009-NN_4 Dau tu- xay dung - Thuat Ngu" xfId="502"/>
    <cellStyle name="_07. NGTT2009-NN_Book1" xfId="503"/>
    <cellStyle name="_07. NGTT2009-NN_Book3" xfId="504"/>
    <cellStyle name="_07. NGTT2009-NN_Book3 10" xfId="505"/>
    <cellStyle name="_07. NGTT2009-NN_Book3 11" xfId="506"/>
    <cellStyle name="_07. NGTT2009-NN_Book3 2" xfId="507"/>
    <cellStyle name="_07. NGTT2009-NN_Book3 3" xfId="508"/>
    <cellStyle name="_07. NGTT2009-NN_Book3 4" xfId="509"/>
    <cellStyle name="_07. NGTT2009-NN_Book3 5" xfId="510"/>
    <cellStyle name="_07. NGTT2009-NN_Book3 6" xfId="511"/>
    <cellStyle name="_07. NGTT2009-NN_Book3 7" xfId="512"/>
    <cellStyle name="_07. NGTT2009-NN_Book3 8" xfId="513"/>
    <cellStyle name="_07. NGTT2009-NN_Book3 9" xfId="514"/>
    <cellStyle name="_07. NGTT2009-NN_Book3_01 DVHC-DD-KH (10 bieu)" xfId="515"/>
    <cellStyle name="_07. NGTT2009-NN_Book3_01 DVHC-DSLD 2010" xfId="516"/>
    <cellStyle name="_07. NGTT2009-NN_Book3_05 Doanh nghiep va Ca the (25)" xfId="517"/>
    <cellStyle name="_07. NGTT2009-NN_Book3_05 Doanh nghiep va Ca the_2011 (Ok)" xfId="518"/>
    <cellStyle name="_07. NGTT2009-NN_Book3_05 NGTT DN 2010 (OK)" xfId="519"/>
    <cellStyle name="_07. NGTT2009-NN_Book3_05 NGTT DN 2010 (OK)_Bo sung 04 bieu Cong nghiep" xfId="520"/>
    <cellStyle name="_07. NGTT2009-NN_Book3_10 Market VH, YT, GD, NGTT 2011 " xfId="521"/>
    <cellStyle name="_07. NGTT2009-NN_Book3_10 Market VH, YT, GD, NGTT 2011  10" xfId="522"/>
    <cellStyle name="_07. NGTT2009-NN_Book3_10 Market VH, YT, GD, NGTT 2011  11" xfId="523"/>
    <cellStyle name="_07. NGTT2009-NN_Book3_10 Market VH, YT, GD, NGTT 2011  2" xfId="524"/>
    <cellStyle name="_07. NGTT2009-NN_Book3_10 Market VH, YT, GD, NGTT 2011  3" xfId="525"/>
    <cellStyle name="_07. NGTT2009-NN_Book3_10 Market VH, YT, GD, NGTT 2011  4" xfId="526"/>
    <cellStyle name="_07. NGTT2009-NN_Book3_10 Market VH, YT, GD, NGTT 2011  5" xfId="527"/>
    <cellStyle name="_07. NGTT2009-NN_Book3_10 Market VH, YT, GD, NGTT 2011  6" xfId="528"/>
    <cellStyle name="_07. NGTT2009-NN_Book3_10 Market VH, YT, GD, NGTT 2011  7" xfId="529"/>
    <cellStyle name="_07. NGTT2009-NN_Book3_10 Market VH, YT, GD, NGTT 2011  8" xfId="530"/>
    <cellStyle name="_07. NGTT2009-NN_Book3_10 Market VH, YT, GD, NGTT 2011  9" xfId="531"/>
    <cellStyle name="_07. NGTT2009-NN_Book3_10 Market VH, YT, GD, NGTT 2011 _05 Doanh nghiep va Ca the_2011 (Ok)" xfId="532"/>
    <cellStyle name="_07. NGTT2009-NN_Book3_10 Market VH, YT, GD, NGTT 2011 _07 Nong nghiep (103 - 222)" xfId="533"/>
    <cellStyle name="_07. NGTT2009-NN_Book3_10 Market VH, YT, GD, NGTT 2011 _07 Nong nghiep (103-219)" xfId="534"/>
    <cellStyle name="_07. NGTT2009-NN_Book3_10 Market VH, YT, GD, NGTT 2011 _11 (3)" xfId="535"/>
    <cellStyle name="_07. NGTT2009-NN_Book3_10 Market VH, YT, GD, NGTT 2011 _11 (3) 10" xfId="536"/>
    <cellStyle name="_07. NGTT2009-NN_Book3_10 Market VH, YT, GD, NGTT 2011 _11 (3) 11" xfId="537"/>
    <cellStyle name="_07. NGTT2009-NN_Book3_10 Market VH, YT, GD, NGTT 2011 _11 (3) 2" xfId="538"/>
    <cellStyle name="_07. NGTT2009-NN_Book3_10 Market VH, YT, GD, NGTT 2011 _11 (3) 3" xfId="539"/>
    <cellStyle name="_07. NGTT2009-NN_Book3_10 Market VH, YT, GD, NGTT 2011 _11 (3) 4" xfId="540"/>
    <cellStyle name="_07. NGTT2009-NN_Book3_10 Market VH, YT, GD, NGTT 2011 _11 (3) 5" xfId="541"/>
    <cellStyle name="_07. NGTT2009-NN_Book3_10 Market VH, YT, GD, NGTT 2011 _11 (3) 6" xfId="542"/>
    <cellStyle name="_07. NGTT2009-NN_Book3_10 Market VH, YT, GD, NGTT 2011 _11 (3) 7" xfId="543"/>
    <cellStyle name="_07. NGTT2009-NN_Book3_10 Market VH, YT, GD, NGTT 2011 _11 (3) 8" xfId="544"/>
    <cellStyle name="_07. NGTT2009-NN_Book3_10 Market VH, YT, GD, NGTT 2011 _11 (3) 9" xfId="545"/>
    <cellStyle name="_07. NGTT2009-NN_Book3_10 Market VH, YT, GD, NGTT 2011 _11 (3)_07 Nong nghiep (103 - 222)" xfId="546"/>
    <cellStyle name="_07. NGTT2009-NN_Book3_10 Market VH, YT, GD, NGTT 2011 _11 (3)_07 Nong nghiep (103-219)" xfId="547"/>
    <cellStyle name="_07. NGTT2009-NN_Book3_10 Market VH, YT, GD, NGTT 2011 _11 (3)_115 (1) BoSung" xfId="548"/>
    <cellStyle name="_07. NGTT2009-NN_Book3_10 Market VH, YT, GD, NGTT 2011 _11 (3)_3.TKQG -Thuat Ngu" xfId="549"/>
    <cellStyle name="_07. NGTT2009-NN_Book3_10 Market VH, YT, GD, NGTT 2011 _11 (3)_4 Dau tu- xay dung - Thuat Ngu" xfId="550"/>
    <cellStyle name="_07. NGTT2009-NN_Book3_10 Market VH, YT, GD, NGTT 2011 _11 (3)_Hoa_bieu nien giam cay lau nam 2013 chinhsua_2" xfId="551"/>
    <cellStyle name="_07. NGTT2009-NN_Book3_10 Market VH, YT, GD, NGTT 2011 _11 (3)_Huyen.07 Nong nghiep (8-5-2014)" xfId="552"/>
    <cellStyle name="_07. NGTT2009-NN_Book3_10 Market VH, YT, GD, NGTT 2011 _11 (3)_NienGiam.LamNghiep.Tan" xfId="553"/>
    <cellStyle name="_07. NGTT2009-NN_Book3_10 Market VH, YT, GD, NGTT 2011 _11 (3)_THANH- 07 Nong nghiep (ngay 8-5-2014)" xfId="554"/>
    <cellStyle name="_07. NGTT2009-NN_Book3_10 Market VH, YT, GD, NGTT 2011 _115 (1) BoSung" xfId="555"/>
    <cellStyle name="_07. NGTT2009-NN_Book3_10 Market VH, YT, GD, NGTT 2011 _12 (2)" xfId="556"/>
    <cellStyle name="_07. NGTT2009-NN_Book3_10 Market VH, YT, GD, NGTT 2011 _12 (2) 10" xfId="557"/>
    <cellStyle name="_07. NGTT2009-NN_Book3_10 Market VH, YT, GD, NGTT 2011 _12 (2) 11" xfId="558"/>
    <cellStyle name="_07. NGTT2009-NN_Book3_10 Market VH, YT, GD, NGTT 2011 _12 (2) 2" xfId="559"/>
    <cellStyle name="_07. NGTT2009-NN_Book3_10 Market VH, YT, GD, NGTT 2011 _12 (2) 3" xfId="560"/>
    <cellStyle name="_07. NGTT2009-NN_Book3_10 Market VH, YT, GD, NGTT 2011 _12 (2) 4" xfId="561"/>
    <cellStyle name="_07. NGTT2009-NN_Book3_10 Market VH, YT, GD, NGTT 2011 _12 (2) 5" xfId="562"/>
    <cellStyle name="_07. NGTT2009-NN_Book3_10 Market VH, YT, GD, NGTT 2011 _12 (2) 6" xfId="563"/>
    <cellStyle name="_07. NGTT2009-NN_Book3_10 Market VH, YT, GD, NGTT 2011 _12 (2) 7" xfId="564"/>
    <cellStyle name="_07. NGTT2009-NN_Book3_10 Market VH, YT, GD, NGTT 2011 _12 (2) 8" xfId="565"/>
    <cellStyle name="_07. NGTT2009-NN_Book3_10 Market VH, YT, GD, NGTT 2011 _12 (2) 9" xfId="566"/>
    <cellStyle name="_07. NGTT2009-NN_Book3_10 Market VH, YT, GD, NGTT 2011 _12 (2)_07 Nong nghiep (103 - 222)" xfId="567"/>
    <cellStyle name="_07. NGTT2009-NN_Book3_10 Market VH, YT, GD, NGTT 2011 _12 (2)_07 Nong nghiep (103-219)" xfId="568"/>
    <cellStyle name="_07. NGTT2009-NN_Book3_10 Market VH, YT, GD, NGTT 2011 _12 (2)_115 (1) BoSung" xfId="569"/>
    <cellStyle name="_07. NGTT2009-NN_Book3_10 Market VH, YT, GD, NGTT 2011 _12 (2)_3.TKQG -Thuat Ngu" xfId="570"/>
    <cellStyle name="_07. NGTT2009-NN_Book3_10 Market VH, YT, GD, NGTT 2011 _12 (2)_4 Dau tu- xay dung - Thuat Ngu" xfId="571"/>
    <cellStyle name="_07. NGTT2009-NN_Book3_10 Market VH, YT, GD, NGTT 2011 _12 (2)_Hoa_bieu nien giam cay lau nam 2013 chinhsua_2" xfId="572"/>
    <cellStyle name="_07. NGTT2009-NN_Book3_10 Market VH, YT, GD, NGTT 2011 _12 (2)_Huyen.07 Nong nghiep (8-5-2014)" xfId="573"/>
    <cellStyle name="_07. NGTT2009-NN_Book3_10 Market VH, YT, GD, NGTT 2011 _12 (2)_NienGiam.LamNghiep.Tan" xfId="574"/>
    <cellStyle name="_07. NGTT2009-NN_Book3_10 Market VH, YT, GD, NGTT 2011 _12 (2)_THANH- 07 Nong nghiep (ngay 8-5-2014)" xfId="575"/>
    <cellStyle name="_07. NGTT2009-NN_Book3_10 Market VH, YT, GD, NGTT 2011 _3.TKQG -Thuat Ngu" xfId="576"/>
    <cellStyle name="_07. NGTT2009-NN_Book3_10 Market VH, YT, GD, NGTT 2011 _4 Dau tu- xay dung - Thuat Ngu" xfId="577"/>
    <cellStyle name="_07. NGTT2009-NN_Book3_10 Market VH, YT, GD, NGTT 2011 _Hoa_bieu nien giam cay lau nam 2013 chinhsua_2" xfId="578"/>
    <cellStyle name="_07. NGTT2009-NN_Book3_10 Market VH, YT, GD, NGTT 2011 _Huyen.07 Nong nghiep (8-5-2014)" xfId="579"/>
    <cellStyle name="_07. NGTT2009-NN_Book3_10 Market VH, YT, GD, NGTT 2011 _Ngiam_lamnghiep_2011_v2(1)(1)" xfId="580"/>
    <cellStyle name="_07. NGTT2009-NN_Book3_10 Market VH, YT, GD, NGTT 2011 _NienGiam.LamNghiep.Tan" xfId="581"/>
    <cellStyle name="_07. NGTT2009-NN_Book3_10 Market VH, YT, GD, NGTT 2011 _THANH- 07 Nong nghiep (ngay 8-5-2014)" xfId="582"/>
    <cellStyle name="_07. NGTT2009-NN_Book3_10 VH, YT, GD, NGTT 2010 - (OK)" xfId="583"/>
    <cellStyle name="_07. NGTT2009-NN_Book3_10 VH, YT, GD, NGTT 2010 - (OK)_Bo sung 04 bieu Cong nghiep" xfId="584"/>
    <cellStyle name="_07. NGTT2009-NN_Book3_11 (3)" xfId="585"/>
    <cellStyle name="_07. NGTT2009-NN_Book3_11 (3) 10" xfId="586"/>
    <cellStyle name="_07. NGTT2009-NN_Book3_11 (3) 11" xfId="587"/>
    <cellStyle name="_07. NGTT2009-NN_Book3_11 (3) 2" xfId="588"/>
    <cellStyle name="_07. NGTT2009-NN_Book3_11 (3) 3" xfId="589"/>
    <cellStyle name="_07. NGTT2009-NN_Book3_11 (3) 4" xfId="590"/>
    <cellStyle name="_07. NGTT2009-NN_Book3_11 (3) 5" xfId="591"/>
    <cellStyle name="_07. NGTT2009-NN_Book3_11 (3) 6" xfId="592"/>
    <cellStyle name="_07. NGTT2009-NN_Book3_11 (3) 7" xfId="593"/>
    <cellStyle name="_07. NGTT2009-NN_Book3_11 (3) 8" xfId="594"/>
    <cellStyle name="_07. NGTT2009-NN_Book3_11 (3) 9" xfId="595"/>
    <cellStyle name="_07. NGTT2009-NN_Book3_11 (3)_07 Nong nghiep (103 - 222)" xfId="596"/>
    <cellStyle name="_07. NGTT2009-NN_Book3_11 (3)_07 Nong nghiep (103-219)" xfId="597"/>
    <cellStyle name="_07. NGTT2009-NN_Book3_11 (3)_115 (1) BoSung" xfId="598"/>
    <cellStyle name="_07. NGTT2009-NN_Book3_11 (3)_3.TKQG -Thuat Ngu" xfId="599"/>
    <cellStyle name="_07. NGTT2009-NN_Book3_11 (3)_4 Dau tu- xay dung - Thuat Ngu" xfId="600"/>
    <cellStyle name="_07. NGTT2009-NN_Book3_11 (3)_Hoa_bieu nien giam cay lau nam 2013 chinhsua_2" xfId="601"/>
    <cellStyle name="_07. NGTT2009-NN_Book3_11 (3)_Huyen.07 Nong nghiep (8-5-2014)" xfId="602"/>
    <cellStyle name="_07. NGTT2009-NN_Book3_11 (3)_NienGiam.LamNghiep.Tan" xfId="603"/>
    <cellStyle name="_07. NGTT2009-NN_Book3_11 (3)_THANH- 07 Nong nghiep (ngay 8-5-2014)" xfId="604"/>
    <cellStyle name="_07. NGTT2009-NN_Book3_12 (2)" xfId="605"/>
    <cellStyle name="_07. NGTT2009-NN_Book3_12 (2) 10" xfId="606"/>
    <cellStyle name="_07. NGTT2009-NN_Book3_12 (2) 11" xfId="607"/>
    <cellStyle name="_07. NGTT2009-NN_Book3_12 (2) 2" xfId="608"/>
    <cellStyle name="_07. NGTT2009-NN_Book3_12 (2) 3" xfId="609"/>
    <cellStyle name="_07. NGTT2009-NN_Book3_12 (2) 4" xfId="610"/>
    <cellStyle name="_07. NGTT2009-NN_Book3_12 (2) 5" xfId="611"/>
    <cellStyle name="_07. NGTT2009-NN_Book3_12 (2) 6" xfId="612"/>
    <cellStyle name="_07. NGTT2009-NN_Book3_12 (2) 7" xfId="613"/>
    <cellStyle name="_07. NGTT2009-NN_Book3_12 (2) 8" xfId="614"/>
    <cellStyle name="_07. NGTT2009-NN_Book3_12 (2) 9" xfId="615"/>
    <cellStyle name="_07. NGTT2009-NN_Book3_12 (2)_07 Nong nghiep (103 - 222)" xfId="616"/>
    <cellStyle name="_07. NGTT2009-NN_Book3_12 (2)_07 Nong nghiep (103-219)" xfId="617"/>
    <cellStyle name="_07. NGTT2009-NN_Book3_12 (2)_115 (1) BoSung" xfId="618"/>
    <cellStyle name="_07. NGTT2009-NN_Book3_12 (2)_3.TKQG -Thuat Ngu" xfId="619"/>
    <cellStyle name="_07. NGTT2009-NN_Book3_12 (2)_4 Dau tu- xay dung - Thuat Ngu" xfId="620"/>
    <cellStyle name="_07. NGTT2009-NN_Book3_12 (2)_Hoa_bieu nien giam cay lau nam 2013 chinhsua_2" xfId="621"/>
    <cellStyle name="_07. NGTT2009-NN_Book3_12 (2)_Huyen.07 Nong nghiep (8-5-2014)" xfId="622"/>
    <cellStyle name="_07. NGTT2009-NN_Book3_12 (2)_NienGiam.LamNghiep.Tan" xfId="623"/>
    <cellStyle name="_07. NGTT2009-NN_Book3_12 (2)_THANH- 07 Nong nghiep (ngay 8-5-2014)" xfId="624"/>
    <cellStyle name="_07. NGTT2009-NN_Book3_3.TKQG -Thuat Ngu" xfId="625"/>
    <cellStyle name="_07. NGTT2009-NN_Book3_4 Dau tu- xay dung - Thuat Ngu" xfId="626"/>
    <cellStyle name="_07. NGTT2009-NN_Book3_Book1" xfId="627"/>
    <cellStyle name="_07. NGTT2009-NN_Book3_CucThongke-phucdap-Tuan-Anh" xfId="628"/>
    <cellStyle name="_07. NGTT2009-NN_Book3_Ngiam_lamnghiep_2011_v2(1)(1)" xfId="629"/>
    <cellStyle name="_07. NGTT2009-NN_Book3_Nien giam day du  Nong nghiep 2010" xfId="630"/>
    <cellStyle name="_07. NGTT2009-NN_Book3_Nongnghiep" xfId="631"/>
    <cellStyle name="_07. NGTT2009-NN_Book3_Nongnghiep_Bo sung 04 bieu Cong nghiep" xfId="632"/>
    <cellStyle name="_07. NGTT2009-NN_Book3_Phan II (094-211)" xfId="633"/>
    <cellStyle name="_07. NGTT2009-NN_Book3_So lieu quoc te TH" xfId="634"/>
    <cellStyle name="_07. NGTT2009-NN_Book3_So lieu quoc te(GDP)" xfId="635"/>
    <cellStyle name="_07. NGTT2009-NN_Book3_So lieu quoc te(GDP) 10" xfId="636"/>
    <cellStyle name="_07. NGTT2009-NN_Book3_So lieu quoc te(GDP) 11" xfId="637"/>
    <cellStyle name="_07. NGTT2009-NN_Book3_So lieu quoc te(GDP) 2" xfId="638"/>
    <cellStyle name="_07. NGTT2009-NN_Book3_So lieu quoc te(GDP) 3" xfId="639"/>
    <cellStyle name="_07. NGTT2009-NN_Book3_So lieu quoc te(GDP) 4" xfId="640"/>
    <cellStyle name="_07. NGTT2009-NN_Book3_So lieu quoc te(GDP) 5" xfId="641"/>
    <cellStyle name="_07. NGTT2009-NN_Book3_So lieu quoc te(GDP) 6" xfId="642"/>
    <cellStyle name="_07. NGTT2009-NN_Book3_So lieu quoc te(GDP) 7" xfId="643"/>
    <cellStyle name="_07. NGTT2009-NN_Book3_So lieu quoc te(GDP) 8" xfId="644"/>
    <cellStyle name="_07. NGTT2009-NN_Book3_So lieu quoc te(GDP) 9" xfId="645"/>
    <cellStyle name="_07. NGTT2009-NN_Book3_So lieu quoc te(GDP)_05 Doanh nghiep va Ca the_2011 (Ok)" xfId="646"/>
    <cellStyle name="_07. NGTT2009-NN_Book3_So lieu quoc te(GDP)_07 Nong nghiep (103 - 222)" xfId="647"/>
    <cellStyle name="_07. NGTT2009-NN_Book3_So lieu quoc te(GDP)_07 Nong nghiep (103-219)" xfId="648"/>
    <cellStyle name="_07. NGTT2009-NN_Book3_So lieu quoc te(GDP)_11 (3)" xfId="649"/>
    <cellStyle name="_07. NGTT2009-NN_Book3_So lieu quoc te(GDP)_11 (3) 10" xfId="650"/>
    <cellStyle name="_07. NGTT2009-NN_Book3_So lieu quoc te(GDP)_11 (3) 11" xfId="651"/>
    <cellStyle name="_07. NGTT2009-NN_Book3_So lieu quoc te(GDP)_11 (3) 2" xfId="652"/>
    <cellStyle name="_07. NGTT2009-NN_Book3_So lieu quoc te(GDP)_11 (3) 3" xfId="653"/>
    <cellStyle name="_07. NGTT2009-NN_Book3_So lieu quoc te(GDP)_11 (3) 4" xfId="654"/>
    <cellStyle name="_07. NGTT2009-NN_Book3_So lieu quoc te(GDP)_11 (3) 5" xfId="655"/>
    <cellStyle name="_07. NGTT2009-NN_Book3_So lieu quoc te(GDP)_11 (3) 6" xfId="656"/>
    <cellStyle name="_07. NGTT2009-NN_Book3_So lieu quoc te(GDP)_11 (3) 7" xfId="657"/>
    <cellStyle name="_07. NGTT2009-NN_Book3_So lieu quoc te(GDP)_11 (3) 8" xfId="658"/>
    <cellStyle name="_07. NGTT2009-NN_Book3_So lieu quoc te(GDP)_11 (3) 9" xfId="659"/>
    <cellStyle name="_07. NGTT2009-NN_Book3_So lieu quoc te(GDP)_11 (3)_07 Nong nghiep (103 - 222)" xfId="660"/>
    <cellStyle name="_07. NGTT2009-NN_Book3_So lieu quoc te(GDP)_11 (3)_07 Nong nghiep (103-219)" xfId="661"/>
    <cellStyle name="_07. NGTT2009-NN_Book3_So lieu quoc te(GDP)_11 (3)_115 (1) BoSung" xfId="662"/>
    <cellStyle name="_07. NGTT2009-NN_Book3_So lieu quoc te(GDP)_11 (3)_3.TKQG -Thuat Ngu" xfId="663"/>
    <cellStyle name="_07. NGTT2009-NN_Book3_So lieu quoc te(GDP)_11 (3)_4 Dau tu- xay dung - Thuat Ngu" xfId="664"/>
    <cellStyle name="_07. NGTT2009-NN_Book3_So lieu quoc te(GDP)_11 (3)_Hoa_bieu nien giam cay lau nam 2013 chinhsua_2" xfId="665"/>
    <cellStyle name="_07. NGTT2009-NN_Book3_So lieu quoc te(GDP)_11 (3)_Huyen.07 Nong nghiep (8-5-2014)" xfId="666"/>
    <cellStyle name="_07. NGTT2009-NN_Book3_So lieu quoc te(GDP)_11 (3)_NienGiam.LamNghiep.Tan" xfId="667"/>
    <cellStyle name="_07. NGTT2009-NN_Book3_So lieu quoc te(GDP)_11 (3)_THANH- 07 Nong nghiep (ngay 8-5-2014)" xfId="668"/>
    <cellStyle name="_07. NGTT2009-NN_Book3_So lieu quoc te(GDP)_115 (1) BoSung" xfId="669"/>
    <cellStyle name="_07. NGTT2009-NN_Book3_So lieu quoc te(GDP)_12 (2)" xfId="670"/>
    <cellStyle name="_07. NGTT2009-NN_Book3_So lieu quoc te(GDP)_12 (2) 10" xfId="671"/>
    <cellStyle name="_07. NGTT2009-NN_Book3_So lieu quoc te(GDP)_12 (2) 11" xfId="672"/>
    <cellStyle name="_07. NGTT2009-NN_Book3_So lieu quoc te(GDP)_12 (2) 2" xfId="673"/>
    <cellStyle name="_07. NGTT2009-NN_Book3_So lieu quoc te(GDP)_12 (2) 3" xfId="674"/>
    <cellStyle name="_07. NGTT2009-NN_Book3_So lieu quoc te(GDP)_12 (2) 4" xfId="675"/>
    <cellStyle name="_07. NGTT2009-NN_Book3_So lieu quoc te(GDP)_12 (2) 5" xfId="676"/>
    <cellStyle name="_07. NGTT2009-NN_Book3_So lieu quoc te(GDP)_12 (2) 6" xfId="677"/>
    <cellStyle name="_07. NGTT2009-NN_Book3_So lieu quoc te(GDP)_12 (2) 7" xfId="678"/>
    <cellStyle name="_07. NGTT2009-NN_Book3_So lieu quoc te(GDP)_12 (2) 8" xfId="679"/>
    <cellStyle name="_07. NGTT2009-NN_Book3_So lieu quoc te(GDP)_12 (2) 9" xfId="680"/>
    <cellStyle name="_07. NGTT2009-NN_Book3_So lieu quoc te(GDP)_12 (2)_07 Nong nghiep (103 - 222)" xfId="681"/>
    <cellStyle name="_07. NGTT2009-NN_Book3_So lieu quoc te(GDP)_12 (2)_07 Nong nghiep (103-219)" xfId="682"/>
    <cellStyle name="_07. NGTT2009-NN_Book3_So lieu quoc te(GDP)_12 (2)_115 (1) BoSung" xfId="683"/>
    <cellStyle name="_07. NGTT2009-NN_Book3_So lieu quoc te(GDP)_12 (2)_3.TKQG -Thuat Ngu" xfId="684"/>
    <cellStyle name="_07. NGTT2009-NN_Book3_So lieu quoc te(GDP)_12 (2)_4 Dau tu- xay dung - Thuat Ngu" xfId="685"/>
    <cellStyle name="_07. NGTT2009-NN_Book3_So lieu quoc te(GDP)_12 (2)_Hoa_bieu nien giam cay lau nam 2013 chinhsua_2" xfId="686"/>
    <cellStyle name="_07. NGTT2009-NN_Book3_So lieu quoc te(GDP)_12 (2)_Huyen.07 Nong nghiep (8-5-2014)" xfId="687"/>
    <cellStyle name="_07. NGTT2009-NN_Book3_So lieu quoc te(GDP)_12 (2)_NienGiam.LamNghiep.Tan" xfId="688"/>
    <cellStyle name="_07. NGTT2009-NN_Book3_So lieu quoc te(GDP)_12 (2)_THANH- 07 Nong nghiep (ngay 8-5-2014)" xfId="689"/>
    <cellStyle name="_07. NGTT2009-NN_Book3_So lieu quoc te(GDP)_3.TKQG -Thuat Ngu" xfId="690"/>
    <cellStyle name="_07. NGTT2009-NN_Book3_So lieu quoc te(GDP)_4 Dau tu- xay dung - Thuat Ngu" xfId="691"/>
    <cellStyle name="_07. NGTT2009-NN_Book3_So lieu quoc te(GDP)_Hoa_bieu nien giam cay lau nam 2013 chinhsua_2" xfId="692"/>
    <cellStyle name="_07. NGTT2009-NN_Book3_So lieu quoc te(GDP)_Huyen.07 Nong nghiep (8-5-2014)" xfId="693"/>
    <cellStyle name="_07. NGTT2009-NN_Book3_So lieu quoc te(GDP)_Ngiam_lamnghiep_2011_v2(1)(1)" xfId="694"/>
    <cellStyle name="_07. NGTT2009-NN_Book3_So lieu quoc te(GDP)_NienGiam.LamNghiep.Tan" xfId="695"/>
    <cellStyle name="_07. NGTT2009-NN_Book3_So lieu quoc te(GDP)_THANH- 07 Nong nghiep (ngay 8-5-2014)" xfId="696"/>
    <cellStyle name="_07. NGTT2009-NN_Book3_XNK" xfId="697"/>
    <cellStyle name="_07. NGTT2009-NN_Book3_XNK_Bo sung 04 bieu Cong nghiep" xfId="698"/>
    <cellStyle name="_07. NGTT2009-NN_Book4" xfId="699"/>
    <cellStyle name="_07. NGTT2009-NN_Book4_Book1" xfId="700"/>
    <cellStyle name="_07. NGTT2009-NN_CSKDCT 2010" xfId="701"/>
    <cellStyle name="_07. NGTT2009-NN_CSKDCT 2010_Bo sung 04 bieu Cong nghiep" xfId="702"/>
    <cellStyle name="_07. NGTT2009-NN_CucThongke-phucdap-Tuan-Anh" xfId="703"/>
    <cellStyle name="_07. NGTT2009-NN_dan so phan tich 10 nam(moi)" xfId="704"/>
    <cellStyle name="_07. NGTT2009-NN_dan so phan tich 10 nam(moi) 10" xfId="705"/>
    <cellStyle name="_07. NGTT2009-NN_dan so phan tich 10 nam(moi) 11" xfId="706"/>
    <cellStyle name="_07. NGTT2009-NN_dan so phan tich 10 nam(moi) 2" xfId="707"/>
    <cellStyle name="_07. NGTT2009-NN_dan so phan tich 10 nam(moi) 3" xfId="708"/>
    <cellStyle name="_07. NGTT2009-NN_dan so phan tich 10 nam(moi) 4" xfId="709"/>
    <cellStyle name="_07. NGTT2009-NN_dan so phan tich 10 nam(moi) 5" xfId="710"/>
    <cellStyle name="_07. NGTT2009-NN_dan so phan tich 10 nam(moi) 6" xfId="711"/>
    <cellStyle name="_07. NGTT2009-NN_dan so phan tich 10 nam(moi) 7" xfId="712"/>
    <cellStyle name="_07. NGTT2009-NN_dan so phan tich 10 nam(moi) 8" xfId="713"/>
    <cellStyle name="_07. NGTT2009-NN_dan so phan tich 10 nam(moi) 9" xfId="714"/>
    <cellStyle name="_07. NGTT2009-NN_dan so phan tich 10 nam(moi)_05 Doanh nghiep va Ca the (25)" xfId="715"/>
    <cellStyle name="_07. NGTT2009-NN_dan so phan tich 10 nam(moi)_07 Nong nghiep (103 - 222)" xfId="716"/>
    <cellStyle name="_07. NGTT2009-NN_dan so phan tich 10 nam(moi)_07 Nong nghiep (103-219)" xfId="717"/>
    <cellStyle name="_07. NGTT2009-NN_dan so phan tich 10 nam(moi)_115 (1) BoSung" xfId="718"/>
    <cellStyle name="_07. NGTT2009-NN_dan so phan tich 10 nam(moi)_3.TKQG -Thuat Ngu" xfId="719"/>
    <cellStyle name="_07. NGTT2009-NN_dan so phan tich 10 nam(moi)_4 Dau tu- xay dung - Thuat Ngu" xfId="720"/>
    <cellStyle name="_07. NGTT2009-NN_dan so phan tich 10 nam(moi)_Ca the" xfId="721"/>
    <cellStyle name="_07. NGTT2009-NN_dan so phan tich 10 nam(moi)_Hoa_bieu nien giam cay lau nam 2013 chinhsua_2" xfId="722"/>
    <cellStyle name="_07. NGTT2009-NN_dan so phan tich 10 nam(moi)_Huyen.07 Nong nghiep (8-5-2014)" xfId="723"/>
    <cellStyle name="_07. NGTT2009-NN_dan so phan tich 10 nam(moi)_Nien giam KT_TV 2010" xfId="724"/>
    <cellStyle name="_07. NGTT2009-NN_dan so phan tich 10 nam(moi)_NienGiam.LamNghiep.Tan" xfId="725"/>
    <cellStyle name="_07. NGTT2009-NN_dan so phan tich 10 nam(moi)_THANH- 07 Nong nghiep (ngay 8-5-2014)" xfId="726"/>
    <cellStyle name="_07. NGTT2009-NN_Lam nghiep, thuy san 2010 (ok)" xfId="727"/>
    <cellStyle name="_07. NGTT2009-NN_Maket NGTT Cong nghiep 2011" xfId="728"/>
    <cellStyle name="_07. NGTT2009-NN_Maket NGTT Doanh Nghiep 2011" xfId="729"/>
    <cellStyle name="_07. NGTT2009-NN_Maket NGTT Thu chi NS 2011" xfId="730"/>
    <cellStyle name="_07. NGTT2009-NN_Ngiam_lamnghiep_2011_v2(1)(1)" xfId="731"/>
    <cellStyle name="_07. NGTT2009-NN_NGTT Ca the 2011 Diep" xfId="732"/>
    <cellStyle name="_07. NGTT2009-NN_Nien giam day du  Nong nghiep 2010" xfId="733"/>
    <cellStyle name="_07. NGTT2009-NN_Nongnghiep" xfId="734"/>
    <cellStyle name="_07. NGTT2009-NN_Nongnghiep_Bo sung 04 bieu Cong nghiep" xfId="735"/>
    <cellStyle name="_07. NGTT2009-NN_Phan II (094-211)" xfId="736"/>
    <cellStyle name="_07. NGTT2009-NN_So lieu quoc te TH" xfId="737"/>
    <cellStyle name="_07. NGTT2009-NN_So lieu quoc te(GDP)" xfId="738"/>
    <cellStyle name="_07. NGTT2009-NN_So lieu quoc te(GDP) 10" xfId="739"/>
    <cellStyle name="_07. NGTT2009-NN_So lieu quoc te(GDP) 11" xfId="740"/>
    <cellStyle name="_07. NGTT2009-NN_So lieu quoc te(GDP) 2" xfId="741"/>
    <cellStyle name="_07. NGTT2009-NN_So lieu quoc te(GDP) 3" xfId="742"/>
    <cellStyle name="_07. NGTT2009-NN_So lieu quoc te(GDP) 4" xfId="743"/>
    <cellStyle name="_07. NGTT2009-NN_So lieu quoc te(GDP) 5" xfId="744"/>
    <cellStyle name="_07. NGTT2009-NN_So lieu quoc te(GDP) 6" xfId="745"/>
    <cellStyle name="_07. NGTT2009-NN_So lieu quoc te(GDP) 7" xfId="746"/>
    <cellStyle name="_07. NGTT2009-NN_So lieu quoc te(GDP) 8" xfId="747"/>
    <cellStyle name="_07. NGTT2009-NN_So lieu quoc te(GDP) 9" xfId="748"/>
    <cellStyle name="_07. NGTT2009-NN_So lieu quoc te(GDP)_05 Doanh nghiep va Ca the_2011 (Ok)" xfId="749"/>
    <cellStyle name="_07. NGTT2009-NN_So lieu quoc te(GDP)_07 Nong nghiep (103 - 222)" xfId="750"/>
    <cellStyle name="_07. NGTT2009-NN_So lieu quoc te(GDP)_07 Nong nghiep (103-219)" xfId="751"/>
    <cellStyle name="_07. NGTT2009-NN_So lieu quoc te(GDP)_11 (3)" xfId="752"/>
    <cellStyle name="_07. NGTT2009-NN_So lieu quoc te(GDP)_11 (3) 10" xfId="753"/>
    <cellStyle name="_07. NGTT2009-NN_So lieu quoc te(GDP)_11 (3) 11" xfId="754"/>
    <cellStyle name="_07. NGTT2009-NN_So lieu quoc te(GDP)_11 (3) 2" xfId="755"/>
    <cellStyle name="_07. NGTT2009-NN_So lieu quoc te(GDP)_11 (3) 3" xfId="756"/>
    <cellStyle name="_07. NGTT2009-NN_So lieu quoc te(GDP)_11 (3) 4" xfId="757"/>
    <cellStyle name="_07. NGTT2009-NN_So lieu quoc te(GDP)_11 (3) 5" xfId="758"/>
    <cellStyle name="_07. NGTT2009-NN_So lieu quoc te(GDP)_11 (3) 6" xfId="759"/>
    <cellStyle name="_07. NGTT2009-NN_So lieu quoc te(GDP)_11 (3) 7" xfId="760"/>
    <cellStyle name="_07. NGTT2009-NN_So lieu quoc te(GDP)_11 (3) 8" xfId="761"/>
    <cellStyle name="_07. NGTT2009-NN_So lieu quoc te(GDP)_11 (3) 9" xfId="762"/>
    <cellStyle name="_07. NGTT2009-NN_So lieu quoc te(GDP)_11 (3)_07 Nong nghiep (103 - 222)" xfId="763"/>
    <cellStyle name="_07. NGTT2009-NN_So lieu quoc te(GDP)_11 (3)_07 Nong nghiep (103-219)" xfId="764"/>
    <cellStyle name="_07. NGTT2009-NN_So lieu quoc te(GDP)_11 (3)_115 (1) BoSung" xfId="765"/>
    <cellStyle name="_07. NGTT2009-NN_So lieu quoc te(GDP)_11 (3)_3.TKQG -Thuat Ngu" xfId="766"/>
    <cellStyle name="_07. NGTT2009-NN_So lieu quoc te(GDP)_11 (3)_4 Dau tu- xay dung - Thuat Ngu" xfId="767"/>
    <cellStyle name="_07. NGTT2009-NN_So lieu quoc te(GDP)_11 (3)_Hoa_bieu nien giam cay lau nam 2013 chinhsua_2" xfId="768"/>
    <cellStyle name="_07. NGTT2009-NN_So lieu quoc te(GDP)_11 (3)_Huyen.07 Nong nghiep (8-5-2014)" xfId="769"/>
    <cellStyle name="_07. NGTT2009-NN_So lieu quoc te(GDP)_11 (3)_NienGiam.LamNghiep.Tan" xfId="770"/>
    <cellStyle name="_07. NGTT2009-NN_So lieu quoc te(GDP)_11 (3)_THANH- 07 Nong nghiep (ngay 8-5-2014)" xfId="771"/>
    <cellStyle name="_07. NGTT2009-NN_So lieu quoc te(GDP)_115 (1) BoSung" xfId="772"/>
    <cellStyle name="_07. NGTT2009-NN_So lieu quoc te(GDP)_12 (2)" xfId="773"/>
    <cellStyle name="_07. NGTT2009-NN_So lieu quoc te(GDP)_12 (2) 10" xfId="774"/>
    <cellStyle name="_07. NGTT2009-NN_So lieu quoc te(GDP)_12 (2) 11" xfId="775"/>
    <cellStyle name="_07. NGTT2009-NN_So lieu quoc te(GDP)_12 (2) 2" xfId="776"/>
    <cellStyle name="_07. NGTT2009-NN_So lieu quoc te(GDP)_12 (2) 3" xfId="777"/>
    <cellStyle name="_07. NGTT2009-NN_So lieu quoc te(GDP)_12 (2) 4" xfId="778"/>
    <cellStyle name="_07. NGTT2009-NN_So lieu quoc te(GDP)_12 (2) 5" xfId="779"/>
    <cellStyle name="_07. NGTT2009-NN_So lieu quoc te(GDP)_12 (2) 6" xfId="780"/>
    <cellStyle name="_07. NGTT2009-NN_So lieu quoc te(GDP)_12 (2) 7" xfId="781"/>
    <cellStyle name="_07. NGTT2009-NN_So lieu quoc te(GDP)_12 (2) 8" xfId="782"/>
    <cellStyle name="_07. NGTT2009-NN_So lieu quoc te(GDP)_12 (2) 9" xfId="783"/>
    <cellStyle name="_07. NGTT2009-NN_So lieu quoc te(GDP)_12 (2)_07 Nong nghiep (103 - 222)" xfId="784"/>
    <cellStyle name="_07. NGTT2009-NN_So lieu quoc te(GDP)_12 (2)_07 Nong nghiep (103-219)" xfId="785"/>
    <cellStyle name="_07. NGTT2009-NN_So lieu quoc te(GDP)_12 (2)_115 (1) BoSung" xfId="786"/>
    <cellStyle name="_07. NGTT2009-NN_So lieu quoc te(GDP)_12 (2)_3.TKQG -Thuat Ngu" xfId="787"/>
    <cellStyle name="_07. NGTT2009-NN_So lieu quoc te(GDP)_12 (2)_4 Dau tu- xay dung - Thuat Ngu" xfId="788"/>
    <cellStyle name="_07. NGTT2009-NN_So lieu quoc te(GDP)_12 (2)_Hoa_bieu nien giam cay lau nam 2013 chinhsua_2" xfId="789"/>
    <cellStyle name="_07. NGTT2009-NN_So lieu quoc te(GDP)_12 (2)_Huyen.07 Nong nghiep (8-5-2014)" xfId="790"/>
    <cellStyle name="_07. NGTT2009-NN_So lieu quoc te(GDP)_12 (2)_NienGiam.LamNghiep.Tan" xfId="791"/>
    <cellStyle name="_07. NGTT2009-NN_So lieu quoc te(GDP)_12 (2)_THANH- 07 Nong nghiep (ngay 8-5-2014)" xfId="792"/>
    <cellStyle name="_07. NGTT2009-NN_So lieu quoc te(GDP)_3.TKQG -Thuat Ngu" xfId="793"/>
    <cellStyle name="_07. NGTT2009-NN_So lieu quoc te(GDP)_4 Dau tu- xay dung - Thuat Ngu" xfId="794"/>
    <cellStyle name="_07. NGTT2009-NN_So lieu quoc te(GDP)_Hoa_bieu nien giam cay lau nam 2013 chinhsua_2" xfId="795"/>
    <cellStyle name="_07. NGTT2009-NN_So lieu quoc te(GDP)_Huyen.07 Nong nghiep (8-5-2014)" xfId="796"/>
    <cellStyle name="_07. NGTT2009-NN_So lieu quoc te(GDP)_Ngiam_lamnghiep_2011_v2(1)(1)" xfId="797"/>
    <cellStyle name="_07. NGTT2009-NN_So lieu quoc te(GDP)_NienGiam.LamNghiep.Tan" xfId="798"/>
    <cellStyle name="_07. NGTT2009-NN_So lieu quoc te(GDP)_THANH- 07 Nong nghiep (ngay 8-5-2014)" xfId="799"/>
    <cellStyle name="_07. NGTT2009-NN_Tong hop NGTT" xfId="800"/>
    <cellStyle name="_07. NGTT2009-NN_XNK" xfId="801"/>
    <cellStyle name="_07. NGTT2009-NN_XNK_Bo sung 04 bieu Cong nghiep" xfId="802"/>
    <cellStyle name="_09 VAN TAI(OK)" xfId="803"/>
    <cellStyle name="_09.GD-Yte_TT_MSDC2008" xfId="804"/>
    <cellStyle name="_09.GD-Yte_TT_MSDC2008 10" xfId="805"/>
    <cellStyle name="_09.GD-Yte_TT_MSDC2008 11" xfId="806"/>
    <cellStyle name="_09.GD-Yte_TT_MSDC2008 2" xfId="807"/>
    <cellStyle name="_09.GD-Yte_TT_MSDC2008 3" xfId="808"/>
    <cellStyle name="_09.GD-Yte_TT_MSDC2008 4" xfId="809"/>
    <cellStyle name="_09.GD-Yte_TT_MSDC2008 5" xfId="810"/>
    <cellStyle name="_09.GD-Yte_TT_MSDC2008 6" xfId="811"/>
    <cellStyle name="_09.GD-Yte_TT_MSDC2008 7" xfId="812"/>
    <cellStyle name="_09.GD-Yte_TT_MSDC2008 8" xfId="813"/>
    <cellStyle name="_09.GD-Yte_TT_MSDC2008 9" xfId="814"/>
    <cellStyle name="_09.GD-Yte_TT_MSDC2008_01 DVHC-DSLD 2010" xfId="815"/>
    <cellStyle name="_09.GD-Yte_TT_MSDC2008_01 DVHC-DSLD 2010 10" xfId="816"/>
    <cellStyle name="_09.GD-Yte_TT_MSDC2008_01 DVHC-DSLD 2010 11" xfId="817"/>
    <cellStyle name="_09.GD-Yte_TT_MSDC2008_01 DVHC-DSLD 2010 2" xfId="818"/>
    <cellStyle name="_09.GD-Yte_TT_MSDC2008_01 DVHC-DSLD 2010 3" xfId="819"/>
    <cellStyle name="_09.GD-Yte_TT_MSDC2008_01 DVHC-DSLD 2010 4" xfId="820"/>
    <cellStyle name="_09.GD-Yte_TT_MSDC2008_01 DVHC-DSLD 2010 5" xfId="821"/>
    <cellStyle name="_09.GD-Yte_TT_MSDC2008_01 DVHC-DSLD 2010 6" xfId="822"/>
    <cellStyle name="_09.GD-Yte_TT_MSDC2008_01 DVHC-DSLD 2010 7" xfId="823"/>
    <cellStyle name="_09.GD-Yte_TT_MSDC2008_01 DVHC-DSLD 2010 8" xfId="824"/>
    <cellStyle name="_09.GD-Yte_TT_MSDC2008_01 DVHC-DSLD 2010 9" xfId="825"/>
    <cellStyle name="_09.GD-Yte_TT_MSDC2008_01 DVHC-DSLD 2010_05 Doanh nghiep va Ca the (25)" xfId="826"/>
    <cellStyle name="_09.GD-Yte_TT_MSDC2008_01 DVHC-DSLD 2010_07 Nong nghiep (103 - 222)" xfId="827"/>
    <cellStyle name="_09.GD-Yte_TT_MSDC2008_01 DVHC-DSLD 2010_07 Nong nghiep (103-219)" xfId="828"/>
    <cellStyle name="_09.GD-Yte_TT_MSDC2008_01 DVHC-DSLD 2010_115 (1) BoSung" xfId="829"/>
    <cellStyle name="_09.GD-Yte_TT_MSDC2008_01 DVHC-DSLD 2010_3.TKQG -Thuat Ngu" xfId="830"/>
    <cellStyle name="_09.GD-Yte_TT_MSDC2008_01 DVHC-DSLD 2010_4 Dau tu- xay dung - Thuat Ngu" xfId="831"/>
    <cellStyle name="_09.GD-Yte_TT_MSDC2008_01 DVHC-DSLD 2010_Bo sung 04 bieu Cong nghiep" xfId="832"/>
    <cellStyle name="_09.GD-Yte_TT_MSDC2008_01 DVHC-DSLD 2010_Ca the" xfId="833"/>
    <cellStyle name="_09.GD-Yte_TT_MSDC2008_01 DVHC-DSLD 2010_Hoa_bieu nien giam cay lau nam 2013 chinhsua_2" xfId="834"/>
    <cellStyle name="_09.GD-Yte_TT_MSDC2008_01 DVHC-DSLD 2010_Huyen.07 Nong nghiep (8-5-2014)" xfId="835"/>
    <cellStyle name="_09.GD-Yte_TT_MSDC2008_01 DVHC-DSLD 2010_Nien giam KT_TV 2010" xfId="836"/>
    <cellStyle name="_09.GD-Yte_TT_MSDC2008_01 DVHC-DSLD 2010_nien giam tom tat 2010 (thuy)" xfId="837"/>
    <cellStyle name="_09.GD-Yte_TT_MSDC2008_01 DVHC-DSLD 2010_nien giam tom tat 2010 (thuy) 10" xfId="838"/>
    <cellStyle name="_09.GD-Yte_TT_MSDC2008_01 DVHC-DSLD 2010_nien giam tom tat 2010 (thuy) 11" xfId="839"/>
    <cellStyle name="_09.GD-Yte_TT_MSDC2008_01 DVHC-DSLD 2010_nien giam tom tat 2010 (thuy) 2" xfId="840"/>
    <cellStyle name="_09.GD-Yte_TT_MSDC2008_01 DVHC-DSLD 2010_nien giam tom tat 2010 (thuy) 3" xfId="841"/>
    <cellStyle name="_09.GD-Yte_TT_MSDC2008_01 DVHC-DSLD 2010_nien giam tom tat 2010 (thuy) 4" xfId="842"/>
    <cellStyle name="_09.GD-Yte_TT_MSDC2008_01 DVHC-DSLD 2010_nien giam tom tat 2010 (thuy) 5" xfId="843"/>
    <cellStyle name="_09.GD-Yte_TT_MSDC2008_01 DVHC-DSLD 2010_nien giam tom tat 2010 (thuy) 6" xfId="844"/>
    <cellStyle name="_09.GD-Yte_TT_MSDC2008_01 DVHC-DSLD 2010_nien giam tom tat 2010 (thuy) 7" xfId="845"/>
    <cellStyle name="_09.GD-Yte_TT_MSDC2008_01 DVHC-DSLD 2010_nien giam tom tat 2010 (thuy) 8" xfId="846"/>
    <cellStyle name="_09.GD-Yte_TT_MSDC2008_01 DVHC-DSLD 2010_nien giam tom tat 2010 (thuy) 9" xfId="847"/>
    <cellStyle name="_09.GD-Yte_TT_MSDC2008_01 DVHC-DSLD 2010_nien giam tom tat 2010 (thuy)_07 Nong nghiep (103 - 222)" xfId="848"/>
    <cellStyle name="_09.GD-Yte_TT_MSDC2008_01 DVHC-DSLD 2010_nien giam tom tat 2010 (thuy)_07 Nong nghiep (103-219)" xfId="849"/>
    <cellStyle name="_09.GD-Yte_TT_MSDC2008_01 DVHC-DSLD 2010_nien giam tom tat 2010 (thuy)_115 (1) BoSung" xfId="850"/>
    <cellStyle name="_09.GD-Yte_TT_MSDC2008_01 DVHC-DSLD 2010_nien giam tom tat 2010 (thuy)_3.TKQG -Thuat Ngu" xfId="851"/>
    <cellStyle name="_09.GD-Yte_TT_MSDC2008_01 DVHC-DSLD 2010_nien giam tom tat 2010 (thuy)_4 Dau tu- xay dung - Thuat Ngu" xfId="852"/>
    <cellStyle name="_09.GD-Yte_TT_MSDC2008_01 DVHC-DSLD 2010_nien giam tom tat 2010 (thuy)_Hoa_bieu nien giam cay lau nam 2013 chinhsua_2" xfId="853"/>
    <cellStyle name="_09.GD-Yte_TT_MSDC2008_01 DVHC-DSLD 2010_nien giam tom tat 2010 (thuy)_Huyen.07 Nong nghiep (8-5-2014)" xfId="854"/>
    <cellStyle name="_09.GD-Yte_TT_MSDC2008_01 DVHC-DSLD 2010_nien giam tom tat 2010 (thuy)_NienGiam.LamNghiep.Tan" xfId="855"/>
    <cellStyle name="_09.GD-Yte_TT_MSDC2008_01 DVHC-DSLD 2010_nien giam tom tat 2010 (thuy)_THANH- 07 Nong nghiep (ngay 8-5-2014)" xfId="856"/>
    <cellStyle name="_09.GD-Yte_TT_MSDC2008_01 DVHC-DSLD 2010_NienGiam.LamNghiep.Tan" xfId="857"/>
    <cellStyle name="_09.GD-Yte_TT_MSDC2008_01 DVHC-DSLD 2010_THANH- 07 Nong nghiep (ngay 8-5-2014)" xfId="858"/>
    <cellStyle name="_09.GD-Yte_TT_MSDC2008_01 DVHC-DSLD 2010_Tong hop NGTT" xfId="859"/>
    <cellStyle name="_09.GD-Yte_TT_MSDC2008_03 Dautu 2010" xfId="860"/>
    <cellStyle name="_09.GD-Yte_TT_MSDC2008_03 Dautu 2010 10" xfId="861"/>
    <cellStyle name="_09.GD-Yte_TT_MSDC2008_03 Dautu 2010 11" xfId="862"/>
    <cellStyle name="_09.GD-Yte_TT_MSDC2008_03 Dautu 2010 2" xfId="863"/>
    <cellStyle name="_09.GD-Yte_TT_MSDC2008_03 Dautu 2010 3" xfId="864"/>
    <cellStyle name="_09.GD-Yte_TT_MSDC2008_03 Dautu 2010 4" xfId="865"/>
    <cellStyle name="_09.GD-Yte_TT_MSDC2008_03 Dautu 2010 5" xfId="866"/>
    <cellStyle name="_09.GD-Yte_TT_MSDC2008_03 Dautu 2010 6" xfId="867"/>
    <cellStyle name="_09.GD-Yte_TT_MSDC2008_03 Dautu 2010 7" xfId="868"/>
    <cellStyle name="_09.GD-Yte_TT_MSDC2008_03 Dautu 2010 8" xfId="869"/>
    <cellStyle name="_09.GD-Yte_TT_MSDC2008_03 Dautu 2010 9" xfId="870"/>
    <cellStyle name="_09.GD-Yte_TT_MSDC2008_03 Dautu 2010_07 Nong nghiep (103 - 222)" xfId="871"/>
    <cellStyle name="_09.GD-Yte_TT_MSDC2008_03 Dautu 2010_07 Nong nghiep (103-219)" xfId="872"/>
    <cellStyle name="_09.GD-Yte_TT_MSDC2008_03 Dautu 2010_115 (1) BoSung" xfId="873"/>
    <cellStyle name="_09.GD-Yte_TT_MSDC2008_03 Dautu 2010_3.TKQG -Thuat Ngu" xfId="874"/>
    <cellStyle name="_09.GD-Yte_TT_MSDC2008_03 Dautu 2010_4 Dau tu- xay dung - Thuat Ngu" xfId="875"/>
    <cellStyle name="_09.GD-Yte_TT_MSDC2008_03 Dautu 2010_Hoa_bieu nien giam cay lau nam 2013 chinhsua_2" xfId="876"/>
    <cellStyle name="_09.GD-Yte_TT_MSDC2008_03 Dautu 2010_Huyen.07 Nong nghiep (8-5-2014)" xfId="877"/>
    <cellStyle name="_09.GD-Yte_TT_MSDC2008_03 Dautu 2010_NienGiam.LamNghiep.Tan" xfId="878"/>
    <cellStyle name="_09.GD-Yte_TT_MSDC2008_03 Dautu 2010_THANH- 07 Nong nghiep (ngay 8-5-2014)" xfId="879"/>
    <cellStyle name="_09.GD-Yte_TT_MSDC2008_05 Doanh nghiep va Ca the (25)" xfId="880"/>
    <cellStyle name="_09.GD-Yte_TT_MSDC2008_05 Doanh nghiep va Ca the_2011 (Ok)" xfId="881"/>
    <cellStyle name="_09.GD-Yte_TT_MSDC2008_05 NGTT DN 2010 (OK)" xfId="882"/>
    <cellStyle name="_09.GD-Yte_TT_MSDC2008_05 NGTT DN 2010 (OK)_Bo sung 04 bieu Cong nghiep" xfId="883"/>
    <cellStyle name="_09.GD-Yte_TT_MSDC2008_10 Market VH, YT, GD, NGTT 2011 " xfId="884"/>
    <cellStyle name="_09.GD-Yte_TT_MSDC2008_10 Market VH, YT, GD, NGTT 2011  10" xfId="885"/>
    <cellStyle name="_09.GD-Yte_TT_MSDC2008_10 Market VH, YT, GD, NGTT 2011  11" xfId="886"/>
    <cellStyle name="_09.GD-Yte_TT_MSDC2008_10 Market VH, YT, GD, NGTT 2011  2" xfId="887"/>
    <cellStyle name="_09.GD-Yte_TT_MSDC2008_10 Market VH, YT, GD, NGTT 2011  3" xfId="888"/>
    <cellStyle name="_09.GD-Yte_TT_MSDC2008_10 Market VH, YT, GD, NGTT 2011  4" xfId="889"/>
    <cellStyle name="_09.GD-Yte_TT_MSDC2008_10 Market VH, YT, GD, NGTT 2011  5" xfId="890"/>
    <cellStyle name="_09.GD-Yte_TT_MSDC2008_10 Market VH, YT, GD, NGTT 2011  6" xfId="891"/>
    <cellStyle name="_09.GD-Yte_TT_MSDC2008_10 Market VH, YT, GD, NGTT 2011  7" xfId="892"/>
    <cellStyle name="_09.GD-Yte_TT_MSDC2008_10 Market VH, YT, GD, NGTT 2011  8" xfId="893"/>
    <cellStyle name="_09.GD-Yte_TT_MSDC2008_10 Market VH, YT, GD, NGTT 2011  9" xfId="894"/>
    <cellStyle name="_09.GD-Yte_TT_MSDC2008_10 Market VH, YT, GD, NGTT 2011 _05 Doanh nghiep va Ca the_2011 (Ok)" xfId="895"/>
    <cellStyle name="_09.GD-Yte_TT_MSDC2008_10 Market VH, YT, GD, NGTT 2011 _07 Nong nghiep (103 - 222)" xfId="896"/>
    <cellStyle name="_09.GD-Yte_TT_MSDC2008_10 Market VH, YT, GD, NGTT 2011 _07 Nong nghiep (103-219)" xfId="897"/>
    <cellStyle name="_09.GD-Yte_TT_MSDC2008_10 Market VH, YT, GD, NGTT 2011 _11 (3)" xfId="898"/>
    <cellStyle name="_09.GD-Yte_TT_MSDC2008_10 Market VH, YT, GD, NGTT 2011 _11 (3) 10" xfId="899"/>
    <cellStyle name="_09.GD-Yte_TT_MSDC2008_10 Market VH, YT, GD, NGTT 2011 _11 (3) 11" xfId="900"/>
    <cellStyle name="_09.GD-Yte_TT_MSDC2008_10 Market VH, YT, GD, NGTT 2011 _11 (3) 2" xfId="901"/>
    <cellStyle name="_09.GD-Yte_TT_MSDC2008_10 Market VH, YT, GD, NGTT 2011 _11 (3) 3" xfId="902"/>
    <cellStyle name="_09.GD-Yte_TT_MSDC2008_10 Market VH, YT, GD, NGTT 2011 _11 (3) 4" xfId="903"/>
    <cellStyle name="_09.GD-Yte_TT_MSDC2008_10 Market VH, YT, GD, NGTT 2011 _11 (3) 5" xfId="904"/>
    <cellStyle name="_09.GD-Yte_TT_MSDC2008_10 Market VH, YT, GD, NGTT 2011 _11 (3) 6" xfId="905"/>
    <cellStyle name="_09.GD-Yte_TT_MSDC2008_10 Market VH, YT, GD, NGTT 2011 _11 (3) 7" xfId="906"/>
    <cellStyle name="_09.GD-Yte_TT_MSDC2008_10 Market VH, YT, GD, NGTT 2011 _11 (3) 8" xfId="907"/>
    <cellStyle name="_09.GD-Yte_TT_MSDC2008_10 Market VH, YT, GD, NGTT 2011 _11 (3) 9" xfId="908"/>
    <cellStyle name="_09.GD-Yte_TT_MSDC2008_10 Market VH, YT, GD, NGTT 2011 _11 (3)_07 Nong nghiep (103 - 222)" xfId="909"/>
    <cellStyle name="_09.GD-Yte_TT_MSDC2008_10 Market VH, YT, GD, NGTT 2011 _11 (3)_07 Nong nghiep (103-219)" xfId="910"/>
    <cellStyle name="_09.GD-Yte_TT_MSDC2008_10 Market VH, YT, GD, NGTT 2011 _11 (3)_115 (1) BoSung" xfId="911"/>
    <cellStyle name="_09.GD-Yte_TT_MSDC2008_10 Market VH, YT, GD, NGTT 2011 _11 (3)_3.TKQG -Thuat Ngu" xfId="912"/>
    <cellStyle name="_09.GD-Yte_TT_MSDC2008_10 Market VH, YT, GD, NGTT 2011 _11 (3)_4 Dau tu- xay dung - Thuat Ngu" xfId="913"/>
    <cellStyle name="_09.GD-Yte_TT_MSDC2008_10 Market VH, YT, GD, NGTT 2011 _11 (3)_Hoa_bieu nien giam cay lau nam 2013 chinhsua_2" xfId="914"/>
    <cellStyle name="_09.GD-Yte_TT_MSDC2008_10 Market VH, YT, GD, NGTT 2011 _11 (3)_Huyen.07 Nong nghiep (8-5-2014)" xfId="915"/>
    <cellStyle name="_09.GD-Yte_TT_MSDC2008_10 Market VH, YT, GD, NGTT 2011 _11 (3)_NienGiam.LamNghiep.Tan" xfId="916"/>
    <cellStyle name="_09.GD-Yte_TT_MSDC2008_10 Market VH, YT, GD, NGTT 2011 _11 (3)_THANH- 07 Nong nghiep (ngay 8-5-2014)" xfId="917"/>
    <cellStyle name="_09.GD-Yte_TT_MSDC2008_10 Market VH, YT, GD, NGTT 2011 _115 (1) BoSung" xfId="918"/>
    <cellStyle name="_09.GD-Yte_TT_MSDC2008_10 Market VH, YT, GD, NGTT 2011 _12 (2)" xfId="919"/>
    <cellStyle name="_09.GD-Yte_TT_MSDC2008_10 Market VH, YT, GD, NGTT 2011 _12 (2) 10" xfId="920"/>
    <cellStyle name="_09.GD-Yte_TT_MSDC2008_10 Market VH, YT, GD, NGTT 2011 _12 (2) 11" xfId="921"/>
    <cellStyle name="_09.GD-Yte_TT_MSDC2008_10 Market VH, YT, GD, NGTT 2011 _12 (2) 2" xfId="922"/>
    <cellStyle name="_09.GD-Yte_TT_MSDC2008_10 Market VH, YT, GD, NGTT 2011 _12 (2) 3" xfId="923"/>
    <cellStyle name="_09.GD-Yte_TT_MSDC2008_10 Market VH, YT, GD, NGTT 2011 _12 (2) 4" xfId="924"/>
    <cellStyle name="_09.GD-Yte_TT_MSDC2008_10 Market VH, YT, GD, NGTT 2011 _12 (2) 5" xfId="925"/>
    <cellStyle name="_09.GD-Yte_TT_MSDC2008_10 Market VH, YT, GD, NGTT 2011 _12 (2) 6" xfId="926"/>
    <cellStyle name="_09.GD-Yte_TT_MSDC2008_10 Market VH, YT, GD, NGTT 2011 _12 (2) 7" xfId="927"/>
    <cellStyle name="_09.GD-Yte_TT_MSDC2008_10 Market VH, YT, GD, NGTT 2011 _12 (2) 8" xfId="928"/>
    <cellStyle name="_09.GD-Yte_TT_MSDC2008_10 Market VH, YT, GD, NGTT 2011 _12 (2) 9" xfId="929"/>
    <cellStyle name="_09.GD-Yte_TT_MSDC2008_10 Market VH, YT, GD, NGTT 2011 _12 (2)_07 Nong nghiep (103 - 222)" xfId="930"/>
    <cellStyle name="_09.GD-Yte_TT_MSDC2008_10 Market VH, YT, GD, NGTT 2011 _12 (2)_07 Nong nghiep (103-219)" xfId="931"/>
    <cellStyle name="_09.GD-Yte_TT_MSDC2008_10 Market VH, YT, GD, NGTT 2011 _12 (2)_115 (1) BoSung" xfId="932"/>
    <cellStyle name="_09.GD-Yte_TT_MSDC2008_10 Market VH, YT, GD, NGTT 2011 _12 (2)_3.TKQG -Thuat Ngu" xfId="933"/>
    <cellStyle name="_09.GD-Yte_TT_MSDC2008_10 Market VH, YT, GD, NGTT 2011 _12 (2)_4 Dau tu- xay dung - Thuat Ngu" xfId="934"/>
    <cellStyle name="_09.GD-Yte_TT_MSDC2008_10 Market VH, YT, GD, NGTT 2011 _12 (2)_Hoa_bieu nien giam cay lau nam 2013 chinhsua_2" xfId="935"/>
    <cellStyle name="_09.GD-Yte_TT_MSDC2008_10 Market VH, YT, GD, NGTT 2011 _12 (2)_Huyen.07 Nong nghiep (8-5-2014)" xfId="936"/>
    <cellStyle name="_09.GD-Yte_TT_MSDC2008_10 Market VH, YT, GD, NGTT 2011 _12 (2)_NienGiam.LamNghiep.Tan" xfId="937"/>
    <cellStyle name="_09.GD-Yte_TT_MSDC2008_10 Market VH, YT, GD, NGTT 2011 _12 (2)_THANH- 07 Nong nghiep (ngay 8-5-2014)" xfId="938"/>
    <cellStyle name="_09.GD-Yte_TT_MSDC2008_10 Market VH, YT, GD, NGTT 2011 _3.TKQG -Thuat Ngu" xfId="939"/>
    <cellStyle name="_09.GD-Yte_TT_MSDC2008_10 Market VH, YT, GD, NGTT 2011 _4 Dau tu- xay dung - Thuat Ngu" xfId="940"/>
    <cellStyle name="_09.GD-Yte_TT_MSDC2008_10 Market VH, YT, GD, NGTT 2011 _Hoa_bieu nien giam cay lau nam 2013 chinhsua_2" xfId="941"/>
    <cellStyle name="_09.GD-Yte_TT_MSDC2008_10 Market VH, YT, GD, NGTT 2011 _Huyen.07 Nong nghiep (8-5-2014)" xfId="942"/>
    <cellStyle name="_09.GD-Yte_TT_MSDC2008_10 Market VH, YT, GD, NGTT 2011 _Ngiam_lamnghiep_2011_v2(1)(1)" xfId="943"/>
    <cellStyle name="_09.GD-Yte_TT_MSDC2008_10 Market VH, YT, GD, NGTT 2011 _NienGiam.LamNghiep.Tan" xfId="944"/>
    <cellStyle name="_09.GD-Yte_TT_MSDC2008_10 Market VH, YT, GD, NGTT 2011 _THANH- 07 Nong nghiep (ngay 8-5-2014)" xfId="945"/>
    <cellStyle name="_09.GD-Yte_TT_MSDC2008_10 VH, YT, GD, NGTT 2010 - (OK)" xfId="946"/>
    <cellStyle name="_09.GD-Yte_TT_MSDC2008_10 VH, YT, GD, NGTT 2010 - (OK)_Bo sung 04 bieu Cong nghiep" xfId="947"/>
    <cellStyle name="_09.GD-Yte_TT_MSDC2008_11 (3)" xfId="948"/>
    <cellStyle name="_09.GD-Yte_TT_MSDC2008_11 (3) 10" xfId="949"/>
    <cellStyle name="_09.GD-Yte_TT_MSDC2008_11 (3) 11" xfId="950"/>
    <cellStyle name="_09.GD-Yte_TT_MSDC2008_11 (3) 2" xfId="951"/>
    <cellStyle name="_09.GD-Yte_TT_MSDC2008_11 (3) 3" xfId="952"/>
    <cellStyle name="_09.GD-Yte_TT_MSDC2008_11 (3) 4" xfId="953"/>
    <cellStyle name="_09.GD-Yte_TT_MSDC2008_11 (3) 5" xfId="954"/>
    <cellStyle name="_09.GD-Yte_TT_MSDC2008_11 (3) 6" xfId="955"/>
    <cellStyle name="_09.GD-Yte_TT_MSDC2008_11 (3) 7" xfId="956"/>
    <cellStyle name="_09.GD-Yte_TT_MSDC2008_11 (3) 8" xfId="957"/>
    <cellStyle name="_09.GD-Yte_TT_MSDC2008_11 (3) 9" xfId="958"/>
    <cellStyle name="_09.GD-Yte_TT_MSDC2008_11 (3)_07 Nong nghiep (103 - 222)" xfId="959"/>
    <cellStyle name="_09.GD-Yte_TT_MSDC2008_11 (3)_07 Nong nghiep (103-219)" xfId="960"/>
    <cellStyle name="_09.GD-Yte_TT_MSDC2008_11 (3)_115 (1) BoSung" xfId="961"/>
    <cellStyle name="_09.GD-Yte_TT_MSDC2008_11 (3)_3.TKQG -Thuat Ngu" xfId="962"/>
    <cellStyle name="_09.GD-Yte_TT_MSDC2008_11 (3)_4 Dau tu- xay dung - Thuat Ngu" xfId="963"/>
    <cellStyle name="_09.GD-Yte_TT_MSDC2008_11 (3)_Hoa_bieu nien giam cay lau nam 2013 chinhsua_2" xfId="964"/>
    <cellStyle name="_09.GD-Yte_TT_MSDC2008_11 (3)_Huyen.07 Nong nghiep (8-5-2014)" xfId="965"/>
    <cellStyle name="_09.GD-Yte_TT_MSDC2008_11 (3)_NienGiam.LamNghiep.Tan" xfId="966"/>
    <cellStyle name="_09.GD-Yte_TT_MSDC2008_11 (3)_THANH- 07 Nong nghiep (ngay 8-5-2014)" xfId="967"/>
    <cellStyle name="_09.GD-Yte_TT_MSDC2008_11 So lieu quoc te 2010-final" xfId="968"/>
    <cellStyle name="_09.GD-Yte_TT_MSDC2008_12 (2)" xfId="969"/>
    <cellStyle name="_09.GD-Yte_TT_MSDC2008_12 (2) 10" xfId="970"/>
    <cellStyle name="_09.GD-Yte_TT_MSDC2008_12 (2) 11" xfId="971"/>
    <cellStyle name="_09.GD-Yte_TT_MSDC2008_12 (2) 2" xfId="972"/>
    <cellStyle name="_09.GD-Yte_TT_MSDC2008_12 (2) 3" xfId="973"/>
    <cellStyle name="_09.GD-Yte_TT_MSDC2008_12 (2) 4" xfId="974"/>
    <cellStyle name="_09.GD-Yte_TT_MSDC2008_12 (2) 5" xfId="975"/>
    <cellStyle name="_09.GD-Yte_TT_MSDC2008_12 (2) 6" xfId="976"/>
    <cellStyle name="_09.GD-Yte_TT_MSDC2008_12 (2) 7" xfId="977"/>
    <cellStyle name="_09.GD-Yte_TT_MSDC2008_12 (2) 8" xfId="978"/>
    <cellStyle name="_09.GD-Yte_TT_MSDC2008_12 (2) 9" xfId="979"/>
    <cellStyle name="_09.GD-Yte_TT_MSDC2008_12 (2)_07 Nong nghiep (103 - 222)" xfId="980"/>
    <cellStyle name="_09.GD-Yte_TT_MSDC2008_12 (2)_07 Nong nghiep (103-219)" xfId="981"/>
    <cellStyle name="_09.GD-Yte_TT_MSDC2008_12 (2)_115 (1) BoSung" xfId="982"/>
    <cellStyle name="_09.GD-Yte_TT_MSDC2008_12 (2)_3.TKQG -Thuat Ngu" xfId="983"/>
    <cellStyle name="_09.GD-Yte_TT_MSDC2008_12 (2)_4 Dau tu- xay dung - Thuat Ngu" xfId="984"/>
    <cellStyle name="_09.GD-Yte_TT_MSDC2008_12 (2)_Hoa_bieu nien giam cay lau nam 2013 chinhsua_2" xfId="985"/>
    <cellStyle name="_09.GD-Yte_TT_MSDC2008_12 (2)_Huyen.07 Nong nghiep (8-5-2014)" xfId="986"/>
    <cellStyle name="_09.GD-Yte_TT_MSDC2008_12 (2)_NienGiam.LamNghiep.Tan" xfId="987"/>
    <cellStyle name="_09.GD-Yte_TT_MSDC2008_12 (2)_THANH- 07 Nong nghiep (ngay 8-5-2014)" xfId="988"/>
    <cellStyle name="_09.GD-Yte_TT_MSDC2008_3.TKQG -Thuat Ngu" xfId="989"/>
    <cellStyle name="_09.GD-Yte_TT_MSDC2008_4 Dau tu- xay dung - Thuat Ngu" xfId="990"/>
    <cellStyle name="_09.GD-Yte_TT_MSDC2008_Book1" xfId="991"/>
    <cellStyle name="_09.GD-Yte_TT_MSDC2008_Ca the" xfId="992"/>
    <cellStyle name="_09.GD-Yte_TT_MSDC2008_Maket NGTT Thu chi NS 2011" xfId="993"/>
    <cellStyle name="_09.GD-Yte_TT_MSDC2008_Ngiam_lamnghiep_2011_v2(1)(1)" xfId="994"/>
    <cellStyle name="_09.GD-Yte_TT_MSDC2008_Nien giam day du  Nong nghiep 2010" xfId="995"/>
    <cellStyle name="_09.GD-Yte_TT_MSDC2008_Nien giam KT_TV 2010" xfId="996"/>
    <cellStyle name="_09.GD-Yte_TT_MSDC2008_Nongnghiep" xfId="997"/>
    <cellStyle name="_09.GD-Yte_TT_MSDC2008_Nongnghiep_Bo sung 04 bieu Cong nghiep" xfId="998"/>
    <cellStyle name="_09.GD-Yte_TT_MSDC2008_Phan II (094-211)" xfId="999"/>
    <cellStyle name="_09.GD-Yte_TT_MSDC2008_So lieu quoc te TH" xfId="1000"/>
    <cellStyle name="_09.GD-Yte_TT_MSDC2008_So lieu quoc te(GDP)" xfId="1001"/>
    <cellStyle name="_09.GD-Yte_TT_MSDC2008_So lieu quoc te(GDP) 10" xfId="1002"/>
    <cellStyle name="_09.GD-Yte_TT_MSDC2008_So lieu quoc te(GDP) 11" xfId="1003"/>
    <cellStyle name="_09.GD-Yte_TT_MSDC2008_So lieu quoc te(GDP) 2" xfId="1004"/>
    <cellStyle name="_09.GD-Yte_TT_MSDC2008_So lieu quoc te(GDP) 3" xfId="1005"/>
    <cellStyle name="_09.GD-Yte_TT_MSDC2008_So lieu quoc te(GDP) 4" xfId="1006"/>
    <cellStyle name="_09.GD-Yte_TT_MSDC2008_So lieu quoc te(GDP) 5" xfId="1007"/>
    <cellStyle name="_09.GD-Yte_TT_MSDC2008_So lieu quoc te(GDP) 6" xfId="1008"/>
    <cellStyle name="_09.GD-Yte_TT_MSDC2008_So lieu quoc te(GDP) 7" xfId="1009"/>
    <cellStyle name="_09.GD-Yte_TT_MSDC2008_So lieu quoc te(GDP) 8" xfId="1010"/>
    <cellStyle name="_09.GD-Yte_TT_MSDC2008_So lieu quoc te(GDP) 9" xfId="1011"/>
    <cellStyle name="_09.GD-Yte_TT_MSDC2008_So lieu quoc te(GDP)_05 Doanh nghiep va Ca the_2011 (Ok)" xfId="1012"/>
    <cellStyle name="_09.GD-Yte_TT_MSDC2008_So lieu quoc te(GDP)_07 Nong nghiep (103 - 222)" xfId="1013"/>
    <cellStyle name="_09.GD-Yte_TT_MSDC2008_So lieu quoc te(GDP)_07 Nong nghiep (103-219)" xfId="1014"/>
    <cellStyle name="_09.GD-Yte_TT_MSDC2008_So lieu quoc te(GDP)_11 (3)" xfId="1015"/>
    <cellStyle name="_09.GD-Yte_TT_MSDC2008_So lieu quoc te(GDP)_11 (3) 10" xfId="1016"/>
    <cellStyle name="_09.GD-Yte_TT_MSDC2008_So lieu quoc te(GDP)_11 (3) 11" xfId="1017"/>
    <cellStyle name="_09.GD-Yte_TT_MSDC2008_So lieu quoc te(GDP)_11 (3) 2" xfId="1018"/>
    <cellStyle name="_09.GD-Yte_TT_MSDC2008_So lieu quoc te(GDP)_11 (3) 3" xfId="1019"/>
    <cellStyle name="_09.GD-Yte_TT_MSDC2008_So lieu quoc te(GDP)_11 (3) 4" xfId="1020"/>
    <cellStyle name="_09.GD-Yte_TT_MSDC2008_So lieu quoc te(GDP)_11 (3) 5" xfId="1021"/>
    <cellStyle name="_09.GD-Yte_TT_MSDC2008_So lieu quoc te(GDP)_11 (3) 6" xfId="1022"/>
    <cellStyle name="_09.GD-Yte_TT_MSDC2008_So lieu quoc te(GDP)_11 (3) 7" xfId="1023"/>
    <cellStyle name="_09.GD-Yte_TT_MSDC2008_So lieu quoc te(GDP)_11 (3) 8" xfId="1024"/>
    <cellStyle name="_09.GD-Yte_TT_MSDC2008_So lieu quoc te(GDP)_11 (3) 9" xfId="1025"/>
    <cellStyle name="_09.GD-Yte_TT_MSDC2008_So lieu quoc te(GDP)_11 (3)_07 Nong nghiep (103 - 222)" xfId="1026"/>
    <cellStyle name="_09.GD-Yte_TT_MSDC2008_So lieu quoc te(GDP)_11 (3)_07 Nong nghiep (103-219)" xfId="1027"/>
    <cellStyle name="_09.GD-Yte_TT_MSDC2008_So lieu quoc te(GDP)_11 (3)_115 (1) BoSung" xfId="1028"/>
    <cellStyle name="_09.GD-Yte_TT_MSDC2008_So lieu quoc te(GDP)_11 (3)_3.TKQG -Thuat Ngu" xfId="1029"/>
    <cellStyle name="_09.GD-Yte_TT_MSDC2008_So lieu quoc te(GDP)_11 (3)_4 Dau tu- xay dung - Thuat Ngu" xfId="1030"/>
    <cellStyle name="_09.GD-Yte_TT_MSDC2008_So lieu quoc te(GDP)_11 (3)_Hoa_bieu nien giam cay lau nam 2013 chinhsua_2" xfId="1031"/>
    <cellStyle name="_09.GD-Yte_TT_MSDC2008_So lieu quoc te(GDP)_11 (3)_Huyen.07 Nong nghiep (8-5-2014)" xfId="1032"/>
    <cellStyle name="_09.GD-Yte_TT_MSDC2008_So lieu quoc te(GDP)_11 (3)_NienGiam.LamNghiep.Tan" xfId="1033"/>
    <cellStyle name="_09.GD-Yte_TT_MSDC2008_So lieu quoc te(GDP)_11 (3)_THANH- 07 Nong nghiep (ngay 8-5-2014)" xfId="1034"/>
    <cellStyle name="_09.GD-Yte_TT_MSDC2008_So lieu quoc te(GDP)_115 (1) BoSung" xfId="1035"/>
    <cellStyle name="_09.GD-Yte_TT_MSDC2008_So lieu quoc te(GDP)_12 (2)" xfId="1036"/>
    <cellStyle name="_09.GD-Yte_TT_MSDC2008_So lieu quoc te(GDP)_12 (2) 10" xfId="1037"/>
    <cellStyle name="_09.GD-Yte_TT_MSDC2008_So lieu quoc te(GDP)_12 (2) 11" xfId="1038"/>
    <cellStyle name="_09.GD-Yte_TT_MSDC2008_So lieu quoc te(GDP)_12 (2) 2" xfId="1039"/>
    <cellStyle name="_09.GD-Yte_TT_MSDC2008_So lieu quoc te(GDP)_12 (2) 3" xfId="1040"/>
    <cellStyle name="_09.GD-Yte_TT_MSDC2008_So lieu quoc te(GDP)_12 (2) 4" xfId="1041"/>
    <cellStyle name="_09.GD-Yte_TT_MSDC2008_So lieu quoc te(GDP)_12 (2) 5" xfId="1042"/>
    <cellStyle name="_09.GD-Yte_TT_MSDC2008_So lieu quoc te(GDP)_12 (2) 6" xfId="1043"/>
    <cellStyle name="_09.GD-Yte_TT_MSDC2008_So lieu quoc te(GDP)_12 (2) 7" xfId="1044"/>
    <cellStyle name="_09.GD-Yte_TT_MSDC2008_So lieu quoc te(GDP)_12 (2) 8" xfId="1045"/>
    <cellStyle name="_09.GD-Yte_TT_MSDC2008_So lieu quoc te(GDP)_12 (2) 9" xfId="1046"/>
    <cellStyle name="_09.GD-Yte_TT_MSDC2008_So lieu quoc te(GDP)_12 (2)_07 Nong nghiep (103 - 222)" xfId="1047"/>
    <cellStyle name="_09.GD-Yte_TT_MSDC2008_So lieu quoc te(GDP)_12 (2)_07 Nong nghiep (103-219)" xfId="1048"/>
    <cellStyle name="_09.GD-Yte_TT_MSDC2008_So lieu quoc te(GDP)_12 (2)_115 (1) BoSung" xfId="1049"/>
    <cellStyle name="_09.GD-Yte_TT_MSDC2008_So lieu quoc te(GDP)_12 (2)_3.TKQG -Thuat Ngu" xfId="1050"/>
    <cellStyle name="_09.GD-Yte_TT_MSDC2008_So lieu quoc te(GDP)_12 (2)_4 Dau tu- xay dung - Thuat Ngu" xfId="1051"/>
    <cellStyle name="_09.GD-Yte_TT_MSDC2008_So lieu quoc te(GDP)_12 (2)_Hoa_bieu nien giam cay lau nam 2013 chinhsua_2" xfId="1052"/>
    <cellStyle name="_09.GD-Yte_TT_MSDC2008_So lieu quoc te(GDP)_12 (2)_Huyen.07 Nong nghiep (8-5-2014)" xfId="1053"/>
    <cellStyle name="_09.GD-Yte_TT_MSDC2008_So lieu quoc te(GDP)_12 (2)_NienGiam.LamNghiep.Tan" xfId="1054"/>
    <cellStyle name="_09.GD-Yte_TT_MSDC2008_So lieu quoc te(GDP)_12 (2)_THANH- 07 Nong nghiep (ngay 8-5-2014)" xfId="1055"/>
    <cellStyle name="_09.GD-Yte_TT_MSDC2008_So lieu quoc te(GDP)_3.TKQG -Thuat Ngu" xfId="1056"/>
    <cellStyle name="_09.GD-Yte_TT_MSDC2008_So lieu quoc te(GDP)_4 Dau tu- xay dung - Thuat Ngu" xfId="1057"/>
    <cellStyle name="_09.GD-Yte_TT_MSDC2008_So lieu quoc te(GDP)_Hoa_bieu nien giam cay lau nam 2013 chinhsua_2" xfId="1058"/>
    <cellStyle name="_09.GD-Yte_TT_MSDC2008_So lieu quoc te(GDP)_Huyen.07 Nong nghiep (8-5-2014)" xfId="1059"/>
    <cellStyle name="_09.GD-Yte_TT_MSDC2008_So lieu quoc te(GDP)_Ngiam_lamnghiep_2011_v2(1)(1)" xfId="1060"/>
    <cellStyle name="_09.GD-Yte_TT_MSDC2008_So lieu quoc te(GDP)_NienGiam.LamNghiep.Tan" xfId="1061"/>
    <cellStyle name="_09.GD-Yte_TT_MSDC2008_So lieu quoc te(GDP)_THANH- 07 Nong nghiep (ngay 8-5-2014)" xfId="1062"/>
    <cellStyle name="_09.GD-Yte_TT_MSDC2008_Tong hop NGTT" xfId="1063"/>
    <cellStyle name="_09.GD-Yte_TT_MSDC2008_XNK" xfId="1064"/>
    <cellStyle name="_09.GD-Yte_TT_MSDC2008_XNK_Bo sung 04 bieu Cong nghiep" xfId="1065"/>
    <cellStyle name="_1.OK" xfId="1066"/>
    <cellStyle name="_10.Bieuthegioi-tan_NGTT2008(1)" xfId="1067"/>
    <cellStyle name="_10.Bieuthegioi-tan_NGTT2008(1) 10" xfId="1068"/>
    <cellStyle name="_10.Bieuthegioi-tan_NGTT2008(1) 11" xfId="1069"/>
    <cellStyle name="_10.Bieuthegioi-tan_NGTT2008(1) 2" xfId="1070"/>
    <cellStyle name="_10.Bieuthegioi-tan_NGTT2008(1) 3" xfId="1071"/>
    <cellStyle name="_10.Bieuthegioi-tan_NGTT2008(1) 4" xfId="1072"/>
    <cellStyle name="_10.Bieuthegioi-tan_NGTT2008(1) 5" xfId="1073"/>
    <cellStyle name="_10.Bieuthegioi-tan_NGTT2008(1) 6" xfId="1074"/>
    <cellStyle name="_10.Bieuthegioi-tan_NGTT2008(1) 7" xfId="1075"/>
    <cellStyle name="_10.Bieuthegioi-tan_NGTT2008(1) 8" xfId="1076"/>
    <cellStyle name="_10.Bieuthegioi-tan_NGTT2008(1) 9" xfId="1077"/>
    <cellStyle name="_10.Bieuthegioi-tan_NGTT2008(1)_01 DVHC-DD-KH (10 bieu)" xfId="1078"/>
    <cellStyle name="_10.Bieuthegioi-tan_NGTT2008(1)_01 DVHC-DSLD 2010" xfId="1079"/>
    <cellStyle name="_10.Bieuthegioi-tan_NGTT2008(1)_01 DVHC-DSLD 2010 10" xfId="1080"/>
    <cellStyle name="_10.Bieuthegioi-tan_NGTT2008(1)_01 DVHC-DSLD 2010 11" xfId="1081"/>
    <cellStyle name="_10.Bieuthegioi-tan_NGTT2008(1)_01 DVHC-DSLD 2010 2" xfId="1082"/>
    <cellStyle name="_10.Bieuthegioi-tan_NGTT2008(1)_01 DVHC-DSLD 2010 3" xfId="1083"/>
    <cellStyle name="_10.Bieuthegioi-tan_NGTT2008(1)_01 DVHC-DSLD 2010 4" xfId="1084"/>
    <cellStyle name="_10.Bieuthegioi-tan_NGTT2008(1)_01 DVHC-DSLD 2010 5" xfId="1085"/>
    <cellStyle name="_10.Bieuthegioi-tan_NGTT2008(1)_01 DVHC-DSLD 2010 6" xfId="1086"/>
    <cellStyle name="_10.Bieuthegioi-tan_NGTT2008(1)_01 DVHC-DSLD 2010 7" xfId="1087"/>
    <cellStyle name="_10.Bieuthegioi-tan_NGTT2008(1)_01 DVHC-DSLD 2010 8" xfId="1088"/>
    <cellStyle name="_10.Bieuthegioi-tan_NGTT2008(1)_01 DVHC-DSLD 2010 9" xfId="1089"/>
    <cellStyle name="_10.Bieuthegioi-tan_NGTT2008(1)_01 DVHC-DSLD 2010_05 Doanh nghiep va Ca the (25)" xfId="1090"/>
    <cellStyle name="_10.Bieuthegioi-tan_NGTT2008(1)_01 DVHC-DSLD 2010_07 Nong nghiep (103 - 222)" xfId="1091"/>
    <cellStyle name="_10.Bieuthegioi-tan_NGTT2008(1)_01 DVHC-DSLD 2010_07 Nong nghiep (103-219)" xfId="1092"/>
    <cellStyle name="_10.Bieuthegioi-tan_NGTT2008(1)_01 DVHC-DSLD 2010_115 (1) BoSung" xfId="1093"/>
    <cellStyle name="_10.Bieuthegioi-tan_NGTT2008(1)_01 DVHC-DSLD 2010_3.TKQG -Thuat Ngu" xfId="1094"/>
    <cellStyle name="_10.Bieuthegioi-tan_NGTT2008(1)_01 DVHC-DSLD 2010_4 Dau tu- xay dung - Thuat Ngu" xfId="1095"/>
    <cellStyle name="_10.Bieuthegioi-tan_NGTT2008(1)_01 DVHC-DSLD 2010_Bo sung 04 bieu Cong nghiep" xfId="1096"/>
    <cellStyle name="_10.Bieuthegioi-tan_NGTT2008(1)_01 DVHC-DSLD 2010_Ca the" xfId="1097"/>
    <cellStyle name="_10.Bieuthegioi-tan_NGTT2008(1)_01 DVHC-DSLD 2010_Hoa_bieu nien giam cay lau nam 2013 chinhsua_2" xfId="1098"/>
    <cellStyle name="_10.Bieuthegioi-tan_NGTT2008(1)_01 DVHC-DSLD 2010_Huyen.07 Nong nghiep (8-5-2014)" xfId="1099"/>
    <cellStyle name="_10.Bieuthegioi-tan_NGTT2008(1)_01 DVHC-DSLD 2010_Nien giam KT_TV 2010" xfId="1100"/>
    <cellStyle name="_10.Bieuthegioi-tan_NGTT2008(1)_01 DVHC-DSLD 2010_nien giam tom tat 2010 (thuy)" xfId="1101"/>
    <cellStyle name="_10.Bieuthegioi-tan_NGTT2008(1)_01 DVHC-DSLD 2010_nien giam tom tat 2010 (thuy) 10" xfId="1102"/>
    <cellStyle name="_10.Bieuthegioi-tan_NGTT2008(1)_01 DVHC-DSLD 2010_nien giam tom tat 2010 (thuy) 11" xfId="1103"/>
    <cellStyle name="_10.Bieuthegioi-tan_NGTT2008(1)_01 DVHC-DSLD 2010_nien giam tom tat 2010 (thuy) 2" xfId="1104"/>
    <cellStyle name="_10.Bieuthegioi-tan_NGTT2008(1)_01 DVHC-DSLD 2010_nien giam tom tat 2010 (thuy) 3" xfId="1105"/>
    <cellStyle name="_10.Bieuthegioi-tan_NGTT2008(1)_01 DVHC-DSLD 2010_nien giam tom tat 2010 (thuy) 4" xfId="1106"/>
    <cellStyle name="_10.Bieuthegioi-tan_NGTT2008(1)_01 DVHC-DSLD 2010_nien giam tom tat 2010 (thuy) 5" xfId="1107"/>
    <cellStyle name="_10.Bieuthegioi-tan_NGTT2008(1)_01 DVHC-DSLD 2010_nien giam tom tat 2010 (thuy) 6" xfId="1108"/>
    <cellStyle name="_10.Bieuthegioi-tan_NGTT2008(1)_01 DVHC-DSLD 2010_nien giam tom tat 2010 (thuy) 7" xfId="1109"/>
    <cellStyle name="_10.Bieuthegioi-tan_NGTT2008(1)_01 DVHC-DSLD 2010_nien giam tom tat 2010 (thuy) 8" xfId="1110"/>
    <cellStyle name="_10.Bieuthegioi-tan_NGTT2008(1)_01 DVHC-DSLD 2010_nien giam tom tat 2010 (thuy) 9" xfId="1111"/>
    <cellStyle name="_10.Bieuthegioi-tan_NGTT2008(1)_01 DVHC-DSLD 2010_nien giam tom tat 2010 (thuy)_07 Nong nghiep (103 - 222)" xfId="1112"/>
    <cellStyle name="_10.Bieuthegioi-tan_NGTT2008(1)_01 DVHC-DSLD 2010_nien giam tom tat 2010 (thuy)_07 Nong nghiep (103-219)" xfId="1113"/>
    <cellStyle name="_10.Bieuthegioi-tan_NGTT2008(1)_01 DVHC-DSLD 2010_nien giam tom tat 2010 (thuy)_115 (1) BoSung" xfId="1114"/>
    <cellStyle name="_10.Bieuthegioi-tan_NGTT2008(1)_01 DVHC-DSLD 2010_nien giam tom tat 2010 (thuy)_3.TKQG -Thuat Ngu" xfId="1115"/>
    <cellStyle name="_10.Bieuthegioi-tan_NGTT2008(1)_01 DVHC-DSLD 2010_nien giam tom tat 2010 (thuy)_4 Dau tu- xay dung - Thuat Ngu" xfId="1116"/>
    <cellStyle name="_10.Bieuthegioi-tan_NGTT2008(1)_01 DVHC-DSLD 2010_nien giam tom tat 2010 (thuy)_Hoa_bieu nien giam cay lau nam 2013 chinhsua_2" xfId="1117"/>
    <cellStyle name="_10.Bieuthegioi-tan_NGTT2008(1)_01 DVHC-DSLD 2010_nien giam tom tat 2010 (thuy)_Huyen.07 Nong nghiep (8-5-2014)" xfId="1118"/>
    <cellStyle name="_10.Bieuthegioi-tan_NGTT2008(1)_01 DVHC-DSLD 2010_nien giam tom tat 2010 (thuy)_NienGiam.LamNghiep.Tan" xfId="1119"/>
    <cellStyle name="_10.Bieuthegioi-tan_NGTT2008(1)_01 DVHC-DSLD 2010_nien giam tom tat 2010 (thuy)_THANH- 07 Nong nghiep (ngay 8-5-2014)" xfId="1120"/>
    <cellStyle name="_10.Bieuthegioi-tan_NGTT2008(1)_01 DVHC-DSLD 2010_NienGiam.LamNghiep.Tan" xfId="1121"/>
    <cellStyle name="_10.Bieuthegioi-tan_NGTT2008(1)_01 DVHC-DSLD 2010_THANH- 07 Nong nghiep (ngay 8-5-2014)" xfId="1122"/>
    <cellStyle name="_10.Bieuthegioi-tan_NGTT2008(1)_01 DVHC-DSLD 2010_Tong hop NGTT" xfId="1123"/>
    <cellStyle name="_10.Bieuthegioi-tan_NGTT2008(1)_03 Dautu 2010" xfId="1124"/>
    <cellStyle name="_10.Bieuthegioi-tan_NGTT2008(1)_03 Dautu 2010 10" xfId="1125"/>
    <cellStyle name="_10.Bieuthegioi-tan_NGTT2008(1)_03 Dautu 2010 11" xfId="1126"/>
    <cellStyle name="_10.Bieuthegioi-tan_NGTT2008(1)_03 Dautu 2010 2" xfId="1127"/>
    <cellStyle name="_10.Bieuthegioi-tan_NGTT2008(1)_03 Dautu 2010 3" xfId="1128"/>
    <cellStyle name="_10.Bieuthegioi-tan_NGTT2008(1)_03 Dautu 2010 4" xfId="1129"/>
    <cellStyle name="_10.Bieuthegioi-tan_NGTT2008(1)_03 Dautu 2010 5" xfId="1130"/>
    <cellStyle name="_10.Bieuthegioi-tan_NGTT2008(1)_03 Dautu 2010 6" xfId="1131"/>
    <cellStyle name="_10.Bieuthegioi-tan_NGTT2008(1)_03 Dautu 2010 7" xfId="1132"/>
    <cellStyle name="_10.Bieuthegioi-tan_NGTT2008(1)_03 Dautu 2010 8" xfId="1133"/>
    <cellStyle name="_10.Bieuthegioi-tan_NGTT2008(1)_03 Dautu 2010 9" xfId="1134"/>
    <cellStyle name="_10.Bieuthegioi-tan_NGTT2008(1)_03 Dautu 2010_07 Nong nghiep (103 - 222)" xfId="1135"/>
    <cellStyle name="_10.Bieuthegioi-tan_NGTT2008(1)_03 Dautu 2010_07 Nong nghiep (103-219)" xfId="1136"/>
    <cellStyle name="_10.Bieuthegioi-tan_NGTT2008(1)_03 Dautu 2010_115 (1) BoSung" xfId="1137"/>
    <cellStyle name="_10.Bieuthegioi-tan_NGTT2008(1)_03 Dautu 2010_3.TKQG -Thuat Ngu" xfId="1138"/>
    <cellStyle name="_10.Bieuthegioi-tan_NGTT2008(1)_03 Dautu 2010_4 Dau tu- xay dung - Thuat Ngu" xfId="1139"/>
    <cellStyle name="_10.Bieuthegioi-tan_NGTT2008(1)_03 Dautu 2010_Hoa_bieu nien giam cay lau nam 2013 chinhsua_2" xfId="1140"/>
    <cellStyle name="_10.Bieuthegioi-tan_NGTT2008(1)_03 Dautu 2010_Huyen.07 Nong nghiep (8-5-2014)" xfId="1141"/>
    <cellStyle name="_10.Bieuthegioi-tan_NGTT2008(1)_03 Dautu 2010_NienGiam.LamNghiep.Tan" xfId="1142"/>
    <cellStyle name="_10.Bieuthegioi-tan_NGTT2008(1)_03 Dautu 2010_THANH- 07 Nong nghiep (ngay 8-5-2014)" xfId="1143"/>
    <cellStyle name="_10.Bieuthegioi-tan_NGTT2008(1)_05 Doanh nghiep va Ca the (25)" xfId="1144"/>
    <cellStyle name="_10.Bieuthegioi-tan_NGTT2008(1)_05 Doanh nghiep va Ca the_2011 (Ok)" xfId="1145"/>
    <cellStyle name="_10.Bieuthegioi-tan_NGTT2008(1)_05 Thuong mai" xfId="1146"/>
    <cellStyle name="_10.Bieuthegioi-tan_NGTT2008(1)_05 Thuong mai 10" xfId="1147"/>
    <cellStyle name="_10.Bieuthegioi-tan_NGTT2008(1)_05 Thuong mai 11" xfId="1148"/>
    <cellStyle name="_10.Bieuthegioi-tan_NGTT2008(1)_05 Thuong mai 2" xfId="1149"/>
    <cellStyle name="_10.Bieuthegioi-tan_NGTT2008(1)_05 Thuong mai 3" xfId="1150"/>
    <cellStyle name="_10.Bieuthegioi-tan_NGTT2008(1)_05 Thuong mai 4" xfId="1151"/>
    <cellStyle name="_10.Bieuthegioi-tan_NGTT2008(1)_05 Thuong mai 5" xfId="1152"/>
    <cellStyle name="_10.Bieuthegioi-tan_NGTT2008(1)_05 Thuong mai 6" xfId="1153"/>
    <cellStyle name="_10.Bieuthegioi-tan_NGTT2008(1)_05 Thuong mai 7" xfId="1154"/>
    <cellStyle name="_10.Bieuthegioi-tan_NGTT2008(1)_05 Thuong mai 8" xfId="1155"/>
    <cellStyle name="_10.Bieuthegioi-tan_NGTT2008(1)_05 Thuong mai 9" xfId="1156"/>
    <cellStyle name="_10.Bieuthegioi-tan_NGTT2008(1)_05 Thuong mai_05 Doanh nghiep va Ca the (25)" xfId="1157"/>
    <cellStyle name="_10.Bieuthegioi-tan_NGTT2008(1)_05 Thuong mai_07 Nong nghiep (103 - 222)" xfId="1158"/>
    <cellStyle name="_10.Bieuthegioi-tan_NGTT2008(1)_05 Thuong mai_07 Nong nghiep (103-219)" xfId="1159"/>
    <cellStyle name="_10.Bieuthegioi-tan_NGTT2008(1)_05 Thuong mai_115 (1) BoSung" xfId="1160"/>
    <cellStyle name="_10.Bieuthegioi-tan_NGTT2008(1)_05 Thuong mai_3.TKQG -Thuat Ngu" xfId="1161"/>
    <cellStyle name="_10.Bieuthegioi-tan_NGTT2008(1)_05 Thuong mai_4 Dau tu- xay dung - Thuat Ngu" xfId="1162"/>
    <cellStyle name="_10.Bieuthegioi-tan_NGTT2008(1)_05 Thuong mai_Ca the" xfId="1163"/>
    <cellStyle name="_10.Bieuthegioi-tan_NGTT2008(1)_05 Thuong mai_Hoa_bieu nien giam cay lau nam 2013 chinhsua_2" xfId="1164"/>
    <cellStyle name="_10.Bieuthegioi-tan_NGTT2008(1)_05 Thuong mai_Huyen.07 Nong nghiep (8-5-2014)" xfId="1165"/>
    <cellStyle name="_10.Bieuthegioi-tan_NGTT2008(1)_05 Thuong mai_Nien giam KT_TV 2010" xfId="1166"/>
    <cellStyle name="_10.Bieuthegioi-tan_NGTT2008(1)_05 Thuong mai_NienGiam.LamNghiep.Tan" xfId="1167"/>
    <cellStyle name="_10.Bieuthegioi-tan_NGTT2008(1)_05 Thuong mai_THANH- 07 Nong nghiep (ngay 8-5-2014)" xfId="1168"/>
    <cellStyle name="_10.Bieuthegioi-tan_NGTT2008(1)_06 Van tai" xfId="1169"/>
    <cellStyle name="_10.Bieuthegioi-tan_NGTT2008(1)_06 Van tai 10" xfId="1170"/>
    <cellStyle name="_10.Bieuthegioi-tan_NGTT2008(1)_06 Van tai 11" xfId="1171"/>
    <cellStyle name="_10.Bieuthegioi-tan_NGTT2008(1)_06 Van tai 2" xfId="1172"/>
    <cellStyle name="_10.Bieuthegioi-tan_NGTT2008(1)_06 Van tai 3" xfId="1173"/>
    <cellStyle name="_10.Bieuthegioi-tan_NGTT2008(1)_06 Van tai 4" xfId="1174"/>
    <cellStyle name="_10.Bieuthegioi-tan_NGTT2008(1)_06 Van tai 5" xfId="1175"/>
    <cellStyle name="_10.Bieuthegioi-tan_NGTT2008(1)_06 Van tai 6" xfId="1176"/>
    <cellStyle name="_10.Bieuthegioi-tan_NGTT2008(1)_06 Van tai 7" xfId="1177"/>
    <cellStyle name="_10.Bieuthegioi-tan_NGTT2008(1)_06 Van tai 8" xfId="1178"/>
    <cellStyle name="_10.Bieuthegioi-tan_NGTT2008(1)_06 Van tai 9" xfId="1179"/>
    <cellStyle name="_10.Bieuthegioi-tan_NGTT2008(1)_06 Van tai_05 Doanh nghiep va Ca the (25)" xfId="1180"/>
    <cellStyle name="_10.Bieuthegioi-tan_NGTT2008(1)_06 Van tai_07 Nong nghiep (103 - 222)" xfId="1181"/>
    <cellStyle name="_10.Bieuthegioi-tan_NGTT2008(1)_06 Van tai_07 Nong nghiep (103-219)" xfId="1182"/>
    <cellStyle name="_10.Bieuthegioi-tan_NGTT2008(1)_06 Van tai_115 (1) BoSung" xfId="1183"/>
    <cellStyle name="_10.Bieuthegioi-tan_NGTT2008(1)_06 Van tai_3.TKQG -Thuat Ngu" xfId="1184"/>
    <cellStyle name="_10.Bieuthegioi-tan_NGTT2008(1)_06 Van tai_4 Dau tu- xay dung - Thuat Ngu" xfId="1185"/>
    <cellStyle name="_10.Bieuthegioi-tan_NGTT2008(1)_06 Van tai_Ca the" xfId="1186"/>
    <cellStyle name="_10.Bieuthegioi-tan_NGTT2008(1)_06 Van tai_Hoa_bieu nien giam cay lau nam 2013 chinhsua_2" xfId="1187"/>
    <cellStyle name="_10.Bieuthegioi-tan_NGTT2008(1)_06 Van tai_Huyen.07 Nong nghiep (8-5-2014)" xfId="1188"/>
    <cellStyle name="_10.Bieuthegioi-tan_NGTT2008(1)_06 Van tai_Nien giam KT_TV 2010" xfId="1189"/>
    <cellStyle name="_10.Bieuthegioi-tan_NGTT2008(1)_06 Van tai_NienGiam.LamNghiep.Tan" xfId="1190"/>
    <cellStyle name="_10.Bieuthegioi-tan_NGTT2008(1)_06 Van tai_THANH- 07 Nong nghiep (ngay 8-5-2014)" xfId="1191"/>
    <cellStyle name="_10.Bieuthegioi-tan_NGTT2008(1)_07 Buu dien" xfId="1192"/>
    <cellStyle name="_10.Bieuthegioi-tan_NGTT2008(1)_07 Buu dien 10" xfId="1193"/>
    <cellStyle name="_10.Bieuthegioi-tan_NGTT2008(1)_07 Buu dien 11" xfId="1194"/>
    <cellStyle name="_10.Bieuthegioi-tan_NGTT2008(1)_07 Buu dien 2" xfId="1195"/>
    <cellStyle name="_10.Bieuthegioi-tan_NGTT2008(1)_07 Buu dien 3" xfId="1196"/>
    <cellStyle name="_10.Bieuthegioi-tan_NGTT2008(1)_07 Buu dien 4" xfId="1197"/>
    <cellStyle name="_10.Bieuthegioi-tan_NGTT2008(1)_07 Buu dien 5" xfId="1198"/>
    <cellStyle name="_10.Bieuthegioi-tan_NGTT2008(1)_07 Buu dien 6" xfId="1199"/>
    <cellStyle name="_10.Bieuthegioi-tan_NGTT2008(1)_07 Buu dien 7" xfId="1200"/>
    <cellStyle name="_10.Bieuthegioi-tan_NGTT2008(1)_07 Buu dien 8" xfId="1201"/>
    <cellStyle name="_10.Bieuthegioi-tan_NGTT2008(1)_07 Buu dien 9" xfId="1202"/>
    <cellStyle name="_10.Bieuthegioi-tan_NGTT2008(1)_07 Buu dien_05 Doanh nghiep va Ca the (25)" xfId="1203"/>
    <cellStyle name="_10.Bieuthegioi-tan_NGTT2008(1)_07 Buu dien_07 Nong nghiep (103 - 222)" xfId="1204"/>
    <cellStyle name="_10.Bieuthegioi-tan_NGTT2008(1)_07 Buu dien_07 Nong nghiep (103-219)" xfId="1205"/>
    <cellStyle name="_10.Bieuthegioi-tan_NGTT2008(1)_07 Buu dien_115 (1) BoSung" xfId="1206"/>
    <cellStyle name="_10.Bieuthegioi-tan_NGTT2008(1)_07 Buu dien_3.TKQG -Thuat Ngu" xfId="1207"/>
    <cellStyle name="_10.Bieuthegioi-tan_NGTT2008(1)_07 Buu dien_4 Dau tu- xay dung - Thuat Ngu" xfId="1208"/>
    <cellStyle name="_10.Bieuthegioi-tan_NGTT2008(1)_07 Buu dien_Ca the" xfId="1209"/>
    <cellStyle name="_10.Bieuthegioi-tan_NGTT2008(1)_07 Buu dien_Hoa_bieu nien giam cay lau nam 2013 chinhsua_2" xfId="1210"/>
    <cellStyle name="_10.Bieuthegioi-tan_NGTT2008(1)_07 Buu dien_Huyen.07 Nong nghiep (8-5-2014)" xfId="1211"/>
    <cellStyle name="_10.Bieuthegioi-tan_NGTT2008(1)_07 Buu dien_Nien giam KT_TV 2010" xfId="1212"/>
    <cellStyle name="_10.Bieuthegioi-tan_NGTT2008(1)_07 Buu dien_NienGiam.LamNghiep.Tan" xfId="1213"/>
    <cellStyle name="_10.Bieuthegioi-tan_NGTT2008(1)_07 Buu dien_THANH- 07 Nong nghiep (ngay 8-5-2014)" xfId="1214"/>
    <cellStyle name="_10.Bieuthegioi-tan_NGTT2008(1)_08 Van tai" xfId="1215"/>
    <cellStyle name="_10.Bieuthegioi-tan_NGTT2008(1)_08 Van tai 10" xfId="1216"/>
    <cellStyle name="_10.Bieuthegioi-tan_NGTT2008(1)_08 Van tai 11" xfId="1217"/>
    <cellStyle name="_10.Bieuthegioi-tan_NGTT2008(1)_08 Van tai 2" xfId="1218"/>
    <cellStyle name="_10.Bieuthegioi-tan_NGTT2008(1)_08 Van tai 3" xfId="1219"/>
    <cellStyle name="_10.Bieuthegioi-tan_NGTT2008(1)_08 Van tai 4" xfId="1220"/>
    <cellStyle name="_10.Bieuthegioi-tan_NGTT2008(1)_08 Van tai 5" xfId="1221"/>
    <cellStyle name="_10.Bieuthegioi-tan_NGTT2008(1)_08 Van tai 6" xfId="1222"/>
    <cellStyle name="_10.Bieuthegioi-tan_NGTT2008(1)_08 Van tai 7" xfId="1223"/>
    <cellStyle name="_10.Bieuthegioi-tan_NGTT2008(1)_08 Van tai 8" xfId="1224"/>
    <cellStyle name="_10.Bieuthegioi-tan_NGTT2008(1)_08 Van tai 9" xfId="1225"/>
    <cellStyle name="_10.Bieuthegioi-tan_NGTT2008(1)_08 Van tai_05 Doanh nghiep va Ca the (25)" xfId="1226"/>
    <cellStyle name="_10.Bieuthegioi-tan_NGTT2008(1)_08 Van tai_07 Nong nghiep (103 - 222)" xfId="1227"/>
    <cellStyle name="_10.Bieuthegioi-tan_NGTT2008(1)_08 Van tai_07 Nong nghiep (103-219)" xfId="1228"/>
    <cellStyle name="_10.Bieuthegioi-tan_NGTT2008(1)_08 Van tai_115 (1) BoSung" xfId="1229"/>
    <cellStyle name="_10.Bieuthegioi-tan_NGTT2008(1)_08 Van tai_3.TKQG -Thuat Ngu" xfId="1230"/>
    <cellStyle name="_10.Bieuthegioi-tan_NGTT2008(1)_08 Van tai_4 Dau tu- xay dung - Thuat Ngu" xfId="1231"/>
    <cellStyle name="_10.Bieuthegioi-tan_NGTT2008(1)_08 Van tai_Ca the" xfId="1232"/>
    <cellStyle name="_10.Bieuthegioi-tan_NGTT2008(1)_08 Van tai_Hoa_bieu nien giam cay lau nam 2013 chinhsua_2" xfId="1233"/>
    <cellStyle name="_10.Bieuthegioi-tan_NGTT2008(1)_08 Van tai_Huyen.07 Nong nghiep (8-5-2014)" xfId="1234"/>
    <cellStyle name="_10.Bieuthegioi-tan_NGTT2008(1)_08 Van tai_Nien giam KT_TV 2010" xfId="1235"/>
    <cellStyle name="_10.Bieuthegioi-tan_NGTT2008(1)_08 Van tai_NienGiam.LamNghiep.Tan" xfId="1236"/>
    <cellStyle name="_10.Bieuthegioi-tan_NGTT2008(1)_08 Van tai_THANH- 07 Nong nghiep (ngay 8-5-2014)" xfId="1237"/>
    <cellStyle name="_10.Bieuthegioi-tan_NGTT2008(1)_08 Yte-van hoa" xfId="1238"/>
    <cellStyle name="_10.Bieuthegioi-tan_NGTT2008(1)_08 Yte-van hoa 10" xfId="1239"/>
    <cellStyle name="_10.Bieuthegioi-tan_NGTT2008(1)_08 Yte-van hoa 11" xfId="1240"/>
    <cellStyle name="_10.Bieuthegioi-tan_NGTT2008(1)_08 Yte-van hoa 2" xfId="1241"/>
    <cellStyle name="_10.Bieuthegioi-tan_NGTT2008(1)_08 Yte-van hoa 3" xfId="1242"/>
    <cellStyle name="_10.Bieuthegioi-tan_NGTT2008(1)_08 Yte-van hoa 4" xfId="1243"/>
    <cellStyle name="_10.Bieuthegioi-tan_NGTT2008(1)_08 Yte-van hoa 5" xfId="1244"/>
    <cellStyle name="_10.Bieuthegioi-tan_NGTT2008(1)_08 Yte-van hoa 6" xfId="1245"/>
    <cellStyle name="_10.Bieuthegioi-tan_NGTT2008(1)_08 Yte-van hoa 7" xfId="1246"/>
    <cellStyle name="_10.Bieuthegioi-tan_NGTT2008(1)_08 Yte-van hoa 8" xfId="1247"/>
    <cellStyle name="_10.Bieuthegioi-tan_NGTT2008(1)_08 Yte-van hoa 9" xfId="1248"/>
    <cellStyle name="_10.Bieuthegioi-tan_NGTT2008(1)_08 Yte-van hoa_05 Doanh nghiep va Ca the (25)" xfId="1249"/>
    <cellStyle name="_10.Bieuthegioi-tan_NGTT2008(1)_08 Yte-van hoa_07 Nong nghiep (103 - 222)" xfId="1250"/>
    <cellStyle name="_10.Bieuthegioi-tan_NGTT2008(1)_08 Yte-van hoa_07 Nong nghiep (103-219)" xfId="1251"/>
    <cellStyle name="_10.Bieuthegioi-tan_NGTT2008(1)_08 Yte-van hoa_115 (1) BoSung" xfId="1252"/>
    <cellStyle name="_10.Bieuthegioi-tan_NGTT2008(1)_08 Yte-van hoa_3.TKQG -Thuat Ngu" xfId="1253"/>
    <cellStyle name="_10.Bieuthegioi-tan_NGTT2008(1)_08 Yte-van hoa_4 Dau tu- xay dung - Thuat Ngu" xfId="1254"/>
    <cellStyle name="_10.Bieuthegioi-tan_NGTT2008(1)_08 Yte-van hoa_Ca the" xfId="1255"/>
    <cellStyle name="_10.Bieuthegioi-tan_NGTT2008(1)_08 Yte-van hoa_Hoa_bieu nien giam cay lau nam 2013 chinhsua_2" xfId="1256"/>
    <cellStyle name="_10.Bieuthegioi-tan_NGTT2008(1)_08 Yte-van hoa_Huyen.07 Nong nghiep (8-5-2014)" xfId="1257"/>
    <cellStyle name="_10.Bieuthegioi-tan_NGTT2008(1)_08 Yte-van hoa_Nien giam KT_TV 2010" xfId="1258"/>
    <cellStyle name="_10.Bieuthegioi-tan_NGTT2008(1)_08 Yte-van hoa_NienGiam.LamNghiep.Tan" xfId="1259"/>
    <cellStyle name="_10.Bieuthegioi-tan_NGTT2008(1)_08 Yte-van hoa_THANH- 07 Nong nghiep (ngay 8-5-2014)" xfId="1260"/>
    <cellStyle name="_10.Bieuthegioi-tan_NGTT2008(1)_10 Market VH, YT, GD, NGTT 2011 " xfId="1261"/>
    <cellStyle name="_10.Bieuthegioi-tan_NGTT2008(1)_10 Market VH, YT, GD, NGTT 2011  10" xfId="1262"/>
    <cellStyle name="_10.Bieuthegioi-tan_NGTT2008(1)_10 Market VH, YT, GD, NGTT 2011  11" xfId="1263"/>
    <cellStyle name="_10.Bieuthegioi-tan_NGTT2008(1)_10 Market VH, YT, GD, NGTT 2011  2" xfId="1264"/>
    <cellStyle name="_10.Bieuthegioi-tan_NGTT2008(1)_10 Market VH, YT, GD, NGTT 2011  3" xfId="1265"/>
    <cellStyle name="_10.Bieuthegioi-tan_NGTT2008(1)_10 Market VH, YT, GD, NGTT 2011  4" xfId="1266"/>
    <cellStyle name="_10.Bieuthegioi-tan_NGTT2008(1)_10 Market VH, YT, GD, NGTT 2011  5" xfId="1267"/>
    <cellStyle name="_10.Bieuthegioi-tan_NGTT2008(1)_10 Market VH, YT, GD, NGTT 2011  6" xfId="1268"/>
    <cellStyle name="_10.Bieuthegioi-tan_NGTT2008(1)_10 Market VH, YT, GD, NGTT 2011  7" xfId="1269"/>
    <cellStyle name="_10.Bieuthegioi-tan_NGTT2008(1)_10 Market VH, YT, GD, NGTT 2011  8" xfId="1270"/>
    <cellStyle name="_10.Bieuthegioi-tan_NGTT2008(1)_10 Market VH, YT, GD, NGTT 2011  9" xfId="1271"/>
    <cellStyle name="_10.Bieuthegioi-tan_NGTT2008(1)_10 Market VH, YT, GD, NGTT 2011 _05 Doanh nghiep va Ca the_2011 (Ok)" xfId="1272"/>
    <cellStyle name="_10.Bieuthegioi-tan_NGTT2008(1)_10 Market VH, YT, GD, NGTT 2011 _07 Nong nghiep (103 - 222)" xfId="1273"/>
    <cellStyle name="_10.Bieuthegioi-tan_NGTT2008(1)_10 Market VH, YT, GD, NGTT 2011 _07 Nong nghiep (103-219)" xfId="1274"/>
    <cellStyle name="_10.Bieuthegioi-tan_NGTT2008(1)_10 Market VH, YT, GD, NGTT 2011 _11 (3)" xfId="1275"/>
    <cellStyle name="_10.Bieuthegioi-tan_NGTT2008(1)_10 Market VH, YT, GD, NGTT 2011 _11 (3) 10" xfId="1276"/>
    <cellStyle name="_10.Bieuthegioi-tan_NGTT2008(1)_10 Market VH, YT, GD, NGTT 2011 _11 (3) 11" xfId="1277"/>
    <cellStyle name="_10.Bieuthegioi-tan_NGTT2008(1)_10 Market VH, YT, GD, NGTT 2011 _11 (3) 2" xfId="1278"/>
    <cellStyle name="_10.Bieuthegioi-tan_NGTT2008(1)_10 Market VH, YT, GD, NGTT 2011 _11 (3) 3" xfId="1279"/>
    <cellStyle name="_10.Bieuthegioi-tan_NGTT2008(1)_10 Market VH, YT, GD, NGTT 2011 _11 (3) 4" xfId="1280"/>
    <cellStyle name="_10.Bieuthegioi-tan_NGTT2008(1)_10 Market VH, YT, GD, NGTT 2011 _11 (3) 5" xfId="1281"/>
    <cellStyle name="_10.Bieuthegioi-tan_NGTT2008(1)_10 Market VH, YT, GD, NGTT 2011 _11 (3) 6" xfId="1282"/>
    <cellStyle name="_10.Bieuthegioi-tan_NGTT2008(1)_10 Market VH, YT, GD, NGTT 2011 _11 (3) 7" xfId="1283"/>
    <cellStyle name="_10.Bieuthegioi-tan_NGTT2008(1)_10 Market VH, YT, GD, NGTT 2011 _11 (3) 8" xfId="1284"/>
    <cellStyle name="_10.Bieuthegioi-tan_NGTT2008(1)_10 Market VH, YT, GD, NGTT 2011 _11 (3) 9" xfId="1285"/>
    <cellStyle name="_10.Bieuthegioi-tan_NGTT2008(1)_10 Market VH, YT, GD, NGTT 2011 _11 (3)_07 Nong nghiep (103 - 222)" xfId="1286"/>
    <cellStyle name="_10.Bieuthegioi-tan_NGTT2008(1)_10 Market VH, YT, GD, NGTT 2011 _11 (3)_07 Nong nghiep (103-219)" xfId="1287"/>
    <cellStyle name="_10.Bieuthegioi-tan_NGTT2008(1)_10 Market VH, YT, GD, NGTT 2011 _11 (3)_115 (1) BoSung" xfId="1288"/>
    <cellStyle name="_10.Bieuthegioi-tan_NGTT2008(1)_10 Market VH, YT, GD, NGTT 2011 _11 (3)_3.TKQG -Thuat Ngu" xfId="1289"/>
    <cellStyle name="_10.Bieuthegioi-tan_NGTT2008(1)_10 Market VH, YT, GD, NGTT 2011 _11 (3)_4 Dau tu- xay dung - Thuat Ngu" xfId="1290"/>
    <cellStyle name="_10.Bieuthegioi-tan_NGTT2008(1)_10 Market VH, YT, GD, NGTT 2011 _11 (3)_Hoa_bieu nien giam cay lau nam 2013 chinhsua_2" xfId="1291"/>
    <cellStyle name="_10.Bieuthegioi-tan_NGTT2008(1)_10 Market VH, YT, GD, NGTT 2011 _11 (3)_Huyen.07 Nong nghiep (8-5-2014)" xfId="1292"/>
    <cellStyle name="_10.Bieuthegioi-tan_NGTT2008(1)_10 Market VH, YT, GD, NGTT 2011 _11 (3)_NienGiam.LamNghiep.Tan" xfId="1293"/>
    <cellStyle name="_10.Bieuthegioi-tan_NGTT2008(1)_10 Market VH, YT, GD, NGTT 2011 _11 (3)_THANH- 07 Nong nghiep (ngay 8-5-2014)" xfId="1294"/>
    <cellStyle name="_10.Bieuthegioi-tan_NGTT2008(1)_10 Market VH, YT, GD, NGTT 2011 _115 (1) BoSung" xfId="1295"/>
    <cellStyle name="_10.Bieuthegioi-tan_NGTT2008(1)_10 Market VH, YT, GD, NGTT 2011 _12 (2)" xfId="1296"/>
    <cellStyle name="_10.Bieuthegioi-tan_NGTT2008(1)_10 Market VH, YT, GD, NGTT 2011 _12 (2) 10" xfId="1297"/>
    <cellStyle name="_10.Bieuthegioi-tan_NGTT2008(1)_10 Market VH, YT, GD, NGTT 2011 _12 (2) 11" xfId="1298"/>
    <cellStyle name="_10.Bieuthegioi-tan_NGTT2008(1)_10 Market VH, YT, GD, NGTT 2011 _12 (2) 2" xfId="1299"/>
    <cellStyle name="_10.Bieuthegioi-tan_NGTT2008(1)_10 Market VH, YT, GD, NGTT 2011 _12 (2) 3" xfId="1300"/>
    <cellStyle name="_10.Bieuthegioi-tan_NGTT2008(1)_10 Market VH, YT, GD, NGTT 2011 _12 (2) 4" xfId="1301"/>
    <cellStyle name="_10.Bieuthegioi-tan_NGTT2008(1)_10 Market VH, YT, GD, NGTT 2011 _12 (2) 5" xfId="1302"/>
    <cellStyle name="_10.Bieuthegioi-tan_NGTT2008(1)_10 Market VH, YT, GD, NGTT 2011 _12 (2) 6" xfId="1303"/>
    <cellStyle name="_10.Bieuthegioi-tan_NGTT2008(1)_10 Market VH, YT, GD, NGTT 2011 _12 (2) 7" xfId="1304"/>
    <cellStyle name="_10.Bieuthegioi-tan_NGTT2008(1)_10 Market VH, YT, GD, NGTT 2011 _12 (2) 8" xfId="1305"/>
    <cellStyle name="_10.Bieuthegioi-tan_NGTT2008(1)_10 Market VH, YT, GD, NGTT 2011 _12 (2) 9" xfId="1306"/>
    <cellStyle name="_10.Bieuthegioi-tan_NGTT2008(1)_10 Market VH, YT, GD, NGTT 2011 _12 (2)_07 Nong nghiep (103 - 222)" xfId="1307"/>
    <cellStyle name="_10.Bieuthegioi-tan_NGTT2008(1)_10 Market VH, YT, GD, NGTT 2011 _12 (2)_07 Nong nghiep (103-219)" xfId="1308"/>
    <cellStyle name="_10.Bieuthegioi-tan_NGTT2008(1)_10 Market VH, YT, GD, NGTT 2011 _12 (2)_115 (1) BoSung" xfId="1309"/>
    <cellStyle name="_10.Bieuthegioi-tan_NGTT2008(1)_10 Market VH, YT, GD, NGTT 2011 _12 (2)_3.TKQG -Thuat Ngu" xfId="1310"/>
    <cellStyle name="_10.Bieuthegioi-tan_NGTT2008(1)_10 Market VH, YT, GD, NGTT 2011 _12 (2)_4 Dau tu- xay dung - Thuat Ngu" xfId="1311"/>
    <cellStyle name="_10.Bieuthegioi-tan_NGTT2008(1)_10 Market VH, YT, GD, NGTT 2011 _12 (2)_Hoa_bieu nien giam cay lau nam 2013 chinhsua_2" xfId="1312"/>
    <cellStyle name="_10.Bieuthegioi-tan_NGTT2008(1)_10 Market VH, YT, GD, NGTT 2011 _12 (2)_Huyen.07 Nong nghiep (8-5-2014)" xfId="1313"/>
    <cellStyle name="_10.Bieuthegioi-tan_NGTT2008(1)_10 Market VH, YT, GD, NGTT 2011 _12 (2)_NienGiam.LamNghiep.Tan" xfId="1314"/>
    <cellStyle name="_10.Bieuthegioi-tan_NGTT2008(1)_10 Market VH, YT, GD, NGTT 2011 _12 (2)_THANH- 07 Nong nghiep (ngay 8-5-2014)" xfId="1315"/>
    <cellStyle name="_10.Bieuthegioi-tan_NGTT2008(1)_10 Market VH, YT, GD, NGTT 2011 _3.TKQG -Thuat Ngu" xfId="1316"/>
    <cellStyle name="_10.Bieuthegioi-tan_NGTT2008(1)_10 Market VH, YT, GD, NGTT 2011 _4 Dau tu- xay dung - Thuat Ngu" xfId="1317"/>
    <cellStyle name="_10.Bieuthegioi-tan_NGTT2008(1)_10 Market VH, YT, GD, NGTT 2011 _Hoa_bieu nien giam cay lau nam 2013 chinhsua_2" xfId="1318"/>
    <cellStyle name="_10.Bieuthegioi-tan_NGTT2008(1)_10 Market VH, YT, GD, NGTT 2011 _Huyen.07 Nong nghiep (8-5-2014)" xfId="1319"/>
    <cellStyle name="_10.Bieuthegioi-tan_NGTT2008(1)_10 Market VH, YT, GD, NGTT 2011 _Ngiam_lamnghiep_2011_v2(1)(1)" xfId="1320"/>
    <cellStyle name="_10.Bieuthegioi-tan_NGTT2008(1)_10 Market VH, YT, GD, NGTT 2011 _NienGiam.LamNghiep.Tan" xfId="1321"/>
    <cellStyle name="_10.Bieuthegioi-tan_NGTT2008(1)_10 Market VH, YT, GD, NGTT 2011 _THANH- 07 Nong nghiep (ngay 8-5-2014)" xfId="1322"/>
    <cellStyle name="_10.Bieuthegioi-tan_NGTT2008(1)_10 VH, YT, GD, NGTT 2010 - (OK)" xfId="1323"/>
    <cellStyle name="_10.Bieuthegioi-tan_NGTT2008(1)_10 VH, YT, GD, NGTT 2010 - (OK)_Bo sung 04 bieu Cong nghiep" xfId="1324"/>
    <cellStyle name="_10.Bieuthegioi-tan_NGTT2008(1)_11 (3)" xfId="1325"/>
    <cellStyle name="_10.Bieuthegioi-tan_NGTT2008(1)_11 (3) 10" xfId="1326"/>
    <cellStyle name="_10.Bieuthegioi-tan_NGTT2008(1)_11 (3) 11" xfId="1327"/>
    <cellStyle name="_10.Bieuthegioi-tan_NGTT2008(1)_11 (3) 2" xfId="1328"/>
    <cellStyle name="_10.Bieuthegioi-tan_NGTT2008(1)_11 (3) 3" xfId="1329"/>
    <cellStyle name="_10.Bieuthegioi-tan_NGTT2008(1)_11 (3) 4" xfId="1330"/>
    <cellStyle name="_10.Bieuthegioi-tan_NGTT2008(1)_11 (3) 5" xfId="1331"/>
    <cellStyle name="_10.Bieuthegioi-tan_NGTT2008(1)_11 (3) 6" xfId="1332"/>
    <cellStyle name="_10.Bieuthegioi-tan_NGTT2008(1)_11 (3) 7" xfId="1333"/>
    <cellStyle name="_10.Bieuthegioi-tan_NGTT2008(1)_11 (3) 8" xfId="1334"/>
    <cellStyle name="_10.Bieuthegioi-tan_NGTT2008(1)_11 (3) 9" xfId="1335"/>
    <cellStyle name="_10.Bieuthegioi-tan_NGTT2008(1)_11 (3)_07 Nong nghiep (103 - 222)" xfId="1336"/>
    <cellStyle name="_10.Bieuthegioi-tan_NGTT2008(1)_11 (3)_07 Nong nghiep (103-219)" xfId="1337"/>
    <cellStyle name="_10.Bieuthegioi-tan_NGTT2008(1)_11 (3)_115 (1) BoSung" xfId="1338"/>
    <cellStyle name="_10.Bieuthegioi-tan_NGTT2008(1)_11 (3)_3.TKQG -Thuat Ngu" xfId="1339"/>
    <cellStyle name="_10.Bieuthegioi-tan_NGTT2008(1)_11 (3)_4 Dau tu- xay dung - Thuat Ngu" xfId="1340"/>
    <cellStyle name="_10.Bieuthegioi-tan_NGTT2008(1)_11 (3)_Hoa_bieu nien giam cay lau nam 2013 chinhsua_2" xfId="1341"/>
    <cellStyle name="_10.Bieuthegioi-tan_NGTT2008(1)_11 (3)_Huyen.07 Nong nghiep (8-5-2014)" xfId="1342"/>
    <cellStyle name="_10.Bieuthegioi-tan_NGTT2008(1)_11 (3)_NienGiam.LamNghiep.Tan" xfId="1343"/>
    <cellStyle name="_10.Bieuthegioi-tan_NGTT2008(1)_11 (3)_THANH- 07 Nong nghiep (ngay 8-5-2014)" xfId="1344"/>
    <cellStyle name="_10.Bieuthegioi-tan_NGTT2008(1)_11 So lieu quoc te 2010-final" xfId="1345"/>
    <cellStyle name="_10.Bieuthegioi-tan_NGTT2008(1)_12 (2)" xfId="1346"/>
    <cellStyle name="_10.Bieuthegioi-tan_NGTT2008(1)_12 (2) 10" xfId="1347"/>
    <cellStyle name="_10.Bieuthegioi-tan_NGTT2008(1)_12 (2) 11" xfId="1348"/>
    <cellStyle name="_10.Bieuthegioi-tan_NGTT2008(1)_12 (2) 2" xfId="1349"/>
    <cellStyle name="_10.Bieuthegioi-tan_NGTT2008(1)_12 (2) 3" xfId="1350"/>
    <cellStyle name="_10.Bieuthegioi-tan_NGTT2008(1)_12 (2) 4" xfId="1351"/>
    <cellStyle name="_10.Bieuthegioi-tan_NGTT2008(1)_12 (2) 5" xfId="1352"/>
    <cellStyle name="_10.Bieuthegioi-tan_NGTT2008(1)_12 (2) 6" xfId="1353"/>
    <cellStyle name="_10.Bieuthegioi-tan_NGTT2008(1)_12 (2) 7" xfId="1354"/>
    <cellStyle name="_10.Bieuthegioi-tan_NGTT2008(1)_12 (2) 8" xfId="1355"/>
    <cellStyle name="_10.Bieuthegioi-tan_NGTT2008(1)_12 (2) 9" xfId="1356"/>
    <cellStyle name="_10.Bieuthegioi-tan_NGTT2008(1)_12 (2)_07 Nong nghiep (103 - 222)" xfId="1357"/>
    <cellStyle name="_10.Bieuthegioi-tan_NGTT2008(1)_12 (2)_07 Nong nghiep (103-219)" xfId="1358"/>
    <cellStyle name="_10.Bieuthegioi-tan_NGTT2008(1)_12 (2)_115 (1) BoSung" xfId="1359"/>
    <cellStyle name="_10.Bieuthegioi-tan_NGTT2008(1)_12 (2)_3.TKQG -Thuat Ngu" xfId="1360"/>
    <cellStyle name="_10.Bieuthegioi-tan_NGTT2008(1)_12 (2)_4 Dau tu- xay dung - Thuat Ngu" xfId="1361"/>
    <cellStyle name="_10.Bieuthegioi-tan_NGTT2008(1)_12 (2)_Hoa_bieu nien giam cay lau nam 2013 chinhsua_2" xfId="1362"/>
    <cellStyle name="_10.Bieuthegioi-tan_NGTT2008(1)_12 (2)_Huyen.07 Nong nghiep (8-5-2014)" xfId="1363"/>
    <cellStyle name="_10.Bieuthegioi-tan_NGTT2008(1)_12 (2)_NienGiam.LamNghiep.Tan" xfId="1364"/>
    <cellStyle name="_10.Bieuthegioi-tan_NGTT2008(1)_12 (2)_THANH- 07 Nong nghiep (ngay 8-5-2014)" xfId="1365"/>
    <cellStyle name="_10.Bieuthegioi-tan_NGTT2008(1)_3.TKQG -Thuat Ngu" xfId="1366"/>
    <cellStyle name="_10.Bieuthegioi-tan_NGTT2008(1)_4 Dau tu- xay dung - Thuat Ngu" xfId="1367"/>
    <cellStyle name="_10.Bieuthegioi-tan_NGTT2008(1)_Book1" xfId="1368"/>
    <cellStyle name="_10.Bieuthegioi-tan_NGTT2008(1)_Book3" xfId="1369"/>
    <cellStyle name="_10.Bieuthegioi-tan_NGTT2008(1)_Book3 10" xfId="1370"/>
    <cellStyle name="_10.Bieuthegioi-tan_NGTT2008(1)_Book3 11" xfId="1371"/>
    <cellStyle name="_10.Bieuthegioi-tan_NGTT2008(1)_Book3 2" xfId="1372"/>
    <cellStyle name="_10.Bieuthegioi-tan_NGTT2008(1)_Book3 3" xfId="1373"/>
    <cellStyle name="_10.Bieuthegioi-tan_NGTT2008(1)_Book3 4" xfId="1374"/>
    <cellStyle name="_10.Bieuthegioi-tan_NGTT2008(1)_Book3 5" xfId="1375"/>
    <cellStyle name="_10.Bieuthegioi-tan_NGTT2008(1)_Book3 6" xfId="1376"/>
    <cellStyle name="_10.Bieuthegioi-tan_NGTT2008(1)_Book3 7" xfId="1377"/>
    <cellStyle name="_10.Bieuthegioi-tan_NGTT2008(1)_Book3 8" xfId="1378"/>
    <cellStyle name="_10.Bieuthegioi-tan_NGTT2008(1)_Book3 9" xfId="1379"/>
    <cellStyle name="_10.Bieuthegioi-tan_NGTT2008(1)_Book3_01 DVHC-DD-KH (10 bieu)" xfId="1380"/>
    <cellStyle name="_10.Bieuthegioi-tan_NGTT2008(1)_Book3_01 DVHC-DSLD 2010" xfId="1381"/>
    <cellStyle name="_10.Bieuthegioi-tan_NGTT2008(1)_Book3_05 Doanh nghiep va Ca the (25)" xfId="1382"/>
    <cellStyle name="_10.Bieuthegioi-tan_NGTT2008(1)_Book3_05 Doanh nghiep va Ca the_2011 (Ok)" xfId="1383"/>
    <cellStyle name="_10.Bieuthegioi-tan_NGTT2008(1)_Book3_05 NGTT DN 2010 (OK)" xfId="1384"/>
    <cellStyle name="_10.Bieuthegioi-tan_NGTT2008(1)_Book3_05 NGTT DN 2010 (OK)_Bo sung 04 bieu Cong nghiep" xfId="1385"/>
    <cellStyle name="_10.Bieuthegioi-tan_NGTT2008(1)_Book3_10 Market VH, YT, GD, NGTT 2011 " xfId="1386"/>
    <cellStyle name="_10.Bieuthegioi-tan_NGTT2008(1)_Book3_10 Market VH, YT, GD, NGTT 2011  10" xfId="1387"/>
    <cellStyle name="_10.Bieuthegioi-tan_NGTT2008(1)_Book3_10 Market VH, YT, GD, NGTT 2011  11" xfId="1388"/>
    <cellStyle name="_10.Bieuthegioi-tan_NGTT2008(1)_Book3_10 Market VH, YT, GD, NGTT 2011  2" xfId="1389"/>
    <cellStyle name="_10.Bieuthegioi-tan_NGTT2008(1)_Book3_10 Market VH, YT, GD, NGTT 2011  3" xfId="1390"/>
    <cellStyle name="_10.Bieuthegioi-tan_NGTT2008(1)_Book3_10 Market VH, YT, GD, NGTT 2011  4" xfId="1391"/>
    <cellStyle name="_10.Bieuthegioi-tan_NGTT2008(1)_Book3_10 Market VH, YT, GD, NGTT 2011  5" xfId="1392"/>
    <cellStyle name="_10.Bieuthegioi-tan_NGTT2008(1)_Book3_10 Market VH, YT, GD, NGTT 2011  6" xfId="1393"/>
    <cellStyle name="_10.Bieuthegioi-tan_NGTT2008(1)_Book3_10 Market VH, YT, GD, NGTT 2011  7" xfId="1394"/>
    <cellStyle name="_10.Bieuthegioi-tan_NGTT2008(1)_Book3_10 Market VH, YT, GD, NGTT 2011  8" xfId="1395"/>
    <cellStyle name="_10.Bieuthegioi-tan_NGTT2008(1)_Book3_10 Market VH, YT, GD, NGTT 2011  9" xfId="1396"/>
    <cellStyle name="_10.Bieuthegioi-tan_NGTT2008(1)_Book3_10 Market VH, YT, GD, NGTT 2011 _05 Doanh nghiep va Ca the_2011 (Ok)" xfId="1397"/>
    <cellStyle name="_10.Bieuthegioi-tan_NGTT2008(1)_Book3_10 Market VH, YT, GD, NGTT 2011 _07 Nong nghiep (103 - 222)" xfId="1398"/>
    <cellStyle name="_10.Bieuthegioi-tan_NGTT2008(1)_Book3_10 Market VH, YT, GD, NGTT 2011 _07 Nong nghiep (103-219)" xfId="1399"/>
    <cellStyle name="_10.Bieuthegioi-tan_NGTT2008(1)_Book3_10 Market VH, YT, GD, NGTT 2011 _11 (3)" xfId="1400"/>
    <cellStyle name="_10.Bieuthegioi-tan_NGTT2008(1)_Book3_10 Market VH, YT, GD, NGTT 2011 _11 (3) 10" xfId="1401"/>
    <cellStyle name="_10.Bieuthegioi-tan_NGTT2008(1)_Book3_10 Market VH, YT, GD, NGTT 2011 _11 (3) 11" xfId="1402"/>
    <cellStyle name="_10.Bieuthegioi-tan_NGTT2008(1)_Book3_10 Market VH, YT, GD, NGTT 2011 _11 (3) 2" xfId="1403"/>
    <cellStyle name="_10.Bieuthegioi-tan_NGTT2008(1)_Book3_10 Market VH, YT, GD, NGTT 2011 _11 (3) 3" xfId="1404"/>
    <cellStyle name="_10.Bieuthegioi-tan_NGTT2008(1)_Book3_10 Market VH, YT, GD, NGTT 2011 _11 (3) 4" xfId="1405"/>
    <cellStyle name="_10.Bieuthegioi-tan_NGTT2008(1)_Book3_10 Market VH, YT, GD, NGTT 2011 _11 (3) 5" xfId="1406"/>
    <cellStyle name="_10.Bieuthegioi-tan_NGTT2008(1)_Book3_10 Market VH, YT, GD, NGTT 2011 _11 (3) 6" xfId="1407"/>
    <cellStyle name="_10.Bieuthegioi-tan_NGTT2008(1)_Book3_10 Market VH, YT, GD, NGTT 2011 _11 (3) 7" xfId="1408"/>
    <cellStyle name="_10.Bieuthegioi-tan_NGTT2008(1)_Book3_10 Market VH, YT, GD, NGTT 2011 _11 (3) 8" xfId="1409"/>
    <cellStyle name="_10.Bieuthegioi-tan_NGTT2008(1)_Book3_10 Market VH, YT, GD, NGTT 2011 _11 (3) 9" xfId="1410"/>
    <cellStyle name="_10.Bieuthegioi-tan_NGTT2008(1)_Book3_10 Market VH, YT, GD, NGTT 2011 _11 (3)_07 Nong nghiep (103 - 222)" xfId="1411"/>
    <cellStyle name="_10.Bieuthegioi-tan_NGTT2008(1)_Book3_10 Market VH, YT, GD, NGTT 2011 _11 (3)_07 Nong nghiep (103-219)" xfId="1412"/>
    <cellStyle name="_10.Bieuthegioi-tan_NGTT2008(1)_Book3_10 Market VH, YT, GD, NGTT 2011 _11 (3)_115 (1) BoSung" xfId="1413"/>
    <cellStyle name="_10.Bieuthegioi-tan_NGTT2008(1)_Book3_10 Market VH, YT, GD, NGTT 2011 _11 (3)_3.TKQG -Thuat Ngu" xfId="1414"/>
    <cellStyle name="_10.Bieuthegioi-tan_NGTT2008(1)_Book3_10 Market VH, YT, GD, NGTT 2011 _11 (3)_4 Dau tu- xay dung - Thuat Ngu" xfId="1415"/>
    <cellStyle name="_10.Bieuthegioi-tan_NGTT2008(1)_Book3_10 Market VH, YT, GD, NGTT 2011 _11 (3)_Hoa_bieu nien giam cay lau nam 2013 chinhsua_2" xfId="1416"/>
    <cellStyle name="_10.Bieuthegioi-tan_NGTT2008(1)_Book3_10 Market VH, YT, GD, NGTT 2011 _11 (3)_Huyen.07 Nong nghiep (8-5-2014)" xfId="1417"/>
    <cellStyle name="_10.Bieuthegioi-tan_NGTT2008(1)_Book3_10 Market VH, YT, GD, NGTT 2011 _11 (3)_NienGiam.LamNghiep.Tan" xfId="1418"/>
    <cellStyle name="_10.Bieuthegioi-tan_NGTT2008(1)_Book3_10 Market VH, YT, GD, NGTT 2011 _11 (3)_THANH- 07 Nong nghiep (ngay 8-5-2014)" xfId="1419"/>
    <cellStyle name="_10.Bieuthegioi-tan_NGTT2008(1)_Book3_10 Market VH, YT, GD, NGTT 2011 _115 (1) BoSung" xfId="1420"/>
    <cellStyle name="_10.Bieuthegioi-tan_NGTT2008(1)_Book3_10 Market VH, YT, GD, NGTT 2011 _12 (2)" xfId="1421"/>
    <cellStyle name="_10.Bieuthegioi-tan_NGTT2008(1)_Book3_10 Market VH, YT, GD, NGTT 2011 _12 (2) 10" xfId="1422"/>
    <cellStyle name="_10.Bieuthegioi-tan_NGTT2008(1)_Book3_10 Market VH, YT, GD, NGTT 2011 _12 (2) 11" xfId="1423"/>
    <cellStyle name="_10.Bieuthegioi-tan_NGTT2008(1)_Book3_10 Market VH, YT, GD, NGTT 2011 _12 (2) 2" xfId="1424"/>
    <cellStyle name="_10.Bieuthegioi-tan_NGTT2008(1)_Book3_10 Market VH, YT, GD, NGTT 2011 _12 (2) 3" xfId="1425"/>
    <cellStyle name="_10.Bieuthegioi-tan_NGTT2008(1)_Book3_10 Market VH, YT, GD, NGTT 2011 _12 (2) 4" xfId="1426"/>
    <cellStyle name="_10.Bieuthegioi-tan_NGTT2008(1)_Book3_10 Market VH, YT, GD, NGTT 2011 _12 (2) 5" xfId="1427"/>
    <cellStyle name="_10.Bieuthegioi-tan_NGTT2008(1)_Book3_10 Market VH, YT, GD, NGTT 2011 _12 (2) 6" xfId="1428"/>
    <cellStyle name="_10.Bieuthegioi-tan_NGTT2008(1)_Book3_10 Market VH, YT, GD, NGTT 2011 _12 (2) 7" xfId="1429"/>
    <cellStyle name="_10.Bieuthegioi-tan_NGTT2008(1)_Book3_10 Market VH, YT, GD, NGTT 2011 _12 (2) 8" xfId="1430"/>
    <cellStyle name="_10.Bieuthegioi-tan_NGTT2008(1)_Book3_10 Market VH, YT, GD, NGTT 2011 _12 (2) 9" xfId="1431"/>
    <cellStyle name="_10.Bieuthegioi-tan_NGTT2008(1)_Book3_10 Market VH, YT, GD, NGTT 2011 _12 (2)_07 Nong nghiep (103 - 222)" xfId="1432"/>
    <cellStyle name="_10.Bieuthegioi-tan_NGTT2008(1)_Book3_10 Market VH, YT, GD, NGTT 2011 _12 (2)_07 Nong nghiep (103-219)" xfId="1433"/>
    <cellStyle name="_10.Bieuthegioi-tan_NGTT2008(1)_Book3_10 Market VH, YT, GD, NGTT 2011 _12 (2)_115 (1) BoSung" xfId="1434"/>
    <cellStyle name="_10.Bieuthegioi-tan_NGTT2008(1)_Book3_10 Market VH, YT, GD, NGTT 2011 _12 (2)_3.TKQG -Thuat Ngu" xfId="1435"/>
    <cellStyle name="_10.Bieuthegioi-tan_NGTT2008(1)_Book3_10 Market VH, YT, GD, NGTT 2011 _12 (2)_4 Dau tu- xay dung - Thuat Ngu" xfId="1436"/>
    <cellStyle name="_10.Bieuthegioi-tan_NGTT2008(1)_Book3_10 Market VH, YT, GD, NGTT 2011 _12 (2)_Hoa_bieu nien giam cay lau nam 2013 chinhsua_2" xfId="1437"/>
    <cellStyle name="_10.Bieuthegioi-tan_NGTT2008(1)_Book3_10 Market VH, YT, GD, NGTT 2011 _12 (2)_Huyen.07 Nong nghiep (8-5-2014)" xfId="1438"/>
    <cellStyle name="_10.Bieuthegioi-tan_NGTT2008(1)_Book3_10 Market VH, YT, GD, NGTT 2011 _12 (2)_NienGiam.LamNghiep.Tan" xfId="1439"/>
    <cellStyle name="_10.Bieuthegioi-tan_NGTT2008(1)_Book3_10 Market VH, YT, GD, NGTT 2011 _12 (2)_THANH- 07 Nong nghiep (ngay 8-5-2014)" xfId="1440"/>
    <cellStyle name="_10.Bieuthegioi-tan_NGTT2008(1)_Book3_10 Market VH, YT, GD, NGTT 2011 _3.TKQG -Thuat Ngu" xfId="1441"/>
    <cellStyle name="_10.Bieuthegioi-tan_NGTT2008(1)_Book3_10 Market VH, YT, GD, NGTT 2011 _4 Dau tu- xay dung - Thuat Ngu" xfId="1442"/>
    <cellStyle name="_10.Bieuthegioi-tan_NGTT2008(1)_Book3_10 Market VH, YT, GD, NGTT 2011 _Hoa_bieu nien giam cay lau nam 2013 chinhsua_2" xfId="1443"/>
    <cellStyle name="_10.Bieuthegioi-tan_NGTT2008(1)_Book3_10 Market VH, YT, GD, NGTT 2011 _Huyen.07 Nong nghiep (8-5-2014)" xfId="1444"/>
    <cellStyle name="_10.Bieuthegioi-tan_NGTT2008(1)_Book3_10 Market VH, YT, GD, NGTT 2011 _Ngiam_lamnghiep_2011_v2(1)(1)" xfId="1445"/>
    <cellStyle name="_10.Bieuthegioi-tan_NGTT2008(1)_Book3_10 Market VH, YT, GD, NGTT 2011 _NienGiam.LamNghiep.Tan" xfId="1446"/>
    <cellStyle name="_10.Bieuthegioi-tan_NGTT2008(1)_Book3_10 Market VH, YT, GD, NGTT 2011 _THANH- 07 Nong nghiep (ngay 8-5-2014)" xfId="1447"/>
    <cellStyle name="_10.Bieuthegioi-tan_NGTT2008(1)_Book3_10 VH, YT, GD, NGTT 2010 - (OK)" xfId="1448"/>
    <cellStyle name="_10.Bieuthegioi-tan_NGTT2008(1)_Book3_10 VH, YT, GD, NGTT 2010 - (OK)_Bo sung 04 bieu Cong nghiep" xfId="1449"/>
    <cellStyle name="_10.Bieuthegioi-tan_NGTT2008(1)_Book3_11 (3)" xfId="1450"/>
    <cellStyle name="_10.Bieuthegioi-tan_NGTT2008(1)_Book3_11 (3) 10" xfId="1451"/>
    <cellStyle name="_10.Bieuthegioi-tan_NGTT2008(1)_Book3_11 (3) 11" xfId="1452"/>
    <cellStyle name="_10.Bieuthegioi-tan_NGTT2008(1)_Book3_11 (3) 2" xfId="1453"/>
    <cellStyle name="_10.Bieuthegioi-tan_NGTT2008(1)_Book3_11 (3) 3" xfId="1454"/>
    <cellStyle name="_10.Bieuthegioi-tan_NGTT2008(1)_Book3_11 (3) 4" xfId="1455"/>
    <cellStyle name="_10.Bieuthegioi-tan_NGTT2008(1)_Book3_11 (3) 5" xfId="1456"/>
    <cellStyle name="_10.Bieuthegioi-tan_NGTT2008(1)_Book3_11 (3) 6" xfId="1457"/>
    <cellStyle name="_10.Bieuthegioi-tan_NGTT2008(1)_Book3_11 (3) 7" xfId="1458"/>
    <cellStyle name="_10.Bieuthegioi-tan_NGTT2008(1)_Book3_11 (3) 8" xfId="1459"/>
    <cellStyle name="_10.Bieuthegioi-tan_NGTT2008(1)_Book3_11 (3) 9" xfId="1460"/>
    <cellStyle name="_10.Bieuthegioi-tan_NGTT2008(1)_Book3_11 (3)_07 Nong nghiep (103 - 222)" xfId="1461"/>
    <cellStyle name="_10.Bieuthegioi-tan_NGTT2008(1)_Book3_11 (3)_07 Nong nghiep (103-219)" xfId="1462"/>
    <cellStyle name="_10.Bieuthegioi-tan_NGTT2008(1)_Book3_11 (3)_115 (1) BoSung" xfId="1463"/>
    <cellStyle name="_10.Bieuthegioi-tan_NGTT2008(1)_Book3_11 (3)_3.TKQG -Thuat Ngu" xfId="1464"/>
    <cellStyle name="_10.Bieuthegioi-tan_NGTT2008(1)_Book3_11 (3)_4 Dau tu- xay dung - Thuat Ngu" xfId="1465"/>
    <cellStyle name="_10.Bieuthegioi-tan_NGTT2008(1)_Book3_11 (3)_Hoa_bieu nien giam cay lau nam 2013 chinhsua_2" xfId="1466"/>
    <cellStyle name="_10.Bieuthegioi-tan_NGTT2008(1)_Book3_11 (3)_Huyen.07 Nong nghiep (8-5-2014)" xfId="1467"/>
    <cellStyle name="_10.Bieuthegioi-tan_NGTT2008(1)_Book3_11 (3)_NienGiam.LamNghiep.Tan" xfId="1468"/>
    <cellStyle name="_10.Bieuthegioi-tan_NGTT2008(1)_Book3_11 (3)_THANH- 07 Nong nghiep (ngay 8-5-2014)" xfId="1469"/>
    <cellStyle name="_10.Bieuthegioi-tan_NGTT2008(1)_Book3_12 (2)" xfId="1470"/>
    <cellStyle name="_10.Bieuthegioi-tan_NGTT2008(1)_Book3_12 (2) 10" xfId="1471"/>
    <cellStyle name="_10.Bieuthegioi-tan_NGTT2008(1)_Book3_12 (2) 11" xfId="1472"/>
    <cellStyle name="_10.Bieuthegioi-tan_NGTT2008(1)_Book3_12 (2) 2" xfId="1473"/>
    <cellStyle name="_10.Bieuthegioi-tan_NGTT2008(1)_Book3_12 (2) 3" xfId="1474"/>
    <cellStyle name="_10.Bieuthegioi-tan_NGTT2008(1)_Book3_12 (2) 4" xfId="1475"/>
    <cellStyle name="_10.Bieuthegioi-tan_NGTT2008(1)_Book3_12 (2) 5" xfId="1476"/>
    <cellStyle name="_10.Bieuthegioi-tan_NGTT2008(1)_Book3_12 (2) 6" xfId="1477"/>
    <cellStyle name="_10.Bieuthegioi-tan_NGTT2008(1)_Book3_12 (2) 7" xfId="1478"/>
    <cellStyle name="_10.Bieuthegioi-tan_NGTT2008(1)_Book3_12 (2) 8" xfId="1479"/>
    <cellStyle name="_10.Bieuthegioi-tan_NGTT2008(1)_Book3_12 (2) 9" xfId="1480"/>
    <cellStyle name="_10.Bieuthegioi-tan_NGTT2008(1)_Book3_12 (2)_07 Nong nghiep (103 - 222)" xfId="1481"/>
    <cellStyle name="_10.Bieuthegioi-tan_NGTT2008(1)_Book3_12 (2)_07 Nong nghiep (103-219)" xfId="1482"/>
    <cellStyle name="_10.Bieuthegioi-tan_NGTT2008(1)_Book3_12 (2)_115 (1) BoSung" xfId="1483"/>
    <cellStyle name="_10.Bieuthegioi-tan_NGTT2008(1)_Book3_12 (2)_3.TKQG -Thuat Ngu" xfId="1484"/>
    <cellStyle name="_10.Bieuthegioi-tan_NGTT2008(1)_Book3_12 (2)_4 Dau tu- xay dung - Thuat Ngu" xfId="1485"/>
    <cellStyle name="_10.Bieuthegioi-tan_NGTT2008(1)_Book3_12 (2)_Hoa_bieu nien giam cay lau nam 2013 chinhsua_2" xfId="1486"/>
    <cellStyle name="_10.Bieuthegioi-tan_NGTT2008(1)_Book3_12 (2)_Huyen.07 Nong nghiep (8-5-2014)" xfId="1487"/>
    <cellStyle name="_10.Bieuthegioi-tan_NGTT2008(1)_Book3_12 (2)_NienGiam.LamNghiep.Tan" xfId="1488"/>
    <cellStyle name="_10.Bieuthegioi-tan_NGTT2008(1)_Book3_12 (2)_THANH- 07 Nong nghiep (ngay 8-5-2014)" xfId="1489"/>
    <cellStyle name="_10.Bieuthegioi-tan_NGTT2008(1)_Book3_3.TKQG -Thuat Ngu" xfId="1490"/>
    <cellStyle name="_10.Bieuthegioi-tan_NGTT2008(1)_Book3_4 Dau tu- xay dung - Thuat Ngu" xfId="1491"/>
    <cellStyle name="_10.Bieuthegioi-tan_NGTT2008(1)_Book3_Book1" xfId="1492"/>
    <cellStyle name="_10.Bieuthegioi-tan_NGTT2008(1)_Book3_CucThongke-phucdap-Tuan-Anh" xfId="1493"/>
    <cellStyle name="_10.Bieuthegioi-tan_NGTT2008(1)_Book3_Ngiam_lamnghiep_2011_v2(1)(1)" xfId="1494"/>
    <cellStyle name="_10.Bieuthegioi-tan_NGTT2008(1)_Book3_Nien giam day du  Nong nghiep 2010" xfId="1495"/>
    <cellStyle name="_10.Bieuthegioi-tan_NGTT2008(1)_Book3_Nongnghiep" xfId="1496"/>
    <cellStyle name="_10.Bieuthegioi-tan_NGTT2008(1)_Book3_Nongnghiep_Bo sung 04 bieu Cong nghiep" xfId="1497"/>
    <cellStyle name="_10.Bieuthegioi-tan_NGTT2008(1)_Book3_Phan II (094-211)" xfId="1498"/>
    <cellStyle name="_10.Bieuthegioi-tan_NGTT2008(1)_Book3_So lieu quoc te TH" xfId="1499"/>
    <cellStyle name="_10.Bieuthegioi-tan_NGTT2008(1)_Book3_So lieu quoc te(GDP)" xfId="1500"/>
    <cellStyle name="_10.Bieuthegioi-tan_NGTT2008(1)_Book3_So lieu quoc te(GDP) 10" xfId="1501"/>
    <cellStyle name="_10.Bieuthegioi-tan_NGTT2008(1)_Book3_So lieu quoc te(GDP) 11" xfId="1502"/>
    <cellStyle name="_10.Bieuthegioi-tan_NGTT2008(1)_Book3_So lieu quoc te(GDP) 2" xfId="1503"/>
    <cellStyle name="_10.Bieuthegioi-tan_NGTT2008(1)_Book3_So lieu quoc te(GDP) 3" xfId="1504"/>
    <cellStyle name="_10.Bieuthegioi-tan_NGTT2008(1)_Book3_So lieu quoc te(GDP) 4" xfId="1505"/>
    <cellStyle name="_10.Bieuthegioi-tan_NGTT2008(1)_Book3_So lieu quoc te(GDP) 5" xfId="1506"/>
    <cellStyle name="_10.Bieuthegioi-tan_NGTT2008(1)_Book3_So lieu quoc te(GDP) 6" xfId="1507"/>
    <cellStyle name="_10.Bieuthegioi-tan_NGTT2008(1)_Book3_So lieu quoc te(GDP) 7" xfId="1508"/>
    <cellStyle name="_10.Bieuthegioi-tan_NGTT2008(1)_Book3_So lieu quoc te(GDP) 8" xfId="1509"/>
    <cellStyle name="_10.Bieuthegioi-tan_NGTT2008(1)_Book3_So lieu quoc te(GDP) 9" xfId="1510"/>
    <cellStyle name="_10.Bieuthegioi-tan_NGTT2008(1)_Book3_So lieu quoc te(GDP)_05 Doanh nghiep va Ca the_2011 (Ok)" xfId="1511"/>
    <cellStyle name="_10.Bieuthegioi-tan_NGTT2008(1)_Book3_So lieu quoc te(GDP)_07 Nong nghiep (103 - 222)" xfId="1512"/>
    <cellStyle name="_10.Bieuthegioi-tan_NGTT2008(1)_Book3_So lieu quoc te(GDP)_07 Nong nghiep (103-219)" xfId="1513"/>
    <cellStyle name="_10.Bieuthegioi-tan_NGTT2008(1)_Book3_So lieu quoc te(GDP)_11 (3)" xfId="1514"/>
    <cellStyle name="_10.Bieuthegioi-tan_NGTT2008(1)_Book3_So lieu quoc te(GDP)_11 (3) 10" xfId="1515"/>
    <cellStyle name="_10.Bieuthegioi-tan_NGTT2008(1)_Book3_So lieu quoc te(GDP)_11 (3) 11" xfId="1516"/>
    <cellStyle name="_10.Bieuthegioi-tan_NGTT2008(1)_Book3_So lieu quoc te(GDP)_11 (3) 2" xfId="1517"/>
    <cellStyle name="_10.Bieuthegioi-tan_NGTT2008(1)_Book3_So lieu quoc te(GDP)_11 (3) 3" xfId="1518"/>
    <cellStyle name="_10.Bieuthegioi-tan_NGTT2008(1)_Book3_So lieu quoc te(GDP)_11 (3) 4" xfId="1519"/>
    <cellStyle name="_10.Bieuthegioi-tan_NGTT2008(1)_Book3_So lieu quoc te(GDP)_11 (3) 5" xfId="1520"/>
    <cellStyle name="_10.Bieuthegioi-tan_NGTT2008(1)_Book3_So lieu quoc te(GDP)_11 (3) 6" xfId="1521"/>
    <cellStyle name="_10.Bieuthegioi-tan_NGTT2008(1)_Book3_So lieu quoc te(GDP)_11 (3) 7" xfId="1522"/>
    <cellStyle name="_10.Bieuthegioi-tan_NGTT2008(1)_Book3_So lieu quoc te(GDP)_11 (3) 8" xfId="1523"/>
    <cellStyle name="_10.Bieuthegioi-tan_NGTT2008(1)_Book3_So lieu quoc te(GDP)_11 (3) 9" xfId="1524"/>
    <cellStyle name="_10.Bieuthegioi-tan_NGTT2008(1)_Book3_So lieu quoc te(GDP)_11 (3)_07 Nong nghiep (103 - 222)" xfId="1525"/>
    <cellStyle name="_10.Bieuthegioi-tan_NGTT2008(1)_Book3_So lieu quoc te(GDP)_11 (3)_07 Nong nghiep (103-219)" xfId="1526"/>
    <cellStyle name="_10.Bieuthegioi-tan_NGTT2008(1)_Book3_So lieu quoc te(GDP)_11 (3)_115 (1) BoSung" xfId="1527"/>
    <cellStyle name="_10.Bieuthegioi-tan_NGTT2008(1)_Book3_So lieu quoc te(GDP)_11 (3)_3.TKQG -Thuat Ngu" xfId="1528"/>
    <cellStyle name="_10.Bieuthegioi-tan_NGTT2008(1)_Book3_So lieu quoc te(GDP)_11 (3)_4 Dau tu- xay dung - Thuat Ngu" xfId="1529"/>
    <cellStyle name="_10.Bieuthegioi-tan_NGTT2008(1)_Book3_So lieu quoc te(GDP)_11 (3)_Hoa_bieu nien giam cay lau nam 2013 chinhsua_2" xfId="1530"/>
    <cellStyle name="_10.Bieuthegioi-tan_NGTT2008(1)_Book3_So lieu quoc te(GDP)_11 (3)_Huyen.07 Nong nghiep (8-5-2014)" xfId="1531"/>
    <cellStyle name="_10.Bieuthegioi-tan_NGTT2008(1)_Book3_So lieu quoc te(GDP)_11 (3)_NienGiam.LamNghiep.Tan" xfId="1532"/>
    <cellStyle name="_10.Bieuthegioi-tan_NGTT2008(1)_Book3_So lieu quoc te(GDP)_11 (3)_THANH- 07 Nong nghiep (ngay 8-5-2014)" xfId="1533"/>
    <cellStyle name="_10.Bieuthegioi-tan_NGTT2008(1)_Book3_So lieu quoc te(GDP)_115 (1) BoSung" xfId="1534"/>
    <cellStyle name="_10.Bieuthegioi-tan_NGTT2008(1)_Book3_So lieu quoc te(GDP)_12 (2)" xfId="1535"/>
    <cellStyle name="_10.Bieuthegioi-tan_NGTT2008(1)_Book3_So lieu quoc te(GDP)_12 (2) 10" xfId="1536"/>
    <cellStyle name="_10.Bieuthegioi-tan_NGTT2008(1)_Book3_So lieu quoc te(GDP)_12 (2) 11" xfId="1537"/>
    <cellStyle name="_10.Bieuthegioi-tan_NGTT2008(1)_Book3_So lieu quoc te(GDP)_12 (2) 2" xfId="1538"/>
    <cellStyle name="_10.Bieuthegioi-tan_NGTT2008(1)_Book3_So lieu quoc te(GDP)_12 (2) 3" xfId="1539"/>
    <cellStyle name="_10.Bieuthegioi-tan_NGTT2008(1)_Book3_So lieu quoc te(GDP)_12 (2) 4" xfId="1540"/>
    <cellStyle name="_10.Bieuthegioi-tan_NGTT2008(1)_Book3_So lieu quoc te(GDP)_12 (2) 5" xfId="1541"/>
    <cellStyle name="_10.Bieuthegioi-tan_NGTT2008(1)_Book3_So lieu quoc te(GDP)_12 (2) 6" xfId="1542"/>
    <cellStyle name="_10.Bieuthegioi-tan_NGTT2008(1)_Book3_So lieu quoc te(GDP)_12 (2) 7" xfId="1543"/>
    <cellStyle name="_10.Bieuthegioi-tan_NGTT2008(1)_Book3_So lieu quoc te(GDP)_12 (2) 8" xfId="1544"/>
    <cellStyle name="_10.Bieuthegioi-tan_NGTT2008(1)_Book3_So lieu quoc te(GDP)_12 (2) 9" xfId="1545"/>
    <cellStyle name="_10.Bieuthegioi-tan_NGTT2008(1)_Book3_So lieu quoc te(GDP)_12 (2)_07 Nong nghiep (103 - 222)" xfId="1546"/>
    <cellStyle name="_10.Bieuthegioi-tan_NGTT2008(1)_Book3_So lieu quoc te(GDP)_12 (2)_07 Nong nghiep (103-219)" xfId="1547"/>
    <cellStyle name="_10.Bieuthegioi-tan_NGTT2008(1)_Book3_So lieu quoc te(GDP)_12 (2)_115 (1) BoSung" xfId="1548"/>
    <cellStyle name="_10.Bieuthegioi-tan_NGTT2008(1)_Book3_So lieu quoc te(GDP)_12 (2)_3.TKQG -Thuat Ngu" xfId="1549"/>
    <cellStyle name="_10.Bieuthegioi-tan_NGTT2008(1)_Book3_So lieu quoc te(GDP)_12 (2)_4 Dau tu- xay dung - Thuat Ngu" xfId="1550"/>
    <cellStyle name="_10.Bieuthegioi-tan_NGTT2008(1)_Book3_So lieu quoc te(GDP)_12 (2)_Hoa_bieu nien giam cay lau nam 2013 chinhsua_2" xfId="1551"/>
    <cellStyle name="_10.Bieuthegioi-tan_NGTT2008(1)_Book3_So lieu quoc te(GDP)_12 (2)_Huyen.07 Nong nghiep (8-5-2014)" xfId="1552"/>
    <cellStyle name="_10.Bieuthegioi-tan_NGTT2008(1)_Book3_So lieu quoc te(GDP)_12 (2)_NienGiam.LamNghiep.Tan" xfId="1553"/>
    <cellStyle name="_10.Bieuthegioi-tan_NGTT2008(1)_Book3_So lieu quoc te(GDP)_12 (2)_THANH- 07 Nong nghiep (ngay 8-5-2014)" xfId="1554"/>
    <cellStyle name="_10.Bieuthegioi-tan_NGTT2008(1)_Book3_So lieu quoc te(GDP)_3.TKQG -Thuat Ngu" xfId="1555"/>
    <cellStyle name="_10.Bieuthegioi-tan_NGTT2008(1)_Book3_So lieu quoc te(GDP)_4 Dau tu- xay dung - Thuat Ngu" xfId="1556"/>
    <cellStyle name="_10.Bieuthegioi-tan_NGTT2008(1)_Book3_So lieu quoc te(GDP)_Hoa_bieu nien giam cay lau nam 2013 chinhsua_2" xfId="1557"/>
    <cellStyle name="_10.Bieuthegioi-tan_NGTT2008(1)_Book3_So lieu quoc te(GDP)_Huyen.07 Nong nghiep (8-5-2014)" xfId="1558"/>
    <cellStyle name="_10.Bieuthegioi-tan_NGTT2008(1)_Book3_So lieu quoc te(GDP)_Ngiam_lamnghiep_2011_v2(1)(1)" xfId="1559"/>
    <cellStyle name="_10.Bieuthegioi-tan_NGTT2008(1)_Book3_So lieu quoc te(GDP)_NienGiam.LamNghiep.Tan" xfId="1560"/>
    <cellStyle name="_10.Bieuthegioi-tan_NGTT2008(1)_Book3_So lieu quoc te(GDP)_THANH- 07 Nong nghiep (ngay 8-5-2014)" xfId="1561"/>
    <cellStyle name="_10.Bieuthegioi-tan_NGTT2008(1)_Book3_XNK" xfId="1562"/>
    <cellStyle name="_10.Bieuthegioi-tan_NGTT2008(1)_Book3_XNK_Bo sung 04 bieu Cong nghiep" xfId="1563"/>
    <cellStyle name="_10.Bieuthegioi-tan_NGTT2008(1)_Book4" xfId="1564"/>
    <cellStyle name="_10.Bieuthegioi-tan_NGTT2008(1)_Book4_Book1" xfId="1565"/>
    <cellStyle name="_10.Bieuthegioi-tan_NGTT2008(1)_CSKDCT 2010" xfId="1566"/>
    <cellStyle name="_10.Bieuthegioi-tan_NGTT2008(1)_CSKDCT 2010_Bo sung 04 bieu Cong nghiep" xfId="1567"/>
    <cellStyle name="_10.Bieuthegioi-tan_NGTT2008(1)_CucThongke-phucdap-Tuan-Anh" xfId="1568"/>
    <cellStyle name="_10.Bieuthegioi-tan_NGTT2008(1)_dan so phan tich 10 nam(moi)" xfId="1569"/>
    <cellStyle name="_10.Bieuthegioi-tan_NGTT2008(1)_dan so phan tich 10 nam(moi) 10" xfId="1570"/>
    <cellStyle name="_10.Bieuthegioi-tan_NGTT2008(1)_dan so phan tich 10 nam(moi) 11" xfId="1571"/>
    <cellStyle name="_10.Bieuthegioi-tan_NGTT2008(1)_dan so phan tich 10 nam(moi) 2" xfId="1572"/>
    <cellStyle name="_10.Bieuthegioi-tan_NGTT2008(1)_dan so phan tich 10 nam(moi) 3" xfId="1573"/>
    <cellStyle name="_10.Bieuthegioi-tan_NGTT2008(1)_dan so phan tich 10 nam(moi) 4" xfId="1574"/>
    <cellStyle name="_10.Bieuthegioi-tan_NGTT2008(1)_dan so phan tich 10 nam(moi) 5" xfId="1575"/>
    <cellStyle name="_10.Bieuthegioi-tan_NGTT2008(1)_dan so phan tich 10 nam(moi) 6" xfId="1576"/>
    <cellStyle name="_10.Bieuthegioi-tan_NGTT2008(1)_dan so phan tich 10 nam(moi) 7" xfId="1577"/>
    <cellStyle name="_10.Bieuthegioi-tan_NGTT2008(1)_dan so phan tich 10 nam(moi) 8" xfId="1578"/>
    <cellStyle name="_10.Bieuthegioi-tan_NGTT2008(1)_dan so phan tich 10 nam(moi) 9" xfId="1579"/>
    <cellStyle name="_10.Bieuthegioi-tan_NGTT2008(1)_dan so phan tich 10 nam(moi)_05 Doanh nghiep va Ca the (25)" xfId="1580"/>
    <cellStyle name="_10.Bieuthegioi-tan_NGTT2008(1)_dan so phan tich 10 nam(moi)_07 Nong nghiep (103 - 222)" xfId="1581"/>
    <cellStyle name="_10.Bieuthegioi-tan_NGTT2008(1)_dan so phan tich 10 nam(moi)_07 Nong nghiep (103-219)" xfId="1582"/>
    <cellStyle name="_10.Bieuthegioi-tan_NGTT2008(1)_dan so phan tich 10 nam(moi)_115 (1) BoSung" xfId="1583"/>
    <cellStyle name="_10.Bieuthegioi-tan_NGTT2008(1)_dan so phan tich 10 nam(moi)_3.TKQG -Thuat Ngu" xfId="1584"/>
    <cellStyle name="_10.Bieuthegioi-tan_NGTT2008(1)_dan so phan tich 10 nam(moi)_4 Dau tu- xay dung - Thuat Ngu" xfId="1585"/>
    <cellStyle name="_10.Bieuthegioi-tan_NGTT2008(1)_dan so phan tich 10 nam(moi)_Ca the" xfId="1586"/>
    <cellStyle name="_10.Bieuthegioi-tan_NGTT2008(1)_dan so phan tich 10 nam(moi)_Hoa_bieu nien giam cay lau nam 2013 chinhsua_2" xfId="1587"/>
    <cellStyle name="_10.Bieuthegioi-tan_NGTT2008(1)_dan so phan tich 10 nam(moi)_Huyen.07 Nong nghiep (8-5-2014)" xfId="1588"/>
    <cellStyle name="_10.Bieuthegioi-tan_NGTT2008(1)_dan so phan tich 10 nam(moi)_Nien giam KT_TV 2010" xfId="1589"/>
    <cellStyle name="_10.Bieuthegioi-tan_NGTT2008(1)_dan so phan tich 10 nam(moi)_NienGiam.LamNghiep.Tan" xfId="1590"/>
    <cellStyle name="_10.Bieuthegioi-tan_NGTT2008(1)_dan so phan tich 10 nam(moi)_THANH- 07 Nong nghiep (ngay 8-5-2014)" xfId="1591"/>
    <cellStyle name="_10.Bieuthegioi-tan_NGTT2008(1)_Lam nghiep, thuy san 2010 (ok)" xfId="1592"/>
    <cellStyle name="_10.Bieuthegioi-tan_NGTT2008(1)_Maket NGTT Cong nghiep 2011" xfId="1593"/>
    <cellStyle name="_10.Bieuthegioi-tan_NGTT2008(1)_Maket NGTT Doanh Nghiep 2011" xfId="1594"/>
    <cellStyle name="_10.Bieuthegioi-tan_NGTT2008(1)_Maket NGTT Thu chi NS 2011" xfId="1595"/>
    <cellStyle name="_10.Bieuthegioi-tan_NGTT2008(1)_Ngiam_lamnghiep_2011_v2(1)(1)" xfId="1596"/>
    <cellStyle name="_10.Bieuthegioi-tan_NGTT2008(1)_NGTT Ca the 2011 Diep" xfId="1597"/>
    <cellStyle name="_10.Bieuthegioi-tan_NGTT2008(1)_Nien giam day du  Nong nghiep 2010" xfId="1598"/>
    <cellStyle name="_10.Bieuthegioi-tan_NGTT2008(1)_Nongnghiep" xfId="1599"/>
    <cellStyle name="_10.Bieuthegioi-tan_NGTT2008(1)_Nongnghiep_Bo sung 04 bieu Cong nghiep" xfId="1600"/>
    <cellStyle name="_10.Bieuthegioi-tan_NGTT2008(1)_Phan II (094-211)" xfId="1601"/>
    <cellStyle name="_10.Bieuthegioi-tan_NGTT2008(1)_So lieu quoc te TH" xfId="1602"/>
    <cellStyle name="_10.Bieuthegioi-tan_NGTT2008(1)_So lieu quoc te(GDP)" xfId="1603"/>
    <cellStyle name="_10.Bieuthegioi-tan_NGTT2008(1)_So lieu quoc te(GDP) 10" xfId="1604"/>
    <cellStyle name="_10.Bieuthegioi-tan_NGTT2008(1)_So lieu quoc te(GDP) 11" xfId="1605"/>
    <cellStyle name="_10.Bieuthegioi-tan_NGTT2008(1)_So lieu quoc te(GDP) 2" xfId="1606"/>
    <cellStyle name="_10.Bieuthegioi-tan_NGTT2008(1)_So lieu quoc te(GDP) 3" xfId="1607"/>
    <cellStyle name="_10.Bieuthegioi-tan_NGTT2008(1)_So lieu quoc te(GDP) 4" xfId="1608"/>
    <cellStyle name="_10.Bieuthegioi-tan_NGTT2008(1)_So lieu quoc te(GDP) 5" xfId="1609"/>
    <cellStyle name="_10.Bieuthegioi-tan_NGTT2008(1)_So lieu quoc te(GDP) 6" xfId="1610"/>
    <cellStyle name="_10.Bieuthegioi-tan_NGTT2008(1)_So lieu quoc te(GDP) 7" xfId="1611"/>
    <cellStyle name="_10.Bieuthegioi-tan_NGTT2008(1)_So lieu quoc te(GDP) 8" xfId="1612"/>
    <cellStyle name="_10.Bieuthegioi-tan_NGTT2008(1)_So lieu quoc te(GDP) 9" xfId="1613"/>
    <cellStyle name="_10.Bieuthegioi-tan_NGTT2008(1)_So lieu quoc te(GDP)_05 Doanh nghiep va Ca the_2011 (Ok)" xfId="1614"/>
    <cellStyle name="_10.Bieuthegioi-tan_NGTT2008(1)_So lieu quoc te(GDP)_07 Nong nghiep (103 - 222)" xfId="1615"/>
    <cellStyle name="_10.Bieuthegioi-tan_NGTT2008(1)_So lieu quoc te(GDP)_07 Nong nghiep (103-219)" xfId="1616"/>
    <cellStyle name="_10.Bieuthegioi-tan_NGTT2008(1)_So lieu quoc te(GDP)_11 (3)" xfId="1617"/>
    <cellStyle name="_10.Bieuthegioi-tan_NGTT2008(1)_So lieu quoc te(GDP)_11 (3) 10" xfId="1618"/>
    <cellStyle name="_10.Bieuthegioi-tan_NGTT2008(1)_So lieu quoc te(GDP)_11 (3) 11" xfId="1619"/>
    <cellStyle name="_10.Bieuthegioi-tan_NGTT2008(1)_So lieu quoc te(GDP)_11 (3) 2" xfId="1620"/>
    <cellStyle name="_10.Bieuthegioi-tan_NGTT2008(1)_So lieu quoc te(GDP)_11 (3) 3" xfId="1621"/>
    <cellStyle name="_10.Bieuthegioi-tan_NGTT2008(1)_So lieu quoc te(GDP)_11 (3) 4" xfId="1622"/>
    <cellStyle name="_10.Bieuthegioi-tan_NGTT2008(1)_So lieu quoc te(GDP)_11 (3) 5" xfId="1623"/>
    <cellStyle name="_10.Bieuthegioi-tan_NGTT2008(1)_So lieu quoc te(GDP)_11 (3) 6" xfId="1624"/>
    <cellStyle name="_10.Bieuthegioi-tan_NGTT2008(1)_So lieu quoc te(GDP)_11 (3) 7" xfId="1625"/>
    <cellStyle name="_10.Bieuthegioi-tan_NGTT2008(1)_So lieu quoc te(GDP)_11 (3) 8" xfId="1626"/>
    <cellStyle name="_10.Bieuthegioi-tan_NGTT2008(1)_So lieu quoc te(GDP)_11 (3) 9" xfId="1627"/>
    <cellStyle name="_10.Bieuthegioi-tan_NGTT2008(1)_So lieu quoc te(GDP)_11 (3)_07 Nong nghiep (103 - 222)" xfId="1628"/>
    <cellStyle name="_10.Bieuthegioi-tan_NGTT2008(1)_So lieu quoc te(GDP)_11 (3)_07 Nong nghiep (103-219)" xfId="1629"/>
    <cellStyle name="_10.Bieuthegioi-tan_NGTT2008(1)_So lieu quoc te(GDP)_11 (3)_115 (1) BoSung" xfId="1630"/>
    <cellStyle name="_10.Bieuthegioi-tan_NGTT2008(1)_So lieu quoc te(GDP)_11 (3)_3.TKQG -Thuat Ngu" xfId="1631"/>
    <cellStyle name="_10.Bieuthegioi-tan_NGTT2008(1)_So lieu quoc te(GDP)_11 (3)_4 Dau tu- xay dung - Thuat Ngu" xfId="1632"/>
    <cellStyle name="_10.Bieuthegioi-tan_NGTT2008(1)_So lieu quoc te(GDP)_11 (3)_Hoa_bieu nien giam cay lau nam 2013 chinhsua_2" xfId="1633"/>
    <cellStyle name="_10.Bieuthegioi-tan_NGTT2008(1)_So lieu quoc te(GDP)_11 (3)_Huyen.07 Nong nghiep (8-5-2014)" xfId="1634"/>
    <cellStyle name="_10.Bieuthegioi-tan_NGTT2008(1)_So lieu quoc te(GDP)_11 (3)_NienGiam.LamNghiep.Tan" xfId="1635"/>
    <cellStyle name="_10.Bieuthegioi-tan_NGTT2008(1)_So lieu quoc te(GDP)_11 (3)_THANH- 07 Nong nghiep (ngay 8-5-2014)" xfId="1636"/>
    <cellStyle name="_10.Bieuthegioi-tan_NGTT2008(1)_So lieu quoc te(GDP)_115 (1) BoSung" xfId="1637"/>
    <cellStyle name="_10.Bieuthegioi-tan_NGTT2008(1)_So lieu quoc te(GDP)_12 (2)" xfId="1638"/>
    <cellStyle name="_10.Bieuthegioi-tan_NGTT2008(1)_So lieu quoc te(GDP)_12 (2) 10" xfId="1639"/>
    <cellStyle name="_10.Bieuthegioi-tan_NGTT2008(1)_So lieu quoc te(GDP)_12 (2) 11" xfId="1640"/>
    <cellStyle name="_10.Bieuthegioi-tan_NGTT2008(1)_So lieu quoc te(GDP)_12 (2) 2" xfId="1641"/>
    <cellStyle name="_10.Bieuthegioi-tan_NGTT2008(1)_So lieu quoc te(GDP)_12 (2) 3" xfId="1642"/>
    <cellStyle name="_10.Bieuthegioi-tan_NGTT2008(1)_So lieu quoc te(GDP)_12 (2) 4" xfId="1643"/>
    <cellStyle name="_10.Bieuthegioi-tan_NGTT2008(1)_So lieu quoc te(GDP)_12 (2) 5" xfId="1644"/>
    <cellStyle name="_10.Bieuthegioi-tan_NGTT2008(1)_So lieu quoc te(GDP)_12 (2) 6" xfId="1645"/>
    <cellStyle name="_10.Bieuthegioi-tan_NGTT2008(1)_So lieu quoc te(GDP)_12 (2) 7" xfId="1646"/>
    <cellStyle name="_10.Bieuthegioi-tan_NGTT2008(1)_So lieu quoc te(GDP)_12 (2) 8" xfId="1647"/>
    <cellStyle name="_10.Bieuthegioi-tan_NGTT2008(1)_So lieu quoc te(GDP)_12 (2) 9" xfId="1648"/>
    <cellStyle name="_10.Bieuthegioi-tan_NGTT2008(1)_So lieu quoc te(GDP)_12 (2)_07 Nong nghiep (103 - 222)" xfId="1649"/>
    <cellStyle name="_10.Bieuthegioi-tan_NGTT2008(1)_So lieu quoc te(GDP)_12 (2)_07 Nong nghiep (103-219)" xfId="1650"/>
    <cellStyle name="_10.Bieuthegioi-tan_NGTT2008(1)_So lieu quoc te(GDP)_12 (2)_115 (1) BoSung" xfId="1651"/>
    <cellStyle name="_10.Bieuthegioi-tan_NGTT2008(1)_So lieu quoc te(GDP)_12 (2)_3.TKQG -Thuat Ngu" xfId="1652"/>
    <cellStyle name="_10.Bieuthegioi-tan_NGTT2008(1)_So lieu quoc te(GDP)_12 (2)_4 Dau tu- xay dung - Thuat Ngu" xfId="1653"/>
    <cellStyle name="_10.Bieuthegioi-tan_NGTT2008(1)_So lieu quoc te(GDP)_12 (2)_Hoa_bieu nien giam cay lau nam 2013 chinhsua_2" xfId="1654"/>
    <cellStyle name="_10.Bieuthegioi-tan_NGTT2008(1)_So lieu quoc te(GDP)_12 (2)_Huyen.07 Nong nghiep (8-5-2014)" xfId="1655"/>
    <cellStyle name="_10.Bieuthegioi-tan_NGTT2008(1)_So lieu quoc te(GDP)_12 (2)_NienGiam.LamNghiep.Tan" xfId="1656"/>
    <cellStyle name="_10.Bieuthegioi-tan_NGTT2008(1)_So lieu quoc te(GDP)_12 (2)_THANH- 07 Nong nghiep (ngay 8-5-2014)" xfId="1657"/>
    <cellStyle name="_10.Bieuthegioi-tan_NGTT2008(1)_So lieu quoc te(GDP)_3.TKQG -Thuat Ngu" xfId="1658"/>
    <cellStyle name="_10.Bieuthegioi-tan_NGTT2008(1)_So lieu quoc te(GDP)_4 Dau tu- xay dung - Thuat Ngu" xfId="1659"/>
    <cellStyle name="_10.Bieuthegioi-tan_NGTT2008(1)_So lieu quoc te(GDP)_Hoa_bieu nien giam cay lau nam 2013 chinhsua_2" xfId="1660"/>
    <cellStyle name="_10.Bieuthegioi-tan_NGTT2008(1)_So lieu quoc te(GDP)_Huyen.07 Nong nghiep (8-5-2014)" xfId="1661"/>
    <cellStyle name="_10.Bieuthegioi-tan_NGTT2008(1)_So lieu quoc te(GDP)_Ngiam_lamnghiep_2011_v2(1)(1)" xfId="1662"/>
    <cellStyle name="_10.Bieuthegioi-tan_NGTT2008(1)_So lieu quoc te(GDP)_NienGiam.LamNghiep.Tan" xfId="1663"/>
    <cellStyle name="_10.Bieuthegioi-tan_NGTT2008(1)_So lieu quoc te(GDP)_THANH- 07 Nong nghiep (ngay 8-5-2014)" xfId="1664"/>
    <cellStyle name="_10.Bieuthegioi-tan_NGTT2008(1)_Tong hop NGTT" xfId="1665"/>
    <cellStyle name="_10.Bieuthegioi-tan_NGTT2008(1)_XNK" xfId="1666"/>
    <cellStyle name="_10.Bieuthegioi-tan_NGTT2008(1)_XNK_Bo sung 04 bieu Cong nghiep" xfId="1667"/>
    <cellStyle name="_10_Market_VH_YT_GD_NGTT_2011" xfId="1668"/>
    <cellStyle name="_10_Market_VH_YT_GD_NGTT_2011 10" xfId="1669"/>
    <cellStyle name="_10_Market_VH_YT_GD_NGTT_2011 11" xfId="1670"/>
    <cellStyle name="_10_Market_VH_YT_GD_NGTT_2011 2" xfId="1671"/>
    <cellStyle name="_10_Market_VH_YT_GD_NGTT_2011 3" xfId="1672"/>
    <cellStyle name="_10_Market_VH_YT_GD_NGTT_2011 4" xfId="1673"/>
    <cellStyle name="_10_Market_VH_YT_GD_NGTT_2011 5" xfId="1674"/>
    <cellStyle name="_10_Market_VH_YT_GD_NGTT_2011 6" xfId="1675"/>
    <cellStyle name="_10_Market_VH_YT_GD_NGTT_2011 7" xfId="1676"/>
    <cellStyle name="_10_Market_VH_YT_GD_NGTT_2011 8" xfId="1677"/>
    <cellStyle name="_10_Market_VH_YT_GD_NGTT_2011 9" xfId="1678"/>
    <cellStyle name="_10_Market_VH_YT_GD_NGTT_2011_05 Doanh nghiep va Ca the_2011 (Ok)" xfId="1679"/>
    <cellStyle name="_10_Market_VH_YT_GD_NGTT_2011_07 Nong nghiep (103 - 222)" xfId="1680"/>
    <cellStyle name="_10_Market_VH_YT_GD_NGTT_2011_07 Nong nghiep (103-219)" xfId="1681"/>
    <cellStyle name="_10_Market_VH_YT_GD_NGTT_2011_11 (3)" xfId="1682"/>
    <cellStyle name="_10_Market_VH_YT_GD_NGTT_2011_11 (3) 10" xfId="1683"/>
    <cellStyle name="_10_Market_VH_YT_GD_NGTT_2011_11 (3) 11" xfId="1684"/>
    <cellStyle name="_10_Market_VH_YT_GD_NGTT_2011_11 (3) 2" xfId="1685"/>
    <cellStyle name="_10_Market_VH_YT_GD_NGTT_2011_11 (3) 3" xfId="1686"/>
    <cellStyle name="_10_Market_VH_YT_GD_NGTT_2011_11 (3) 4" xfId="1687"/>
    <cellStyle name="_10_Market_VH_YT_GD_NGTT_2011_11 (3) 5" xfId="1688"/>
    <cellStyle name="_10_Market_VH_YT_GD_NGTT_2011_11 (3) 6" xfId="1689"/>
    <cellStyle name="_10_Market_VH_YT_GD_NGTT_2011_11 (3) 7" xfId="1690"/>
    <cellStyle name="_10_Market_VH_YT_GD_NGTT_2011_11 (3) 8" xfId="1691"/>
    <cellStyle name="_10_Market_VH_YT_GD_NGTT_2011_11 (3) 9" xfId="1692"/>
    <cellStyle name="_10_Market_VH_YT_GD_NGTT_2011_11 (3)_07 Nong nghiep (103 - 222)" xfId="1693"/>
    <cellStyle name="_10_Market_VH_YT_GD_NGTT_2011_11 (3)_07 Nong nghiep (103-219)" xfId="1694"/>
    <cellStyle name="_10_Market_VH_YT_GD_NGTT_2011_11 (3)_115 (1) BoSung" xfId="1695"/>
    <cellStyle name="_10_Market_VH_YT_GD_NGTT_2011_11 (3)_3.TKQG -Thuat Ngu" xfId="1696"/>
    <cellStyle name="_10_Market_VH_YT_GD_NGTT_2011_11 (3)_4 Dau tu- xay dung - Thuat Ngu" xfId="1697"/>
    <cellStyle name="_10_Market_VH_YT_GD_NGTT_2011_11 (3)_Hoa_bieu nien giam cay lau nam 2013 chinhsua_2" xfId="1698"/>
    <cellStyle name="_10_Market_VH_YT_GD_NGTT_2011_11 (3)_Huyen.07 Nong nghiep (8-5-2014)" xfId="1699"/>
    <cellStyle name="_10_Market_VH_YT_GD_NGTT_2011_11 (3)_NienGiam.LamNghiep.Tan" xfId="1700"/>
    <cellStyle name="_10_Market_VH_YT_GD_NGTT_2011_11 (3)_THANH- 07 Nong nghiep (ngay 8-5-2014)" xfId="1701"/>
    <cellStyle name="_10_Market_VH_YT_GD_NGTT_2011_115 (1) BoSung" xfId="1702"/>
    <cellStyle name="_10_Market_VH_YT_GD_NGTT_2011_12 (2)" xfId="1703"/>
    <cellStyle name="_10_Market_VH_YT_GD_NGTT_2011_12 (2) 10" xfId="1704"/>
    <cellStyle name="_10_Market_VH_YT_GD_NGTT_2011_12 (2) 11" xfId="1705"/>
    <cellStyle name="_10_Market_VH_YT_GD_NGTT_2011_12 (2) 2" xfId="1706"/>
    <cellStyle name="_10_Market_VH_YT_GD_NGTT_2011_12 (2) 3" xfId="1707"/>
    <cellStyle name="_10_Market_VH_YT_GD_NGTT_2011_12 (2) 4" xfId="1708"/>
    <cellStyle name="_10_Market_VH_YT_GD_NGTT_2011_12 (2) 5" xfId="1709"/>
    <cellStyle name="_10_Market_VH_YT_GD_NGTT_2011_12 (2) 6" xfId="1710"/>
    <cellStyle name="_10_Market_VH_YT_GD_NGTT_2011_12 (2) 7" xfId="1711"/>
    <cellStyle name="_10_Market_VH_YT_GD_NGTT_2011_12 (2) 8" xfId="1712"/>
    <cellStyle name="_10_Market_VH_YT_GD_NGTT_2011_12 (2) 9" xfId="1713"/>
    <cellStyle name="_10_Market_VH_YT_GD_NGTT_2011_12 (2)_07 Nong nghiep (103 - 222)" xfId="1714"/>
    <cellStyle name="_10_Market_VH_YT_GD_NGTT_2011_12 (2)_07 Nong nghiep (103-219)" xfId="1715"/>
    <cellStyle name="_10_Market_VH_YT_GD_NGTT_2011_12 (2)_115 (1) BoSung" xfId="1716"/>
    <cellStyle name="_10_Market_VH_YT_GD_NGTT_2011_12 (2)_3.TKQG -Thuat Ngu" xfId="1717"/>
    <cellStyle name="_10_Market_VH_YT_GD_NGTT_2011_12 (2)_4 Dau tu- xay dung - Thuat Ngu" xfId="1718"/>
    <cellStyle name="_10_Market_VH_YT_GD_NGTT_2011_12 (2)_Hoa_bieu nien giam cay lau nam 2013 chinhsua_2" xfId="1719"/>
    <cellStyle name="_10_Market_VH_YT_GD_NGTT_2011_12 (2)_Huyen.07 Nong nghiep (8-5-2014)" xfId="1720"/>
    <cellStyle name="_10_Market_VH_YT_GD_NGTT_2011_12 (2)_NienGiam.LamNghiep.Tan" xfId="1721"/>
    <cellStyle name="_10_Market_VH_YT_GD_NGTT_2011_12 (2)_THANH- 07 Nong nghiep (ngay 8-5-2014)" xfId="1722"/>
    <cellStyle name="_10_Market_VH_YT_GD_NGTT_2011_3.TKQG -Thuat Ngu" xfId="1723"/>
    <cellStyle name="_10_Market_VH_YT_GD_NGTT_2011_4 Dau tu- xay dung - Thuat Ngu" xfId="1724"/>
    <cellStyle name="_10_Market_VH_YT_GD_NGTT_2011_Hoa_bieu nien giam cay lau nam 2013 chinhsua_2" xfId="1725"/>
    <cellStyle name="_10_Market_VH_YT_GD_NGTT_2011_Huyen.07 Nong nghiep (8-5-2014)" xfId="1726"/>
    <cellStyle name="_10_Market_VH_YT_GD_NGTT_2011_Ngiam_lamnghiep_2011_v2(1)(1)" xfId="1727"/>
    <cellStyle name="_10_Market_VH_YT_GD_NGTT_2011_NienGiam.LamNghiep.Tan" xfId="1728"/>
    <cellStyle name="_10_Market_VH_YT_GD_NGTT_2011_THANH- 07 Nong nghiep (ngay 8-5-2014)" xfId="1729"/>
    <cellStyle name="_15.Quoc te" xfId="1730"/>
    <cellStyle name="_2.OK" xfId="1731"/>
    <cellStyle name="_3OK" xfId="1732"/>
    <cellStyle name="_4OK" xfId="1733"/>
    <cellStyle name="_5OK" xfId="1734"/>
    <cellStyle name="_6OK" xfId="1735"/>
    <cellStyle name="_7OK" xfId="1736"/>
    <cellStyle name="_8OK" xfId="1737"/>
    <cellStyle name="_Book2" xfId="1738"/>
    <cellStyle name="_Book2 10" xfId="1739"/>
    <cellStyle name="_Book2 11" xfId="1740"/>
    <cellStyle name="_Book2 2" xfId="1741"/>
    <cellStyle name="_Book2 3" xfId="1742"/>
    <cellStyle name="_Book2 4" xfId="1743"/>
    <cellStyle name="_Book2 5" xfId="1744"/>
    <cellStyle name="_Book2 6" xfId="1745"/>
    <cellStyle name="_Book2 7" xfId="1746"/>
    <cellStyle name="_Book2 8" xfId="1747"/>
    <cellStyle name="_Book2 9" xfId="1748"/>
    <cellStyle name="_Book2_01 DVHC-DD-KH (10 bieu)" xfId="1749"/>
    <cellStyle name="_Book2_01 DVHC-DSLD 2010" xfId="1750"/>
    <cellStyle name="_Book2_05 Doanh nghiep va Ca the (25)" xfId="1751"/>
    <cellStyle name="_Book2_05 Doanh nghiep va Ca the_2011 (Ok)" xfId="1752"/>
    <cellStyle name="_Book2_05 NGTT DN 2010 (OK)" xfId="1753"/>
    <cellStyle name="_Book2_05 NGTT DN 2010 (OK)_Bo sung 04 bieu Cong nghiep" xfId="1754"/>
    <cellStyle name="_Book2_10 Market VH, YT, GD, NGTT 2011 " xfId="1755"/>
    <cellStyle name="_Book2_10 Market VH, YT, GD, NGTT 2011  10" xfId="1756"/>
    <cellStyle name="_Book2_10 Market VH, YT, GD, NGTT 2011  11" xfId="1757"/>
    <cellStyle name="_Book2_10 Market VH, YT, GD, NGTT 2011  2" xfId="1758"/>
    <cellStyle name="_Book2_10 Market VH, YT, GD, NGTT 2011  3" xfId="1759"/>
    <cellStyle name="_Book2_10 Market VH, YT, GD, NGTT 2011  4" xfId="1760"/>
    <cellStyle name="_Book2_10 Market VH, YT, GD, NGTT 2011  5" xfId="1761"/>
    <cellStyle name="_Book2_10 Market VH, YT, GD, NGTT 2011  6" xfId="1762"/>
    <cellStyle name="_Book2_10 Market VH, YT, GD, NGTT 2011  7" xfId="1763"/>
    <cellStyle name="_Book2_10 Market VH, YT, GD, NGTT 2011  8" xfId="1764"/>
    <cellStyle name="_Book2_10 Market VH, YT, GD, NGTT 2011  9" xfId="1765"/>
    <cellStyle name="_Book2_10 Market VH, YT, GD, NGTT 2011 _05 Doanh nghiep va Ca the_2011 (Ok)" xfId="1766"/>
    <cellStyle name="_Book2_10 Market VH, YT, GD, NGTT 2011 _07 Nong nghiep (103 - 222)" xfId="1767"/>
    <cellStyle name="_Book2_10 Market VH, YT, GD, NGTT 2011 _07 Nong nghiep (103-219)" xfId="1768"/>
    <cellStyle name="_Book2_10 Market VH, YT, GD, NGTT 2011 _11 (3)" xfId="1769"/>
    <cellStyle name="_Book2_10 Market VH, YT, GD, NGTT 2011 _11 (3) 10" xfId="1770"/>
    <cellStyle name="_Book2_10 Market VH, YT, GD, NGTT 2011 _11 (3) 11" xfId="1771"/>
    <cellStyle name="_Book2_10 Market VH, YT, GD, NGTT 2011 _11 (3) 2" xfId="1772"/>
    <cellStyle name="_Book2_10 Market VH, YT, GD, NGTT 2011 _11 (3) 3" xfId="1773"/>
    <cellStyle name="_Book2_10 Market VH, YT, GD, NGTT 2011 _11 (3) 4" xfId="1774"/>
    <cellStyle name="_Book2_10 Market VH, YT, GD, NGTT 2011 _11 (3) 5" xfId="1775"/>
    <cellStyle name="_Book2_10 Market VH, YT, GD, NGTT 2011 _11 (3) 6" xfId="1776"/>
    <cellStyle name="_Book2_10 Market VH, YT, GD, NGTT 2011 _11 (3) 7" xfId="1777"/>
    <cellStyle name="_Book2_10 Market VH, YT, GD, NGTT 2011 _11 (3) 8" xfId="1778"/>
    <cellStyle name="_Book2_10 Market VH, YT, GD, NGTT 2011 _11 (3) 9" xfId="1779"/>
    <cellStyle name="_Book2_10 Market VH, YT, GD, NGTT 2011 _11 (3)_07 Nong nghiep (103 - 222)" xfId="1780"/>
    <cellStyle name="_Book2_10 Market VH, YT, GD, NGTT 2011 _11 (3)_07 Nong nghiep (103-219)" xfId="1781"/>
    <cellStyle name="_Book2_10 Market VH, YT, GD, NGTT 2011 _11 (3)_115 (1) BoSung" xfId="1782"/>
    <cellStyle name="_Book2_10 Market VH, YT, GD, NGTT 2011 _11 (3)_3.TKQG -Thuat Ngu" xfId="1783"/>
    <cellStyle name="_Book2_10 Market VH, YT, GD, NGTT 2011 _11 (3)_4 Dau tu- xay dung - Thuat Ngu" xfId="1784"/>
    <cellStyle name="_Book2_10 Market VH, YT, GD, NGTT 2011 _11 (3)_Hoa_bieu nien giam cay lau nam 2013 chinhsua_2" xfId="1785"/>
    <cellStyle name="_Book2_10 Market VH, YT, GD, NGTT 2011 _11 (3)_Huyen.07 Nong nghiep (8-5-2014)" xfId="1786"/>
    <cellStyle name="_Book2_10 Market VH, YT, GD, NGTT 2011 _11 (3)_NienGiam.LamNghiep.Tan" xfId="1787"/>
    <cellStyle name="_Book2_10 Market VH, YT, GD, NGTT 2011 _11 (3)_THANH- 07 Nong nghiep (ngay 8-5-2014)" xfId="1788"/>
    <cellStyle name="_Book2_10 Market VH, YT, GD, NGTT 2011 _115 (1) BoSung" xfId="1789"/>
    <cellStyle name="_Book2_10 Market VH, YT, GD, NGTT 2011 _12 (2)" xfId="1790"/>
    <cellStyle name="_Book2_10 Market VH, YT, GD, NGTT 2011 _12 (2) 10" xfId="1791"/>
    <cellStyle name="_Book2_10 Market VH, YT, GD, NGTT 2011 _12 (2) 11" xfId="1792"/>
    <cellStyle name="_Book2_10 Market VH, YT, GD, NGTT 2011 _12 (2) 2" xfId="1793"/>
    <cellStyle name="_Book2_10 Market VH, YT, GD, NGTT 2011 _12 (2) 3" xfId="1794"/>
    <cellStyle name="_Book2_10 Market VH, YT, GD, NGTT 2011 _12 (2) 4" xfId="1795"/>
    <cellStyle name="_Book2_10 Market VH, YT, GD, NGTT 2011 _12 (2) 5" xfId="1796"/>
    <cellStyle name="_Book2_10 Market VH, YT, GD, NGTT 2011 _12 (2) 6" xfId="1797"/>
    <cellStyle name="_Book2_10 Market VH, YT, GD, NGTT 2011 _12 (2) 7" xfId="1798"/>
    <cellStyle name="_Book2_10 Market VH, YT, GD, NGTT 2011 _12 (2) 8" xfId="1799"/>
    <cellStyle name="_Book2_10 Market VH, YT, GD, NGTT 2011 _12 (2) 9" xfId="1800"/>
    <cellStyle name="_Book2_10 Market VH, YT, GD, NGTT 2011 _12 (2)_07 Nong nghiep (103 - 222)" xfId="1801"/>
    <cellStyle name="_Book2_10 Market VH, YT, GD, NGTT 2011 _12 (2)_07 Nong nghiep (103-219)" xfId="1802"/>
    <cellStyle name="_Book2_10 Market VH, YT, GD, NGTT 2011 _12 (2)_115 (1) BoSung" xfId="1803"/>
    <cellStyle name="_Book2_10 Market VH, YT, GD, NGTT 2011 _12 (2)_3.TKQG -Thuat Ngu" xfId="1804"/>
    <cellStyle name="_Book2_10 Market VH, YT, GD, NGTT 2011 _12 (2)_4 Dau tu- xay dung - Thuat Ngu" xfId="1805"/>
    <cellStyle name="_Book2_10 Market VH, YT, GD, NGTT 2011 _12 (2)_Hoa_bieu nien giam cay lau nam 2013 chinhsua_2" xfId="1806"/>
    <cellStyle name="_Book2_10 Market VH, YT, GD, NGTT 2011 _12 (2)_Huyen.07 Nong nghiep (8-5-2014)" xfId="1807"/>
    <cellStyle name="_Book2_10 Market VH, YT, GD, NGTT 2011 _12 (2)_NienGiam.LamNghiep.Tan" xfId="1808"/>
    <cellStyle name="_Book2_10 Market VH, YT, GD, NGTT 2011 _12 (2)_THANH- 07 Nong nghiep (ngay 8-5-2014)" xfId="1809"/>
    <cellStyle name="_Book2_10 Market VH, YT, GD, NGTT 2011 _3.TKQG -Thuat Ngu" xfId="1810"/>
    <cellStyle name="_Book2_10 Market VH, YT, GD, NGTT 2011 _4 Dau tu- xay dung - Thuat Ngu" xfId="1811"/>
    <cellStyle name="_Book2_10 Market VH, YT, GD, NGTT 2011 _Hoa_bieu nien giam cay lau nam 2013 chinhsua_2" xfId="1812"/>
    <cellStyle name="_Book2_10 Market VH, YT, GD, NGTT 2011 _Huyen.07 Nong nghiep (8-5-2014)" xfId="1813"/>
    <cellStyle name="_Book2_10 Market VH, YT, GD, NGTT 2011 _Ngiam_lamnghiep_2011_v2(1)(1)" xfId="1814"/>
    <cellStyle name="_Book2_10 Market VH, YT, GD, NGTT 2011 _NienGiam.LamNghiep.Tan" xfId="1815"/>
    <cellStyle name="_Book2_10 Market VH, YT, GD, NGTT 2011 _THANH- 07 Nong nghiep (ngay 8-5-2014)" xfId="1816"/>
    <cellStyle name="_Book2_10 VH, YT, GD, NGTT 2010 - (OK)" xfId="1817"/>
    <cellStyle name="_Book2_10 VH, YT, GD, NGTT 2010 - (OK)_Bo sung 04 bieu Cong nghiep" xfId="1818"/>
    <cellStyle name="_Book2_11 (3)" xfId="1819"/>
    <cellStyle name="_Book2_11 (3) 10" xfId="1820"/>
    <cellStyle name="_Book2_11 (3) 11" xfId="1821"/>
    <cellStyle name="_Book2_11 (3) 2" xfId="1822"/>
    <cellStyle name="_Book2_11 (3) 3" xfId="1823"/>
    <cellStyle name="_Book2_11 (3) 4" xfId="1824"/>
    <cellStyle name="_Book2_11 (3) 5" xfId="1825"/>
    <cellStyle name="_Book2_11 (3) 6" xfId="1826"/>
    <cellStyle name="_Book2_11 (3) 7" xfId="1827"/>
    <cellStyle name="_Book2_11 (3) 8" xfId="1828"/>
    <cellStyle name="_Book2_11 (3) 9" xfId="1829"/>
    <cellStyle name="_Book2_11 (3)_07 Nong nghiep (103 - 222)" xfId="1830"/>
    <cellStyle name="_Book2_11 (3)_07 Nong nghiep (103-219)" xfId="1831"/>
    <cellStyle name="_Book2_11 (3)_115 (1) BoSung" xfId="1832"/>
    <cellStyle name="_Book2_11 (3)_3.TKQG -Thuat Ngu" xfId="1833"/>
    <cellStyle name="_Book2_11 (3)_4 Dau tu- xay dung - Thuat Ngu" xfId="1834"/>
    <cellStyle name="_Book2_11 (3)_Hoa_bieu nien giam cay lau nam 2013 chinhsua_2" xfId="1835"/>
    <cellStyle name="_Book2_11 (3)_Huyen.07 Nong nghiep (8-5-2014)" xfId="1836"/>
    <cellStyle name="_Book2_11 (3)_NienGiam.LamNghiep.Tan" xfId="1837"/>
    <cellStyle name="_Book2_11 (3)_THANH- 07 Nong nghiep (ngay 8-5-2014)" xfId="1838"/>
    <cellStyle name="_Book2_12 (2)" xfId="1839"/>
    <cellStyle name="_Book2_12 (2) 10" xfId="1840"/>
    <cellStyle name="_Book2_12 (2) 11" xfId="1841"/>
    <cellStyle name="_Book2_12 (2) 2" xfId="1842"/>
    <cellStyle name="_Book2_12 (2) 3" xfId="1843"/>
    <cellStyle name="_Book2_12 (2) 4" xfId="1844"/>
    <cellStyle name="_Book2_12 (2) 5" xfId="1845"/>
    <cellStyle name="_Book2_12 (2) 6" xfId="1846"/>
    <cellStyle name="_Book2_12 (2) 7" xfId="1847"/>
    <cellStyle name="_Book2_12 (2) 8" xfId="1848"/>
    <cellStyle name="_Book2_12 (2) 9" xfId="1849"/>
    <cellStyle name="_Book2_12 (2)_07 Nong nghiep (103 - 222)" xfId="1850"/>
    <cellStyle name="_Book2_12 (2)_07 Nong nghiep (103-219)" xfId="1851"/>
    <cellStyle name="_Book2_12 (2)_115 (1) BoSung" xfId="1852"/>
    <cellStyle name="_Book2_12 (2)_3.TKQG -Thuat Ngu" xfId="1853"/>
    <cellStyle name="_Book2_12 (2)_4 Dau tu- xay dung - Thuat Ngu" xfId="1854"/>
    <cellStyle name="_Book2_12 (2)_Hoa_bieu nien giam cay lau nam 2013 chinhsua_2" xfId="1855"/>
    <cellStyle name="_Book2_12 (2)_Huyen.07 Nong nghiep (8-5-2014)" xfId="1856"/>
    <cellStyle name="_Book2_12 (2)_NienGiam.LamNghiep.Tan" xfId="1857"/>
    <cellStyle name="_Book2_12 (2)_THANH- 07 Nong nghiep (ngay 8-5-2014)" xfId="1858"/>
    <cellStyle name="_Book2_3.TKQG -Thuat Ngu" xfId="1859"/>
    <cellStyle name="_Book2_4 Dau tu- xay dung - Thuat Ngu" xfId="1860"/>
    <cellStyle name="_Book2_Book1" xfId="1861"/>
    <cellStyle name="_Book2_CucThongke-phucdap-Tuan-Anh" xfId="1862"/>
    <cellStyle name="_Book2_dan so phan tich 10 nam(moi)" xfId="1863"/>
    <cellStyle name="_Book2_Ngiam_lamnghiep_2011_v2(1)(1)" xfId="1864"/>
    <cellStyle name="_Book2_Nien giam day du  Nong nghiep 2010" xfId="1865"/>
    <cellStyle name="_Book2_Nongnghiep" xfId="1866"/>
    <cellStyle name="_Book2_Nongnghiep_Bo sung 04 bieu Cong nghiep" xfId="1867"/>
    <cellStyle name="_Book2_Phan II (094-211)" xfId="1868"/>
    <cellStyle name="_Book2_So lieu quoc te TH" xfId="1869"/>
    <cellStyle name="_Book2_So lieu quoc te(GDP)" xfId="1870"/>
    <cellStyle name="_Book2_So lieu quoc te(GDP) 10" xfId="1871"/>
    <cellStyle name="_Book2_So lieu quoc te(GDP) 11" xfId="1872"/>
    <cellStyle name="_Book2_So lieu quoc te(GDP) 2" xfId="1873"/>
    <cellStyle name="_Book2_So lieu quoc te(GDP) 3" xfId="1874"/>
    <cellStyle name="_Book2_So lieu quoc te(GDP) 4" xfId="1875"/>
    <cellStyle name="_Book2_So lieu quoc te(GDP) 5" xfId="1876"/>
    <cellStyle name="_Book2_So lieu quoc te(GDP) 6" xfId="1877"/>
    <cellStyle name="_Book2_So lieu quoc te(GDP) 7" xfId="1878"/>
    <cellStyle name="_Book2_So lieu quoc te(GDP) 8" xfId="1879"/>
    <cellStyle name="_Book2_So lieu quoc te(GDP) 9" xfId="1880"/>
    <cellStyle name="_Book2_So lieu quoc te(GDP)_05 Doanh nghiep va Ca the_2011 (Ok)" xfId="1881"/>
    <cellStyle name="_Book2_So lieu quoc te(GDP)_07 Nong nghiep (103 - 222)" xfId="1882"/>
    <cellStyle name="_Book2_So lieu quoc te(GDP)_07 Nong nghiep (103-219)" xfId="1883"/>
    <cellStyle name="_Book2_So lieu quoc te(GDP)_11 (3)" xfId="1884"/>
    <cellStyle name="_Book2_So lieu quoc te(GDP)_11 (3) 10" xfId="1885"/>
    <cellStyle name="_Book2_So lieu quoc te(GDP)_11 (3) 11" xfId="1886"/>
    <cellStyle name="_Book2_So lieu quoc te(GDP)_11 (3) 2" xfId="1887"/>
    <cellStyle name="_Book2_So lieu quoc te(GDP)_11 (3) 3" xfId="1888"/>
    <cellStyle name="_Book2_So lieu quoc te(GDP)_11 (3) 4" xfId="1889"/>
    <cellStyle name="_Book2_So lieu quoc te(GDP)_11 (3) 5" xfId="1890"/>
    <cellStyle name="_Book2_So lieu quoc te(GDP)_11 (3) 6" xfId="1891"/>
    <cellStyle name="_Book2_So lieu quoc te(GDP)_11 (3) 7" xfId="1892"/>
    <cellStyle name="_Book2_So lieu quoc te(GDP)_11 (3) 8" xfId="1893"/>
    <cellStyle name="_Book2_So lieu quoc te(GDP)_11 (3) 9" xfId="1894"/>
    <cellStyle name="_Book2_So lieu quoc te(GDP)_11 (3)_07 Nong nghiep (103 - 222)" xfId="1895"/>
    <cellStyle name="_Book2_So lieu quoc te(GDP)_11 (3)_07 Nong nghiep (103-219)" xfId="1896"/>
    <cellStyle name="_Book2_So lieu quoc te(GDP)_11 (3)_115 (1) BoSung" xfId="1897"/>
    <cellStyle name="_Book2_So lieu quoc te(GDP)_11 (3)_3.TKQG -Thuat Ngu" xfId="1898"/>
    <cellStyle name="_Book2_So lieu quoc te(GDP)_11 (3)_4 Dau tu- xay dung - Thuat Ngu" xfId="1899"/>
    <cellStyle name="_Book2_So lieu quoc te(GDP)_11 (3)_Hoa_bieu nien giam cay lau nam 2013 chinhsua_2" xfId="1900"/>
    <cellStyle name="_Book2_So lieu quoc te(GDP)_11 (3)_Huyen.07 Nong nghiep (8-5-2014)" xfId="1901"/>
    <cellStyle name="_Book2_So lieu quoc te(GDP)_11 (3)_NienGiam.LamNghiep.Tan" xfId="1902"/>
    <cellStyle name="_Book2_So lieu quoc te(GDP)_11 (3)_THANH- 07 Nong nghiep (ngay 8-5-2014)" xfId="1903"/>
    <cellStyle name="_Book2_So lieu quoc te(GDP)_115 (1) BoSung" xfId="1904"/>
    <cellStyle name="_Book2_So lieu quoc te(GDP)_12 (2)" xfId="1905"/>
    <cellStyle name="_Book2_So lieu quoc te(GDP)_12 (2) 10" xfId="1906"/>
    <cellStyle name="_Book2_So lieu quoc te(GDP)_12 (2) 11" xfId="1907"/>
    <cellStyle name="_Book2_So lieu quoc te(GDP)_12 (2) 2" xfId="1908"/>
    <cellStyle name="_Book2_So lieu quoc te(GDP)_12 (2) 3" xfId="1909"/>
    <cellStyle name="_Book2_So lieu quoc te(GDP)_12 (2) 4" xfId="1910"/>
    <cellStyle name="_Book2_So lieu quoc te(GDP)_12 (2) 5" xfId="1911"/>
    <cellStyle name="_Book2_So lieu quoc te(GDP)_12 (2) 6" xfId="1912"/>
    <cellStyle name="_Book2_So lieu quoc te(GDP)_12 (2) 7" xfId="1913"/>
    <cellStyle name="_Book2_So lieu quoc te(GDP)_12 (2) 8" xfId="1914"/>
    <cellStyle name="_Book2_So lieu quoc te(GDP)_12 (2) 9" xfId="1915"/>
    <cellStyle name="_Book2_So lieu quoc te(GDP)_12 (2)_07 Nong nghiep (103 - 222)" xfId="1916"/>
    <cellStyle name="_Book2_So lieu quoc te(GDP)_12 (2)_07 Nong nghiep (103-219)" xfId="1917"/>
    <cellStyle name="_Book2_So lieu quoc te(GDP)_12 (2)_115 (1) BoSung" xfId="1918"/>
    <cellStyle name="_Book2_So lieu quoc te(GDP)_12 (2)_3.TKQG -Thuat Ngu" xfId="1919"/>
    <cellStyle name="_Book2_So lieu quoc te(GDP)_12 (2)_4 Dau tu- xay dung - Thuat Ngu" xfId="1920"/>
    <cellStyle name="_Book2_So lieu quoc te(GDP)_12 (2)_Hoa_bieu nien giam cay lau nam 2013 chinhsua_2" xfId="1921"/>
    <cellStyle name="_Book2_So lieu quoc te(GDP)_12 (2)_Huyen.07 Nong nghiep (8-5-2014)" xfId="1922"/>
    <cellStyle name="_Book2_So lieu quoc te(GDP)_12 (2)_NienGiam.LamNghiep.Tan" xfId="1923"/>
    <cellStyle name="_Book2_So lieu quoc te(GDP)_12 (2)_THANH- 07 Nong nghiep (ngay 8-5-2014)" xfId="1924"/>
    <cellStyle name="_Book2_So lieu quoc te(GDP)_3.TKQG -Thuat Ngu" xfId="1925"/>
    <cellStyle name="_Book2_So lieu quoc te(GDP)_4 Dau tu- xay dung - Thuat Ngu" xfId="1926"/>
    <cellStyle name="_Book2_So lieu quoc te(GDP)_Hoa_bieu nien giam cay lau nam 2013 chinhsua_2" xfId="1927"/>
    <cellStyle name="_Book2_So lieu quoc te(GDP)_Huyen.07 Nong nghiep (8-5-2014)" xfId="1928"/>
    <cellStyle name="_Book2_So lieu quoc te(GDP)_Ngiam_lamnghiep_2011_v2(1)(1)" xfId="1929"/>
    <cellStyle name="_Book2_So lieu quoc te(GDP)_NienGiam.LamNghiep.Tan" xfId="1930"/>
    <cellStyle name="_Book2_So lieu quoc te(GDP)_THANH- 07 Nong nghiep (ngay 8-5-2014)" xfId="1931"/>
    <cellStyle name="_Book2_Tong hop NGTT" xfId="1932"/>
    <cellStyle name="_Book2_XNK" xfId="1933"/>
    <cellStyle name="_Book2_XNK_Bo sung 04 bieu Cong nghiep" xfId="1934"/>
    <cellStyle name="_Book4" xfId="1935"/>
    <cellStyle name="_Buuchinh - Market" xfId="1936"/>
    <cellStyle name="_Buuchinh - Market 10" xfId="1937"/>
    <cellStyle name="_Buuchinh - Market 11" xfId="1938"/>
    <cellStyle name="_Buuchinh - Market 2" xfId="1939"/>
    <cellStyle name="_Buuchinh - Market 3" xfId="1940"/>
    <cellStyle name="_Buuchinh - Market 4" xfId="1941"/>
    <cellStyle name="_Buuchinh - Market 5" xfId="1942"/>
    <cellStyle name="_Buuchinh - Market 6" xfId="1943"/>
    <cellStyle name="_Buuchinh - Market 7" xfId="1944"/>
    <cellStyle name="_Buuchinh - Market 8" xfId="1945"/>
    <cellStyle name="_Buuchinh - Market 9" xfId="1946"/>
    <cellStyle name="_Buuchinh - Market_05 Doanh nghiep va Ca the_2011 (Ok)" xfId="1947"/>
    <cellStyle name="_Buuchinh - Market_07 Nong nghiep (103 - 222)" xfId="1948"/>
    <cellStyle name="_Buuchinh - Market_07 Nong nghiep (103-219)" xfId="1949"/>
    <cellStyle name="_Buuchinh - Market_11 (3)" xfId="1950"/>
    <cellStyle name="_Buuchinh - Market_11 (3) 10" xfId="1951"/>
    <cellStyle name="_Buuchinh - Market_11 (3) 11" xfId="1952"/>
    <cellStyle name="_Buuchinh - Market_11 (3) 2" xfId="1953"/>
    <cellStyle name="_Buuchinh - Market_11 (3) 3" xfId="1954"/>
    <cellStyle name="_Buuchinh - Market_11 (3) 4" xfId="1955"/>
    <cellStyle name="_Buuchinh - Market_11 (3) 5" xfId="1956"/>
    <cellStyle name="_Buuchinh - Market_11 (3) 6" xfId="1957"/>
    <cellStyle name="_Buuchinh - Market_11 (3) 7" xfId="1958"/>
    <cellStyle name="_Buuchinh - Market_11 (3) 8" xfId="1959"/>
    <cellStyle name="_Buuchinh - Market_11 (3) 9" xfId="1960"/>
    <cellStyle name="_Buuchinh - Market_11 (3)_07 Nong nghiep (103 - 222)" xfId="1961"/>
    <cellStyle name="_Buuchinh - Market_11 (3)_07 Nong nghiep (103-219)" xfId="1962"/>
    <cellStyle name="_Buuchinh - Market_11 (3)_115 (1) BoSung" xfId="1963"/>
    <cellStyle name="_Buuchinh - Market_11 (3)_3.TKQG -Thuat Ngu" xfId="1964"/>
    <cellStyle name="_Buuchinh - Market_11 (3)_4 Dau tu- xay dung - Thuat Ngu" xfId="1965"/>
    <cellStyle name="_Buuchinh - Market_11 (3)_Hoa_bieu nien giam cay lau nam 2013 chinhsua_2" xfId="1966"/>
    <cellStyle name="_Buuchinh - Market_11 (3)_Huyen.07 Nong nghiep (8-5-2014)" xfId="1967"/>
    <cellStyle name="_Buuchinh - Market_11 (3)_NienGiam.LamNghiep.Tan" xfId="1968"/>
    <cellStyle name="_Buuchinh - Market_11 (3)_THANH- 07 Nong nghiep (ngay 8-5-2014)" xfId="1969"/>
    <cellStyle name="_Buuchinh - Market_115 (1) BoSung" xfId="1970"/>
    <cellStyle name="_Buuchinh - Market_12 (2)" xfId="1971"/>
    <cellStyle name="_Buuchinh - Market_12 (2) 10" xfId="1972"/>
    <cellStyle name="_Buuchinh - Market_12 (2) 11" xfId="1973"/>
    <cellStyle name="_Buuchinh - Market_12 (2) 2" xfId="1974"/>
    <cellStyle name="_Buuchinh - Market_12 (2) 3" xfId="1975"/>
    <cellStyle name="_Buuchinh - Market_12 (2) 4" xfId="1976"/>
    <cellStyle name="_Buuchinh - Market_12 (2) 5" xfId="1977"/>
    <cellStyle name="_Buuchinh - Market_12 (2) 6" xfId="1978"/>
    <cellStyle name="_Buuchinh - Market_12 (2) 7" xfId="1979"/>
    <cellStyle name="_Buuchinh - Market_12 (2) 8" xfId="1980"/>
    <cellStyle name="_Buuchinh - Market_12 (2) 9" xfId="1981"/>
    <cellStyle name="_Buuchinh - Market_12 (2)_07 Nong nghiep (103 - 222)" xfId="1982"/>
    <cellStyle name="_Buuchinh - Market_12 (2)_07 Nong nghiep (103-219)" xfId="1983"/>
    <cellStyle name="_Buuchinh - Market_12 (2)_115 (1) BoSung" xfId="1984"/>
    <cellStyle name="_Buuchinh - Market_12 (2)_3.TKQG -Thuat Ngu" xfId="1985"/>
    <cellStyle name="_Buuchinh - Market_12 (2)_4 Dau tu- xay dung - Thuat Ngu" xfId="1986"/>
    <cellStyle name="_Buuchinh - Market_12 (2)_Hoa_bieu nien giam cay lau nam 2013 chinhsua_2" xfId="1987"/>
    <cellStyle name="_Buuchinh - Market_12 (2)_Huyen.07 Nong nghiep (8-5-2014)" xfId="1988"/>
    <cellStyle name="_Buuchinh - Market_12 (2)_NienGiam.LamNghiep.Tan" xfId="1989"/>
    <cellStyle name="_Buuchinh - Market_12 (2)_THANH- 07 Nong nghiep (ngay 8-5-2014)" xfId="1990"/>
    <cellStyle name="_Buuchinh - Market_3.TKQG -Thuat Ngu" xfId="1991"/>
    <cellStyle name="_Buuchinh - Market_4 Dau tu- xay dung - Thuat Ngu" xfId="1992"/>
    <cellStyle name="_Buuchinh - Market_Hoa_bieu nien giam cay lau nam 2013 chinhsua_2" xfId="1993"/>
    <cellStyle name="_Buuchinh - Market_Huyen.07 Nong nghiep (8-5-2014)" xfId="1994"/>
    <cellStyle name="_Buuchinh - Market_Ngiam_lamnghiep_2011_v2(1)(1)" xfId="1995"/>
    <cellStyle name="_Buuchinh - Market_NienGiam.LamNghiep.Tan" xfId="1996"/>
    <cellStyle name="_Buuchinh - Market_THANH- 07 Nong nghiep (ngay 8-5-2014)" xfId="1997"/>
    <cellStyle name="_csGDPngVN" xfId="1998"/>
    <cellStyle name="_CSKDCT 2010" xfId="1999"/>
    <cellStyle name="_CSKDCT 2010_Bo sung 04 bieu Cong nghiep" xfId="2000"/>
    <cellStyle name="_da sua bo nam 2000 VT- 2011 - NGTT diep" xfId="2001"/>
    <cellStyle name="_da sua bo nam 2000 VT- 2011 - NGTT diep 10" xfId="2002"/>
    <cellStyle name="_da sua bo nam 2000 VT- 2011 - NGTT diep 11" xfId="2003"/>
    <cellStyle name="_da sua bo nam 2000 VT- 2011 - NGTT diep 2" xfId="2004"/>
    <cellStyle name="_da sua bo nam 2000 VT- 2011 - NGTT diep 3" xfId="2005"/>
    <cellStyle name="_da sua bo nam 2000 VT- 2011 - NGTT diep 4" xfId="2006"/>
    <cellStyle name="_da sua bo nam 2000 VT- 2011 - NGTT diep 5" xfId="2007"/>
    <cellStyle name="_da sua bo nam 2000 VT- 2011 - NGTT diep 6" xfId="2008"/>
    <cellStyle name="_da sua bo nam 2000 VT- 2011 - NGTT diep 7" xfId="2009"/>
    <cellStyle name="_da sua bo nam 2000 VT- 2011 - NGTT diep 8" xfId="2010"/>
    <cellStyle name="_da sua bo nam 2000 VT- 2011 - NGTT diep 9" xfId="2011"/>
    <cellStyle name="_da sua bo nam 2000 VT- 2011 - NGTT diep_05 Doanh nghiep va Ca the_2011 (Ok)" xfId="2012"/>
    <cellStyle name="_da sua bo nam 2000 VT- 2011 - NGTT diep_07 Nong nghiep (103 - 222)" xfId="2013"/>
    <cellStyle name="_da sua bo nam 2000 VT- 2011 - NGTT diep_07 Nong nghiep (103-219)" xfId="2014"/>
    <cellStyle name="_da sua bo nam 2000 VT- 2011 - NGTT diep_11 (3)" xfId="2015"/>
    <cellStyle name="_da sua bo nam 2000 VT- 2011 - NGTT diep_11 (3) 10" xfId="2016"/>
    <cellStyle name="_da sua bo nam 2000 VT- 2011 - NGTT diep_11 (3) 11" xfId="2017"/>
    <cellStyle name="_da sua bo nam 2000 VT- 2011 - NGTT diep_11 (3) 2" xfId="2018"/>
    <cellStyle name="_da sua bo nam 2000 VT- 2011 - NGTT diep_11 (3) 3" xfId="2019"/>
    <cellStyle name="_da sua bo nam 2000 VT- 2011 - NGTT diep_11 (3) 4" xfId="2020"/>
    <cellStyle name="_da sua bo nam 2000 VT- 2011 - NGTT diep_11 (3) 5" xfId="2021"/>
    <cellStyle name="_da sua bo nam 2000 VT- 2011 - NGTT diep_11 (3) 6" xfId="2022"/>
    <cellStyle name="_da sua bo nam 2000 VT- 2011 - NGTT diep_11 (3) 7" xfId="2023"/>
    <cellStyle name="_da sua bo nam 2000 VT- 2011 - NGTT diep_11 (3) 8" xfId="2024"/>
    <cellStyle name="_da sua bo nam 2000 VT- 2011 - NGTT diep_11 (3) 9" xfId="2025"/>
    <cellStyle name="_da sua bo nam 2000 VT- 2011 - NGTT diep_11 (3)_07 Nong nghiep (103 - 222)" xfId="2026"/>
    <cellStyle name="_da sua bo nam 2000 VT- 2011 - NGTT diep_11 (3)_07 Nong nghiep (103-219)" xfId="2027"/>
    <cellStyle name="_da sua bo nam 2000 VT- 2011 - NGTT diep_11 (3)_115 (1) BoSung" xfId="2028"/>
    <cellStyle name="_da sua bo nam 2000 VT- 2011 - NGTT diep_11 (3)_3.TKQG -Thuat Ngu" xfId="2029"/>
    <cellStyle name="_da sua bo nam 2000 VT- 2011 - NGTT diep_11 (3)_4 Dau tu- xay dung - Thuat Ngu" xfId="2030"/>
    <cellStyle name="_da sua bo nam 2000 VT- 2011 - NGTT diep_11 (3)_Hoa_bieu nien giam cay lau nam 2013 chinhsua_2" xfId="2031"/>
    <cellStyle name="_da sua bo nam 2000 VT- 2011 - NGTT diep_11 (3)_Huyen.07 Nong nghiep (8-5-2014)" xfId="2032"/>
    <cellStyle name="_da sua bo nam 2000 VT- 2011 - NGTT diep_11 (3)_NienGiam.LamNghiep.Tan" xfId="2033"/>
    <cellStyle name="_da sua bo nam 2000 VT- 2011 - NGTT diep_11 (3)_THANH- 07 Nong nghiep (ngay 8-5-2014)" xfId="2034"/>
    <cellStyle name="_da sua bo nam 2000 VT- 2011 - NGTT diep_115 (1) BoSung" xfId="2035"/>
    <cellStyle name="_da sua bo nam 2000 VT- 2011 - NGTT diep_12 (2)" xfId="2036"/>
    <cellStyle name="_da sua bo nam 2000 VT- 2011 - NGTT diep_12 (2) 10" xfId="2037"/>
    <cellStyle name="_da sua bo nam 2000 VT- 2011 - NGTT diep_12 (2) 11" xfId="2038"/>
    <cellStyle name="_da sua bo nam 2000 VT- 2011 - NGTT diep_12 (2) 2" xfId="2039"/>
    <cellStyle name="_da sua bo nam 2000 VT- 2011 - NGTT diep_12 (2) 3" xfId="2040"/>
    <cellStyle name="_da sua bo nam 2000 VT- 2011 - NGTT diep_12 (2) 4" xfId="2041"/>
    <cellStyle name="_da sua bo nam 2000 VT- 2011 - NGTT diep_12 (2) 5" xfId="2042"/>
    <cellStyle name="_da sua bo nam 2000 VT- 2011 - NGTT diep_12 (2) 6" xfId="2043"/>
    <cellStyle name="_da sua bo nam 2000 VT- 2011 - NGTT diep_12 (2) 7" xfId="2044"/>
    <cellStyle name="_da sua bo nam 2000 VT- 2011 - NGTT diep_12 (2) 8" xfId="2045"/>
    <cellStyle name="_da sua bo nam 2000 VT- 2011 - NGTT diep_12 (2) 9" xfId="2046"/>
    <cellStyle name="_da sua bo nam 2000 VT- 2011 - NGTT diep_12 (2)_07 Nong nghiep (103 - 222)" xfId="2047"/>
    <cellStyle name="_da sua bo nam 2000 VT- 2011 - NGTT diep_12 (2)_07 Nong nghiep (103-219)" xfId="2048"/>
    <cellStyle name="_da sua bo nam 2000 VT- 2011 - NGTT diep_12 (2)_115 (1) BoSung" xfId="2049"/>
    <cellStyle name="_da sua bo nam 2000 VT- 2011 - NGTT diep_12 (2)_3.TKQG -Thuat Ngu" xfId="2050"/>
    <cellStyle name="_da sua bo nam 2000 VT- 2011 - NGTT diep_12 (2)_4 Dau tu- xay dung - Thuat Ngu" xfId="2051"/>
    <cellStyle name="_da sua bo nam 2000 VT- 2011 - NGTT diep_12 (2)_Hoa_bieu nien giam cay lau nam 2013 chinhsua_2" xfId="2052"/>
    <cellStyle name="_da sua bo nam 2000 VT- 2011 - NGTT diep_12 (2)_Huyen.07 Nong nghiep (8-5-2014)" xfId="2053"/>
    <cellStyle name="_da sua bo nam 2000 VT- 2011 - NGTT diep_12 (2)_NienGiam.LamNghiep.Tan" xfId="2054"/>
    <cellStyle name="_da sua bo nam 2000 VT- 2011 - NGTT diep_12 (2)_THANH- 07 Nong nghiep (ngay 8-5-2014)" xfId="2055"/>
    <cellStyle name="_da sua bo nam 2000 VT- 2011 - NGTT diep_3.TKQG -Thuat Ngu" xfId="2056"/>
    <cellStyle name="_da sua bo nam 2000 VT- 2011 - NGTT diep_4 Dau tu- xay dung - Thuat Ngu" xfId="2057"/>
    <cellStyle name="_da sua bo nam 2000 VT- 2011 - NGTT diep_Hoa_bieu nien giam cay lau nam 2013 chinhsua_2" xfId="2058"/>
    <cellStyle name="_da sua bo nam 2000 VT- 2011 - NGTT diep_Huyen.07 Nong nghiep (8-5-2014)" xfId="2059"/>
    <cellStyle name="_da sua bo nam 2000 VT- 2011 - NGTT diep_Ngiam_lamnghiep_2011_v2(1)(1)" xfId="2060"/>
    <cellStyle name="_da sua bo nam 2000 VT- 2011 - NGTT diep_NienGiam.LamNghiep.Tan" xfId="2061"/>
    <cellStyle name="_da sua bo nam 2000 VT- 2011 - NGTT diep_THANH- 07 Nong nghiep (ngay 8-5-2014)" xfId="2062"/>
    <cellStyle name="_Doi Ngheo(TV)" xfId="2063"/>
    <cellStyle name="_Du lich" xfId="2064"/>
    <cellStyle name="_Du lich 10" xfId="2065"/>
    <cellStyle name="_Du lich 11" xfId="2066"/>
    <cellStyle name="_Du lich 2" xfId="2067"/>
    <cellStyle name="_Du lich 3" xfId="2068"/>
    <cellStyle name="_Du lich 4" xfId="2069"/>
    <cellStyle name="_Du lich 5" xfId="2070"/>
    <cellStyle name="_Du lich 6" xfId="2071"/>
    <cellStyle name="_Du lich 7" xfId="2072"/>
    <cellStyle name="_Du lich 8" xfId="2073"/>
    <cellStyle name="_Du lich 9" xfId="2074"/>
    <cellStyle name="_Du lich_05 Doanh nghiep va Ca the_2011 (Ok)" xfId="2075"/>
    <cellStyle name="_Du lich_07 Nong nghiep (103 - 222)" xfId="2076"/>
    <cellStyle name="_Du lich_07 Nong nghiep (103-219)" xfId="2077"/>
    <cellStyle name="_Du lich_11 (3)" xfId="2078"/>
    <cellStyle name="_Du lich_11 (3) 10" xfId="2079"/>
    <cellStyle name="_Du lich_11 (3) 11" xfId="2080"/>
    <cellStyle name="_Du lich_11 (3) 2" xfId="2081"/>
    <cellStyle name="_Du lich_11 (3) 3" xfId="2082"/>
    <cellStyle name="_Du lich_11 (3) 4" xfId="2083"/>
    <cellStyle name="_Du lich_11 (3) 5" xfId="2084"/>
    <cellStyle name="_Du lich_11 (3) 6" xfId="2085"/>
    <cellStyle name="_Du lich_11 (3) 7" xfId="2086"/>
    <cellStyle name="_Du lich_11 (3) 8" xfId="2087"/>
    <cellStyle name="_Du lich_11 (3) 9" xfId="2088"/>
    <cellStyle name="_Du lich_11 (3)_07 Nong nghiep (103 - 222)" xfId="2089"/>
    <cellStyle name="_Du lich_11 (3)_07 Nong nghiep (103-219)" xfId="2090"/>
    <cellStyle name="_Du lich_11 (3)_115 (1) BoSung" xfId="2091"/>
    <cellStyle name="_Du lich_11 (3)_3.TKQG -Thuat Ngu" xfId="2092"/>
    <cellStyle name="_Du lich_11 (3)_4 Dau tu- xay dung - Thuat Ngu" xfId="2093"/>
    <cellStyle name="_Du lich_11 (3)_Hoa_bieu nien giam cay lau nam 2013 chinhsua_2" xfId="2094"/>
    <cellStyle name="_Du lich_11 (3)_Huyen.07 Nong nghiep (8-5-2014)" xfId="2095"/>
    <cellStyle name="_Du lich_11 (3)_NienGiam.LamNghiep.Tan" xfId="2096"/>
    <cellStyle name="_Du lich_11 (3)_THANH- 07 Nong nghiep (ngay 8-5-2014)" xfId="2097"/>
    <cellStyle name="_Du lich_115 (1) BoSung" xfId="2098"/>
    <cellStyle name="_Du lich_12 (2)" xfId="2099"/>
    <cellStyle name="_Du lich_12 (2) 10" xfId="2100"/>
    <cellStyle name="_Du lich_12 (2) 11" xfId="2101"/>
    <cellStyle name="_Du lich_12 (2) 2" xfId="2102"/>
    <cellStyle name="_Du lich_12 (2) 3" xfId="2103"/>
    <cellStyle name="_Du lich_12 (2) 4" xfId="2104"/>
    <cellStyle name="_Du lich_12 (2) 5" xfId="2105"/>
    <cellStyle name="_Du lich_12 (2) 6" xfId="2106"/>
    <cellStyle name="_Du lich_12 (2) 7" xfId="2107"/>
    <cellStyle name="_Du lich_12 (2) 8" xfId="2108"/>
    <cellStyle name="_Du lich_12 (2) 9" xfId="2109"/>
    <cellStyle name="_Du lich_12 (2)_07 Nong nghiep (103 - 222)" xfId="2110"/>
    <cellStyle name="_Du lich_12 (2)_07 Nong nghiep (103-219)" xfId="2111"/>
    <cellStyle name="_Du lich_12 (2)_115 (1) BoSung" xfId="2112"/>
    <cellStyle name="_Du lich_12 (2)_3.TKQG -Thuat Ngu" xfId="2113"/>
    <cellStyle name="_Du lich_12 (2)_4 Dau tu- xay dung - Thuat Ngu" xfId="2114"/>
    <cellStyle name="_Du lich_12 (2)_Hoa_bieu nien giam cay lau nam 2013 chinhsua_2" xfId="2115"/>
    <cellStyle name="_Du lich_12 (2)_Huyen.07 Nong nghiep (8-5-2014)" xfId="2116"/>
    <cellStyle name="_Du lich_12 (2)_NienGiam.LamNghiep.Tan" xfId="2117"/>
    <cellStyle name="_Du lich_12 (2)_THANH- 07 Nong nghiep (ngay 8-5-2014)" xfId="2118"/>
    <cellStyle name="_Du lich_3.TKQG -Thuat Ngu" xfId="2119"/>
    <cellStyle name="_Du lich_4 Dau tu- xay dung - Thuat Ngu" xfId="2120"/>
    <cellStyle name="_Du lich_Hoa_bieu nien giam cay lau nam 2013 chinhsua_2" xfId="2121"/>
    <cellStyle name="_Du lich_Huyen.07 Nong nghiep (8-5-2014)" xfId="2122"/>
    <cellStyle name="_Du lich_Ngiam_lamnghiep_2011_v2(1)(1)" xfId="2123"/>
    <cellStyle name="_Du lich_NienGiam.LamNghiep.Tan" xfId="2124"/>
    <cellStyle name="_Du lich_THANH- 07 Nong nghiep (ngay 8-5-2014)" xfId="2125"/>
    <cellStyle name="_KT (2)" xfId="2126"/>
    <cellStyle name="_KT (2)_1" xfId="2127"/>
    <cellStyle name="_KT (2)_2" xfId="2128"/>
    <cellStyle name="_KT (2)_2_TG-TH" xfId="2129"/>
    <cellStyle name="_KT (2)_3" xfId="2130"/>
    <cellStyle name="_KT (2)_3_TG-TH" xfId="2131"/>
    <cellStyle name="_KT (2)_4" xfId="2132"/>
    <cellStyle name="_KT (2)_4_TG-TH" xfId="2133"/>
    <cellStyle name="_KT (2)_5" xfId="2134"/>
    <cellStyle name="_KT (2)_TG-TH" xfId="2135"/>
    <cellStyle name="_KT_TG" xfId="2136"/>
    <cellStyle name="_KT_TG_1" xfId="2137"/>
    <cellStyle name="_KT_TG_2" xfId="2138"/>
    <cellStyle name="_KT_TG_3" xfId="2139"/>
    <cellStyle name="_KT_TG_4" xfId="2140"/>
    <cellStyle name="_NGTK-tomtat-2010-DSLD-10-3-2011_final_4" xfId="2141"/>
    <cellStyle name="_NGTK-tomtat-2010-DSLD-10-3-2011_final_4 10" xfId="2142"/>
    <cellStyle name="_NGTK-tomtat-2010-DSLD-10-3-2011_final_4 11" xfId="2143"/>
    <cellStyle name="_NGTK-tomtat-2010-DSLD-10-3-2011_final_4 2" xfId="2144"/>
    <cellStyle name="_NGTK-tomtat-2010-DSLD-10-3-2011_final_4 3" xfId="2145"/>
    <cellStyle name="_NGTK-tomtat-2010-DSLD-10-3-2011_final_4 4" xfId="2146"/>
    <cellStyle name="_NGTK-tomtat-2010-DSLD-10-3-2011_final_4 5" xfId="2147"/>
    <cellStyle name="_NGTK-tomtat-2010-DSLD-10-3-2011_final_4 6" xfId="2148"/>
    <cellStyle name="_NGTK-tomtat-2010-DSLD-10-3-2011_final_4 7" xfId="2149"/>
    <cellStyle name="_NGTK-tomtat-2010-DSLD-10-3-2011_final_4 8" xfId="2150"/>
    <cellStyle name="_NGTK-tomtat-2010-DSLD-10-3-2011_final_4 9" xfId="2151"/>
    <cellStyle name="_NGTK-tomtat-2010-DSLD-10-3-2011_final_4_05 Doanh nghiep va Ca the (25)" xfId="2152"/>
    <cellStyle name="_NGTK-tomtat-2010-DSLD-10-3-2011_final_4_07 Nong nghiep (103 - 222)" xfId="2153"/>
    <cellStyle name="_NGTK-tomtat-2010-DSLD-10-3-2011_final_4_07 Nong nghiep (103-219)" xfId="2154"/>
    <cellStyle name="_NGTK-tomtat-2010-DSLD-10-3-2011_final_4_115 (1) BoSung" xfId="2155"/>
    <cellStyle name="_NGTK-tomtat-2010-DSLD-10-3-2011_final_4_3.TKQG -Thuat Ngu" xfId="2156"/>
    <cellStyle name="_NGTK-tomtat-2010-DSLD-10-3-2011_final_4_4 Dau tu- xay dung - Thuat Ngu" xfId="2157"/>
    <cellStyle name="_NGTK-tomtat-2010-DSLD-10-3-2011_final_4_Ca the" xfId="2158"/>
    <cellStyle name="_NGTK-tomtat-2010-DSLD-10-3-2011_final_4_Hoa_bieu nien giam cay lau nam 2013 chinhsua_2" xfId="2159"/>
    <cellStyle name="_NGTK-tomtat-2010-DSLD-10-3-2011_final_4_Huyen.07 Nong nghiep (8-5-2014)" xfId="2160"/>
    <cellStyle name="_NGTK-tomtat-2010-DSLD-10-3-2011_final_4_Nien giam KT_TV 2010" xfId="2161"/>
    <cellStyle name="_NGTK-tomtat-2010-DSLD-10-3-2011_final_4_NienGiam.LamNghiep.Tan" xfId="2162"/>
    <cellStyle name="_NGTK-tomtat-2010-DSLD-10-3-2011_final_4_THANH- 07 Nong nghiep (ngay 8-5-2014)" xfId="2163"/>
    <cellStyle name="_NGTT 2011 - XNK - Market dasua" xfId="2164"/>
    <cellStyle name="_NGTT 2011 - XNK - Market dasua 10" xfId="2165"/>
    <cellStyle name="_NGTT 2011 - XNK - Market dasua 11" xfId="2166"/>
    <cellStyle name="_NGTT 2011 - XNK - Market dasua 2" xfId="2167"/>
    <cellStyle name="_NGTT 2011 - XNK - Market dasua 3" xfId="2168"/>
    <cellStyle name="_NGTT 2011 - XNK - Market dasua 4" xfId="2169"/>
    <cellStyle name="_NGTT 2011 - XNK - Market dasua 5" xfId="2170"/>
    <cellStyle name="_NGTT 2011 - XNK - Market dasua 6" xfId="2171"/>
    <cellStyle name="_NGTT 2011 - XNK - Market dasua 7" xfId="2172"/>
    <cellStyle name="_NGTT 2011 - XNK - Market dasua 8" xfId="2173"/>
    <cellStyle name="_NGTT 2011 - XNK - Market dasua 9" xfId="2174"/>
    <cellStyle name="_NGTT 2011 - XNK - Market dasua_05 Doanh nghiep va Ca the_2011 (Ok)" xfId="2175"/>
    <cellStyle name="_NGTT 2011 - XNK - Market dasua_07 Nong nghiep (103 - 222)" xfId="2176"/>
    <cellStyle name="_NGTT 2011 - XNK - Market dasua_07 Nong nghiep (103-219)" xfId="2177"/>
    <cellStyle name="_NGTT 2011 - XNK - Market dasua_11 (3)" xfId="2178"/>
    <cellStyle name="_NGTT 2011 - XNK - Market dasua_11 (3) 10" xfId="2179"/>
    <cellStyle name="_NGTT 2011 - XNK - Market dasua_11 (3) 11" xfId="2180"/>
    <cellStyle name="_NGTT 2011 - XNK - Market dasua_11 (3) 2" xfId="2181"/>
    <cellStyle name="_NGTT 2011 - XNK - Market dasua_11 (3) 3" xfId="2182"/>
    <cellStyle name="_NGTT 2011 - XNK - Market dasua_11 (3) 4" xfId="2183"/>
    <cellStyle name="_NGTT 2011 - XNK - Market dasua_11 (3) 5" xfId="2184"/>
    <cellStyle name="_NGTT 2011 - XNK - Market dasua_11 (3) 6" xfId="2185"/>
    <cellStyle name="_NGTT 2011 - XNK - Market dasua_11 (3) 7" xfId="2186"/>
    <cellStyle name="_NGTT 2011 - XNK - Market dasua_11 (3) 8" xfId="2187"/>
    <cellStyle name="_NGTT 2011 - XNK - Market dasua_11 (3) 9" xfId="2188"/>
    <cellStyle name="_NGTT 2011 - XNK - Market dasua_11 (3)_07 Nong nghiep (103 - 222)" xfId="2189"/>
    <cellStyle name="_NGTT 2011 - XNK - Market dasua_11 (3)_07 Nong nghiep (103-219)" xfId="2190"/>
    <cellStyle name="_NGTT 2011 - XNK - Market dasua_11 (3)_115 (1) BoSung" xfId="2191"/>
    <cellStyle name="_NGTT 2011 - XNK - Market dasua_11 (3)_3.TKQG -Thuat Ngu" xfId="2192"/>
    <cellStyle name="_NGTT 2011 - XNK - Market dasua_11 (3)_4 Dau tu- xay dung - Thuat Ngu" xfId="2193"/>
    <cellStyle name="_NGTT 2011 - XNK - Market dasua_11 (3)_Hoa_bieu nien giam cay lau nam 2013 chinhsua_2" xfId="2194"/>
    <cellStyle name="_NGTT 2011 - XNK - Market dasua_11 (3)_Huyen.07 Nong nghiep (8-5-2014)" xfId="2195"/>
    <cellStyle name="_NGTT 2011 - XNK - Market dasua_11 (3)_NienGiam.LamNghiep.Tan" xfId="2196"/>
    <cellStyle name="_NGTT 2011 - XNK - Market dasua_11 (3)_THANH- 07 Nong nghiep (ngay 8-5-2014)" xfId="2197"/>
    <cellStyle name="_NGTT 2011 - XNK - Market dasua_115 (1) BoSung" xfId="2198"/>
    <cellStyle name="_NGTT 2011 - XNK - Market dasua_12 (2)" xfId="2199"/>
    <cellStyle name="_NGTT 2011 - XNK - Market dasua_12 (2) 10" xfId="2200"/>
    <cellStyle name="_NGTT 2011 - XNK - Market dasua_12 (2) 11" xfId="2201"/>
    <cellStyle name="_NGTT 2011 - XNK - Market dasua_12 (2) 2" xfId="2202"/>
    <cellStyle name="_NGTT 2011 - XNK - Market dasua_12 (2) 3" xfId="2203"/>
    <cellStyle name="_NGTT 2011 - XNK - Market dasua_12 (2) 4" xfId="2204"/>
    <cellStyle name="_NGTT 2011 - XNK - Market dasua_12 (2) 5" xfId="2205"/>
    <cellStyle name="_NGTT 2011 - XNK - Market dasua_12 (2) 6" xfId="2206"/>
    <cellStyle name="_NGTT 2011 - XNK - Market dasua_12 (2) 7" xfId="2207"/>
    <cellStyle name="_NGTT 2011 - XNK - Market dasua_12 (2) 8" xfId="2208"/>
    <cellStyle name="_NGTT 2011 - XNK - Market dasua_12 (2) 9" xfId="2209"/>
    <cellStyle name="_NGTT 2011 - XNK - Market dasua_12 (2)_07 Nong nghiep (103 - 222)" xfId="2210"/>
    <cellStyle name="_NGTT 2011 - XNK - Market dasua_12 (2)_07 Nong nghiep (103-219)" xfId="2211"/>
    <cellStyle name="_NGTT 2011 - XNK - Market dasua_12 (2)_115 (1) BoSung" xfId="2212"/>
    <cellStyle name="_NGTT 2011 - XNK - Market dasua_12 (2)_3.TKQG -Thuat Ngu" xfId="2213"/>
    <cellStyle name="_NGTT 2011 - XNK - Market dasua_12 (2)_4 Dau tu- xay dung - Thuat Ngu" xfId="2214"/>
    <cellStyle name="_NGTT 2011 - XNK - Market dasua_12 (2)_Hoa_bieu nien giam cay lau nam 2013 chinhsua_2" xfId="2215"/>
    <cellStyle name="_NGTT 2011 - XNK - Market dasua_12 (2)_Huyen.07 Nong nghiep (8-5-2014)" xfId="2216"/>
    <cellStyle name="_NGTT 2011 - XNK - Market dasua_12 (2)_NienGiam.LamNghiep.Tan" xfId="2217"/>
    <cellStyle name="_NGTT 2011 - XNK - Market dasua_12 (2)_THANH- 07 Nong nghiep (ngay 8-5-2014)" xfId="2218"/>
    <cellStyle name="_NGTT 2011 - XNK - Market dasua_3.TKQG -Thuat Ngu" xfId="2219"/>
    <cellStyle name="_NGTT 2011 - XNK - Market dasua_4 Dau tu- xay dung - Thuat Ngu" xfId="2220"/>
    <cellStyle name="_NGTT 2011 - XNK - Market dasua_Hoa_bieu nien giam cay lau nam 2013 chinhsua_2" xfId="2221"/>
    <cellStyle name="_NGTT 2011 - XNK - Market dasua_Huyen.07 Nong nghiep (8-5-2014)" xfId="2222"/>
    <cellStyle name="_NGTT 2011 - XNK - Market dasua_Ngiam_lamnghiep_2011_v2(1)(1)" xfId="2223"/>
    <cellStyle name="_NGTT 2011 - XNK - Market dasua_NienGiam.LamNghiep.Tan" xfId="2224"/>
    <cellStyle name="_NGTT 2011 - XNK - Market dasua_THANH- 07 Nong nghiep (ngay 8-5-2014)" xfId="2225"/>
    <cellStyle name="_Nonglamthuysan" xfId="2226"/>
    <cellStyle name="_Nonglamthuysan 10" xfId="2227"/>
    <cellStyle name="_Nonglamthuysan 11" xfId="2228"/>
    <cellStyle name="_Nonglamthuysan 2" xfId="2229"/>
    <cellStyle name="_Nonglamthuysan 3" xfId="2230"/>
    <cellStyle name="_Nonglamthuysan 4" xfId="2231"/>
    <cellStyle name="_Nonglamthuysan 5" xfId="2232"/>
    <cellStyle name="_Nonglamthuysan 6" xfId="2233"/>
    <cellStyle name="_Nonglamthuysan 7" xfId="2234"/>
    <cellStyle name="_Nonglamthuysan 8" xfId="2235"/>
    <cellStyle name="_Nonglamthuysan 9" xfId="2236"/>
    <cellStyle name="_Nonglamthuysan_05 Doanh nghiep va Ca the_2011 (Ok)" xfId="2237"/>
    <cellStyle name="_Nonglamthuysan_07 Nong nghiep (103 - 222)" xfId="2238"/>
    <cellStyle name="_Nonglamthuysan_07 Nong nghiep (103-219)" xfId="2239"/>
    <cellStyle name="_Nonglamthuysan_11 (3)" xfId="2240"/>
    <cellStyle name="_Nonglamthuysan_11 (3) 10" xfId="2241"/>
    <cellStyle name="_Nonglamthuysan_11 (3) 11" xfId="2242"/>
    <cellStyle name="_Nonglamthuysan_11 (3) 2" xfId="2243"/>
    <cellStyle name="_Nonglamthuysan_11 (3) 3" xfId="2244"/>
    <cellStyle name="_Nonglamthuysan_11 (3) 4" xfId="2245"/>
    <cellStyle name="_Nonglamthuysan_11 (3) 5" xfId="2246"/>
    <cellStyle name="_Nonglamthuysan_11 (3) 6" xfId="2247"/>
    <cellStyle name="_Nonglamthuysan_11 (3) 7" xfId="2248"/>
    <cellStyle name="_Nonglamthuysan_11 (3) 8" xfId="2249"/>
    <cellStyle name="_Nonglamthuysan_11 (3) 9" xfId="2250"/>
    <cellStyle name="_Nonglamthuysan_11 (3)_07 Nong nghiep (103 - 222)" xfId="2251"/>
    <cellStyle name="_Nonglamthuysan_11 (3)_07 Nong nghiep (103-219)" xfId="2252"/>
    <cellStyle name="_Nonglamthuysan_11 (3)_115 (1) BoSung" xfId="2253"/>
    <cellStyle name="_Nonglamthuysan_11 (3)_3.TKQG -Thuat Ngu" xfId="2254"/>
    <cellStyle name="_Nonglamthuysan_11 (3)_4 Dau tu- xay dung - Thuat Ngu" xfId="2255"/>
    <cellStyle name="_Nonglamthuysan_11 (3)_Hoa_bieu nien giam cay lau nam 2013 chinhsua_2" xfId="2256"/>
    <cellStyle name="_Nonglamthuysan_11 (3)_Huyen.07 Nong nghiep (8-5-2014)" xfId="2257"/>
    <cellStyle name="_Nonglamthuysan_11 (3)_NienGiam.LamNghiep.Tan" xfId="2258"/>
    <cellStyle name="_Nonglamthuysan_11 (3)_THANH- 07 Nong nghiep (ngay 8-5-2014)" xfId="2259"/>
    <cellStyle name="_Nonglamthuysan_115 (1) BoSung" xfId="2260"/>
    <cellStyle name="_Nonglamthuysan_12 (2)" xfId="2261"/>
    <cellStyle name="_Nonglamthuysan_12 (2) 10" xfId="2262"/>
    <cellStyle name="_Nonglamthuysan_12 (2) 11" xfId="2263"/>
    <cellStyle name="_Nonglamthuysan_12 (2) 2" xfId="2264"/>
    <cellStyle name="_Nonglamthuysan_12 (2) 3" xfId="2265"/>
    <cellStyle name="_Nonglamthuysan_12 (2) 4" xfId="2266"/>
    <cellStyle name="_Nonglamthuysan_12 (2) 5" xfId="2267"/>
    <cellStyle name="_Nonglamthuysan_12 (2) 6" xfId="2268"/>
    <cellStyle name="_Nonglamthuysan_12 (2) 7" xfId="2269"/>
    <cellStyle name="_Nonglamthuysan_12 (2) 8" xfId="2270"/>
    <cellStyle name="_Nonglamthuysan_12 (2) 9" xfId="2271"/>
    <cellStyle name="_Nonglamthuysan_12 (2)_07 Nong nghiep (103 - 222)" xfId="2272"/>
    <cellStyle name="_Nonglamthuysan_12 (2)_07 Nong nghiep (103-219)" xfId="2273"/>
    <cellStyle name="_Nonglamthuysan_12 (2)_115 (1) BoSung" xfId="2274"/>
    <cellStyle name="_Nonglamthuysan_12 (2)_3.TKQG -Thuat Ngu" xfId="2275"/>
    <cellStyle name="_Nonglamthuysan_12 (2)_4 Dau tu- xay dung - Thuat Ngu" xfId="2276"/>
    <cellStyle name="_Nonglamthuysan_12 (2)_Hoa_bieu nien giam cay lau nam 2013 chinhsua_2" xfId="2277"/>
    <cellStyle name="_Nonglamthuysan_12 (2)_Huyen.07 Nong nghiep (8-5-2014)" xfId="2278"/>
    <cellStyle name="_Nonglamthuysan_12 (2)_NienGiam.LamNghiep.Tan" xfId="2279"/>
    <cellStyle name="_Nonglamthuysan_12 (2)_THANH- 07 Nong nghiep (ngay 8-5-2014)" xfId="2280"/>
    <cellStyle name="_Nonglamthuysan_3.TKQG -Thuat Ngu" xfId="2281"/>
    <cellStyle name="_Nonglamthuysan_4 Dau tu- xay dung - Thuat Ngu" xfId="2282"/>
    <cellStyle name="_Nonglamthuysan_Hoa_bieu nien giam cay lau nam 2013 chinhsua_2" xfId="2283"/>
    <cellStyle name="_Nonglamthuysan_Huyen.07 Nong nghiep (8-5-2014)" xfId="2284"/>
    <cellStyle name="_Nonglamthuysan_Ngiam_lamnghiep_2011_v2(1)(1)" xfId="2285"/>
    <cellStyle name="_Nonglamthuysan_NienGiam.LamNghiep.Tan" xfId="2286"/>
    <cellStyle name="_Nonglamthuysan_THANH- 07 Nong nghiep (ngay 8-5-2014)" xfId="2287"/>
    <cellStyle name="_NSNN" xfId="2288"/>
    <cellStyle name="_So lieu quoc te TH" xfId="2289"/>
    <cellStyle name="_So lieu quoc te TH 10" xfId="2290"/>
    <cellStyle name="_So lieu quoc te TH 11" xfId="2291"/>
    <cellStyle name="_So lieu quoc te TH 2" xfId="2292"/>
    <cellStyle name="_So lieu quoc te TH 3" xfId="2293"/>
    <cellStyle name="_So lieu quoc te TH 4" xfId="2294"/>
    <cellStyle name="_So lieu quoc te TH 5" xfId="2295"/>
    <cellStyle name="_So lieu quoc te TH 6" xfId="2296"/>
    <cellStyle name="_So lieu quoc te TH 7" xfId="2297"/>
    <cellStyle name="_So lieu quoc te TH 8" xfId="2298"/>
    <cellStyle name="_So lieu quoc te TH 9" xfId="2299"/>
    <cellStyle name="_So lieu quoc te TH_05 Doanh nghiep va Ca the_2011 (Ok)" xfId="2300"/>
    <cellStyle name="_So lieu quoc te TH_07 Nong nghiep (103 - 222)" xfId="2301"/>
    <cellStyle name="_So lieu quoc te TH_07 Nong nghiep (103-219)" xfId="2302"/>
    <cellStyle name="_So lieu quoc te TH_11 (3)" xfId="2303"/>
    <cellStyle name="_So lieu quoc te TH_11 (3) 10" xfId="2304"/>
    <cellStyle name="_So lieu quoc te TH_11 (3) 11" xfId="2305"/>
    <cellStyle name="_So lieu quoc te TH_11 (3) 2" xfId="2306"/>
    <cellStyle name="_So lieu quoc te TH_11 (3) 3" xfId="2307"/>
    <cellStyle name="_So lieu quoc te TH_11 (3) 4" xfId="2308"/>
    <cellStyle name="_So lieu quoc te TH_11 (3) 5" xfId="2309"/>
    <cellStyle name="_So lieu quoc te TH_11 (3) 6" xfId="2310"/>
    <cellStyle name="_So lieu quoc te TH_11 (3) 7" xfId="2311"/>
    <cellStyle name="_So lieu quoc te TH_11 (3) 8" xfId="2312"/>
    <cellStyle name="_So lieu quoc te TH_11 (3) 9" xfId="2313"/>
    <cellStyle name="_So lieu quoc te TH_11 (3)_07 Nong nghiep (103 - 222)" xfId="2314"/>
    <cellStyle name="_So lieu quoc te TH_11 (3)_07 Nong nghiep (103-219)" xfId="2315"/>
    <cellStyle name="_So lieu quoc te TH_11 (3)_115 (1) BoSung" xfId="2316"/>
    <cellStyle name="_So lieu quoc te TH_11 (3)_3.TKQG -Thuat Ngu" xfId="2317"/>
    <cellStyle name="_So lieu quoc te TH_11 (3)_4 Dau tu- xay dung - Thuat Ngu" xfId="2318"/>
    <cellStyle name="_So lieu quoc te TH_11 (3)_Hoa_bieu nien giam cay lau nam 2013 chinhsua_2" xfId="2319"/>
    <cellStyle name="_So lieu quoc te TH_11 (3)_Huyen.07 Nong nghiep (8-5-2014)" xfId="2320"/>
    <cellStyle name="_So lieu quoc te TH_11 (3)_NienGiam.LamNghiep.Tan" xfId="2321"/>
    <cellStyle name="_So lieu quoc te TH_11 (3)_THANH- 07 Nong nghiep (ngay 8-5-2014)" xfId="2322"/>
    <cellStyle name="_So lieu quoc te TH_115 (1) BoSung" xfId="2323"/>
    <cellStyle name="_So lieu quoc te TH_12 (2)" xfId="2324"/>
    <cellStyle name="_So lieu quoc te TH_12 (2) 10" xfId="2325"/>
    <cellStyle name="_So lieu quoc te TH_12 (2) 11" xfId="2326"/>
    <cellStyle name="_So lieu quoc te TH_12 (2) 2" xfId="2327"/>
    <cellStyle name="_So lieu quoc te TH_12 (2) 3" xfId="2328"/>
    <cellStyle name="_So lieu quoc te TH_12 (2) 4" xfId="2329"/>
    <cellStyle name="_So lieu quoc te TH_12 (2) 5" xfId="2330"/>
    <cellStyle name="_So lieu quoc te TH_12 (2) 6" xfId="2331"/>
    <cellStyle name="_So lieu quoc te TH_12 (2) 7" xfId="2332"/>
    <cellStyle name="_So lieu quoc te TH_12 (2) 8" xfId="2333"/>
    <cellStyle name="_So lieu quoc te TH_12 (2) 9" xfId="2334"/>
    <cellStyle name="_So lieu quoc te TH_12 (2)_07 Nong nghiep (103 - 222)" xfId="2335"/>
    <cellStyle name="_So lieu quoc te TH_12 (2)_07 Nong nghiep (103-219)" xfId="2336"/>
    <cellStyle name="_So lieu quoc te TH_12 (2)_115 (1) BoSung" xfId="2337"/>
    <cellStyle name="_So lieu quoc te TH_12 (2)_3.TKQG -Thuat Ngu" xfId="2338"/>
    <cellStyle name="_So lieu quoc te TH_12 (2)_4 Dau tu- xay dung - Thuat Ngu" xfId="2339"/>
    <cellStyle name="_So lieu quoc te TH_12 (2)_Hoa_bieu nien giam cay lau nam 2013 chinhsua_2" xfId="2340"/>
    <cellStyle name="_So lieu quoc te TH_12 (2)_Huyen.07 Nong nghiep (8-5-2014)" xfId="2341"/>
    <cellStyle name="_So lieu quoc te TH_12 (2)_NienGiam.LamNghiep.Tan" xfId="2342"/>
    <cellStyle name="_So lieu quoc te TH_12 (2)_THANH- 07 Nong nghiep (ngay 8-5-2014)" xfId="2343"/>
    <cellStyle name="_So lieu quoc te TH_3.TKQG -Thuat Ngu" xfId="2344"/>
    <cellStyle name="_So lieu quoc te TH_4 Dau tu- xay dung - Thuat Ngu" xfId="2345"/>
    <cellStyle name="_So lieu quoc te TH_Hoa_bieu nien giam cay lau nam 2013 chinhsua_2" xfId="2346"/>
    <cellStyle name="_So lieu quoc te TH_Huyen.07 Nong nghiep (8-5-2014)" xfId="2347"/>
    <cellStyle name="_So lieu quoc te TH_Ngiam_lamnghiep_2011_v2(1)(1)" xfId="2348"/>
    <cellStyle name="_So lieu quoc te TH_NienGiam.LamNghiep.Tan" xfId="2349"/>
    <cellStyle name="_So lieu quoc te TH_THANH- 07 Nong nghiep (ngay 8-5-2014)" xfId="2350"/>
    <cellStyle name="_TangGDP" xfId="2351"/>
    <cellStyle name="_TG-TH" xfId="2352"/>
    <cellStyle name="_TG-TH_1" xfId="2353"/>
    <cellStyle name="_TG-TH_2" xfId="2354"/>
    <cellStyle name="_TG-TH_3" xfId="2355"/>
    <cellStyle name="_TG-TH_4" xfId="2356"/>
    <cellStyle name="_Tich luy" xfId="2357"/>
    <cellStyle name="_Tieudung" xfId="2358"/>
    <cellStyle name="_Tong hop NGTT" xfId="2359"/>
    <cellStyle name="_Tong hop NGTT 10" xfId="2360"/>
    <cellStyle name="_Tong hop NGTT 11" xfId="2361"/>
    <cellStyle name="_Tong hop NGTT 2" xfId="2362"/>
    <cellStyle name="_Tong hop NGTT 3" xfId="2363"/>
    <cellStyle name="_Tong hop NGTT 4" xfId="2364"/>
    <cellStyle name="_Tong hop NGTT 5" xfId="2365"/>
    <cellStyle name="_Tong hop NGTT 6" xfId="2366"/>
    <cellStyle name="_Tong hop NGTT 7" xfId="2367"/>
    <cellStyle name="_Tong hop NGTT 8" xfId="2368"/>
    <cellStyle name="_Tong hop NGTT 9" xfId="2369"/>
    <cellStyle name="_Tong hop NGTT_05 Doanh nghiep va Ca the (25)" xfId="2370"/>
    <cellStyle name="_Tong hop NGTT_07 Nong nghiep (103 - 222)" xfId="2371"/>
    <cellStyle name="_Tong hop NGTT_07 Nong nghiep (103-219)" xfId="2372"/>
    <cellStyle name="_Tong hop NGTT_115 (1) BoSung" xfId="2373"/>
    <cellStyle name="_Tong hop NGTT_3.TKQG -Thuat Ngu" xfId="2374"/>
    <cellStyle name="_Tong hop NGTT_4 Dau tu- xay dung - Thuat Ngu" xfId="2375"/>
    <cellStyle name="_Tong hop NGTT_Ca the" xfId="2376"/>
    <cellStyle name="_Tong hop NGTT_Hoa_bieu nien giam cay lau nam 2013 chinhsua_2" xfId="2377"/>
    <cellStyle name="_Tong hop NGTT_Huyen.07 Nong nghiep (8-5-2014)" xfId="2378"/>
    <cellStyle name="_Tong hop NGTT_Nien giam KT_TV 2010" xfId="2379"/>
    <cellStyle name="_Tong hop NGTT_NienGiam.LamNghiep.Tan" xfId="2380"/>
    <cellStyle name="_Tong hop NGTT_THANH- 07 Nong nghiep (ngay 8-5-2014)" xfId="2381"/>
    <cellStyle name="1" xfId="2382"/>
    <cellStyle name="1 10" xfId="2383"/>
    <cellStyle name="1 11" xfId="2384"/>
    <cellStyle name="1 2" xfId="2385"/>
    <cellStyle name="1 3" xfId="2386"/>
    <cellStyle name="1 4" xfId="2387"/>
    <cellStyle name="1 5" xfId="2388"/>
    <cellStyle name="1 6" xfId="2389"/>
    <cellStyle name="1 7" xfId="2390"/>
    <cellStyle name="1 8" xfId="2391"/>
    <cellStyle name="1 9" xfId="2392"/>
    <cellStyle name="1_01 DVHC-DD-KH (10 bieu)" xfId="2393"/>
    <cellStyle name="1_01 DVHC-DSLD 2010" xfId="2394"/>
    <cellStyle name="1_01 DVHC-DSLD 2010 10" xfId="2395"/>
    <cellStyle name="1_01 DVHC-DSLD 2010 11" xfId="2396"/>
    <cellStyle name="1_01 DVHC-DSLD 2010 2" xfId="2397"/>
    <cellStyle name="1_01 DVHC-DSLD 2010 3" xfId="2398"/>
    <cellStyle name="1_01 DVHC-DSLD 2010 4" xfId="2399"/>
    <cellStyle name="1_01 DVHC-DSLD 2010 5" xfId="2400"/>
    <cellStyle name="1_01 DVHC-DSLD 2010 6" xfId="2401"/>
    <cellStyle name="1_01 DVHC-DSLD 2010 7" xfId="2402"/>
    <cellStyle name="1_01 DVHC-DSLD 2010 8" xfId="2403"/>
    <cellStyle name="1_01 DVHC-DSLD 2010 9" xfId="2404"/>
    <cellStyle name="1_01 DVHC-DSLD 2010_05 Doanh nghiep va Ca the (25)" xfId="2405"/>
    <cellStyle name="1_01 DVHC-DSLD 2010_07 Nong nghiep (103 - 222)" xfId="2406"/>
    <cellStyle name="1_01 DVHC-DSLD 2010_07 Nong nghiep (103-219)" xfId="2407"/>
    <cellStyle name="1_01 DVHC-DSLD 2010_115 (1) BoSung" xfId="2408"/>
    <cellStyle name="1_01 DVHC-DSLD 2010_3.TKQG -Thuat Ngu" xfId="2409"/>
    <cellStyle name="1_01 DVHC-DSLD 2010_4 Dau tu- xay dung - Thuat Ngu" xfId="2410"/>
    <cellStyle name="1_01 DVHC-DSLD 2010_Bo sung 04 bieu Cong nghiep" xfId="2411"/>
    <cellStyle name="1_01 DVHC-DSLD 2010_Ca the" xfId="2412"/>
    <cellStyle name="1_01 DVHC-DSLD 2010_Hoa_bieu nien giam cay lau nam 2013 chinhsua_2" xfId="2413"/>
    <cellStyle name="1_01 DVHC-DSLD 2010_Huyen.07 Nong nghiep (8-5-2014)" xfId="2414"/>
    <cellStyle name="1_01 DVHC-DSLD 2010_Nien giam KT_TV 2010" xfId="2415"/>
    <cellStyle name="1_01 DVHC-DSLD 2010_nien giam tom tat 2010 (thuy)" xfId="2416"/>
    <cellStyle name="1_01 DVHC-DSLD 2010_nien giam tom tat 2010 (thuy) 10" xfId="2417"/>
    <cellStyle name="1_01 DVHC-DSLD 2010_nien giam tom tat 2010 (thuy) 11" xfId="2418"/>
    <cellStyle name="1_01 DVHC-DSLD 2010_nien giam tom tat 2010 (thuy) 2" xfId="2419"/>
    <cellStyle name="1_01 DVHC-DSLD 2010_nien giam tom tat 2010 (thuy) 3" xfId="2420"/>
    <cellStyle name="1_01 DVHC-DSLD 2010_nien giam tom tat 2010 (thuy) 4" xfId="2421"/>
    <cellStyle name="1_01 DVHC-DSLD 2010_nien giam tom tat 2010 (thuy) 5" xfId="2422"/>
    <cellStyle name="1_01 DVHC-DSLD 2010_nien giam tom tat 2010 (thuy) 6" xfId="2423"/>
    <cellStyle name="1_01 DVHC-DSLD 2010_nien giam tom tat 2010 (thuy) 7" xfId="2424"/>
    <cellStyle name="1_01 DVHC-DSLD 2010_nien giam tom tat 2010 (thuy) 8" xfId="2425"/>
    <cellStyle name="1_01 DVHC-DSLD 2010_nien giam tom tat 2010 (thuy) 9" xfId="2426"/>
    <cellStyle name="1_01 DVHC-DSLD 2010_nien giam tom tat 2010 (thuy)_07 Nong nghiep (103 - 222)" xfId="2427"/>
    <cellStyle name="1_01 DVHC-DSLD 2010_nien giam tom tat 2010 (thuy)_07 Nong nghiep (103-219)" xfId="2428"/>
    <cellStyle name="1_01 DVHC-DSLD 2010_nien giam tom tat 2010 (thuy)_115 (1) BoSung" xfId="2429"/>
    <cellStyle name="1_01 DVHC-DSLD 2010_nien giam tom tat 2010 (thuy)_3.TKQG -Thuat Ngu" xfId="2430"/>
    <cellStyle name="1_01 DVHC-DSLD 2010_nien giam tom tat 2010 (thuy)_4 Dau tu- xay dung - Thuat Ngu" xfId="2431"/>
    <cellStyle name="1_01 DVHC-DSLD 2010_nien giam tom tat 2010 (thuy)_Hoa_bieu nien giam cay lau nam 2013 chinhsua_2" xfId="2432"/>
    <cellStyle name="1_01 DVHC-DSLD 2010_nien giam tom tat 2010 (thuy)_Huyen.07 Nong nghiep (8-5-2014)" xfId="2433"/>
    <cellStyle name="1_01 DVHC-DSLD 2010_nien giam tom tat 2010 (thuy)_NienGiam.LamNghiep.Tan" xfId="2434"/>
    <cellStyle name="1_01 DVHC-DSLD 2010_nien giam tom tat 2010 (thuy)_THANH- 07 Nong nghiep (ngay 8-5-2014)" xfId="2435"/>
    <cellStyle name="1_01 DVHC-DSLD 2010_NienGiam.LamNghiep.Tan" xfId="2436"/>
    <cellStyle name="1_01 DVHC-DSLD 2010_THANH- 07 Nong nghiep (ngay 8-5-2014)" xfId="2437"/>
    <cellStyle name="1_01 DVHC-DSLD 2010_Tong hop NGTT" xfId="2438"/>
    <cellStyle name="1_03 Dautu 2010" xfId="2439"/>
    <cellStyle name="1_03 Dautu 2010 10" xfId="2440"/>
    <cellStyle name="1_03 Dautu 2010 11" xfId="2441"/>
    <cellStyle name="1_03 Dautu 2010 2" xfId="2442"/>
    <cellStyle name="1_03 Dautu 2010 3" xfId="2443"/>
    <cellStyle name="1_03 Dautu 2010 4" xfId="2444"/>
    <cellStyle name="1_03 Dautu 2010 5" xfId="2445"/>
    <cellStyle name="1_03 Dautu 2010 6" xfId="2446"/>
    <cellStyle name="1_03 Dautu 2010 7" xfId="2447"/>
    <cellStyle name="1_03 Dautu 2010 8" xfId="2448"/>
    <cellStyle name="1_03 Dautu 2010 9" xfId="2449"/>
    <cellStyle name="1_03 Dautu 2010_07 Nong nghiep (103 - 222)" xfId="2450"/>
    <cellStyle name="1_03 Dautu 2010_07 Nong nghiep (103-219)" xfId="2451"/>
    <cellStyle name="1_03 Dautu 2010_115 (1) BoSung" xfId="2452"/>
    <cellStyle name="1_03 Dautu 2010_3.TKQG -Thuat Ngu" xfId="2453"/>
    <cellStyle name="1_03 Dautu 2010_4 Dau tu- xay dung - Thuat Ngu" xfId="2454"/>
    <cellStyle name="1_03 Dautu 2010_Hoa_bieu nien giam cay lau nam 2013 chinhsua_2" xfId="2455"/>
    <cellStyle name="1_03 Dautu 2010_Huyen.07 Nong nghiep (8-5-2014)" xfId="2456"/>
    <cellStyle name="1_03 Dautu 2010_NienGiam.LamNghiep.Tan" xfId="2457"/>
    <cellStyle name="1_03 Dautu 2010_THANH- 07 Nong nghiep (ngay 8-5-2014)" xfId="2458"/>
    <cellStyle name="1_05 Doanh nghiep va Ca the (25)" xfId="2459"/>
    <cellStyle name="1_05 Doanh nghiep va Ca the_2011 (Ok)" xfId="2460"/>
    <cellStyle name="1_05 Thuong mai" xfId="2461"/>
    <cellStyle name="1_05 Thuong mai 10" xfId="2462"/>
    <cellStyle name="1_05 Thuong mai 11" xfId="2463"/>
    <cellStyle name="1_05 Thuong mai 2" xfId="2464"/>
    <cellStyle name="1_05 Thuong mai 3" xfId="2465"/>
    <cellStyle name="1_05 Thuong mai 4" xfId="2466"/>
    <cellStyle name="1_05 Thuong mai 5" xfId="2467"/>
    <cellStyle name="1_05 Thuong mai 6" xfId="2468"/>
    <cellStyle name="1_05 Thuong mai 7" xfId="2469"/>
    <cellStyle name="1_05 Thuong mai 8" xfId="2470"/>
    <cellStyle name="1_05 Thuong mai 9" xfId="2471"/>
    <cellStyle name="1_05 Thuong mai_05 Doanh nghiep va Ca the (25)" xfId="2472"/>
    <cellStyle name="1_05 Thuong mai_07 Nong nghiep (103 - 222)" xfId="2473"/>
    <cellStyle name="1_05 Thuong mai_07 Nong nghiep (103-219)" xfId="2474"/>
    <cellStyle name="1_05 Thuong mai_115 (1) BoSung" xfId="2475"/>
    <cellStyle name="1_05 Thuong mai_3.TKQG -Thuat Ngu" xfId="2476"/>
    <cellStyle name="1_05 Thuong mai_4 Dau tu- xay dung - Thuat Ngu" xfId="2477"/>
    <cellStyle name="1_05 Thuong mai_Ca the" xfId="2478"/>
    <cellStyle name="1_05 Thuong mai_Hoa_bieu nien giam cay lau nam 2013 chinhsua_2" xfId="2479"/>
    <cellStyle name="1_05 Thuong mai_Huyen.07 Nong nghiep (8-5-2014)" xfId="2480"/>
    <cellStyle name="1_05 Thuong mai_Nien giam KT_TV 2010" xfId="2481"/>
    <cellStyle name="1_05 Thuong mai_NienGiam.LamNghiep.Tan" xfId="2482"/>
    <cellStyle name="1_05 Thuong mai_THANH- 07 Nong nghiep (ngay 8-5-2014)" xfId="2483"/>
    <cellStyle name="1_06 Van tai" xfId="2484"/>
    <cellStyle name="1_06 Van tai 10" xfId="2485"/>
    <cellStyle name="1_06 Van tai 11" xfId="2486"/>
    <cellStyle name="1_06 Van tai 2" xfId="2487"/>
    <cellStyle name="1_06 Van tai 3" xfId="2488"/>
    <cellStyle name="1_06 Van tai 4" xfId="2489"/>
    <cellStyle name="1_06 Van tai 5" xfId="2490"/>
    <cellStyle name="1_06 Van tai 6" xfId="2491"/>
    <cellStyle name="1_06 Van tai 7" xfId="2492"/>
    <cellStyle name="1_06 Van tai 8" xfId="2493"/>
    <cellStyle name="1_06 Van tai 9" xfId="2494"/>
    <cellStyle name="1_06 Van tai_05 Doanh nghiep va Ca the (25)" xfId="2495"/>
    <cellStyle name="1_06 Van tai_07 Nong nghiep (103 - 222)" xfId="2496"/>
    <cellStyle name="1_06 Van tai_07 Nong nghiep (103-219)" xfId="2497"/>
    <cellStyle name="1_06 Van tai_115 (1) BoSung" xfId="2498"/>
    <cellStyle name="1_06 Van tai_3.TKQG -Thuat Ngu" xfId="2499"/>
    <cellStyle name="1_06 Van tai_4 Dau tu- xay dung - Thuat Ngu" xfId="2500"/>
    <cellStyle name="1_06 Van tai_Ca the" xfId="2501"/>
    <cellStyle name="1_06 Van tai_Hoa_bieu nien giam cay lau nam 2013 chinhsua_2" xfId="2502"/>
    <cellStyle name="1_06 Van tai_Huyen.07 Nong nghiep (8-5-2014)" xfId="2503"/>
    <cellStyle name="1_06 Van tai_Nien giam KT_TV 2010" xfId="2504"/>
    <cellStyle name="1_06 Van tai_NienGiam.LamNghiep.Tan" xfId="2505"/>
    <cellStyle name="1_06 Van tai_THANH- 07 Nong nghiep (ngay 8-5-2014)" xfId="2506"/>
    <cellStyle name="1_07 Buu dien" xfId="2507"/>
    <cellStyle name="1_07 Buu dien 10" xfId="2508"/>
    <cellStyle name="1_07 Buu dien 11" xfId="2509"/>
    <cellStyle name="1_07 Buu dien 2" xfId="2510"/>
    <cellStyle name="1_07 Buu dien 3" xfId="2511"/>
    <cellStyle name="1_07 Buu dien 4" xfId="2512"/>
    <cellStyle name="1_07 Buu dien 5" xfId="2513"/>
    <cellStyle name="1_07 Buu dien 6" xfId="2514"/>
    <cellStyle name="1_07 Buu dien 7" xfId="2515"/>
    <cellStyle name="1_07 Buu dien 8" xfId="2516"/>
    <cellStyle name="1_07 Buu dien 9" xfId="2517"/>
    <cellStyle name="1_07 Buu dien_05 Doanh nghiep va Ca the (25)" xfId="2518"/>
    <cellStyle name="1_07 Buu dien_07 Nong nghiep (103 - 222)" xfId="2519"/>
    <cellStyle name="1_07 Buu dien_07 Nong nghiep (103-219)" xfId="2520"/>
    <cellStyle name="1_07 Buu dien_115 (1) BoSung" xfId="2521"/>
    <cellStyle name="1_07 Buu dien_3.TKQG -Thuat Ngu" xfId="2522"/>
    <cellStyle name="1_07 Buu dien_4 Dau tu- xay dung - Thuat Ngu" xfId="2523"/>
    <cellStyle name="1_07 Buu dien_Ca the" xfId="2524"/>
    <cellStyle name="1_07 Buu dien_Hoa_bieu nien giam cay lau nam 2013 chinhsua_2" xfId="2525"/>
    <cellStyle name="1_07 Buu dien_Huyen.07 Nong nghiep (8-5-2014)" xfId="2526"/>
    <cellStyle name="1_07 Buu dien_Nien giam KT_TV 2010" xfId="2527"/>
    <cellStyle name="1_07 Buu dien_NienGiam.LamNghiep.Tan" xfId="2528"/>
    <cellStyle name="1_07 Buu dien_THANH- 07 Nong nghiep (ngay 8-5-2014)" xfId="2529"/>
    <cellStyle name="1_08 Van tai" xfId="2530"/>
    <cellStyle name="1_08 Van tai 10" xfId="2531"/>
    <cellStyle name="1_08 Van tai 11" xfId="2532"/>
    <cellStyle name="1_08 Van tai 2" xfId="2533"/>
    <cellStyle name="1_08 Van tai 3" xfId="2534"/>
    <cellStyle name="1_08 Van tai 4" xfId="2535"/>
    <cellStyle name="1_08 Van tai 5" xfId="2536"/>
    <cellStyle name="1_08 Van tai 6" xfId="2537"/>
    <cellStyle name="1_08 Van tai 7" xfId="2538"/>
    <cellStyle name="1_08 Van tai 8" xfId="2539"/>
    <cellStyle name="1_08 Van tai 9" xfId="2540"/>
    <cellStyle name="1_08 Van tai_05 Doanh nghiep va Ca the (25)" xfId="2541"/>
    <cellStyle name="1_08 Van tai_07 Nong nghiep (103 - 222)" xfId="2542"/>
    <cellStyle name="1_08 Van tai_07 Nong nghiep (103-219)" xfId="2543"/>
    <cellStyle name="1_08 Van tai_115 (1) BoSung" xfId="2544"/>
    <cellStyle name="1_08 Van tai_3.TKQG -Thuat Ngu" xfId="2545"/>
    <cellStyle name="1_08 Van tai_4 Dau tu- xay dung - Thuat Ngu" xfId="2546"/>
    <cellStyle name="1_08 Van tai_Ca the" xfId="2547"/>
    <cellStyle name="1_08 Van tai_Hoa_bieu nien giam cay lau nam 2013 chinhsua_2" xfId="2548"/>
    <cellStyle name="1_08 Van tai_Huyen.07 Nong nghiep (8-5-2014)" xfId="2549"/>
    <cellStyle name="1_08 Van tai_Nien giam KT_TV 2010" xfId="2550"/>
    <cellStyle name="1_08 Van tai_NienGiam.LamNghiep.Tan" xfId="2551"/>
    <cellStyle name="1_08 Van tai_THANH- 07 Nong nghiep (ngay 8-5-2014)" xfId="2552"/>
    <cellStyle name="1_08 Yte-van hoa" xfId="2553"/>
    <cellStyle name="1_08 Yte-van hoa 10" xfId="2554"/>
    <cellStyle name="1_08 Yte-van hoa 11" xfId="2555"/>
    <cellStyle name="1_08 Yte-van hoa 2" xfId="2556"/>
    <cellStyle name="1_08 Yte-van hoa 3" xfId="2557"/>
    <cellStyle name="1_08 Yte-van hoa 4" xfId="2558"/>
    <cellStyle name="1_08 Yte-van hoa 5" xfId="2559"/>
    <cellStyle name="1_08 Yte-van hoa 6" xfId="2560"/>
    <cellStyle name="1_08 Yte-van hoa 7" xfId="2561"/>
    <cellStyle name="1_08 Yte-van hoa 8" xfId="2562"/>
    <cellStyle name="1_08 Yte-van hoa 9" xfId="2563"/>
    <cellStyle name="1_08 Yte-van hoa_05 Doanh nghiep va Ca the (25)" xfId="2564"/>
    <cellStyle name="1_08 Yte-van hoa_07 Nong nghiep (103 - 222)" xfId="2565"/>
    <cellStyle name="1_08 Yte-van hoa_07 Nong nghiep (103-219)" xfId="2566"/>
    <cellStyle name="1_08 Yte-van hoa_115 (1) BoSung" xfId="2567"/>
    <cellStyle name="1_08 Yte-van hoa_3.TKQG -Thuat Ngu" xfId="2568"/>
    <cellStyle name="1_08 Yte-van hoa_4 Dau tu- xay dung - Thuat Ngu" xfId="2569"/>
    <cellStyle name="1_08 Yte-van hoa_Ca the" xfId="2570"/>
    <cellStyle name="1_08 Yte-van hoa_Hoa_bieu nien giam cay lau nam 2013 chinhsua_2" xfId="2571"/>
    <cellStyle name="1_08 Yte-van hoa_Huyen.07 Nong nghiep (8-5-2014)" xfId="2572"/>
    <cellStyle name="1_08 Yte-van hoa_Nien giam KT_TV 2010" xfId="2573"/>
    <cellStyle name="1_08 Yte-van hoa_NienGiam.LamNghiep.Tan" xfId="2574"/>
    <cellStyle name="1_08 Yte-van hoa_THANH- 07 Nong nghiep (ngay 8-5-2014)" xfId="2575"/>
    <cellStyle name="1_10 Market VH, YT, GD, NGTT 2011 " xfId="2576"/>
    <cellStyle name="1_10 Market VH, YT, GD, NGTT 2011  10" xfId="2577"/>
    <cellStyle name="1_10 Market VH, YT, GD, NGTT 2011  11" xfId="2578"/>
    <cellStyle name="1_10 Market VH, YT, GD, NGTT 2011  2" xfId="2579"/>
    <cellStyle name="1_10 Market VH, YT, GD, NGTT 2011  3" xfId="2580"/>
    <cellStyle name="1_10 Market VH, YT, GD, NGTT 2011  4" xfId="2581"/>
    <cellStyle name="1_10 Market VH, YT, GD, NGTT 2011  5" xfId="2582"/>
    <cellStyle name="1_10 Market VH, YT, GD, NGTT 2011  6" xfId="2583"/>
    <cellStyle name="1_10 Market VH, YT, GD, NGTT 2011  7" xfId="2584"/>
    <cellStyle name="1_10 Market VH, YT, GD, NGTT 2011  8" xfId="2585"/>
    <cellStyle name="1_10 Market VH, YT, GD, NGTT 2011  9" xfId="2586"/>
    <cellStyle name="1_10 Market VH, YT, GD, NGTT 2011 _05 Doanh nghiep va Ca the_2011 (Ok)" xfId="2587"/>
    <cellStyle name="1_10 Market VH, YT, GD, NGTT 2011 _07 Nong nghiep (103 - 222)" xfId="2588"/>
    <cellStyle name="1_10 Market VH, YT, GD, NGTT 2011 _07 Nong nghiep (103-219)" xfId="2589"/>
    <cellStyle name="1_10 Market VH, YT, GD, NGTT 2011 _11 (3)" xfId="2590"/>
    <cellStyle name="1_10 Market VH, YT, GD, NGTT 2011 _11 (3) 10" xfId="2591"/>
    <cellStyle name="1_10 Market VH, YT, GD, NGTT 2011 _11 (3) 11" xfId="2592"/>
    <cellStyle name="1_10 Market VH, YT, GD, NGTT 2011 _11 (3) 2" xfId="2593"/>
    <cellStyle name="1_10 Market VH, YT, GD, NGTT 2011 _11 (3) 3" xfId="2594"/>
    <cellStyle name="1_10 Market VH, YT, GD, NGTT 2011 _11 (3) 4" xfId="2595"/>
    <cellStyle name="1_10 Market VH, YT, GD, NGTT 2011 _11 (3) 5" xfId="2596"/>
    <cellStyle name="1_10 Market VH, YT, GD, NGTT 2011 _11 (3) 6" xfId="2597"/>
    <cellStyle name="1_10 Market VH, YT, GD, NGTT 2011 _11 (3) 7" xfId="2598"/>
    <cellStyle name="1_10 Market VH, YT, GD, NGTT 2011 _11 (3) 8" xfId="2599"/>
    <cellStyle name="1_10 Market VH, YT, GD, NGTT 2011 _11 (3) 9" xfId="2600"/>
    <cellStyle name="1_10 Market VH, YT, GD, NGTT 2011 _11 (3)_07 Nong nghiep (103 - 222)" xfId="2601"/>
    <cellStyle name="1_10 Market VH, YT, GD, NGTT 2011 _11 (3)_07 Nong nghiep (103-219)" xfId="2602"/>
    <cellStyle name="1_10 Market VH, YT, GD, NGTT 2011 _11 (3)_115 (1) BoSung" xfId="2603"/>
    <cellStyle name="1_10 Market VH, YT, GD, NGTT 2011 _11 (3)_3.TKQG -Thuat Ngu" xfId="2604"/>
    <cellStyle name="1_10 Market VH, YT, GD, NGTT 2011 _11 (3)_4 Dau tu- xay dung - Thuat Ngu" xfId="2605"/>
    <cellStyle name="1_10 Market VH, YT, GD, NGTT 2011 _11 (3)_Hoa_bieu nien giam cay lau nam 2013 chinhsua_2" xfId="2606"/>
    <cellStyle name="1_10 Market VH, YT, GD, NGTT 2011 _11 (3)_Huyen.07 Nong nghiep (8-5-2014)" xfId="2607"/>
    <cellStyle name="1_10 Market VH, YT, GD, NGTT 2011 _11 (3)_NienGiam.LamNghiep.Tan" xfId="2608"/>
    <cellStyle name="1_10 Market VH, YT, GD, NGTT 2011 _11 (3)_THANH- 07 Nong nghiep (ngay 8-5-2014)" xfId="2609"/>
    <cellStyle name="1_10 Market VH, YT, GD, NGTT 2011 _115 (1) BoSung" xfId="2610"/>
    <cellStyle name="1_10 Market VH, YT, GD, NGTT 2011 _12 (2)" xfId="2611"/>
    <cellStyle name="1_10 Market VH, YT, GD, NGTT 2011 _12 (2) 10" xfId="2612"/>
    <cellStyle name="1_10 Market VH, YT, GD, NGTT 2011 _12 (2) 11" xfId="2613"/>
    <cellStyle name="1_10 Market VH, YT, GD, NGTT 2011 _12 (2) 2" xfId="2614"/>
    <cellStyle name="1_10 Market VH, YT, GD, NGTT 2011 _12 (2) 3" xfId="2615"/>
    <cellStyle name="1_10 Market VH, YT, GD, NGTT 2011 _12 (2) 4" xfId="2616"/>
    <cellStyle name="1_10 Market VH, YT, GD, NGTT 2011 _12 (2) 5" xfId="2617"/>
    <cellStyle name="1_10 Market VH, YT, GD, NGTT 2011 _12 (2) 6" xfId="2618"/>
    <cellStyle name="1_10 Market VH, YT, GD, NGTT 2011 _12 (2) 7" xfId="2619"/>
    <cellStyle name="1_10 Market VH, YT, GD, NGTT 2011 _12 (2) 8" xfId="2620"/>
    <cellStyle name="1_10 Market VH, YT, GD, NGTT 2011 _12 (2) 9" xfId="2621"/>
    <cellStyle name="1_10 Market VH, YT, GD, NGTT 2011 _12 (2)_07 Nong nghiep (103 - 222)" xfId="2622"/>
    <cellStyle name="1_10 Market VH, YT, GD, NGTT 2011 _12 (2)_07 Nong nghiep (103-219)" xfId="2623"/>
    <cellStyle name="1_10 Market VH, YT, GD, NGTT 2011 _12 (2)_115 (1) BoSung" xfId="2624"/>
    <cellStyle name="1_10 Market VH, YT, GD, NGTT 2011 _12 (2)_3.TKQG -Thuat Ngu" xfId="2625"/>
    <cellStyle name="1_10 Market VH, YT, GD, NGTT 2011 _12 (2)_4 Dau tu- xay dung - Thuat Ngu" xfId="2626"/>
    <cellStyle name="1_10 Market VH, YT, GD, NGTT 2011 _12 (2)_Hoa_bieu nien giam cay lau nam 2013 chinhsua_2" xfId="2627"/>
    <cellStyle name="1_10 Market VH, YT, GD, NGTT 2011 _12 (2)_Huyen.07 Nong nghiep (8-5-2014)" xfId="2628"/>
    <cellStyle name="1_10 Market VH, YT, GD, NGTT 2011 _12 (2)_NienGiam.LamNghiep.Tan" xfId="2629"/>
    <cellStyle name="1_10 Market VH, YT, GD, NGTT 2011 _12 (2)_THANH- 07 Nong nghiep (ngay 8-5-2014)" xfId="2630"/>
    <cellStyle name="1_10 Market VH, YT, GD, NGTT 2011 _3.TKQG -Thuat Ngu" xfId="2631"/>
    <cellStyle name="1_10 Market VH, YT, GD, NGTT 2011 _4 Dau tu- xay dung - Thuat Ngu" xfId="2632"/>
    <cellStyle name="1_10 Market VH, YT, GD, NGTT 2011 _Hoa_bieu nien giam cay lau nam 2013 chinhsua_2" xfId="2633"/>
    <cellStyle name="1_10 Market VH, YT, GD, NGTT 2011 _Huyen.07 Nong nghiep (8-5-2014)" xfId="2634"/>
    <cellStyle name="1_10 Market VH, YT, GD, NGTT 2011 _Ngiam_lamnghiep_2011_v2(1)(1)" xfId="2635"/>
    <cellStyle name="1_10 Market VH, YT, GD, NGTT 2011 _NienGiam.LamNghiep.Tan" xfId="2636"/>
    <cellStyle name="1_10 Market VH, YT, GD, NGTT 2011 _THANH- 07 Nong nghiep (ngay 8-5-2014)" xfId="2637"/>
    <cellStyle name="1_10 VH, YT, GD, NGTT 2010 - (OK)" xfId="2638"/>
    <cellStyle name="1_10 VH, YT, GD, NGTT 2010 - (OK)_Bo sung 04 bieu Cong nghiep" xfId="2639"/>
    <cellStyle name="1_11 (3)" xfId="2640"/>
    <cellStyle name="1_11 (3) 10" xfId="2641"/>
    <cellStyle name="1_11 (3) 11" xfId="2642"/>
    <cellStyle name="1_11 (3) 2" xfId="2643"/>
    <cellStyle name="1_11 (3) 3" xfId="2644"/>
    <cellStyle name="1_11 (3) 4" xfId="2645"/>
    <cellStyle name="1_11 (3) 5" xfId="2646"/>
    <cellStyle name="1_11 (3) 6" xfId="2647"/>
    <cellStyle name="1_11 (3) 7" xfId="2648"/>
    <cellStyle name="1_11 (3) 8" xfId="2649"/>
    <cellStyle name="1_11 (3) 9" xfId="2650"/>
    <cellStyle name="1_11 (3)_07 Nong nghiep (103 - 222)" xfId="2651"/>
    <cellStyle name="1_11 (3)_07 Nong nghiep (103-219)" xfId="2652"/>
    <cellStyle name="1_11 (3)_115 (1) BoSung" xfId="2653"/>
    <cellStyle name="1_11 (3)_3.TKQG -Thuat Ngu" xfId="2654"/>
    <cellStyle name="1_11 (3)_4 Dau tu- xay dung - Thuat Ngu" xfId="2655"/>
    <cellStyle name="1_11 (3)_Hoa_bieu nien giam cay lau nam 2013 chinhsua_2" xfId="2656"/>
    <cellStyle name="1_11 (3)_Huyen.07 Nong nghiep (8-5-2014)" xfId="2657"/>
    <cellStyle name="1_11 (3)_NienGiam.LamNghiep.Tan" xfId="2658"/>
    <cellStyle name="1_11 (3)_THANH- 07 Nong nghiep (ngay 8-5-2014)" xfId="2659"/>
    <cellStyle name="1_11 So lieu quoc te 2010-final" xfId="2660"/>
    <cellStyle name="1_11.Bieuthegioi-hien_NGTT2009" xfId="2661"/>
    <cellStyle name="1_11.Bieuthegioi-hien_NGTT2009 10" xfId="2662"/>
    <cellStyle name="1_11.Bieuthegioi-hien_NGTT2009 11" xfId="2663"/>
    <cellStyle name="1_11.Bieuthegioi-hien_NGTT2009 2" xfId="2664"/>
    <cellStyle name="1_11.Bieuthegioi-hien_NGTT2009 3" xfId="2665"/>
    <cellStyle name="1_11.Bieuthegioi-hien_NGTT2009 4" xfId="2666"/>
    <cellStyle name="1_11.Bieuthegioi-hien_NGTT2009 5" xfId="2667"/>
    <cellStyle name="1_11.Bieuthegioi-hien_NGTT2009 6" xfId="2668"/>
    <cellStyle name="1_11.Bieuthegioi-hien_NGTT2009 7" xfId="2669"/>
    <cellStyle name="1_11.Bieuthegioi-hien_NGTT2009 8" xfId="2670"/>
    <cellStyle name="1_11.Bieuthegioi-hien_NGTT2009 9" xfId="2671"/>
    <cellStyle name="1_11.Bieuthegioi-hien_NGTT2009_05 Doanh nghiep va Ca the_2011 (Ok)" xfId="2672"/>
    <cellStyle name="1_11.Bieuthegioi-hien_NGTT2009_07 Nong nghiep (103 - 222)" xfId="2673"/>
    <cellStyle name="1_11.Bieuthegioi-hien_NGTT2009_07 Nong nghiep (103-219)" xfId="2674"/>
    <cellStyle name="1_11.Bieuthegioi-hien_NGTT2009_11 (3)" xfId="2675"/>
    <cellStyle name="1_11.Bieuthegioi-hien_NGTT2009_11 (3) 10" xfId="2676"/>
    <cellStyle name="1_11.Bieuthegioi-hien_NGTT2009_11 (3) 11" xfId="2677"/>
    <cellStyle name="1_11.Bieuthegioi-hien_NGTT2009_11 (3) 2" xfId="2678"/>
    <cellStyle name="1_11.Bieuthegioi-hien_NGTT2009_11 (3) 3" xfId="2679"/>
    <cellStyle name="1_11.Bieuthegioi-hien_NGTT2009_11 (3) 4" xfId="2680"/>
    <cellStyle name="1_11.Bieuthegioi-hien_NGTT2009_11 (3) 5" xfId="2681"/>
    <cellStyle name="1_11.Bieuthegioi-hien_NGTT2009_11 (3) 6" xfId="2682"/>
    <cellStyle name="1_11.Bieuthegioi-hien_NGTT2009_11 (3) 7" xfId="2683"/>
    <cellStyle name="1_11.Bieuthegioi-hien_NGTT2009_11 (3) 8" xfId="2684"/>
    <cellStyle name="1_11.Bieuthegioi-hien_NGTT2009_11 (3) 9" xfId="2685"/>
    <cellStyle name="1_11.Bieuthegioi-hien_NGTT2009_11 (3)_07 Nong nghiep (103 - 222)" xfId="2686"/>
    <cellStyle name="1_11.Bieuthegioi-hien_NGTT2009_11 (3)_07 Nong nghiep (103-219)" xfId="2687"/>
    <cellStyle name="1_11.Bieuthegioi-hien_NGTT2009_11 (3)_115 (1) BoSung" xfId="2688"/>
    <cellStyle name="1_11.Bieuthegioi-hien_NGTT2009_11 (3)_3.TKQG -Thuat Ngu" xfId="2689"/>
    <cellStyle name="1_11.Bieuthegioi-hien_NGTT2009_11 (3)_4 Dau tu- xay dung - Thuat Ngu" xfId="2690"/>
    <cellStyle name="1_11.Bieuthegioi-hien_NGTT2009_11 (3)_Hoa_bieu nien giam cay lau nam 2013 chinhsua_2" xfId="2691"/>
    <cellStyle name="1_11.Bieuthegioi-hien_NGTT2009_11 (3)_Huyen.07 Nong nghiep (8-5-2014)" xfId="2692"/>
    <cellStyle name="1_11.Bieuthegioi-hien_NGTT2009_11 (3)_NienGiam.LamNghiep.Tan" xfId="2693"/>
    <cellStyle name="1_11.Bieuthegioi-hien_NGTT2009_11 (3)_THANH- 07 Nong nghiep (ngay 8-5-2014)" xfId="2694"/>
    <cellStyle name="1_11.Bieuthegioi-hien_NGTT2009_115 (1) BoSung" xfId="2695"/>
    <cellStyle name="1_11.Bieuthegioi-hien_NGTT2009_12 (2)" xfId="2696"/>
    <cellStyle name="1_11.Bieuthegioi-hien_NGTT2009_12 (2) 10" xfId="2697"/>
    <cellStyle name="1_11.Bieuthegioi-hien_NGTT2009_12 (2) 11" xfId="2698"/>
    <cellStyle name="1_11.Bieuthegioi-hien_NGTT2009_12 (2) 2" xfId="2699"/>
    <cellStyle name="1_11.Bieuthegioi-hien_NGTT2009_12 (2) 3" xfId="2700"/>
    <cellStyle name="1_11.Bieuthegioi-hien_NGTT2009_12 (2) 4" xfId="2701"/>
    <cellStyle name="1_11.Bieuthegioi-hien_NGTT2009_12 (2) 5" xfId="2702"/>
    <cellStyle name="1_11.Bieuthegioi-hien_NGTT2009_12 (2) 6" xfId="2703"/>
    <cellStyle name="1_11.Bieuthegioi-hien_NGTT2009_12 (2) 7" xfId="2704"/>
    <cellStyle name="1_11.Bieuthegioi-hien_NGTT2009_12 (2) 8" xfId="2705"/>
    <cellStyle name="1_11.Bieuthegioi-hien_NGTT2009_12 (2) 9" xfId="2706"/>
    <cellStyle name="1_11.Bieuthegioi-hien_NGTT2009_12 (2)_07 Nong nghiep (103 - 222)" xfId="2707"/>
    <cellStyle name="1_11.Bieuthegioi-hien_NGTT2009_12 (2)_07 Nong nghiep (103-219)" xfId="2708"/>
    <cellStyle name="1_11.Bieuthegioi-hien_NGTT2009_12 (2)_115 (1) BoSung" xfId="2709"/>
    <cellStyle name="1_11.Bieuthegioi-hien_NGTT2009_12 (2)_3.TKQG -Thuat Ngu" xfId="2710"/>
    <cellStyle name="1_11.Bieuthegioi-hien_NGTT2009_12 (2)_4 Dau tu- xay dung - Thuat Ngu" xfId="2711"/>
    <cellStyle name="1_11.Bieuthegioi-hien_NGTT2009_12 (2)_Hoa_bieu nien giam cay lau nam 2013 chinhsua_2" xfId="2712"/>
    <cellStyle name="1_11.Bieuthegioi-hien_NGTT2009_12 (2)_Huyen.07 Nong nghiep (8-5-2014)" xfId="2713"/>
    <cellStyle name="1_11.Bieuthegioi-hien_NGTT2009_12 (2)_NienGiam.LamNghiep.Tan" xfId="2714"/>
    <cellStyle name="1_11.Bieuthegioi-hien_NGTT2009_12 (2)_THANH- 07 Nong nghiep (ngay 8-5-2014)" xfId="2715"/>
    <cellStyle name="1_11.Bieuthegioi-hien_NGTT2009_3.TKQG -Thuat Ngu" xfId="2716"/>
    <cellStyle name="1_11.Bieuthegioi-hien_NGTT2009_4 Dau tu- xay dung - Thuat Ngu" xfId="2717"/>
    <cellStyle name="1_11.Bieuthegioi-hien_NGTT2009_Bo sung 04 bieu Cong nghiep" xfId="2718"/>
    <cellStyle name="1_11.Bieuthegioi-hien_NGTT2009_CucThongke-phucdap-Tuan-Anh" xfId="2719"/>
    <cellStyle name="1_11.Bieuthegioi-hien_NGTT2009_Hoa_bieu nien giam cay lau nam 2013 chinhsua_2" xfId="2720"/>
    <cellStyle name="1_11.Bieuthegioi-hien_NGTT2009_Huyen.07 Nong nghiep (8-5-2014)" xfId="2721"/>
    <cellStyle name="1_11.Bieuthegioi-hien_NGTT2009_Ngiam_lamnghiep_2011_v2(1)(1)" xfId="2722"/>
    <cellStyle name="1_11.Bieuthegioi-hien_NGTT2009_NienGiam.LamNghiep.Tan" xfId="2723"/>
    <cellStyle name="1_11.Bieuthegioi-hien_NGTT2009_THANH- 07 Nong nghiep (ngay 8-5-2014)" xfId="2724"/>
    <cellStyle name="1_12 (2)" xfId="2725"/>
    <cellStyle name="1_12 (2) 10" xfId="2726"/>
    <cellStyle name="1_12 (2) 11" xfId="2727"/>
    <cellStyle name="1_12 (2) 2" xfId="2728"/>
    <cellStyle name="1_12 (2) 3" xfId="2729"/>
    <cellStyle name="1_12 (2) 4" xfId="2730"/>
    <cellStyle name="1_12 (2) 5" xfId="2731"/>
    <cellStyle name="1_12 (2) 6" xfId="2732"/>
    <cellStyle name="1_12 (2) 7" xfId="2733"/>
    <cellStyle name="1_12 (2) 8" xfId="2734"/>
    <cellStyle name="1_12 (2) 9" xfId="2735"/>
    <cellStyle name="1_12 (2)_07 Nong nghiep (103 - 222)" xfId="2736"/>
    <cellStyle name="1_12 (2)_07 Nong nghiep (103-219)" xfId="2737"/>
    <cellStyle name="1_12 (2)_115 (1) BoSung" xfId="2738"/>
    <cellStyle name="1_12 (2)_3.TKQG -Thuat Ngu" xfId="2739"/>
    <cellStyle name="1_12 (2)_4 Dau tu- xay dung - Thuat Ngu" xfId="2740"/>
    <cellStyle name="1_12 (2)_Hoa_bieu nien giam cay lau nam 2013 chinhsua_2" xfId="2741"/>
    <cellStyle name="1_12 (2)_Huyen.07 Nong nghiep (8-5-2014)" xfId="2742"/>
    <cellStyle name="1_12 (2)_NienGiam.LamNghiep.Tan" xfId="2743"/>
    <cellStyle name="1_12 (2)_THANH- 07 Nong nghiep (ngay 8-5-2014)" xfId="2744"/>
    <cellStyle name="1_3.TKQG -Thuat Ngu" xfId="2745"/>
    <cellStyle name="1_4 Dau tu- xay dung - Thuat Ngu" xfId="2746"/>
    <cellStyle name="1_Book1" xfId="2747"/>
    <cellStyle name="1_Book3" xfId="2748"/>
    <cellStyle name="1_Book3 10" xfId="2749"/>
    <cellStyle name="1_Book3 11" xfId="2750"/>
    <cellStyle name="1_Book3 2" xfId="2751"/>
    <cellStyle name="1_Book3 3" xfId="2752"/>
    <cellStyle name="1_Book3 4" xfId="2753"/>
    <cellStyle name="1_Book3 5" xfId="2754"/>
    <cellStyle name="1_Book3 6" xfId="2755"/>
    <cellStyle name="1_Book3 7" xfId="2756"/>
    <cellStyle name="1_Book3 8" xfId="2757"/>
    <cellStyle name="1_Book3 9" xfId="2758"/>
    <cellStyle name="1_Book3_01 DVHC-DD-KH (10 bieu)" xfId="2759"/>
    <cellStyle name="1_Book3_01 DVHC-DSLD 2010" xfId="2760"/>
    <cellStyle name="1_Book3_05 Doanh nghiep va Ca the (25)" xfId="2761"/>
    <cellStyle name="1_Book3_05 Doanh nghiep va Ca the_2011 (Ok)" xfId="2762"/>
    <cellStyle name="1_Book3_05 NGTT DN 2010 (OK)" xfId="2763"/>
    <cellStyle name="1_Book3_05 NGTT DN 2010 (OK)_Bo sung 04 bieu Cong nghiep" xfId="2764"/>
    <cellStyle name="1_Book3_10 Market VH, YT, GD, NGTT 2011 " xfId="2765"/>
    <cellStyle name="1_Book3_10 Market VH, YT, GD, NGTT 2011  10" xfId="2766"/>
    <cellStyle name="1_Book3_10 Market VH, YT, GD, NGTT 2011  11" xfId="2767"/>
    <cellStyle name="1_Book3_10 Market VH, YT, GD, NGTT 2011  2" xfId="2768"/>
    <cellStyle name="1_Book3_10 Market VH, YT, GD, NGTT 2011  3" xfId="2769"/>
    <cellStyle name="1_Book3_10 Market VH, YT, GD, NGTT 2011  4" xfId="2770"/>
    <cellStyle name="1_Book3_10 Market VH, YT, GD, NGTT 2011  5" xfId="2771"/>
    <cellStyle name="1_Book3_10 Market VH, YT, GD, NGTT 2011  6" xfId="2772"/>
    <cellStyle name="1_Book3_10 Market VH, YT, GD, NGTT 2011  7" xfId="2773"/>
    <cellStyle name="1_Book3_10 Market VH, YT, GD, NGTT 2011  8" xfId="2774"/>
    <cellStyle name="1_Book3_10 Market VH, YT, GD, NGTT 2011  9" xfId="2775"/>
    <cellStyle name="1_Book3_10 Market VH, YT, GD, NGTT 2011 _05 Doanh nghiep va Ca the_2011 (Ok)" xfId="2776"/>
    <cellStyle name="1_Book3_10 Market VH, YT, GD, NGTT 2011 _07 Nong nghiep (103 - 222)" xfId="2777"/>
    <cellStyle name="1_Book3_10 Market VH, YT, GD, NGTT 2011 _07 Nong nghiep (103-219)" xfId="2778"/>
    <cellStyle name="1_Book3_10 Market VH, YT, GD, NGTT 2011 _11 (3)" xfId="2779"/>
    <cellStyle name="1_Book3_10 Market VH, YT, GD, NGTT 2011 _11 (3) 10" xfId="2780"/>
    <cellStyle name="1_Book3_10 Market VH, YT, GD, NGTT 2011 _11 (3) 11" xfId="2781"/>
    <cellStyle name="1_Book3_10 Market VH, YT, GD, NGTT 2011 _11 (3) 2" xfId="2782"/>
    <cellStyle name="1_Book3_10 Market VH, YT, GD, NGTT 2011 _11 (3) 3" xfId="2783"/>
    <cellStyle name="1_Book3_10 Market VH, YT, GD, NGTT 2011 _11 (3) 4" xfId="2784"/>
    <cellStyle name="1_Book3_10 Market VH, YT, GD, NGTT 2011 _11 (3) 5" xfId="2785"/>
    <cellStyle name="1_Book3_10 Market VH, YT, GD, NGTT 2011 _11 (3) 6" xfId="2786"/>
    <cellStyle name="1_Book3_10 Market VH, YT, GD, NGTT 2011 _11 (3) 7" xfId="2787"/>
    <cellStyle name="1_Book3_10 Market VH, YT, GD, NGTT 2011 _11 (3) 8" xfId="2788"/>
    <cellStyle name="1_Book3_10 Market VH, YT, GD, NGTT 2011 _11 (3) 9" xfId="2789"/>
    <cellStyle name="1_Book3_10 Market VH, YT, GD, NGTT 2011 _11 (3)_07 Nong nghiep (103 - 222)" xfId="2790"/>
    <cellStyle name="1_Book3_10 Market VH, YT, GD, NGTT 2011 _11 (3)_07 Nong nghiep (103-219)" xfId="2791"/>
    <cellStyle name="1_Book3_10 Market VH, YT, GD, NGTT 2011 _11 (3)_115 (1) BoSung" xfId="2792"/>
    <cellStyle name="1_Book3_10 Market VH, YT, GD, NGTT 2011 _11 (3)_3.TKQG -Thuat Ngu" xfId="2793"/>
    <cellStyle name="1_Book3_10 Market VH, YT, GD, NGTT 2011 _11 (3)_4 Dau tu- xay dung - Thuat Ngu" xfId="2794"/>
    <cellStyle name="1_Book3_10 Market VH, YT, GD, NGTT 2011 _11 (3)_Hoa_bieu nien giam cay lau nam 2013 chinhsua_2" xfId="2795"/>
    <cellStyle name="1_Book3_10 Market VH, YT, GD, NGTT 2011 _11 (3)_Huyen.07 Nong nghiep (8-5-2014)" xfId="2796"/>
    <cellStyle name="1_Book3_10 Market VH, YT, GD, NGTT 2011 _11 (3)_NienGiam.LamNghiep.Tan" xfId="2797"/>
    <cellStyle name="1_Book3_10 Market VH, YT, GD, NGTT 2011 _11 (3)_THANH- 07 Nong nghiep (ngay 8-5-2014)" xfId="2798"/>
    <cellStyle name="1_Book3_10 Market VH, YT, GD, NGTT 2011 _115 (1) BoSung" xfId="2799"/>
    <cellStyle name="1_Book3_10 Market VH, YT, GD, NGTT 2011 _12 (2)" xfId="2800"/>
    <cellStyle name="1_Book3_10 Market VH, YT, GD, NGTT 2011 _12 (2) 10" xfId="2801"/>
    <cellStyle name="1_Book3_10 Market VH, YT, GD, NGTT 2011 _12 (2) 11" xfId="2802"/>
    <cellStyle name="1_Book3_10 Market VH, YT, GD, NGTT 2011 _12 (2) 2" xfId="2803"/>
    <cellStyle name="1_Book3_10 Market VH, YT, GD, NGTT 2011 _12 (2) 3" xfId="2804"/>
    <cellStyle name="1_Book3_10 Market VH, YT, GD, NGTT 2011 _12 (2) 4" xfId="2805"/>
    <cellStyle name="1_Book3_10 Market VH, YT, GD, NGTT 2011 _12 (2) 5" xfId="2806"/>
    <cellStyle name="1_Book3_10 Market VH, YT, GD, NGTT 2011 _12 (2) 6" xfId="2807"/>
    <cellStyle name="1_Book3_10 Market VH, YT, GD, NGTT 2011 _12 (2) 7" xfId="2808"/>
    <cellStyle name="1_Book3_10 Market VH, YT, GD, NGTT 2011 _12 (2) 8" xfId="2809"/>
    <cellStyle name="1_Book3_10 Market VH, YT, GD, NGTT 2011 _12 (2) 9" xfId="2810"/>
    <cellStyle name="1_Book3_10 Market VH, YT, GD, NGTT 2011 _12 (2)_07 Nong nghiep (103 - 222)" xfId="2811"/>
    <cellStyle name="1_Book3_10 Market VH, YT, GD, NGTT 2011 _12 (2)_07 Nong nghiep (103-219)" xfId="2812"/>
    <cellStyle name="1_Book3_10 Market VH, YT, GD, NGTT 2011 _12 (2)_115 (1) BoSung" xfId="2813"/>
    <cellStyle name="1_Book3_10 Market VH, YT, GD, NGTT 2011 _12 (2)_3.TKQG -Thuat Ngu" xfId="2814"/>
    <cellStyle name="1_Book3_10 Market VH, YT, GD, NGTT 2011 _12 (2)_4 Dau tu- xay dung - Thuat Ngu" xfId="2815"/>
    <cellStyle name="1_Book3_10 Market VH, YT, GD, NGTT 2011 _12 (2)_Hoa_bieu nien giam cay lau nam 2013 chinhsua_2" xfId="2816"/>
    <cellStyle name="1_Book3_10 Market VH, YT, GD, NGTT 2011 _12 (2)_Huyen.07 Nong nghiep (8-5-2014)" xfId="2817"/>
    <cellStyle name="1_Book3_10 Market VH, YT, GD, NGTT 2011 _12 (2)_NienGiam.LamNghiep.Tan" xfId="2818"/>
    <cellStyle name="1_Book3_10 Market VH, YT, GD, NGTT 2011 _12 (2)_THANH- 07 Nong nghiep (ngay 8-5-2014)" xfId="2819"/>
    <cellStyle name="1_Book3_10 Market VH, YT, GD, NGTT 2011 _3.TKQG -Thuat Ngu" xfId="2820"/>
    <cellStyle name="1_Book3_10 Market VH, YT, GD, NGTT 2011 _4 Dau tu- xay dung - Thuat Ngu" xfId="2821"/>
    <cellStyle name="1_Book3_10 Market VH, YT, GD, NGTT 2011 _Hoa_bieu nien giam cay lau nam 2013 chinhsua_2" xfId="2822"/>
    <cellStyle name="1_Book3_10 Market VH, YT, GD, NGTT 2011 _Huyen.07 Nong nghiep (8-5-2014)" xfId="2823"/>
    <cellStyle name="1_Book3_10 Market VH, YT, GD, NGTT 2011 _Ngiam_lamnghiep_2011_v2(1)(1)" xfId="2824"/>
    <cellStyle name="1_Book3_10 Market VH, YT, GD, NGTT 2011 _NienGiam.LamNghiep.Tan" xfId="2825"/>
    <cellStyle name="1_Book3_10 Market VH, YT, GD, NGTT 2011 _THANH- 07 Nong nghiep (ngay 8-5-2014)" xfId="2826"/>
    <cellStyle name="1_Book3_10 VH, YT, GD, NGTT 2010 - (OK)" xfId="2827"/>
    <cellStyle name="1_Book3_10 VH, YT, GD, NGTT 2010 - (OK)_Bo sung 04 bieu Cong nghiep" xfId="2828"/>
    <cellStyle name="1_Book3_11 (3)" xfId="2829"/>
    <cellStyle name="1_Book3_11 (3) 10" xfId="2830"/>
    <cellStyle name="1_Book3_11 (3) 11" xfId="2831"/>
    <cellStyle name="1_Book3_11 (3) 2" xfId="2832"/>
    <cellStyle name="1_Book3_11 (3) 3" xfId="2833"/>
    <cellStyle name="1_Book3_11 (3) 4" xfId="2834"/>
    <cellStyle name="1_Book3_11 (3) 5" xfId="2835"/>
    <cellStyle name="1_Book3_11 (3) 6" xfId="2836"/>
    <cellStyle name="1_Book3_11 (3) 7" xfId="2837"/>
    <cellStyle name="1_Book3_11 (3) 8" xfId="2838"/>
    <cellStyle name="1_Book3_11 (3) 9" xfId="2839"/>
    <cellStyle name="1_Book3_11 (3)_07 Nong nghiep (103 - 222)" xfId="2840"/>
    <cellStyle name="1_Book3_11 (3)_07 Nong nghiep (103-219)" xfId="2841"/>
    <cellStyle name="1_Book3_11 (3)_115 (1) BoSung" xfId="2842"/>
    <cellStyle name="1_Book3_11 (3)_3.TKQG -Thuat Ngu" xfId="2843"/>
    <cellStyle name="1_Book3_11 (3)_4 Dau tu- xay dung - Thuat Ngu" xfId="2844"/>
    <cellStyle name="1_Book3_11 (3)_Hoa_bieu nien giam cay lau nam 2013 chinhsua_2" xfId="2845"/>
    <cellStyle name="1_Book3_11 (3)_Huyen.07 Nong nghiep (8-5-2014)" xfId="2846"/>
    <cellStyle name="1_Book3_11 (3)_NienGiam.LamNghiep.Tan" xfId="2847"/>
    <cellStyle name="1_Book3_11 (3)_THANH- 07 Nong nghiep (ngay 8-5-2014)" xfId="2848"/>
    <cellStyle name="1_Book3_12 (2)" xfId="2849"/>
    <cellStyle name="1_Book3_12 (2) 10" xfId="2850"/>
    <cellStyle name="1_Book3_12 (2) 11" xfId="2851"/>
    <cellStyle name="1_Book3_12 (2) 2" xfId="2852"/>
    <cellStyle name="1_Book3_12 (2) 3" xfId="2853"/>
    <cellStyle name="1_Book3_12 (2) 4" xfId="2854"/>
    <cellStyle name="1_Book3_12 (2) 5" xfId="2855"/>
    <cellStyle name="1_Book3_12 (2) 6" xfId="2856"/>
    <cellStyle name="1_Book3_12 (2) 7" xfId="2857"/>
    <cellStyle name="1_Book3_12 (2) 8" xfId="2858"/>
    <cellStyle name="1_Book3_12 (2) 9" xfId="2859"/>
    <cellStyle name="1_Book3_12 (2)_07 Nong nghiep (103 - 222)" xfId="2860"/>
    <cellStyle name="1_Book3_12 (2)_07 Nong nghiep (103-219)" xfId="2861"/>
    <cellStyle name="1_Book3_12 (2)_115 (1) BoSung" xfId="2862"/>
    <cellStyle name="1_Book3_12 (2)_3.TKQG -Thuat Ngu" xfId="2863"/>
    <cellStyle name="1_Book3_12 (2)_4 Dau tu- xay dung - Thuat Ngu" xfId="2864"/>
    <cellStyle name="1_Book3_12 (2)_Hoa_bieu nien giam cay lau nam 2013 chinhsua_2" xfId="2865"/>
    <cellStyle name="1_Book3_12 (2)_Huyen.07 Nong nghiep (8-5-2014)" xfId="2866"/>
    <cellStyle name="1_Book3_12 (2)_NienGiam.LamNghiep.Tan" xfId="2867"/>
    <cellStyle name="1_Book3_12 (2)_THANH- 07 Nong nghiep (ngay 8-5-2014)" xfId="2868"/>
    <cellStyle name="1_Book3_3.TKQG -Thuat Ngu" xfId="2869"/>
    <cellStyle name="1_Book3_4 Dau tu- xay dung - Thuat Ngu" xfId="2870"/>
    <cellStyle name="1_Book3_Book1" xfId="2871"/>
    <cellStyle name="1_Book3_CucThongke-phucdap-Tuan-Anh" xfId="2872"/>
    <cellStyle name="1_Book3_Ngiam_lamnghiep_2011_v2(1)(1)" xfId="2873"/>
    <cellStyle name="1_Book3_Nien giam day du  Nong nghiep 2010" xfId="2874"/>
    <cellStyle name="1_Book3_Nongnghiep" xfId="2875"/>
    <cellStyle name="1_Book3_Nongnghiep_Bo sung 04 bieu Cong nghiep" xfId="2876"/>
    <cellStyle name="1_Book3_Phan II (094-211)" xfId="2877"/>
    <cellStyle name="1_Book3_So lieu quoc te TH" xfId="2878"/>
    <cellStyle name="1_Book3_So lieu quoc te(GDP)" xfId="2879"/>
    <cellStyle name="1_Book3_So lieu quoc te(GDP) 10" xfId="2880"/>
    <cellStyle name="1_Book3_So lieu quoc te(GDP) 11" xfId="2881"/>
    <cellStyle name="1_Book3_So lieu quoc te(GDP) 2" xfId="2882"/>
    <cellStyle name="1_Book3_So lieu quoc te(GDP) 3" xfId="2883"/>
    <cellStyle name="1_Book3_So lieu quoc te(GDP) 4" xfId="2884"/>
    <cellStyle name="1_Book3_So lieu quoc te(GDP) 5" xfId="2885"/>
    <cellStyle name="1_Book3_So lieu quoc te(GDP) 6" xfId="2886"/>
    <cellStyle name="1_Book3_So lieu quoc te(GDP) 7" xfId="2887"/>
    <cellStyle name="1_Book3_So lieu quoc te(GDP) 8" xfId="2888"/>
    <cellStyle name="1_Book3_So lieu quoc te(GDP) 9" xfId="2889"/>
    <cellStyle name="1_Book3_So lieu quoc te(GDP)_05 Doanh nghiep va Ca the_2011 (Ok)" xfId="2890"/>
    <cellStyle name="1_Book3_So lieu quoc te(GDP)_07 Nong nghiep (103 - 222)" xfId="2891"/>
    <cellStyle name="1_Book3_So lieu quoc te(GDP)_07 Nong nghiep (103-219)" xfId="2892"/>
    <cellStyle name="1_Book3_So lieu quoc te(GDP)_11 (3)" xfId="2893"/>
    <cellStyle name="1_Book3_So lieu quoc te(GDP)_11 (3) 10" xfId="2894"/>
    <cellStyle name="1_Book3_So lieu quoc te(GDP)_11 (3) 11" xfId="2895"/>
    <cellStyle name="1_Book3_So lieu quoc te(GDP)_11 (3) 2" xfId="2896"/>
    <cellStyle name="1_Book3_So lieu quoc te(GDP)_11 (3) 3" xfId="2897"/>
    <cellStyle name="1_Book3_So lieu quoc te(GDP)_11 (3) 4" xfId="2898"/>
    <cellStyle name="1_Book3_So lieu quoc te(GDP)_11 (3) 5" xfId="2899"/>
    <cellStyle name="1_Book3_So lieu quoc te(GDP)_11 (3) 6" xfId="2900"/>
    <cellStyle name="1_Book3_So lieu quoc te(GDP)_11 (3) 7" xfId="2901"/>
    <cellStyle name="1_Book3_So lieu quoc te(GDP)_11 (3) 8" xfId="2902"/>
    <cellStyle name="1_Book3_So lieu quoc te(GDP)_11 (3) 9" xfId="2903"/>
    <cellStyle name="1_Book3_So lieu quoc te(GDP)_11 (3)_07 Nong nghiep (103 - 222)" xfId="2904"/>
    <cellStyle name="1_Book3_So lieu quoc te(GDP)_11 (3)_07 Nong nghiep (103-219)" xfId="2905"/>
    <cellStyle name="1_Book3_So lieu quoc te(GDP)_11 (3)_115 (1) BoSung" xfId="2906"/>
    <cellStyle name="1_Book3_So lieu quoc te(GDP)_11 (3)_3.TKQG -Thuat Ngu" xfId="2907"/>
    <cellStyle name="1_Book3_So lieu quoc te(GDP)_11 (3)_4 Dau tu- xay dung - Thuat Ngu" xfId="2908"/>
    <cellStyle name="1_Book3_So lieu quoc te(GDP)_11 (3)_Hoa_bieu nien giam cay lau nam 2013 chinhsua_2" xfId="2909"/>
    <cellStyle name="1_Book3_So lieu quoc te(GDP)_11 (3)_Huyen.07 Nong nghiep (8-5-2014)" xfId="2910"/>
    <cellStyle name="1_Book3_So lieu quoc te(GDP)_11 (3)_NienGiam.LamNghiep.Tan" xfId="2911"/>
    <cellStyle name="1_Book3_So lieu quoc te(GDP)_11 (3)_THANH- 07 Nong nghiep (ngay 8-5-2014)" xfId="2912"/>
    <cellStyle name="1_Book3_So lieu quoc te(GDP)_115 (1) BoSung" xfId="2913"/>
    <cellStyle name="1_Book3_So lieu quoc te(GDP)_12 (2)" xfId="2914"/>
    <cellStyle name="1_Book3_So lieu quoc te(GDP)_12 (2) 10" xfId="2915"/>
    <cellStyle name="1_Book3_So lieu quoc te(GDP)_12 (2) 11" xfId="2916"/>
    <cellStyle name="1_Book3_So lieu quoc te(GDP)_12 (2) 2" xfId="2917"/>
    <cellStyle name="1_Book3_So lieu quoc te(GDP)_12 (2) 3" xfId="2918"/>
    <cellStyle name="1_Book3_So lieu quoc te(GDP)_12 (2) 4" xfId="2919"/>
    <cellStyle name="1_Book3_So lieu quoc te(GDP)_12 (2) 5" xfId="2920"/>
    <cellStyle name="1_Book3_So lieu quoc te(GDP)_12 (2) 6" xfId="2921"/>
    <cellStyle name="1_Book3_So lieu quoc te(GDP)_12 (2) 7" xfId="2922"/>
    <cellStyle name="1_Book3_So lieu quoc te(GDP)_12 (2) 8" xfId="2923"/>
    <cellStyle name="1_Book3_So lieu quoc te(GDP)_12 (2) 9" xfId="2924"/>
    <cellStyle name="1_Book3_So lieu quoc te(GDP)_12 (2)_07 Nong nghiep (103 - 222)" xfId="2925"/>
    <cellStyle name="1_Book3_So lieu quoc te(GDP)_12 (2)_07 Nong nghiep (103-219)" xfId="2926"/>
    <cellStyle name="1_Book3_So lieu quoc te(GDP)_12 (2)_115 (1) BoSung" xfId="2927"/>
    <cellStyle name="1_Book3_So lieu quoc te(GDP)_12 (2)_3.TKQG -Thuat Ngu" xfId="2928"/>
    <cellStyle name="1_Book3_So lieu quoc te(GDP)_12 (2)_4 Dau tu- xay dung - Thuat Ngu" xfId="2929"/>
    <cellStyle name="1_Book3_So lieu quoc te(GDP)_12 (2)_Hoa_bieu nien giam cay lau nam 2013 chinhsua_2" xfId="2930"/>
    <cellStyle name="1_Book3_So lieu quoc te(GDP)_12 (2)_Huyen.07 Nong nghiep (8-5-2014)" xfId="2931"/>
    <cellStyle name="1_Book3_So lieu quoc te(GDP)_12 (2)_NienGiam.LamNghiep.Tan" xfId="2932"/>
    <cellStyle name="1_Book3_So lieu quoc te(GDP)_12 (2)_THANH- 07 Nong nghiep (ngay 8-5-2014)" xfId="2933"/>
    <cellStyle name="1_Book3_So lieu quoc te(GDP)_3.TKQG -Thuat Ngu" xfId="2934"/>
    <cellStyle name="1_Book3_So lieu quoc te(GDP)_4 Dau tu- xay dung - Thuat Ngu" xfId="2935"/>
    <cellStyle name="1_Book3_So lieu quoc te(GDP)_Hoa_bieu nien giam cay lau nam 2013 chinhsua_2" xfId="2936"/>
    <cellStyle name="1_Book3_So lieu quoc te(GDP)_Huyen.07 Nong nghiep (8-5-2014)" xfId="2937"/>
    <cellStyle name="1_Book3_So lieu quoc te(GDP)_Ngiam_lamnghiep_2011_v2(1)(1)" xfId="2938"/>
    <cellStyle name="1_Book3_So lieu quoc te(GDP)_NienGiam.LamNghiep.Tan" xfId="2939"/>
    <cellStyle name="1_Book3_So lieu quoc te(GDP)_THANH- 07 Nong nghiep (ngay 8-5-2014)" xfId="2940"/>
    <cellStyle name="1_Book3_XNK" xfId="2941"/>
    <cellStyle name="1_Book3_XNK_Bo sung 04 bieu Cong nghiep" xfId="2942"/>
    <cellStyle name="1_Book4" xfId="2943"/>
    <cellStyle name="1_Book4_Book1" xfId="2944"/>
    <cellStyle name="1_BRU-KI 2010-updated" xfId="2945"/>
    <cellStyle name="1_CAM-KI 2010-updated" xfId="2946"/>
    <cellStyle name="1_CAM-KI 2010-updated 2" xfId="2947"/>
    <cellStyle name="1_CSKDCT 2010" xfId="2948"/>
    <cellStyle name="1_CSKDCT 2010_Bo sung 04 bieu Cong nghiep" xfId="2949"/>
    <cellStyle name="1_CucThongke-phucdap-Tuan-Anh" xfId="2950"/>
    <cellStyle name="1_dan so phan tich 10 nam(moi)" xfId="2951"/>
    <cellStyle name="1_dan so phan tich 10 nam(moi) 10" xfId="2952"/>
    <cellStyle name="1_dan so phan tich 10 nam(moi) 11" xfId="2953"/>
    <cellStyle name="1_dan so phan tich 10 nam(moi) 2" xfId="2954"/>
    <cellStyle name="1_dan so phan tich 10 nam(moi) 3" xfId="2955"/>
    <cellStyle name="1_dan so phan tich 10 nam(moi) 4" xfId="2956"/>
    <cellStyle name="1_dan so phan tich 10 nam(moi) 5" xfId="2957"/>
    <cellStyle name="1_dan so phan tich 10 nam(moi) 6" xfId="2958"/>
    <cellStyle name="1_dan so phan tich 10 nam(moi) 7" xfId="2959"/>
    <cellStyle name="1_dan so phan tich 10 nam(moi) 8" xfId="2960"/>
    <cellStyle name="1_dan so phan tich 10 nam(moi) 9" xfId="2961"/>
    <cellStyle name="1_dan so phan tich 10 nam(moi)_05 Doanh nghiep va Ca the (25)" xfId="2962"/>
    <cellStyle name="1_dan so phan tich 10 nam(moi)_07 Nong nghiep (103 - 222)" xfId="2963"/>
    <cellStyle name="1_dan so phan tich 10 nam(moi)_07 Nong nghiep (103-219)" xfId="2964"/>
    <cellStyle name="1_dan so phan tich 10 nam(moi)_115 (1) BoSung" xfId="2965"/>
    <cellStyle name="1_dan so phan tich 10 nam(moi)_3.TKQG -Thuat Ngu" xfId="2966"/>
    <cellStyle name="1_dan so phan tich 10 nam(moi)_4 Dau tu- xay dung - Thuat Ngu" xfId="2967"/>
    <cellStyle name="1_dan so phan tich 10 nam(moi)_Ca the" xfId="2968"/>
    <cellStyle name="1_dan so phan tich 10 nam(moi)_Hoa_bieu nien giam cay lau nam 2013 chinhsua_2" xfId="2969"/>
    <cellStyle name="1_dan so phan tich 10 nam(moi)_Huyen.07 Nong nghiep (8-5-2014)" xfId="2970"/>
    <cellStyle name="1_dan so phan tich 10 nam(moi)_Nien giam KT_TV 2010" xfId="2971"/>
    <cellStyle name="1_dan so phan tich 10 nam(moi)_NienGiam.LamNghiep.Tan" xfId="2972"/>
    <cellStyle name="1_dan so phan tich 10 nam(moi)_THANH- 07 Nong nghiep (ngay 8-5-2014)" xfId="2973"/>
    <cellStyle name="1_Lam nghiep, thuy san 2010" xfId="2974"/>
    <cellStyle name="1_Lam nghiep, thuy san 2010 (ok)" xfId="2975"/>
    <cellStyle name="1_Lam nghiep, thuy san 2010 (ok) 10" xfId="2976"/>
    <cellStyle name="1_Lam nghiep, thuy san 2010 (ok) 11" xfId="2977"/>
    <cellStyle name="1_Lam nghiep, thuy san 2010 (ok) 2" xfId="2978"/>
    <cellStyle name="1_Lam nghiep, thuy san 2010 (ok) 3" xfId="2979"/>
    <cellStyle name="1_Lam nghiep, thuy san 2010 (ok) 4" xfId="2980"/>
    <cellStyle name="1_Lam nghiep, thuy san 2010 (ok) 5" xfId="2981"/>
    <cellStyle name="1_Lam nghiep, thuy san 2010 (ok) 6" xfId="2982"/>
    <cellStyle name="1_Lam nghiep, thuy san 2010 (ok) 7" xfId="2983"/>
    <cellStyle name="1_Lam nghiep, thuy san 2010 (ok) 8" xfId="2984"/>
    <cellStyle name="1_Lam nghiep, thuy san 2010 (ok) 9" xfId="2985"/>
    <cellStyle name="1_Lam nghiep, thuy san 2010 (ok)_04 Tai khoan quoc gia va NSNN (048-050)-Quyen" xfId="2986"/>
    <cellStyle name="1_Lam nghiep, thuy san 2010 (ok)_05 Dau tu xay dung (053-066)" xfId="2987"/>
    <cellStyle name="1_Lam nghiep, thuy san 2010 (ok)_06 Doanh nghiep (064-099)" xfId="2988"/>
    <cellStyle name="1_Lam nghiep, thuy san 2010 (ok)_11 (3)" xfId="2989"/>
    <cellStyle name="1_Lam nghiep, thuy san 2010 (ok)_11 (3) 10" xfId="2990"/>
    <cellStyle name="1_Lam nghiep, thuy san 2010 (ok)_11 (3) 11" xfId="2991"/>
    <cellStyle name="1_Lam nghiep, thuy san 2010 (ok)_11 (3) 2" xfId="2992"/>
    <cellStyle name="1_Lam nghiep, thuy san 2010 (ok)_11 (3) 3" xfId="2993"/>
    <cellStyle name="1_Lam nghiep, thuy san 2010 (ok)_11 (3) 4" xfId="2994"/>
    <cellStyle name="1_Lam nghiep, thuy san 2010 (ok)_11 (3) 5" xfId="2995"/>
    <cellStyle name="1_Lam nghiep, thuy san 2010 (ok)_11 (3) 6" xfId="2996"/>
    <cellStyle name="1_Lam nghiep, thuy san 2010 (ok)_11 (3) 7" xfId="2997"/>
    <cellStyle name="1_Lam nghiep, thuy san 2010 (ok)_11 (3) 8" xfId="2998"/>
    <cellStyle name="1_Lam nghiep, thuy san 2010 (ok)_11 (3) 9" xfId="2999"/>
    <cellStyle name="1_Lam nghiep, thuy san 2010 (ok)_11 (3)_04 Tai khoan quoc gia va NSNN (048-050)-Quyen" xfId="3000"/>
    <cellStyle name="1_Lam nghiep, thuy san 2010 (ok)_11 (3)_05 Dau tu xay dung (053-066)" xfId="3001"/>
    <cellStyle name="1_Lam nghiep, thuy san 2010 (ok)_11 (3)_06 Doanh nghiep (064-099)" xfId="3002"/>
    <cellStyle name="1_Lam nghiep, thuy san 2010 (ok)_11 (3)_3.TKQG -Thuat Ngu" xfId="3003"/>
    <cellStyle name="1_Lam nghiep, thuy san 2010 (ok)_11 (3)_4 Dau tu- xay dung - Thuat Ngu" xfId="3004"/>
    <cellStyle name="1_Lam nghiep, thuy san 2010 (ok)_12 (2)" xfId="3005"/>
    <cellStyle name="1_Lam nghiep, thuy san 2010 (ok)_12 (2) 10" xfId="3006"/>
    <cellStyle name="1_Lam nghiep, thuy san 2010 (ok)_12 (2) 11" xfId="3007"/>
    <cellStyle name="1_Lam nghiep, thuy san 2010 (ok)_12 (2) 2" xfId="3008"/>
    <cellStyle name="1_Lam nghiep, thuy san 2010 (ok)_12 (2) 3" xfId="3009"/>
    <cellStyle name="1_Lam nghiep, thuy san 2010 (ok)_12 (2) 4" xfId="3010"/>
    <cellStyle name="1_Lam nghiep, thuy san 2010 (ok)_12 (2) 5" xfId="3011"/>
    <cellStyle name="1_Lam nghiep, thuy san 2010 (ok)_12 (2) 6" xfId="3012"/>
    <cellStyle name="1_Lam nghiep, thuy san 2010 (ok)_12 (2) 7" xfId="3013"/>
    <cellStyle name="1_Lam nghiep, thuy san 2010 (ok)_12 (2) 8" xfId="3014"/>
    <cellStyle name="1_Lam nghiep, thuy san 2010 (ok)_12 (2) 9" xfId="3015"/>
    <cellStyle name="1_Lam nghiep, thuy san 2010 (ok)_12 (2)_04 Tai khoan quoc gia va NSNN (048-050)-Quyen" xfId="3016"/>
    <cellStyle name="1_Lam nghiep, thuy san 2010 (ok)_12 (2)_05 Dau tu xay dung (053-066)" xfId="3017"/>
    <cellStyle name="1_Lam nghiep, thuy san 2010 (ok)_12 (2)_06 Doanh nghiep (064-099)" xfId="3018"/>
    <cellStyle name="1_Lam nghiep, thuy san 2010 (ok)_12 (2)_3.TKQG -Thuat Ngu" xfId="3019"/>
    <cellStyle name="1_Lam nghiep, thuy san 2010 (ok)_12 (2)_4 Dau tu- xay dung - Thuat Ngu" xfId="3020"/>
    <cellStyle name="1_Lam nghiep, thuy san 2010 (ok)_3.TKQG -Thuat Ngu" xfId="3021"/>
    <cellStyle name="1_Lam nghiep, thuy san 2010 (ok)_4 Dau tu- xay dung - Thuat Ngu" xfId="3022"/>
    <cellStyle name="1_Lam nghiep, thuy san 2010_05 Doanh nghiep va Ca the_2011 (Ok)" xfId="3023"/>
    <cellStyle name="1_Lam nghiep, thuy san 2010_05 Doanh nghiep va Ca the_2011 (Ok) 10" xfId="3024"/>
    <cellStyle name="1_Lam nghiep, thuy san 2010_05 Doanh nghiep va Ca the_2011 (Ok) 11" xfId="3025"/>
    <cellStyle name="1_Lam nghiep, thuy san 2010_05 Doanh nghiep va Ca the_2011 (Ok) 2" xfId="3026"/>
    <cellStyle name="1_Lam nghiep, thuy san 2010_05 Doanh nghiep va Ca the_2011 (Ok) 3" xfId="3027"/>
    <cellStyle name="1_Lam nghiep, thuy san 2010_05 Doanh nghiep va Ca the_2011 (Ok) 4" xfId="3028"/>
    <cellStyle name="1_Lam nghiep, thuy san 2010_05 Doanh nghiep va Ca the_2011 (Ok) 5" xfId="3029"/>
    <cellStyle name="1_Lam nghiep, thuy san 2010_05 Doanh nghiep va Ca the_2011 (Ok) 6" xfId="3030"/>
    <cellStyle name="1_Lam nghiep, thuy san 2010_05 Doanh nghiep va Ca the_2011 (Ok) 7" xfId="3031"/>
    <cellStyle name="1_Lam nghiep, thuy san 2010_05 Doanh nghiep va Ca the_2011 (Ok) 8" xfId="3032"/>
    <cellStyle name="1_Lam nghiep, thuy san 2010_05 Doanh nghiep va Ca the_2011 (Ok) 9" xfId="3033"/>
    <cellStyle name="1_Lam nghiep, thuy san 2010_05 Doanh nghiep va Ca the_2011 (Ok)_04 Tai khoan quoc gia va NSNN (048-050)-Quyen" xfId="3034"/>
    <cellStyle name="1_Lam nghiep, thuy san 2010_05 Doanh nghiep va Ca the_2011 (Ok)_05 Dau tu xay dung (053-066)" xfId="3035"/>
    <cellStyle name="1_Lam nghiep, thuy san 2010_05 Doanh nghiep va Ca the_2011 (Ok)_06 Doanh nghiep (064-099)" xfId="3036"/>
    <cellStyle name="1_Lam nghiep, thuy san 2010_05 Doanh nghiep va Ca the_2011 (Ok)_3.TKQG -Thuat Ngu" xfId="3037"/>
    <cellStyle name="1_Lam nghiep, thuy san 2010_05 Doanh nghiep va Ca the_2011 (Ok)_4 Dau tu- xay dung - Thuat Ngu" xfId="3038"/>
    <cellStyle name="1_Lam nghiep, thuy san 2010_11 (3)" xfId="3039"/>
    <cellStyle name="1_Lam nghiep, thuy san 2010_12 (2)" xfId="3040"/>
    <cellStyle name="1_Lam nghiep, thuy san 2010_Bo sung 04 bieu Cong nghiep" xfId="3041"/>
    <cellStyle name="1_Lam nghiep, thuy san 2010_Bo sung 04 bieu Cong nghiep 10" xfId="3042"/>
    <cellStyle name="1_Lam nghiep, thuy san 2010_Bo sung 04 bieu Cong nghiep 11" xfId="3043"/>
    <cellStyle name="1_Lam nghiep, thuy san 2010_Bo sung 04 bieu Cong nghiep 2" xfId="3044"/>
    <cellStyle name="1_Lam nghiep, thuy san 2010_Bo sung 04 bieu Cong nghiep 3" xfId="3045"/>
    <cellStyle name="1_Lam nghiep, thuy san 2010_Bo sung 04 bieu Cong nghiep 4" xfId="3046"/>
    <cellStyle name="1_Lam nghiep, thuy san 2010_Bo sung 04 bieu Cong nghiep 5" xfId="3047"/>
    <cellStyle name="1_Lam nghiep, thuy san 2010_Bo sung 04 bieu Cong nghiep 6" xfId="3048"/>
    <cellStyle name="1_Lam nghiep, thuy san 2010_Bo sung 04 bieu Cong nghiep 7" xfId="3049"/>
    <cellStyle name="1_Lam nghiep, thuy san 2010_Bo sung 04 bieu Cong nghiep 8" xfId="3050"/>
    <cellStyle name="1_Lam nghiep, thuy san 2010_Bo sung 04 bieu Cong nghiep 9" xfId="3051"/>
    <cellStyle name="1_Lam nghiep, thuy san 2010_Bo sung 04 bieu Cong nghiep_04 Tai khoan quoc gia va NSNN (048-050)-Quyen" xfId="3052"/>
    <cellStyle name="1_Lam nghiep, thuy san 2010_Bo sung 04 bieu Cong nghiep_05 Dau tu xay dung (053-066)" xfId="3053"/>
    <cellStyle name="1_Lam nghiep, thuy san 2010_Bo sung 04 bieu Cong nghiep_06 Doanh nghiep (064-099)" xfId="3054"/>
    <cellStyle name="1_Lam nghiep, thuy san 2010_Bo sung 04 bieu Cong nghiep_3.TKQG -Thuat Ngu" xfId="3055"/>
    <cellStyle name="1_Lam nghiep, thuy san 2010_Bo sung 04 bieu Cong nghiep_4 Dau tu- xay dung - Thuat Ngu" xfId="3056"/>
    <cellStyle name="1_Lam nghiep, thuy san 2010_CucThongke-phucdap-Tuan-Anh" xfId="3057"/>
    <cellStyle name="1_Lam nghiep, thuy san 2010_CucThongke-phucdap-Tuan-Anh 10" xfId="3058"/>
    <cellStyle name="1_Lam nghiep, thuy san 2010_CucThongke-phucdap-Tuan-Anh 11" xfId="3059"/>
    <cellStyle name="1_Lam nghiep, thuy san 2010_CucThongke-phucdap-Tuan-Anh 2" xfId="3060"/>
    <cellStyle name="1_Lam nghiep, thuy san 2010_CucThongke-phucdap-Tuan-Anh 3" xfId="3061"/>
    <cellStyle name="1_Lam nghiep, thuy san 2010_CucThongke-phucdap-Tuan-Anh 4" xfId="3062"/>
    <cellStyle name="1_Lam nghiep, thuy san 2010_CucThongke-phucdap-Tuan-Anh 5" xfId="3063"/>
    <cellStyle name="1_Lam nghiep, thuy san 2010_CucThongke-phucdap-Tuan-Anh 6" xfId="3064"/>
    <cellStyle name="1_Lam nghiep, thuy san 2010_CucThongke-phucdap-Tuan-Anh 7" xfId="3065"/>
    <cellStyle name="1_Lam nghiep, thuy san 2010_CucThongke-phucdap-Tuan-Anh 8" xfId="3066"/>
    <cellStyle name="1_Lam nghiep, thuy san 2010_CucThongke-phucdap-Tuan-Anh 9" xfId="3067"/>
    <cellStyle name="1_Lam nghiep, thuy san 2010_CucThongke-phucdap-Tuan-Anh_04 Tai khoan quoc gia va NSNN (048-050)-Quyen" xfId="3068"/>
    <cellStyle name="1_Lam nghiep, thuy san 2010_CucThongke-phucdap-Tuan-Anh_05 Dau tu xay dung (053-066)" xfId="3069"/>
    <cellStyle name="1_Lam nghiep, thuy san 2010_CucThongke-phucdap-Tuan-Anh_06 Doanh nghiep (064-099)" xfId="3070"/>
    <cellStyle name="1_Lam nghiep, thuy san 2010_CucThongke-phucdap-Tuan-Anh_3.TKQG -Thuat Ngu" xfId="3071"/>
    <cellStyle name="1_Lam nghiep, thuy san 2010_CucThongke-phucdap-Tuan-Anh_4 Dau tu- xay dung - Thuat Ngu" xfId="3072"/>
    <cellStyle name="1_Lam nghiep, thuy san 2010_Ngiam_lamnghiep_2011_v2(1)(1)" xfId="3073"/>
    <cellStyle name="1_Lam nghiep, thuy san 2010_Ngiam_lamnghiep_2011_v2(1)(1) 10" xfId="3074"/>
    <cellStyle name="1_Lam nghiep, thuy san 2010_Ngiam_lamnghiep_2011_v2(1)(1) 11" xfId="3075"/>
    <cellStyle name="1_Lam nghiep, thuy san 2010_Ngiam_lamnghiep_2011_v2(1)(1) 2" xfId="3076"/>
    <cellStyle name="1_Lam nghiep, thuy san 2010_Ngiam_lamnghiep_2011_v2(1)(1) 3" xfId="3077"/>
    <cellStyle name="1_Lam nghiep, thuy san 2010_Ngiam_lamnghiep_2011_v2(1)(1) 4" xfId="3078"/>
    <cellStyle name="1_Lam nghiep, thuy san 2010_Ngiam_lamnghiep_2011_v2(1)(1) 5" xfId="3079"/>
    <cellStyle name="1_Lam nghiep, thuy san 2010_Ngiam_lamnghiep_2011_v2(1)(1) 6" xfId="3080"/>
    <cellStyle name="1_Lam nghiep, thuy san 2010_Ngiam_lamnghiep_2011_v2(1)(1) 7" xfId="3081"/>
    <cellStyle name="1_Lam nghiep, thuy san 2010_Ngiam_lamnghiep_2011_v2(1)(1) 8" xfId="3082"/>
    <cellStyle name="1_Lam nghiep, thuy san 2010_Ngiam_lamnghiep_2011_v2(1)(1) 9" xfId="3083"/>
    <cellStyle name="1_Lam nghiep, thuy san 2010_Ngiam_lamnghiep_2011_v2(1)(1)_04 Tai khoan quoc gia va NSNN (048-050)-Quyen" xfId="3084"/>
    <cellStyle name="1_Lam nghiep, thuy san 2010_Ngiam_lamnghiep_2011_v2(1)(1)_05 Dau tu xay dung (053-066)" xfId="3085"/>
    <cellStyle name="1_Lam nghiep, thuy san 2010_Ngiam_lamnghiep_2011_v2(1)(1)_06 Doanh nghiep (064-099)" xfId="3086"/>
    <cellStyle name="1_Lam nghiep, thuy san 2010_Ngiam_lamnghiep_2011_v2(1)(1)_3.TKQG -Thuat Ngu" xfId="3087"/>
    <cellStyle name="1_Lam nghiep, thuy san 2010_Ngiam_lamnghiep_2011_v2(1)(1)_4 Dau tu- xay dung - Thuat Ngu" xfId="3088"/>
    <cellStyle name="1_Lam nghiep, thuy san 2010_Nien giam day du  Nong nghiep 2010" xfId="3089"/>
    <cellStyle name="1_Lam nghiep, thuy san 2010_nien giam tom tat 2010 (thuy)" xfId="3090"/>
    <cellStyle name="1_Lam nghiep, thuy san 2010_nien giam tom tat 2010 (thuy) 10" xfId="3091"/>
    <cellStyle name="1_Lam nghiep, thuy san 2010_nien giam tom tat 2010 (thuy) 11" xfId="3092"/>
    <cellStyle name="1_Lam nghiep, thuy san 2010_nien giam tom tat 2010 (thuy) 2" xfId="3093"/>
    <cellStyle name="1_Lam nghiep, thuy san 2010_nien giam tom tat 2010 (thuy) 3" xfId="3094"/>
    <cellStyle name="1_Lam nghiep, thuy san 2010_nien giam tom tat 2010 (thuy) 4" xfId="3095"/>
    <cellStyle name="1_Lam nghiep, thuy san 2010_nien giam tom tat 2010 (thuy) 5" xfId="3096"/>
    <cellStyle name="1_Lam nghiep, thuy san 2010_nien giam tom tat 2010 (thuy) 6" xfId="3097"/>
    <cellStyle name="1_Lam nghiep, thuy san 2010_nien giam tom tat 2010 (thuy) 7" xfId="3098"/>
    <cellStyle name="1_Lam nghiep, thuy san 2010_nien giam tom tat 2010 (thuy) 8" xfId="3099"/>
    <cellStyle name="1_Lam nghiep, thuy san 2010_nien giam tom tat 2010 (thuy) 9" xfId="3100"/>
    <cellStyle name="1_Lam nghiep, thuy san 2010_nien giam tom tat 2010 (thuy)_04 Tai khoan quoc gia va NSNN (048-050)-Quyen" xfId="3101"/>
    <cellStyle name="1_Lam nghiep, thuy san 2010_nien giam tom tat 2010 (thuy)_05 Dau tu xay dung (053-066)" xfId="3102"/>
    <cellStyle name="1_Lam nghiep, thuy san 2010_nien giam tom tat 2010 (thuy)_06 Doanh nghiep (064-099)" xfId="3103"/>
    <cellStyle name="1_Lam nghiep, thuy san 2010_nien giam tom tat 2010 (thuy)_3.TKQG -Thuat Ngu" xfId="3104"/>
    <cellStyle name="1_Lam nghiep, thuy san 2010_nien giam tom tat 2010 (thuy)_4 Dau tu- xay dung - Thuat Ngu" xfId="3105"/>
    <cellStyle name="1_Lam nghiep, thuy san 2010_Phan II (094-211)" xfId="3106"/>
    <cellStyle name="1_LAO-KI 2010-updated" xfId="3107"/>
    <cellStyle name="1_Maket NGTT Cong nghiep 2011" xfId="3108"/>
    <cellStyle name="1_Maket NGTT Doanh Nghiep 2011" xfId="3109"/>
    <cellStyle name="1_Maket NGTT Thu chi NS 2011" xfId="3110"/>
    <cellStyle name="1_Ngiam_lamnghiep_2011_v2(1)(1)" xfId="3111"/>
    <cellStyle name="1_NGTT Ca the 2011 Diep" xfId="3112"/>
    <cellStyle name="1_Nien giam day du  Nong nghiep 2010" xfId="3113"/>
    <cellStyle name="1_Nongnghiep" xfId="3114"/>
    <cellStyle name="1_Nongnghiep_Bo sung 04 bieu Cong nghiep" xfId="3115"/>
    <cellStyle name="1_Phan II (094-211)" xfId="3116"/>
    <cellStyle name="1_So lieu quoc te TH" xfId="3117"/>
    <cellStyle name="1_So lieu quoc te(GDP)" xfId="3118"/>
    <cellStyle name="1_So lieu quoc te(GDP) 10" xfId="3119"/>
    <cellStyle name="1_So lieu quoc te(GDP) 11" xfId="3120"/>
    <cellStyle name="1_So lieu quoc te(GDP) 2" xfId="3121"/>
    <cellStyle name="1_So lieu quoc te(GDP) 3" xfId="3122"/>
    <cellStyle name="1_So lieu quoc te(GDP) 4" xfId="3123"/>
    <cellStyle name="1_So lieu quoc te(GDP) 5" xfId="3124"/>
    <cellStyle name="1_So lieu quoc te(GDP) 6" xfId="3125"/>
    <cellStyle name="1_So lieu quoc te(GDP) 7" xfId="3126"/>
    <cellStyle name="1_So lieu quoc te(GDP) 8" xfId="3127"/>
    <cellStyle name="1_So lieu quoc te(GDP) 9" xfId="3128"/>
    <cellStyle name="1_So lieu quoc te(GDP)_05 Doanh nghiep va Ca the_2011 (Ok)" xfId="3129"/>
    <cellStyle name="1_So lieu quoc te(GDP)_07 Nong nghiep (103 - 222)" xfId="3130"/>
    <cellStyle name="1_So lieu quoc te(GDP)_07 Nong nghiep (103-219)" xfId="3131"/>
    <cellStyle name="1_So lieu quoc te(GDP)_11 (3)" xfId="3132"/>
    <cellStyle name="1_So lieu quoc te(GDP)_11 (3) 10" xfId="3133"/>
    <cellStyle name="1_So lieu quoc te(GDP)_11 (3) 11" xfId="3134"/>
    <cellStyle name="1_So lieu quoc te(GDP)_11 (3) 2" xfId="3135"/>
    <cellStyle name="1_So lieu quoc te(GDP)_11 (3) 3" xfId="3136"/>
    <cellStyle name="1_So lieu quoc te(GDP)_11 (3) 4" xfId="3137"/>
    <cellStyle name="1_So lieu quoc te(GDP)_11 (3) 5" xfId="3138"/>
    <cellStyle name="1_So lieu quoc te(GDP)_11 (3) 6" xfId="3139"/>
    <cellStyle name="1_So lieu quoc te(GDP)_11 (3) 7" xfId="3140"/>
    <cellStyle name="1_So lieu quoc te(GDP)_11 (3) 8" xfId="3141"/>
    <cellStyle name="1_So lieu quoc te(GDP)_11 (3) 9" xfId="3142"/>
    <cellStyle name="1_So lieu quoc te(GDP)_11 (3)_07 Nong nghiep (103 - 222)" xfId="3143"/>
    <cellStyle name="1_So lieu quoc te(GDP)_11 (3)_07 Nong nghiep (103-219)" xfId="3144"/>
    <cellStyle name="1_So lieu quoc te(GDP)_11 (3)_115 (1) BoSung" xfId="3145"/>
    <cellStyle name="1_So lieu quoc te(GDP)_11 (3)_3.TKQG -Thuat Ngu" xfId="3146"/>
    <cellStyle name="1_So lieu quoc te(GDP)_11 (3)_4 Dau tu- xay dung - Thuat Ngu" xfId="3147"/>
    <cellStyle name="1_So lieu quoc te(GDP)_11 (3)_Hoa_bieu nien giam cay lau nam 2013 chinhsua_2" xfId="3148"/>
    <cellStyle name="1_So lieu quoc te(GDP)_11 (3)_Huyen.07 Nong nghiep (8-5-2014)" xfId="3149"/>
    <cellStyle name="1_So lieu quoc te(GDP)_11 (3)_NienGiam.LamNghiep.Tan" xfId="3150"/>
    <cellStyle name="1_So lieu quoc te(GDP)_11 (3)_THANH- 07 Nong nghiep (ngay 8-5-2014)" xfId="3151"/>
    <cellStyle name="1_So lieu quoc te(GDP)_115 (1) BoSung" xfId="3152"/>
    <cellStyle name="1_So lieu quoc te(GDP)_12 (2)" xfId="3153"/>
    <cellStyle name="1_So lieu quoc te(GDP)_12 (2) 10" xfId="3154"/>
    <cellStyle name="1_So lieu quoc te(GDP)_12 (2) 11" xfId="3155"/>
    <cellStyle name="1_So lieu quoc te(GDP)_12 (2) 2" xfId="3156"/>
    <cellStyle name="1_So lieu quoc te(GDP)_12 (2) 3" xfId="3157"/>
    <cellStyle name="1_So lieu quoc te(GDP)_12 (2) 4" xfId="3158"/>
    <cellStyle name="1_So lieu quoc te(GDP)_12 (2) 5" xfId="3159"/>
    <cellStyle name="1_So lieu quoc te(GDP)_12 (2) 6" xfId="3160"/>
    <cellStyle name="1_So lieu quoc te(GDP)_12 (2) 7" xfId="3161"/>
    <cellStyle name="1_So lieu quoc te(GDP)_12 (2) 8" xfId="3162"/>
    <cellStyle name="1_So lieu quoc te(GDP)_12 (2) 9" xfId="3163"/>
    <cellStyle name="1_So lieu quoc te(GDP)_12 (2)_07 Nong nghiep (103 - 222)" xfId="3164"/>
    <cellStyle name="1_So lieu quoc te(GDP)_12 (2)_07 Nong nghiep (103-219)" xfId="3165"/>
    <cellStyle name="1_So lieu quoc te(GDP)_12 (2)_115 (1) BoSung" xfId="3166"/>
    <cellStyle name="1_So lieu quoc te(GDP)_12 (2)_3.TKQG -Thuat Ngu" xfId="3167"/>
    <cellStyle name="1_So lieu quoc te(GDP)_12 (2)_4 Dau tu- xay dung - Thuat Ngu" xfId="3168"/>
    <cellStyle name="1_So lieu quoc te(GDP)_12 (2)_Hoa_bieu nien giam cay lau nam 2013 chinhsua_2" xfId="3169"/>
    <cellStyle name="1_So lieu quoc te(GDP)_12 (2)_Huyen.07 Nong nghiep (8-5-2014)" xfId="3170"/>
    <cellStyle name="1_So lieu quoc te(GDP)_12 (2)_NienGiam.LamNghiep.Tan" xfId="3171"/>
    <cellStyle name="1_So lieu quoc te(GDP)_12 (2)_THANH- 07 Nong nghiep (ngay 8-5-2014)" xfId="3172"/>
    <cellStyle name="1_So lieu quoc te(GDP)_3.TKQG -Thuat Ngu" xfId="3173"/>
    <cellStyle name="1_So lieu quoc te(GDP)_4 Dau tu- xay dung - Thuat Ngu" xfId="3174"/>
    <cellStyle name="1_So lieu quoc te(GDP)_Hoa_bieu nien giam cay lau nam 2013 chinhsua_2" xfId="3175"/>
    <cellStyle name="1_So lieu quoc te(GDP)_Huyen.07 Nong nghiep (8-5-2014)" xfId="3176"/>
    <cellStyle name="1_So lieu quoc te(GDP)_Ngiam_lamnghiep_2011_v2(1)(1)" xfId="3177"/>
    <cellStyle name="1_So lieu quoc te(GDP)_NienGiam.LamNghiep.Tan" xfId="3178"/>
    <cellStyle name="1_So lieu quoc te(GDP)_THANH- 07 Nong nghiep (ngay 8-5-2014)" xfId="3179"/>
    <cellStyle name="1_Tong hop NGTT" xfId="3180"/>
    <cellStyle name="1_XNK" xfId="3181"/>
    <cellStyle name="1_XNK_Bo sung 04 bieu Cong nghiep" xfId="3182"/>
    <cellStyle name="¹éºÐÀ²_      " xfId="3183"/>
    <cellStyle name="20% - Accent1 2" xfId="3184"/>
    <cellStyle name="20% - Accent2 2" xfId="3185"/>
    <cellStyle name="20% - Accent3 2" xfId="3186"/>
    <cellStyle name="20% - Accent4 2" xfId="3187"/>
    <cellStyle name="20% - Accent5 2" xfId="3188"/>
    <cellStyle name="20% - Accent6 2" xfId="3189"/>
    <cellStyle name="40% - Accent1 2" xfId="3190"/>
    <cellStyle name="40% - Accent2 2" xfId="3191"/>
    <cellStyle name="40% - Accent3 2" xfId="3192"/>
    <cellStyle name="40% - Accent4 2" xfId="3193"/>
    <cellStyle name="40% - Accent5 2" xfId="3194"/>
    <cellStyle name="40% - Accent6 2" xfId="3195"/>
    <cellStyle name="60% - Accent1 2" xfId="3196"/>
    <cellStyle name="60% - Accent2 2" xfId="3197"/>
    <cellStyle name="60% - Accent3 2" xfId="3198"/>
    <cellStyle name="60% - Accent4 2" xfId="3199"/>
    <cellStyle name="60% - Accent5 2" xfId="3200"/>
    <cellStyle name="60% - Accent6 2" xfId="3201"/>
    <cellStyle name="Accent1 2" xfId="3202"/>
    <cellStyle name="Accent2 2" xfId="3203"/>
    <cellStyle name="Accent3 2" xfId="3204"/>
    <cellStyle name="Accent4 2" xfId="3205"/>
    <cellStyle name="Accent5 2" xfId="3206"/>
    <cellStyle name="Accent6 2" xfId="3207"/>
    <cellStyle name="ÅëÈ­ [0]_      " xfId="3208"/>
    <cellStyle name="ÅëÈ­_      " xfId="3209"/>
    <cellStyle name="AeE­_INQUIRY ¿?¾÷AßAø " xfId="3210"/>
    <cellStyle name="ÅëÈ­_L601CPT" xfId="3211"/>
    <cellStyle name="ÄÞ¸¶ [0]_      " xfId="3212"/>
    <cellStyle name="AÞ¸¶ [0]_INQUIRY ¿?¾÷AßAø " xfId="3213"/>
    <cellStyle name="ÄÞ¸¶ [0]_L601CPT" xfId="3214"/>
    <cellStyle name="ÄÞ¸¶_      " xfId="3215"/>
    <cellStyle name="AÞ¸¶_INQUIRY ¿?¾÷AßAø " xfId="3216"/>
    <cellStyle name="ÄÞ¸¶_L601CPT" xfId="3217"/>
    <cellStyle name="AutoFormat Options" xfId="3218"/>
    <cellStyle name="Bad 2" xfId="3219"/>
    <cellStyle name="Bình thường 2" xfId="3220"/>
    <cellStyle name="C?AØ_¿?¾÷CoE² " xfId="3221"/>
    <cellStyle name="Ç¥ÁØ_      " xfId="3222"/>
    <cellStyle name="Calculation 2" xfId="3223"/>
    <cellStyle name="category" xfId="3224"/>
    <cellStyle name="Cerrency_Sheet2_XANGDAU" xfId="3225"/>
    <cellStyle name="Check Cell 2" xfId="3226"/>
    <cellStyle name="Comma" xfId="3227" builtinId="3"/>
    <cellStyle name="Comma 10" xfId="3228"/>
    <cellStyle name="Comma 10 2 2" xfId="3229"/>
    <cellStyle name="Comma 16 6 2" xfId="3230"/>
    <cellStyle name="Comma 2" xfId="3231"/>
    <cellStyle name="Comma 2 3 2 2" xfId="3232"/>
    <cellStyle name="Comma 23" xfId="3233"/>
    <cellStyle name="Comma 3" xfId="3234"/>
    <cellStyle name="Comma 4" xfId="3235"/>
    <cellStyle name="Comma 5" xfId="3236"/>
    <cellStyle name="Comma 6" xfId="3237"/>
    <cellStyle name="Comma 7" xfId="3238"/>
    <cellStyle name="Comma 8" xfId="3239"/>
    <cellStyle name="Comma 9" xfId="3240"/>
    <cellStyle name="comma zerodec" xfId="3241"/>
    <cellStyle name="Comma??0]_TSTOANXH H" xfId="3242"/>
    <cellStyle name="Comma0" xfId="3243"/>
    <cellStyle name="cong" xfId="3244"/>
    <cellStyle name="Currency 2" xfId="3245"/>
    <cellStyle name="Currency0" xfId="3246"/>
    <cellStyle name="Currency1" xfId="3247"/>
    <cellStyle name="Currency1 10" xfId="3248"/>
    <cellStyle name="Currency1 11" xfId="3249"/>
    <cellStyle name="Currency1 2" xfId="3250"/>
    <cellStyle name="Currency1 3" xfId="3251"/>
    <cellStyle name="Currency1 4" xfId="3252"/>
    <cellStyle name="Currency1 5" xfId="3253"/>
    <cellStyle name="Currency1 6" xfId="3254"/>
    <cellStyle name="Currency1 7" xfId="3255"/>
    <cellStyle name="Currency1 8" xfId="3256"/>
    <cellStyle name="Currency1 9" xfId="3257"/>
    <cellStyle name="Currency1_3.TKQG -Thuat Ngu" xfId="3258"/>
    <cellStyle name="Date" xfId="3259"/>
    <cellStyle name="Dấu_phảy 2" xfId="3260"/>
    <cellStyle name="DAUDE" xfId="3261"/>
    <cellStyle name="Dollar (zero dec)" xfId="3262"/>
    <cellStyle name="Dollar (zero dec) 10" xfId="3263"/>
    <cellStyle name="Dollar (zero dec) 11" xfId="3264"/>
    <cellStyle name="Dollar (zero dec) 2" xfId="3265"/>
    <cellStyle name="Dollar (zero dec) 3" xfId="3266"/>
    <cellStyle name="Dollar (zero dec) 4" xfId="3267"/>
    <cellStyle name="Dollar (zero dec) 5" xfId="3268"/>
    <cellStyle name="Dollar (zero dec) 6" xfId="3269"/>
    <cellStyle name="Dollar (zero dec) 7" xfId="3270"/>
    <cellStyle name="Dollar (zero dec) 8" xfId="3271"/>
    <cellStyle name="Dollar (zero dec) 9" xfId="3272"/>
    <cellStyle name="Dollar (zero dec)_3.TKQG -Thuat Ngu" xfId="3273"/>
    <cellStyle name="Explanatory Text 2" xfId="3274"/>
    <cellStyle name="Fixed" xfId="3275"/>
    <cellStyle name="gia" xfId="3276"/>
    <cellStyle name="Good 2" xfId="3277"/>
    <cellStyle name="Grey" xfId="3278"/>
    <cellStyle name="HEADER" xfId="3279"/>
    <cellStyle name="Header1" xfId="3280"/>
    <cellStyle name="Header2" xfId="3281"/>
    <cellStyle name="Heading 1 2" xfId="3282"/>
    <cellStyle name="Heading 2 2" xfId="3283"/>
    <cellStyle name="Heading 3 2" xfId="3284"/>
    <cellStyle name="Heading 4 2" xfId="3285"/>
    <cellStyle name="HEADING1" xfId="3286"/>
    <cellStyle name="HEADING1 10" xfId="3287"/>
    <cellStyle name="HEADING1 11" xfId="3288"/>
    <cellStyle name="HEADING1 2" xfId="3289"/>
    <cellStyle name="HEADING1 3" xfId="3290"/>
    <cellStyle name="HEADING1 4" xfId="3291"/>
    <cellStyle name="HEADING1 5" xfId="3292"/>
    <cellStyle name="HEADING1 6" xfId="3293"/>
    <cellStyle name="HEADING1 7" xfId="3294"/>
    <cellStyle name="HEADING1 8" xfId="3295"/>
    <cellStyle name="HEADING1 9" xfId="3296"/>
    <cellStyle name="HEADING1_04 Tai khoan quoc gia va NSNN (048-050)-Quyen" xfId="3297"/>
    <cellStyle name="HEADING2" xfId="3298"/>
    <cellStyle name="HEADING2 10" xfId="3299"/>
    <cellStyle name="HEADING2 11" xfId="3300"/>
    <cellStyle name="HEADING2 2" xfId="3301"/>
    <cellStyle name="HEADING2 3" xfId="3302"/>
    <cellStyle name="HEADING2 4" xfId="3303"/>
    <cellStyle name="HEADING2 5" xfId="3304"/>
    <cellStyle name="HEADING2 6" xfId="3305"/>
    <cellStyle name="HEADING2 7" xfId="3306"/>
    <cellStyle name="HEADING2 8" xfId="3307"/>
    <cellStyle name="HEADING2 9" xfId="3308"/>
    <cellStyle name="HEADING2_04 Tai khoan quoc gia va NSNN (048-050)-Quyen" xfId="3309"/>
    <cellStyle name="Input [yellow]" xfId="3310"/>
    <cellStyle name="Input 2" xfId="3311"/>
    <cellStyle name="Linked Cell 2" xfId="3312"/>
    <cellStyle name="Model" xfId="3313"/>
    <cellStyle name="Monétaire [0]_TARIFFS DB" xfId="3314"/>
    <cellStyle name="Monétaire_TARIFFS DB" xfId="3315"/>
    <cellStyle name="n" xfId="3316"/>
    <cellStyle name="Neutral 2" xfId="3317"/>
    <cellStyle name="New Times Roman" xfId="3318"/>
    <cellStyle name="No" xfId="3319"/>
    <cellStyle name="no dec" xfId="3320"/>
    <cellStyle name="No_01 DVHC-DSLD 2010" xfId="3321"/>
    <cellStyle name="Normal" xfId="0" builtinId="0"/>
    <cellStyle name="Normal - Style1" xfId="3322"/>
    <cellStyle name="Normal - Style1 10" xfId="3323"/>
    <cellStyle name="Normal - Style1 11" xfId="3324"/>
    <cellStyle name="Normal - Style1 12" xfId="3325"/>
    <cellStyle name="Normal - Style1 2" xfId="3326"/>
    <cellStyle name="Normal - Style1 3" xfId="3327"/>
    <cellStyle name="Normal - Style1 4" xfId="3328"/>
    <cellStyle name="Normal - Style1 5" xfId="3329"/>
    <cellStyle name="Normal - Style1 6" xfId="3330"/>
    <cellStyle name="Normal - Style1 7" xfId="3331"/>
    <cellStyle name="Normal - Style1 8" xfId="3332"/>
    <cellStyle name="Normal - Style1 9" xfId="3333"/>
    <cellStyle name="Normal - Style1_01 Don vi HC 2" xfId="3334"/>
    <cellStyle name="Normal 10" xfId="3335"/>
    <cellStyle name="Normal 11" xfId="3336"/>
    <cellStyle name="Normal 11 2" xfId="3337"/>
    <cellStyle name="Normal 11 4" xfId="3338"/>
    <cellStyle name="Normal 12 2" xfId="3339"/>
    <cellStyle name="Normal 12 4" xfId="3340"/>
    <cellStyle name="Normal 13" xfId="3341"/>
    <cellStyle name="Normal 13 2 2" xfId="3342"/>
    <cellStyle name="Normal 13 3" xfId="3343"/>
    <cellStyle name="Normal 16" xfId="3344"/>
    <cellStyle name="Normal 2" xfId="3345"/>
    <cellStyle name="Normal 2 2" xfId="3346"/>
    <cellStyle name="Normal 2 5" xfId="3347"/>
    <cellStyle name="Normal 2 6" xfId="3348"/>
    <cellStyle name="Normal 2_05 Doanh nghiep va Ca the (25)" xfId="3349"/>
    <cellStyle name="Normal 28" xfId="3350"/>
    <cellStyle name="Normal 3" xfId="3351"/>
    <cellStyle name="Normal 3 10" xfId="3352"/>
    <cellStyle name="Normal 3 11" xfId="3353"/>
    <cellStyle name="Normal 3 12" xfId="3354"/>
    <cellStyle name="Normal 3 2" xfId="3355"/>
    <cellStyle name="Normal 3 2 2" xfId="3356"/>
    <cellStyle name="Normal 3 3" xfId="3357"/>
    <cellStyle name="Normal 3 4" xfId="3358"/>
    <cellStyle name="Normal 3 5" xfId="3359"/>
    <cellStyle name="Normal 3 6" xfId="3360"/>
    <cellStyle name="Normal 3 7" xfId="3361"/>
    <cellStyle name="Normal 3 8" xfId="3362"/>
    <cellStyle name="Normal 3 9" xfId="3363"/>
    <cellStyle name="Normal 3_3.TKQG -Thuat Ngu" xfId="3364"/>
    <cellStyle name="Normal 4" xfId="3365"/>
    <cellStyle name="Normal 4 2" xfId="3366"/>
    <cellStyle name="Normal 4_3.TKQG -Thuat Ngu" xfId="3367"/>
    <cellStyle name="Normal 5" xfId="3368"/>
    <cellStyle name="Normal 6" xfId="3369"/>
    <cellStyle name="Normal 7" xfId="3370"/>
    <cellStyle name="Normal 8" xfId="3371"/>
    <cellStyle name="Normal 9" xfId="3372"/>
    <cellStyle name="Normal_10.Bieuthegioi-tan_NGTT2008(1) 2" xfId="3373"/>
    <cellStyle name="Normal_10MuclucNien Giam" xfId="3374"/>
    <cellStyle name="Normal_KTTV(1)_Nien giam KT_TV 2010" xfId="3375"/>
    <cellStyle name="Note 2" xfId="3376"/>
    <cellStyle name="Output 2" xfId="3377"/>
    <cellStyle name="Percent [2]" xfId="3378"/>
    <cellStyle name="Percent [2] 10" xfId="3379"/>
    <cellStyle name="Percent [2] 11" xfId="3380"/>
    <cellStyle name="Percent [2] 2" xfId="3381"/>
    <cellStyle name="Percent [2] 3" xfId="3382"/>
    <cellStyle name="Percent [2] 4" xfId="3383"/>
    <cellStyle name="Percent [2] 5" xfId="3384"/>
    <cellStyle name="Percent [2] 6" xfId="3385"/>
    <cellStyle name="Percent [2] 7" xfId="3386"/>
    <cellStyle name="Percent [2] 8" xfId="3387"/>
    <cellStyle name="Percent [2] 9" xfId="3388"/>
    <cellStyle name="Percent 2" xfId="3389"/>
    <cellStyle name="Percent 2 10" xfId="3390"/>
    <cellStyle name="Percent 2 11" xfId="3391"/>
    <cellStyle name="Percent 2 2" xfId="3392"/>
    <cellStyle name="Percent 2 3" xfId="3393"/>
    <cellStyle name="Percent 2 4" xfId="3394"/>
    <cellStyle name="Percent 2 5" xfId="3395"/>
    <cellStyle name="Percent 2 6" xfId="3396"/>
    <cellStyle name="Percent 2 7" xfId="3397"/>
    <cellStyle name="Percent 2 8" xfId="3398"/>
    <cellStyle name="Percent 2 9" xfId="3399"/>
    <cellStyle name="Percent 3" xfId="3400"/>
    <cellStyle name="Percent 4" xfId="3401"/>
    <cellStyle name="Style 1" xfId="3402"/>
    <cellStyle name="Style 1 10" xfId="3403"/>
    <cellStyle name="Style 1 11" xfId="3404"/>
    <cellStyle name="Style 1 2" xfId="3405"/>
    <cellStyle name="Style 1 3" xfId="3406"/>
    <cellStyle name="Style 1 4" xfId="3407"/>
    <cellStyle name="Style 1 5" xfId="3408"/>
    <cellStyle name="Style 1 6" xfId="3409"/>
    <cellStyle name="Style 1 7" xfId="3410"/>
    <cellStyle name="Style 1 8" xfId="3411"/>
    <cellStyle name="Style 1 9" xfId="3412"/>
    <cellStyle name="Style 1_3.TKQG -Thuat Ngu" xfId="3413"/>
    <cellStyle name="Style 10" xfId="3414"/>
    <cellStyle name="Style 11" xfId="3415"/>
    <cellStyle name="Style 2" xfId="3416"/>
    <cellStyle name="style 3" xfId="3417"/>
    <cellStyle name="Style 3 10" xfId="3418"/>
    <cellStyle name="Style 3 11" xfId="3419"/>
    <cellStyle name="Style 3 2" xfId="3420"/>
    <cellStyle name="Style 3 3" xfId="3421"/>
    <cellStyle name="Style 3 4" xfId="3422"/>
    <cellStyle name="Style 3 5" xfId="3423"/>
    <cellStyle name="Style 3 6" xfId="3424"/>
    <cellStyle name="Style 3 7" xfId="3425"/>
    <cellStyle name="Style 3 8" xfId="3426"/>
    <cellStyle name="Style 3 9" xfId="3427"/>
    <cellStyle name="style 3_3.TKQG -Thuat Ngu" xfId="3428"/>
    <cellStyle name="Style 4" xfId="3429"/>
    <cellStyle name="Style 5" xfId="3430"/>
    <cellStyle name="Style 6" xfId="3431"/>
    <cellStyle name="Style 7" xfId="3432"/>
    <cellStyle name="Style 8" xfId="3433"/>
    <cellStyle name="Style 9" xfId="3434"/>
    <cellStyle name="Style1" xfId="3435"/>
    <cellStyle name="Style2" xfId="3436"/>
    <cellStyle name="Style3" xfId="3437"/>
    <cellStyle name="Style4" xfId="3438"/>
    <cellStyle name="Style5" xfId="3439"/>
    <cellStyle name="Style6" xfId="3440"/>
    <cellStyle name="Style7" xfId="3441"/>
    <cellStyle name="subhead" xfId="3442"/>
    <cellStyle name="thvt" xfId="3443"/>
    <cellStyle name="Total 2" xfId="3444"/>
    <cellStyle name="Warning Text 2" xfId="3445"/>
    <cellStyle name=" [0.00]_ Att. 1- Cover" xfId="3446"/>
    <cellStyle name="_ Att. 1- Cover" xfId="3447"/>
    <cellStyle name="?_ Att. 1- Cover" xfId="3448"/>
    <cellStyle name="똿뗦먛귟 [0.00]_PRODUCT DETAIL Q1" xfId="3449"/>
    <cellStyle name="똿뗦먛귟_PRODUCT DETAIL Q1" xfId="3450"/>
    <cellStyle name="믅됞 [0.00]_PRODUCT DETAIL Q1" xfId="3451"/>
    <cellStyle name="믅됞_PRODUCT DETAIL Q1" xfId="3452"/>
    <cellStyle name="백분율_95" xfId="3453"/>
    <cellStyle name="뷭?_BOOKSHIP" xfId="3454"/>
    <cellStyle name="콤마 [0]_1202" xfId="3455"/>
    <cellStyle name="콤마_1202" xfId="3456"/>
    <cellStyle name="통화 [0]_1202" xfId="3457"/>
    <cellStyle name="통화_1202" xfId="3458"/>
    <cellStyle name="표준_(정보부문)월별인원계획" xfId="3459"/>
    <cellStyle name="一般_99Q3647-ALL-CAS2" xfId="3460"/>
    <cellStyle name="千分位[0]_Book1" xfId="3461"/>
    <cellStyle name="千分位_99Q3647-ALL-CAS2" xfId="3462"/>
    <cellStyle name="標準_list of commodities" xfId="3463"/>
    <cellStyle name="貨幣 [0]_Book1" xfId="3464"/>
    <cellStyle name="貨幣[0]_BRE" xfId="3465"/>
    <cellStyle name="貨幣_Book1" xfId="346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externalLink" Target="externalLinks/externalLink13.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externalLink" Target="externalLinks/externalLink8.xml"/><Relationship Id="rId16" Type="http://schemas.openxmlformats.org/officeDocument/2006/relationships/worksheet" Target="worksheets/sheet16.xml"/><Relationship Id="rId107" Type="http://schemas.openxmlformats.org/officeDocument/2006/relationships/externalLink" Target="externalLinks/externalLink3.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19.xml"/><Relationship Id="rId128" Type="http://schemas.openxmlformats.org/officeDocument/2006/relationships/externalLink" Target="externalLinks/externalLink2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externalLink" Target="externalLinks/externalLink1.xml"/><Relationship Id="rId113" Type="http://schemas.openxmlformats.org/officeDocument/2006/relationships/externalLink" Target="externalLinks/externalLink9.xml"/><Relationship Id="rId118" Type="http://schemas.openxmlformats.org/officeDocument/2006/relationships/externalLink" Target="externalLinks/externalLink14.xml"/><Relationship Id="rId126" Type="http://schemas.openxmlformats.org/officeDocument/2006/relationships/externalLink" Target="externalLinks/externalLink22.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externalLink" Target="externalLinks/externalLink4.xml"/><Relationship Id="rId116" Type="http://schemas.openxmlformats.org/officeDocument/2006/relationships/externalLink" Target="externalLinks/externalLink12.xml"/><Relationship Id="rId124" Type="http://schemas.openxmlformats.org/officeDocument/2006/relationships/externalLink" Target="externalLinks/externalLink20.xml"/><Relationship Id="rId129"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externalLink" Target="externalLinks/externalLink7.xml"/><Relationship Id="rId132"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externalLink" Target="externalLinks/externalLink2.xml"/><Relationship Id="rId114" Type="http://schemas.openxmlformats.org/officeDocument/2006/relationships/externalLink" Target="externalLinks/externalLink10.xml"/><Relationship Id="rId119" Type="http://schemas.openxmlformats.org/officeDocument/2006/relationships/externalLink" Target="externalLinks/externalLink15.xml"/><Relationship Id="rId127" Type="http://schemas.openxmlformats.org/officeDocument/2006/relationships/externalLink" Target="externalLinks/externalLink23.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18.xml"/><Relationship Id="rId13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externalLink" Target="externalLinks/externalLink5.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6.xml"/><Relationship Id="rId125" Type="http://schemas.openxmlformats.org/officeDocument/2006/relationships/externalLink" Target="externalLinks/externalLink2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externalLink" Target="externalLinks/externalLink6.xml"/><Relationship Id="rId115" Type="http://schemas.openxmlformats.org/officeDocument/2006/relationships/externalLink" Target="externalLinks/externalLink11.xml"/><Relationship Id="rId131" Type="http://schemas.openxmlformats.org/officeDocument/2006/relationships/sharedStrings" Target="sharedStrings.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drawing1.xml><?xml version="1.0" encoding="utf-8"?>
<xdr:wsDr xmlns:xdr="http://schemas.openxmlformats.org/drawingml/2006/spreadsheetDrawing" xmlns:a="http://schemas.openxmlformats.org/drawingml/2006/main">
  <xdr:twoCellAnchor>
    <xdr:from>
      <xdr:col>2</xdr:col>
      <xdr:colOff>38100</xdr:colOff>
      <xdr:row>12</xdr:row>
      <xdr:rowOff>19050</xdr:rowOff>
    </xdr:from>
    <xdr:to>
      <xdr:col>2</xdr:col>
      <xdr:colOff>1276350</xdr:colOff>
      <xdr:row>12</xdr:row>
      <xdr:rowOff>19051</xdr:rowOff>
    </xdr:to>
    <xdr:cxnSp macro="">
      <xdr:nvCxnSpPr>
        <xdr:cNvPr id="2" name="Straight Connector 1"/>
        <xdr:cNvCxnSpPr/>
      </xdr:nvCxnSpPr>
      <xdr:spPr>
        <a:xfrm flipV="1">
          <a:off x="3486150" y="4791075"/>
          <a:ext cx="123825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47625</xdr:colOff>
      <xdr:row>15</xdr:row>
      <xdr:rowOff>28575</xdr:rowOff>
    </xdr:from>
    <xdr:to>
      <xdr:col>2</xdr:col>
      <xdr:colOff>1285875</xdr:colOff>
      <xdr:row>15</xdr:row>
      <xdr:rowOff>28576</xdr:rowOff>
    </xdr:to>
    <xdr:cxnSp macro="">
      <xdr:nvCxnSpPr>
        <xdr:cNvPr id="3" name="Straight Connector 2"/>
        <xdr:cNvCxnSpPr/>
      </xdr:nvCxnSpPr>
      <xdr:spPr>
        <a:xfrm flipV="1">
          <a:off x="3495675" y="5419725"/>
          <a:ext cx="1238250" cy="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19050</xdr:colOff>
      <xdr:row>17</xdr:row>
      <xdr:rowOff>390525</xdr:rowOff>
    </xdr:from>
    <xdr:to>
      <xdr:col>2</xdr:col>
      <xdr:colOff>2266950</xdr:colOff>
      <xdr:row>17</xdr:row>
      <xdr:rowOff>390527</xdr:rowOff>
    </xdr:to>
    <xdr:cxnSp macro="">
      <xdr:nvCxnSpPr>
        <xdr:cNvPr id="4" name="Straight Connector 3"/>
        <xdr:cNvCxnSpPr/>
      </xdr:nvCxnSpPr>
      <xdr:spPr>
        <a:xfrm flipV="1">
          <a:off x="3467100" y="6410325"/>
          <a:ext cx="2000250" cy="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9525</xdr:colOff>
      <xdr:row>20</xdr:row>
      <xdr:rowOff>381000</xdr:rowOff>
    </xdr:from>
    <xdr:to>
      <xdr:col>2</xdr:col>
      <xdr:colOff>2257425</xdr:colOff>
      <xdr:row>20</xdr:row>
      <xdr:rowOff>381002</xdr:rowOff>
    </xdr:to>
    <xdr:cxnSp macro="">
      <xdr:nvCxnSpPr>
        <xdr:cNvPr id="5" name="Straight Connector 4"/>
        <xdr:cNvCxnSpPr/>
      </xdr:nvCxnSpPr>
      <xdr:spPr>
        <a:xfrm flipV="1">
          <a:off x="3457575" y="7324725"/>
          <a:ext cx="2009775" cy="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12</xdr:col>
      <xdr:colOff>590550</xdr:colOff>
      <xdr:row>0</xdr:row>
      <xdr:rowOff>0</xdr:rowOff>
    </xdr:from>
    <xdr:to>
      <xdr:col>13</xdr:col>
      <xdr:colOff>0</xdr:colOff>
      <xdr:row>1</xdr:row>
      <xdr:rowOff>135255</xdr:rowOff>
    </xdr:to>
    <xdr:sp macro="" textlink="">
      <xdr:nvSpPr>
        <xdr:cNvPr id="2" name=" 1657"/>
        <xdr:cNvSpPr txBox="1">
          <a:spLocks/>
        </xdr:cNvSpPr>
      </xdr:nvSpPr>
      <xdr:spPr bwMode="auto">
        <a:xfrm>
          <a:off x="7562850" y="0"/>
          <a:ext cx="838200" cy="440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marL="0" marR="0">
            <a:spcBef>
              <a:spcPts val="0"/>
            </a:spcBef>
            <a:spcAft>
              <a:spcPts val="0"/>
            </a:spcAft>
          </a:pPr>
          <a:r>
            <a:rPr lang="en-US" sz="3300" b="1" kern="2400">
              <a:solidFill>
                <a:srgbClr val="FF0000"/>
              </a:solidFill>
              <a:effectLst/>
              <a:latin typeface="Arial"/>
              <a:ea typeface="Times New Roman"/>
              <a:cs typeface="Times New Roman"/>
            </a:rPr>
            <a:t>164</a:t>
          </a:r>
          <a:endParaRPr lang="en-US" sz="1300" kern="2400">
            <a:effectLst/>
            <a:latin typeface=".VnTime"/>
            <a:ea typeface="Times New Roman"/>
            <a:cs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85725</xdr:rowOff>
    </xdr:from>
    <xdr:to>
      <xdr:col>0</xdr:col>
      <xdr:colOff>608965</xdr:colOff>
      <xdr:row>1</xdr:row>
      <xdr:rowOff>220980</xdr:rowOff>
    </xdr:to>
    <xdr:sp macro="" textlink="">
      <xdr:nvSpPr>
        <xdr:cNvPr id="2" name=" 1659"/>
        <xdr:cNvSpPr txBox="1">
          <a:spLocks/>
        </xdr:cNvSpPr>
      </xdr:nvSpPr>
      <xdr:spPr bwMode="auto">
        <a:xfrm>
          <a:off x="1393190" y="1591945"/>
          <a:ext cx="608965" cy="44005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0" tIns="0" rIns="0" bIns="0" anchor="t" anchorCtr="0" upright="1">
          <a:noAutofit/>
        </a:bodyPr>
        <a:lstStyle/>
        <a:p>
          <a:pPr marL="0" marR="0">
            <a:spcBef>
              <a:spcPts val="0"/>
            </a:spcBef>
            <a:spcAft>
              <a:spcPts val="0"/>
            </a:spcAft>
          </a:pPr>
          <a:r>
            <a:rPr lang="en-US" sz="3300" b="1" kern="2400">
              <a:solidFill>
                <a:srgbClr val="FF0000"/>
              </a:solidFill>
              <a:effectLst/>
              <a:latin typeface="Arial"/>
              <a:ea typeface="Times New Roman"/>
              <a:cs typeface="Times New Roman"/>
            </a:rPr>
            <a:t>189</a:t>
          </a:r>
          <a:endParaRPr lang="en-US" sz="1300" kern="2400">
            <a:effectLst/>
            <a:latin typeface=".VnTime"/>
            <a:ea typeface="Times New Roman"/>
            <a:cs typeface="Times New Roman"/>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J:\Dung%20Quat\Goi3\PNT-P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hoaiphong/nien%20giam/mau%20nien%20giam%20Dong%20thap/Documents%20and%20Settings/dnhung/Local%20Settings/Temporary%20Internet%20Files/Content.IE5/DDGHN3UU/Nam/10Nam/xaydungcntt98/dung/&#167;&#222;a%20ph&#173;&#172;ng%2095-96%20(V&#232;n,%20TSC&#167;)%20hai%20gi&#184;.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A:\Minh.T.T\NXLam\NXL-2001\Ha%20Noi%20Plaza\Tham%20dinh%20lai\Tai%20lieu%20A%20cap\TDT.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Thop19b1\MAKETchuan\2.5nam\Thanh%20Toan\DOCUMENT\DAUTHAU\Dungquat\GOI3\DUNGQUAT-6.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Van\0tonghop1\10Nam\10nam\xaydungcntt98\dung\&#167;&#222;a%20ph&#173;&#172;ng%2095-96%20(V&#232;n,%20TSC&#167;)%20hai%20gi&#18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Nien%20Giam%20Lam%20Dong%20-2015(IN%20SACH)/Documents%20and%20Settings/tqvuong/Local%20Settings/Temporary%20Internet%20Files/Content.IE5/O5IZ0TU7/Hieu/Data/Nien%20giam/Hoan/Nien%20giam%2095-2002/NN95-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Nien%20Giam%20Lam%20Dong%20-2015(IN%20SACH)/Documents%20and%20Settings/tqvuong/Local%20Settings/Temporary%20Internet%20Files/Content.IE5/O5IZ0TU"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L:\Documents%20and%20Settings\tqvuong\Local%20Settings\Temporary%20Internet%20Files\Content.IE5\O5IZ0TU7\Hieu\Data\Nien%20giam\Hoan\Nien%20giam%2095-2002\NN95-20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Hieu/Data/Nien%20giam/Hoan/Nien%20giam%2095-2002/NN95-200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J:\WINDOWS\TEMP\IBASE2.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Thop19b1\MAKETchuan\2.5nam\Thanh%20Toan\CS3408\Standard\RP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00000_Niengamdaydu_2007/NGA/2.5nam/Thanh%20Toan/DOCUMENT/DAUTHAU/Dungquat/GOI3/DUNGQU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A:\Minh.T.T\NXLam\Nxl-2000\Chu%20Hoang\Hanoi%20Group\My%20Documents\Phan%20Huy\DGIAGOC\1999\HANOI.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Nien%20Giam%20Lam%20Dong%20-2015(IN%20SACH)/Documents%20and%20Settings/dnhung/Local%20Settings/Temporary%20Internet%20Files/Content.IE5/DDGHN3UU/Nam/10Nam/xaydungcntt98/dung/&#167;&#222;a%20ph&#173;&#172;ng%2095-96%20(V&#232;n,%20TSC&#167;)%20hai%20gi&#184;.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Nien%20Giam%20Lam%20Dong%20-2015(IN%20SACH)/Documents%20and%20Settings/dnhung/Local%20Settings/Temporary%20Internet%20Files/Content.IE5/DDGHN3UU"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Nien%20Giam%20Lam%20Dong%20-2015(IN%20SACH)/Nong%20Nghiep%20(Lanh%20dao%20da%20Ky%20Duyet)/THANH-%2007%20Nong%20nghiep%20(103-158)(ngay%2026-7-201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Nien%20Giam%20Lam%20Dong%20-2015(IN%20SACH)/07%20Nong%20nghiep%202015%20-Ho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Tonghop6\MaketNGCT2004\Nam\10Nam\xaydungcntt98\dung\&#167;&#222;a%20ph&#173;&#172;ng%2095-96%20(V&#232;n,%20TSC&#167;)%20hai%20gi&#184;.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oaiphong/nien%20giam/mau%20nien%20giam%20Dong%20thap/Documents%20and%20Settings/dnhung/Local%20Settings/Temporary%20Internet%20Files/Content.IE5/8FGB0DKF/Nam/10Nam/xaydungcntt98/dung/&#167;&#222;a%20ph&#173;&#172;ng%2095-96%20(V&#232;n,%20TSC&#167;)%20hai%20gi&#184;.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nts%20and%20Settings/tqvuong/Local%20Settings/Temporary%20Internet%20Files/Content.IE5/O5IZ0TU7/Hieu/Data/Nien%20giam/Hoan/Nien%20giam%2095-2002/NN95-20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00000_Niengamdaydu_2007/NGA/Hieu/Data/Nien%20giam/Hoan/Nien%20giam%2095-2002/NN95-20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oaiphong/nien%20giam/mau%20nien%20giam%20Dong%20thap/Documents%20and%20Settings/dnhung/Local%20Settings/Temporary%20Internet%20Files/Content.IE5/8FGB0DKF/Hieu/Data/Nien%20giam/Hoan/Nien%20giam%2095-2002/NN95-2001.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00000_Niengamdaydu_2007/NGA/2.5nam/Thanh%20Toan/CS3408/Standard/RPT.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00000_Niengamdaydu_2007/NGA/Nam/10Nam/xaydungcntt98/dung/&#167;&#222;a%20ph&#173;&#172;ng%2095-96%20(V&#232;n,%20TSC&#167;)%20hai%20gi&#18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NT-QUOT-#3"/>
      <sheetName val="COAT&amp;WRAP-QIOT-#3"/>
      <sheetName val="XL4Poppy"/>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Sheet1"/>
      <sheetName val="CV den trong tong"/>
      <sheetName val="Sheet2"/>
      <sheetName val="00000000"/>
      <sheetName val="xdcb 01-2003"/>
      <sheetName val="So Do"/>
      <sheetName val="KTTSCD - DLNA"/>
      <sheetName val="quÝ1"/>
      <sheetName val="10000000"/>
      <sheetName val="20000000"/>
      <sheetName val="30000000"/>
      <sheetName val="40000000"/>
      <sheetName val="50000000"/>
      <sheetName val="60000000"/>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T4"/>
      <sheetName val="T5"/>
      <sheetName val="T6"/>
      <sheetName val="T.7"/>
      <sheetName val="T.8"/>
      <sheetName val="T8 (2)"/>
      <sheetName val="T.9"/>
      <sheetName val="T.10"/>
      <sheetName val="T.11"/>
      <sheetName val="T.12"/>
      <sheetName val="T10"/>
      <sheetName val="T11 "/>
      <sheetName val="Sheet3"/>
      <sheetName val="5 nam (tach)"/>
      <sheetName val="5 nam (tach) (2)"/>
      <sheetName val="KH 2003"/>
      <sheetName val="LuongT1"/>
      <sheetName val="LuongT2"/>
      <sheetName val="luongthang12"/>
      <sheetName val="LuongT11"/>
      <sheetName val="thang5"/>
      <sheetName val="T7"/>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TK 154"/>
      <sheetName val="TK 632"/>
      <sheetName val="Tuongchan"/>
      <sheetName val="Matduong"/>
      <sheetName val="Km274"/>
      <sheetName val="Km275"/>
      <sheetName val="Km276"/>
      <sheetName val="Km277 "/>
      <sheetName val="Km278"/>
      <sheetName val="Km279"/>
      <sheetName val="Km280"/>
      <sheetName val="Km281"/>
      <sheetName val="Km282"/>
      <sheetName val="Km283"/>
      <sheetName val="Km284"/>
      <sheetName val="Op mai 274"/>
      <sheetName val="Op mai 275"/>
      <sheetName val="Op mai 276"/>
      <sheetName val="Op mai 277"/>
      <sheetName val="Op mai 278"/>
      <sheetName val="Op mai 279"/>
      <sheetName val="Op mai 280"/>
      <sheetName val="Op mai 281"/>
      <sheetName val="Op mai 282"/>
      <sheetName val="Op mai 283"/>
      <sheetName val="Op mai 284"/>
      <sheetName val="Op mai"/>
      <sheetName val="XXXXXXXX"/>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tæng hîp"/>
      <sheetName val="GS01-chi TM"/>
      <sheetName val="GS02-thu TM"/>
      <sheetName val="GS03-thu TGNH"/>
      <sheetName val="GS04-chi TGNH"/>
      <sheetName val="GS05-l­¬ng"/>
      <sheetName val="GS06-X.kho"/>
      <sheetName val="06"/>
      <sheetName val="GS08-B.hµng"/>
      <sheetName val="GS09-k.c VAT DV"/>
      <sheetName val="GS10-lai tien vay"/>
      <sheetName val="GS11- tÝnh KHTSC§"/>
      <sheetName val="Sheet16"/>
      <sheetName val="PTH"/>
      <sheetName val="tong hop"/>
      <sheetName val="phan tich DG"/>
      <sheetName val="gia vat lieu"/>
      <sheetName val="gia xe may"/>
      <sheetName val="gia nhan cong"/>
      <sheetName val="XL4Test5"/>
      <sheetName val="TH Ky Anh"/>
      <sheetName val="Sheet2 (2)"/>
      <sheetName val="CV den trong to聮g"/>
      <sheetName val="Bia"/>
      <sheetName val="Tm"/>
      <sheetName val="THKP"/>
      <sheetName val="DGi"/>
      <sheetName val="Cong"/>
      <sheetName val="Cong cu"/>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Dinhhinh"/>
      <sheetName val="Cot thep"/>
      <sheetName val="Tong hop (2)"/>
      <sheetName val="Km274 - Km275"/>
      <sheetName val="Km275 - Km276"/>
      <sheetName val="Km276 - Km277"/>
      <sheetName val="Km277 - Km278"/>
      <sheetName val="Km278 - Km279"/>
      <sheetName val="Km279 - Km280"/>
      <sheetName val="Km280 - Km281"/>
      <sheetName val="Km281 - Km282"/>
      <sheetName val="Km282 - Km283"/>
      <sheetName val="Km283 - Km284"/>
      <sheetName val="Km284 - Km285"/>
      <sheetName val="Tong hop Op mai"/>
      <sheetName val="Km277 - Km278 "/>
      <sheetName val="Tong hop Matduong"/>
      <sheetName val="Kluong phu"/>
      <sheetName val="Lan can"/>
      <sheetName val="Ho lan"/>
      <sheetName val="Coc tieu"/>
      <sheetName val="Bien bao"/>
      <sheetName val="Ranh"/>
      <sheetName val="t1"/>
      <sheetName val="T11"/>
      <sheetName val="PNT_QUOT__3"/>
      <sheetName val="COAT_WRAP_QIOT__3"/>
      <sheetName val="kl m m d"/>
      <sheetName val="kl vt tho"/>
      <sheetName val="kl dat"/>
      <sheetName val="Sheet4"/>
      <sheetName val="xin kinh phi"/>
      <sheetName val="lan trai"/>
      <sheetName val="thuoc no"/>
      <sheetName val="so thuc pham"/>
      <sheetName val="fOOD"/>
      <sheetName val="FORM hc"/>
      <sheetName val="FORM pc"/>
      <sheetName val="CamPha"/>
      <sheetName val="MongCai"/>
      <sheetName val="70000000"/>
      <sheetName val="TH  goi 4-x"/>
      <sheetName val="PNT-QUOT-D150#3"/>
      <sheetName val="PNT-QUOT-H153#3"/>
      <sheetName val="PNT-QUOT-K152#3"/>
      <sheetName val="PNT-QUOT-H146#3"/>
      <sheetName val="Oð mai 279"/>
      <sheetName val="tmt4"/>
      <sheetName val="t3-01"/>
      <sheetName val="t4-01"/>
      <sheetName val="t5-01"/>
      <sheetName val="t6-01"/>
      <sheetName val="t7-01"/>
      <sheetName val="t8-01"/>
      <sheetName val="t9-01"/>
      <sheetName val="t10-01"/>
      <sheetName val="t11-01"/>
      <sheetName val="t12-"/>
      <sheetName val="t2"/>
      <sheetName val="t3"/>
      <sheetName val="t06"/>
      <sheetName val="t07"/>
      <sheetName val="t08"/>
      <sheetName val="t09"/>
      <sheetName val="t12"/>
      <sheetName val="0103"/>
      <sheetName val="0203"/>
      <sheetName val="th-nop"/>
      <sheetName val="th"/>
      <sheetName val="DGTL"/>
      <sheetName val="XN 1"/>
      <sheetName val="CT.XN1"/>
      <sheetName val="XCK"/>
      <sheetName val="CT.XNCK"/>
      <sheetName val="Hoasen"/>
      <sheetName val="S.hai"/>
      <sheetName val="HPC1"/>
      <sheetName val="No2"/>
      <sheetName val="CT N02"/>
      <sheetName val="C.Sap CT3"/>
      <sheetName val="CT.Csap.CT3"/>
      <sheetName val="CTVPCP"/>
      <sheetName val="Quan trac"/>
      <sheetName val="CS LB"/>
      <sheetName val="88 HBT"/>
      <sheetName val="69II"/>
      <sheetName val="CT 69II"/>
      <sheetName val="37 HV"/>
      <sheetName val="VPCP"/>
      <sheetName val="CT VPCP 6tang"/>
      <sheetName val="Son nha kinh VPCP"/>
      <sheetName val="CT VPCP son"/>
      <sheetName val="HMVPCP"/>
      <sheetName val="CT.HMVPCP"/>
      <sheetName val="ȴ0000000"/>
      <sheetName val="mau kiem ke"/>
      <sheetName val="quyet toan HD 2000"/>
      <sheetName val="quyet toan hoa don 2001"/>
      <sheetName val="kiem ke hoa don 2001"/>
      <sheetName val="QUY III 02"/>
      <sheetName val="QUY IV 02"/>
      <sheetName val="QUYET TOAN 02"/>
      <sheetName val="Sheet15"/>
      <sheetName val="BangTH"/>
      <sheetName val="Xaylap "/>
      <sheetName val="Nhan cong"/>
      <sheetName val="Thietbi"/>
      <sheetName val="Diengiai"/>
      <sheetName val="Vanchuyen"/>
      <sheetName val="Tong hopQ48-1"/>
      <sheetName val="Tong hop QL48 - 2"/>
      <sheetName val="Tong hop QL47"/>
      <sheetName val="Tong hop QL48 - 3"/>
      <sheetName val="Chi tiet don gia khoi phuc"/>
      <sheetName val="Du toan chi tiet coc nuoc"/>
      <sheetName val="Du toan chi tiet coc"/>
      <sheetName val="Phan tich don gia chi tiet"/>
      <sheetName val="Nhap don gia VL dia phuong"/>
      <sheetName val="Luong mot ngay cong xay lap"/>
      <sheetName val="Luong mot ngay cong khao sat"/>
      <sheetName val="Kѭ284"/>
      <sheetName val="SOLIEU"/>
      <sheetName val="TINHTOAN"/>
      <sheetName val="XNT1MC"/>
      <sheetName val="XNT2MC"/>
      <sheetName val="XNT3MC"/>
      <sheetName val="XNT4MC"/>
      <sheetName val="xnt 1 CP"/>
      <sheetName val="xnt 2 cp"/>
      <sheetName val="xnt 3 CP"/>
      <sheetName val="xnt 4 CP"/>
      <sheetName val="BC tuan1"/>
      <sheetName val="BC tuan2"/>
      <sheetName val="BC tuan3"/>
      <sheetName val="BC tuan4"/>
      <sheetName val="DSo NVBH"/>
      <sheetName val="Km27' - Km278"/>
      <sheetName val="0304"/>
      <sheetName val="0904"/>
      <sheetName val="1204"/>
      <sheetName val="80000000"/>
      <sheetName val="90000000"/>
      <sheetName val="a0000000"/>
      <sheetName val="b0000000"/>
      <sheetName val="c0000000"/>
      <sheetName val="Cong ban 1,5_x0013__x0000_"/>
      <sheetName val="Coc 6"/>
      <sheetName val="Deo nai"/>
      <sheetName val="CKD than"/>
      <sheetName val="CTT Thong nhat"/>
      <sheetName val="CTT Nui beo"/>
      <sheetName val="CTT cao son"/>
      <sheetName val="CTT Khe cham"/>
      <sheetName val="XNxlva sxthanKCII"/>
      <sheetName val="Cam Y ut KC"/>
      <sheetName val="CTxay lap mo CP"/>
      <sheetName val="CTdo luong GDSP"/>
      <sheetName val="Dong bac"/>
      <sheetName val="Cac cang UT mua than Dong bac"/>
      <sheetName val="cua hang vtu"/>
      <sheetName val="Khach hang le "/>
      <sheetName val="nhat ky 5"/>
      <sheetName val="cac cong ty van tai"/>
      <sheetName val="Shedt1"/>
      <sheetName val="_x0012_0000000"/>
      <sheetName val="Thang06-2002"/>
      <sheetName val="Thang07-2002"/>
      <sheetName val="Thang08-2002"/>
      <sheetName val="Thang09-2002"/>
      <sheetName val="Thang10-2002 "/>
      <sheetName val="Thang11-2002"/>
      <sheetName val="Thang12-2002"/>
      <sheetName val="Sheet1 (3)"/>
      <sheetName val="XLÇ_x0015_oppy"/>
      <sheetName val="Bao cao KQTH quy hoach 135"/>
      <sheetName val="Sheet5"/>
      <sheetName val="Sheet6"/>
      <sheetName val="Sheet7"/>
      <sheetName val="Sheet8"/>
      <sheetName val="Sheet9"/>
      <sheetName val="Sheet10"/>
      <sheetName val="ct luong "/>
      <sheetName val="Nhap 6T"/>
      <sheetName val="baocaochinh(qui1.05) (DC)"/>
      <sheetName val="Ctuluongq.1.05"/>
      <sheetName val="BANG PHAN BO qui1.05(DC)"/>
      <sheetName val="BANG PHAN BO quiII.05"/>
      <sheetName val="bao cac cinh Qui II-2005"/>
      <sheetName val="XXXXX\XX"/>
      <sheetName val="Macro1"/>
      <sheetName val="Macro2"/>
      <sheetName val="Macro3"/>
      <sheetName val="TAU"/>
      <sheetName val="KHACH"/>
      <sheetName val="BC1"/>
      <sheetName val="BC2"/>
      <sheetName val="BAO CAO AN"/>
      <sheetName val="BANGKEKHACH"/>
      <sheetName val="BKLBD"/>
      <sheetName val="PTDG"/>
      <sheetName val="DTCT"/>
      <sheetName val="vlct"/>
      <sheetName val="Sheet11"/>
      <sheetName val="Sheet12"/>
      <sheetName val="Sheet13"/>
      <sheetName val="Sheet14"/>
      <sheetName val="T_x000b_331"/>
      <sheetName val="p0000000"/>
      <sheetName val=""/>
      <sheetName val="Km&quot;80"/>
      <sheetName val="Khac DP"/>
      <sheetName val="Khoi than "/>
      <sheetName val="B3_208_than"/>
      <sheetName val="B3_208_TU"/>
      <sheetName val="B3_208_TW"/>
      <sheetName val="B3_208_DP"/>
      <sheetName val="B3_208_khac"/>
      <sheetName val="Km283 - Jm284"/>
      <sheetName val="ADKT"/>
      <sheetName val="cocB40 5B"/>
      <sheetName val="cocD50 9A"/>
      <sheetName val="cocD75 16"/>
      <sheetName val="coc B80 TD25"/>
      <sheetName val="P27 B80"/>
      <sheetName val="Coc23 B80"/>
      <sheetName val="cong B80 C4"/>
      <sheetName val="Km27%"/>
      <sheetName val="O0 mai 279"/>
      <sheetName val="Op_x0000_mai 280"/>
      <sheetName val="Op mai 28_x0011_"/>
      <sheetName val="5 nam (tac`) (2)"/>
      <sheetName val="D%o nai"/>
      <sheetName val="CTT cao so."/>
      <sheetName val="XNxlva sxdhanKCII"/>
      <sheetName val="CTxay lap mo C_x0010_"/>
      <sheetName val="Song ban 0,7x0,7"/>
      <sheetName val="Cong ban 0,8x ,8"/>
      <sheetName val="Dong$bac"/>
      <sheetName val="MTL$-INTER"/>
      <sheetName val="Khach iang le "/>
      <sheetName val="[PNT-P3.xlsѝKQKDKT'04-1"/>
      <sheetName val="chieudayvo"/>
      <sheetName val="So lieu"/>
      <sheetName val="Input"/>
      <sheetName val="tt chu dong"/>
      <sheetName val="Tinh j+cvi"/>
      <sheetName val="Tinh MoP"/>
      <sheetName val="giaihe1"/>
      <sheetName val="Mp,Np"/>
      <sheetName val="khangluc"/>
      <sheetName val="Ms,Ns"/>
      <sheetName val="MoS"/>
      <sheetName val="giai he 2"/>
      <sheetName val="OK"/>
      <sheetName val="Dhp+dhs"/>
      <sheetName val="ktra"/>
      <sheetName val="TL33-13.14"/>
      <sheetName val="tlđm190337,8"/>
      <sheetName val="GC190337,8"/>
      <sheetName val="033,7,8"/>
      <sheetName val="TL033 ,2,4"/>
      <sheetName val="TL 0331,2"/>
      <sheetName val="033-1,4"/>
      <sheetName val="TL033,19,5"/>
      <sheetName val="gVL"/>
      <sheetName val="Lap ®at ®hÖn"/>
      <sheetName val="[PNT-P3.xlsUTong hop (2)"/>
      <sheetName val="Km276 - Ke277"/>
      <sheetName val="[PNT-P3.xlsUKm279 - Km280"/>
      <sheetName val="Du tnan chi tiet coc nuoc"/>
      <sheetName val="Baocao"/>
      <sheetName val="UT"/>
      <sheetName val="TongHopHD"/>
      <sheetName val="7000 000"/>
      <sheetName val="Áo"/>
      <sheetName val="XNxlva sxthanKCIÉ"/>
      <sheetName val="K43"/>
      <sheetName val="THKL"/>
      <sheetName val="PL43"/>
      <sheetName val="K43+0.00 - 338 Trai"/>
      <sheetName val="Tong (op"/>
      <sheetName val="Coc 4ieu"/>
      <sheetName val="chieud_x0005__x0000__x0000__x0000_"/>
      <sheetName val="gìIÏÝ_x001c_Ã_x0008_ç¾{è"/>
      <sheetName val="ESTI."/>
      <sheetName val="DI-ESTI"/>
      <sheetName val="CV den trong to?g"/>
      <sheetName val="?0000000"/>
      <sheetName val="GS02-thu0TM"/>
      <sheetName val="Don gia"/>
      <sheetName val="Nhap du lieu"/>
      <sheetName val="Package1"/>
      <sheetName val="TDT-TBࡁ"/>
      <sheetName val="ၔong hop QL48 - 2"/>
      <sheetName val="Shaet13"/>
      <sheetName val="Km266"/>
      <sheetName val="Thang8-02"/>
      <sheetName val="Thang9-02"/>
      <sheetName val="Thang10-02"/>
      <sheetName val="Thang11-02"/>
      <sheetName val="Thang12-02"/>
      <sheetName val="Thang01-03"/>
      <sheetName val="Thang02-03"/>
      <sheetName val="Mp mai 275"/>
      <sheetName val="30100000"/>
      <sheetName val="Ton 31.1"/>
      <sheetName val="NhapT.2"/>
      <sheetName val="Xuat T.2"/>
      <sheetName val="Ton 28.2"/>
      <sheetName val="H.Tra"/>
      <sheetName val="Hang CTY TRA LAI"/>
      <sheetName val="Hang NV Tra Lai"/>
      <sheetName val="TNghiªm T_x0002_ "/>
      <sheetName val="tt-_x0014_BA"/>
      <sheetName val="TD_x0014_"/>
      <sheetName val="_x0014_.12"/>
      <sheetName val="QD c5a HDQT (2)"/>
      <sheetName val="_x0003_hart1"/>
      <sheetName val="mua vao"/>
      <sheetName val="chi phi "/>
      <sheetName val="ban ra 10%"/>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PN1"/>
      <sheetName val="PN2"/>
      <sheetName val="PG1"/>
      <sheetName val="PG2"/>
      <sheetName val="TT"/>
      <sheetName val="HFO"/>
      <sheetName val="HFA"/>
      <sheetName val="FA2"/>
      <sheetName val="T_pn1"/>
      <sheetName val="T_pn2"/>
      <sheetName val="T_pg1"/>
      <sheetName val="T_pg2"/>
      <sheetName val="T_tt"/>
      <sheetName val="T_hfo"/>
      <sheetName val="T_p2"/>
      <sheetName val="T_hfa"/>
      <sheetName val="tong"/>
      <sheetName val="dt1,2,10"/>
      <sheetName val="13b"/>
      <sheetName val="pn1_TT"/>
      <sheetName val="pn2_TT"/>
      <sheetName val="PG1_TT"/>
      <sheetName val="PG2_TT"/>
      <sheetName val="tuathang"/>
      <sheetName val="hpho_TT"/>
      <sheetName val="Ban pha 2"/>
      <sheetName val="Huoipha"/>
      <sheetName val="??-BLDG"/>
      <sheetName val="_x000b_luong phu"/>
      <sheetName val="gìIÏÝ_x001c_齘_x0013_龜_x0013_ꗃ〒"/>
      <sheetName val="Op mai 2_x000c__x0000_"/>
      <sheetName val="_x0000_bÑi_x0003__x0000__x0000__x0000__x0000_²r_x0013__x0000_"/>
      <sheetName val="k, vt tho"/>
      <sheetName val="Km_x0012_77 "/>
      <sheetName val="K-280 - Km281"/>
      <sheetName val="Km280 ࠭ Km281"/>
      <sheetName val="_x0000__x000f__x0000__x0000__x0000_½"/>
      <sheetName val="_x0000__x0000_²r"/>
      <sheetName val="_x0000__x0000__x0000__x0000__x0000_M pc_x0006__x0000__x0000_CamPh_x0000__x0000_"/>
      <sheetName val="_x0000__x000d__x0000__x0000__x0000_âO"/>
      <sheetName val="Cong ban 1,5„—_x0013__x0000_"/>
      <sheetName val="Xa9lap "/>
      <sheetName val="So TSCD"/>
      <sheetName val="Bang phan bo KH TSCD"/>
      <sheetName val="The TSCD"/>
      <sheetName val="BTH- P.Chi "/>
      <sheetName val="BTH NVL"/>
      <sheetName val="NK-SC"/>
      <sheetName val="NK SO CAI"/>
      <sheetName val="The tinh Z"/>
      <sheetName val="So CFSXKD"/>
      <sheetName val="So TGNH 2002"/>
      <sheetName val="So quy TM 2002"/>
      <sheetName val="SCT NVL"/>
      <sheetName val="SCT TK 131"/>
      <sheetName val="So theo doi thue GTGT 2002"/>
      <sheetName val="BTH- P.Thu"/>
      <sheetName val="BCDSPS"/>
      <sheetName val="BCDKT"/>
      <sheetName val="Sÿÿÿÿ"/>
      <sheetName val="quÿÿ"/>
      <sheetName val="L_x0010_V ®at ®iÖn"/>
      <sheetName val="Cong ban 0,7p0,7"/>
      <sheetName val="Km275 - Ke276"/>
      <sheetName val="Km280 - Km2(1"/>
      <sheetName val="Km282 - Kl283"/>
      <sheetName val="Tong hop Op m!i"/>
      <sheetName val="bc"/>
      <sheetName val="K.O"/>
      <sheetName val="xang _clc"/>
      <sheetName val="X¡NG_td"/>
      <sheetName val="MaZUT"/>
      <sheetName val="DIESEL"/>
      <sheetName val="Thang 07"/>
      <sheetName val="T10-05"/>
      <sheetName val="T9-05"/>
      <sheetName val="t805"/>
      <sheetName val="11T"/>
      <sheetName val="9T"/>
      <sheetName val="Giao nhie- vu"/>
      <sheetName val="Diem mon hoc"/>
      <sheetName val="Tong hop diem"/>
      <sheetName val="HoTen-khong duoc xoa"/>
      <sheetName val="120"/>
      <sheetName val="IFAD"/>
      <sheetName val="CVHN"/>
      <sheetName val="TCVM"/>
      <sheetName val="RIDP"/>
      <sheetName val="LDNN"/>
      <sheetName val="Bang VL"/>
      <sheetName val="VL(No V-c)"/>
      <sheetName val="He so"/>
      <sheetName val="PL Vua"/>
      <sheetName val="Chitieu-dam cac loai"/>
      <sheetName val="DG Dam"/>
      <sheetName val="DG chung"/>
      <sheetName val="DGdg"/>
      <sheetName val="VL-dac chung"/>
      <sheetName val="CocKN1m"/>
      <sheetName val="Coc40x40cm"/>
      <sheetName val="CT 1md &amp; dau cong"/>
      <sheetName val="CT cong"/>
      <sheetName val="dg cong"/>
      <sheetName val="Dimu"/>
      <sheetName val="Klct"/>
      <sheetName val="Covi"/>
      <sheetName val="Nlvt"/>
      <sheetName val="Innl"/>
      <sheetName val="Invt"/>
      <sheetName val="Chon"/>
      <sheetName val="Qtnv"/>
      <sheetName val="Bqtn"/>
      <sheetName val="Bqtv"/>
      <sheetName val="Giao"/>
      <sheetName val="Dcap"/>
      <sheetName val="Nlie"/>
      <sheetName val="Mnli"/>
      <sheetName val="Giao nhiem fu"/>
      <sheetName val="QDcea TGD (2)"/>
      <sheetName val="Mix-Tarpaulin"/>
      <sheetName val="Tarpaulin"/>
      <sheetName val="Price"/>
      <sheetName val="Monthly"/>
      <sheetName val="For Summary"/>
      <sheetName val="For Summary(KG)"/>
      <sheetName val="PP Cloth"/>
      <sheetName val="Mix-PP Cloth"/>
      <sheetName val="Material Price-PP"/>
      <sheetName val="_x0003_har"/>
      <sheetName val="VÃt liÖu"/>
      <sheetName val="CVden nw8ai TCT (1)"/>
      <sheetName val="gia x_x0000_ may"/>
      <sheetName val="thaß26"/>
      <sheetName val="FORM jc"/>
      <sheetName val="TNghiÖ- VL"/>
      <sheetName val="K?284"/>
      <sheetName val="CDPS3"/>
      <sheetName val="tldm190337,8"/>
      <sheetName val="?ong hop QL48 - 2"/>
      <sheetName val="Giao nhÿÿÿÿvu"/>
      <sheetName val="⁋㌱Ա_x0000_䭔㌱س_x0000_䭔ㄠㄴ_x0006_牴湯⁧琠湯౧_x0000_杮楨搠湩⵨偃_x0006_匀敨瑥"/>
      <sheetName val="ADKTKT02"/>
      <sheetName val="Cac cang UT mua thal Dong bac"/>
      <sheetName val="CV di ngoai to~g"/>
      <sheetName val="CT.XF1"/>
      <sheetName val="DG "/>
      <sheetName val="I"/>
      <sheetName val="tt chu don"/>
      <sheetName val="_x0000__x0000_"/>
      <sheetName val="QD cua "/>
      <sheetName val="DŃ02"/>
      <sheetName val="Cong ban 1,5_x0013_"/>
      <sheetName val="bÑi_x0003__x0000_²r_x0013__x0000_"/>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sheetData sheetId="105"/>
      <sheetData sheetId="106"/>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refreshError="1"/>
      <sheetData sheetId="149" refreshError="1"/>
      <sheetData sheetId="150" refreshError="1"/>
      <sheetData sheetId="151" refreshError="1"/>
      <sheetData sheetId="152" refreshError="1"/>
      <sheetData sheetId="153" refreshError="1"/>
      <sheetData sheetId="154" refreshError="1"/>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refreshError="1"/>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sheetData sheetId="207"/>
      <sheetData sheetId="208"/>
      <sheetData sheetId="209"/>
      <sheetData sheetId="210"/>
      <sheetData sheetId="211"/>
      <sheetData sheetId="212" refreshError="1"/>
      <sheetData sheetId="213" refreshError="1"/>
      <sheetData sheetId="214" refreshError="1"/>
      <sheetData sheetId="215" refreshError="1"/>
      <sheetData sheetId="216" refreshError="1"/>
      <sheetData sheetId="217" refreshError="1"/>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refreshError="1"/>
      <sheetData sheetId="238" refreshError="1"/>
      <sheetData sheetId="239" refreshError="1"/>
      <sheetData sheetId="240" refreshError="1"/>
      <sheetData sheetId="241" refreshError="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sheetData sheetId="293"/>
      <sheetData sheetId="294"/>
      <sheetData sheetId="295"/>
      <sheetData sheetId="296"/>
      <sheetData sheetId="297"/>
      <sheetData sheetId="298"/>
      <sheetData sheetId="299"/>
      <sheetData sheetId="300"/>
      <sheetData sheetId="301"/>
      <sheetData sheetId="302"/>
      <sheetData sheetId="303"/>
      <sheetData sheetId="304"/>
      <sheetData sheetId="305"/>
      <sheetData sheetId="306"/>
      <sheetData sheetId="307"/>
      <sheetData sheetId="308"/>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sheetData sheetId="367"/>
      <sheetData sheetId="368"/>
      <sheetData sheetId="369"/>
      <sheetData sheetId="370"/>
      <sheetData sheetId="371"/>
      <sheetData sheetId="372"/>
      <sheetData sheetId="373" refreshError="1"/>
      <sheetData sheetId="374"/>
      <sheetData sheetId="375"/>
      <sheetData sheetId="376"/>
      <sheetData sheetId="377"/>
      <sheetData sheetId="378"/>
      <sheetData sheetId="379"/>
      <sheetData sheetId="380"/>
      <sheetData sheetId="381"/>
      <sheetData sheetId="382" refreshError="1"/>
      <sheetData sheetId="383" refreshError="1"/>
      <sheetData sheetId="384"/>
      <sheetData sheetId="385"/>
      <sheetData sheetId="386"/>
      <sheetData sheetId="387"/>
      <sheetData sheetId="388"/>
      <sheetData sheetId="389"/>
      <sheetData sheetId="390"/>
      <sheetData sheetId="391"/>
      <sheetData sheetId="392"/>
      <sheetData sheetId="393"/>
      <sheetData sheetId="394"/>
      <sheetData sheetId="395"/>
      <sheetData sheetId="396"/>
      <sheetData sheetId="397"/>
      <sheetData sheetId="398"/>
      <sheetData sheetId="399"/>
      <sheetData sheetId="400"/>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refreshError="1"/>
      <sheetData sheetId="460" refreshError="1"/>
      <sheetData sheetId="461" refreshError="1"/>
      <sheetData sheetId="462" refreshError="1"/>
      <sheetData sheetId="463" refreshError="1"/>
      <sheetData sheetId="464"/>
      <sheetData sheetId="465" refreshError="1"/>
      <sheetData sheetId="466" refreshError="1"/>
      <sheetData sheetId="467" refreshError="1"/>
      <sheetData sheetId="468"/>
      <sheetData sheetId="469"/>
      <sheetData sheetId="470" refreshError="1"/>
      <sheetData sheetId="471"/>
      <sheetData sheetId="472"/>
      <sheetData sheetId="473"/>
      <sheetData sheetId="474"/>
      <sheetData sheetId="475"/>
      <sheetData sheetId="476"/>
      <sheetData sheetId="477"/>
      <sheetData sheetId="478" refreshError="1"/>
      <sheetData sheetId="479" refreshError="1"/>
      <sheetData sheetId="480" refreshError="1"/>
      <sheetData sheetId="481" refreshError="1"/>
      <sheetData sheetId="482" refreshError="1"/>
      <sheetData sheetId="483"/>
      <sheetData sheetId="484"/>
      <sheetData sheetId="485"/>
      <sheetData sheetId="486" refreshError="1"/>
      <sheetData sheetId="487"/>
      <sheetData sheetId="488"/>
      <sheetData sheetId="489"/>
      <sheetData sheetId="490" refreshError="1"/>
      <sheetData sheetId="491"/>
      <sheetData sheetId="492"/>
      <sheetData sheetId="493"/>
      <sheetData sheetId="494"/>
      <sheetData sheetId="495"/>
      <sheetData sheetId="496"/>
      <sheetData sheetId="497"/>
      <sheetData sheetId="498" refreshError="1"/>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refreshError="1"/>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refreshError="1"/>
      <sheetData sheetId="582" refreshError="1"/>
      <sheetData sheetId="583"/>
      <sheetData sheetId="584" refreshError="1"/>
      <sheetData sheetId="585" refreshError="1"/>
      <sheetData sheetId="586"/>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sheetData sheetId="612"/>
      <sheetData sheetId="613"/>
      <sheetData sheetId="614"/>
      <sheetData sheetId="615"/>
      <sheetData sheetId="616"/>
      <sheetData sheetId="617" refreshError="1"/>
      <sheetData sheetId="618" refreshError="1"/>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sheetData sheetId="653"/>
      <sheetData sheetId="654"/>
      <sheetData sheetId="655"/>
      <sheetData sheetId="656"/>
      <sheetData sheetId="657" refreshError="1"/>
      <sheetData sheetId="658"/>
      <sheetData sheetId="659"/>
      <sheetData sheetId="660"/>
      <sheetData sheetId="661"/>
      <sheetData sheetId="662"/>
      <sheetData sheetId="663"/>
      <sheetData sheetId="664"/>
      <sheetData sheetId="665"/>
      <sheetData sheetId="666"/>
      <sheetData sheetId="667"/>
      <sheetData sheetId="668"/>
      <sheetData sheetId="669" refreshError="1"/>
      <sheetData sheetId="670" refreshError="1"/>
      <sheetData sheetId="671" refreshError="1"/>
      <sheetData sheetId="672" refreshError="1"/>
      <sheetData sheetId="673" refreshError="1"/>
      <sheetData sheetId="674" refreshError="1"/>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refreshError="1"/>
      <sheetData sheetId="692" refreshError="1"/>
      <sheetData sheetId="693" refreshError="1"/>
      <sheetData sheetId="694" refreshError="1"/>
      <sheetData sheetId="695"/>
      <sheetData sheetId="696" refreshError="1"/>
      <sheetData sheetId="697"/>
      <sheetData sheetId="698" refreshError="1"/>
      <sheetData sheetId="699"/>
      <sheetData sheetId="700" refreshError="1"/>
      <sheetData sheetId="701" refreshError="1"/>
      <sheetData sheetId="702" refreshError="1"/>
      <sheetData sheetId="703"/>
      <sheetData sheetId="704" refreshError="1"/>
      <sheetData sheetId="705" refreshError="1"/>
      <sheetData sheetId="706"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Õn ®é thùc hiÖn KC"/>
      <sheetName val="ESTI."/>
      <sheetName val="DI-ESTI"/>
      <sheetName val="KP giao lan 3 (QD 673)"/>
      <sheetName val="phu luc giao lan 2"/>
      <sheetName val="ma-pt"/>
      <sheetName val="DanhMuc"/>
      <sheetName val="MTL$-INT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 val="NEW-PANEL"/>
      <sheetName val="Du_lieu"/>
      <sheetName val="DanhMuc"/>
      <sheetName val="IBASE"/>
      <sheetName val="MTL$-INTER"/>
      <sheetName val="THK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BASE"/>
      <sheetName val="Sheet1"/>
      <sheetName val="T3-99"/>
      <sheetName val="T4-99"/>
      <sheetName val="T5-99"/>
      <sheetName val="T6-99"/>
      <sheetName val="T7-99"/>
      <sheetName val="T8-99"/>
      <sheetName val="T9-99"/>
      <sheetName val="T10-99"/>
      <sheetName val="T11-99"/>
      <sheetName val="T12-99"/>
      <sheetName val="CVden ngoai TCT (1)"/>
      <sheetName val="CV den ngoai TCT (2)"/>
      <sheetName val="CV den ngoai TCT (3)"/>
      <sheetName val="QDcua TGD"/>
      <sheetName val="QD cua HDQT"/>
      <sheetName val="QD cua HDQT (2)"/>
      <sheetName val="CV di ngoai tong"/>
      <sheetName val="CV di ngoai tong (2)"/>
      <sheetName val="Chart1"/>
      <sheetName val="To trinh"/>
      <sheetName val="Giao nhiem vu"/>
      <sheetName val="QDcua TGD (2)"/>
      <sheetName val="Thong tu"/>
      <sheetName val="CV di trong  tong"/>
      <sheetName val="nghi dinh-CP"/>
      <sheetName val="CV den trong tong"/>
      <sheetName val="Sheet2"/>
      <sheetName val="00000000"/>
      <sheetName val="KHQ2"/>
      <sheetName val="KHT4,5-02"/>
      <sheetName val="KHVt "/>
      <sheetName val="KHVtt4"/>
      <sheetName val="KHVt XL"/>
      <sheetName val="KHVt XLT4"/>
      <sheetName val="TNHNoi"/>
      <sheetName val="Sheet3"/>
      <sheetName val="XL4Poppy"/>
      <sheetName val="km248"/>
      <sheetName val="TBA"/>
      <sheetName val="Netbook"/>
      <sheetName val="DZ"/>
      <sheetName val="Muatb"/>
      <sheetName val="lapdat TB "/>
      <sheetName val="TNghiªm TB "/>
      <sheetName val="VËt liÖu"/>
      <sheetName val="vc-TBA"/>
      <sheetName val="Lap ®at ®iÖn"/>
      <sheetName val="TNghiÖm VL"/>
      <sheetName val="tt-TBA"/>
      <sheetName val="TDT"/>
      <sheetName val="TDT-TBA"/>
      <sheetName val="KSTK"/>
      <sheetName val="th "/>
      <sheetName val="tien luong"/>
      <sheetName val="dutoan"/>
      <sheetName val="CLech"/>
      <sheetName val="mong"/>
      <sheetName val="PA_coso"/>
      <sheetName val="PA_von"/>
      <sheetName val="PA_nhucau"/>
      <sheetName val="PA_TH"/>
      <sheetName val="THDT"/>
      <sheetName val="XL35"/>
      <sheetName val="DZ-35"/>
      <sheetName val="TN_35"/>
      <sheetName val="CT-DZ"/>
      <sheetName val="VC"/>
      <sheetName val="TC"/>
      <sheetName val="TH_BA"/>
      <sheetName val="TNT"/>
      <sheetName val="CT_TBA"/>
      <sheetName val="KB"/>
      <sheetName val="CT_BT"/>
      <sheetName val="KS"/>
      <sheetName val="BT"/>
      <sheetName val="CP_BT"/>
      <sheetName val="Sheet4"/>
      <sheetName val="Sheet5"/>
      <sheetName val="DB"/>
      <sheetName val="XXXXXXXX"/>
      <sheetName val="Thep be"/>
      <sheetName val="Thep than"/>
      <sheetName val="Thep xa mu"/>
      <sheetName val="Nhap lieu"/>
      <sheetName val="PGT"/>
      <sheetName val="Tien dien"/>
      <sheetName val="Thue GTGT"/>
      <sheetName val="142201-T1-th"/>
      <sheetName val="142201-T1 "/>
      <sheetName val="142201-T2-th "/>
      <sheetName val="142201-T2"/>
      <sheetName val="142201-T3-th "/>
      <sheetName val="142201-T3"/>
      <sheetName val="142201-T4-th  "/>
      <sheetName val="142201-T4"/>
      <sheetName val="142201-T6"/>
      <sheetName val="142201-T10"/>
      <sheetName val="t1"/>
      <sheetName val=" t5"/>
      <sheetName val="t.4"/>
      <sheetName val=" t3 "/>
      <sheetName val="T2"/>
      <sheetName val="t"/>
      <sheetName val=" TH331"/>
      <sheetName val=" Minh ha"/>
      <sheetName val="HTay03"/>
      <sheetName val=" Ha Tay"/>
      <sheetName val="tw2"/>
      <sheetName val=" Vinhphuc"/>
      <sheetName val=" Nbinh"/>
      <sheetName val=" QVinh"/>
      <sheetName val=" TW1"/>
      <sheetName val="10000000"/>
      <sheetName val="VtuHaTheSauTramBT3"/>
      <sheetName val="VtuHaTheSauTRamBT9"/>
      <sheetName val="VtuHaTheSautramLienThang"/>
      <sheetName val="VTuHaTheSautramBT5"/>
      <sheetName val="VTuHaTheSautramBT2"/>
      <sheetName val="VtuHaTheSautramTTCocSoi"/>
      <sheetName val="VtuHaTheSauTBAKhoi13"/>
      <sheetName val="VtuHaTheSauTBAKhoi12"/>
      <sheetName val="VtuHaTheSauTBANgDu4"/>
      <sheetName val="VtuHaTheSauTBAHungThuy"/>
      <sheetName val="VtuHaTheSauTBAHaiSan"/>
      <sheetName val="VtuHaTheSauTBANgVanTroi1"/>
      <sheetName val="VtuHaTheSauTBANgVanTroi2"/>
      <sheetName val="VtuHaTheSauTBANguyenDu2"/>
      <sheetName val="VtuHaTheSauTBANguyenDu6"/>
      <sheetName val="VtuHaTheSauTBABenThuy1"/>
      <sheetName val="VatTuThuHoi"/>
      <sheetName val="VtuHaTheSauTBABenThuy1 (2)"/>
      <sheetName val="Kluong phu"/>
      <sheetName val="Lan can"/>
      <sheetName val="Ho lan"/>
      <sheetName val="Coc tieu"/>
      <sheetName val="Bien bao"/>
      <sheetName val="Ranh"/>
      <sheetName val="Tuongchan"/>
      <sheetName val="Op mai 274"/>
      <sheetName val="Op mai 275"/>
      <sheetName val="Op mai 276"/>
      <sheetName val="Op mai 277"/>
      <sheetName val="Op mai 278"/>
      <sheetName val="Op mai 279"/>
      <sheetName val="Op mai 280"/>
      <sheetName val="Op mai 281"/>
      <sheetName val="Op mai 282"/>
      <sheetName val="Op mai 283"/>
      <sheetName val="Km274-Km275"/>
      <sheetName val="Km275-Km276"/>
      <sheetName val="Km276-Km277"/>
      <sheetName val="Km277-Km278"/>
      <sheetName val="Km278-Km279"/>
      <sheetName val="Km279-Km280"/>
      <sheetName val="Km280-Km281"/>
      <sheetName val="Km281-Km282"/>
      <sheetName val="Km282-Km283"/>
      <sheetName val="Km283-Km284"/>
      <sheetName val="Km284-Km285"/>
      <sheetName val="Nenduong"/>
      <sheetName val="Op mai 284"/>
      <sheetName val="Op mai"/>
      <sheetName val="thkl"/>
      <sheetName val="thkl (2)"/>
      <sheetName val="kht8"/>
      <sheetName val="long tec"/>
      <sheetName val="nlongt"/>
      <sheetName val="tuanb"/>
      <sheetName val="ntuanb"/>
      <sheetName val="nbinh"/>
      <sheetName val="nque"/>
      <sheetName val="ntien"/>
      <sheetName val="ntuanH"/>
      <sheetName val="nmuoi"/>
      <sheetName val="nnghia"/>
      <sheetName val="ntuanM"/>
      <sheetName val="nthi"/>
      <sheetName val="nchung"/>
      <sheetName val="nanh"/>
      <sheetName val="nthang"/>
      <sheetName val="nnguyen"/>
      <sheetName val="ntuc"/>
      <sheetName val="nngan"/>
      <sheetName val="nloi"/>
      <sheetName val="nphuock"/>
      <sheetName val="nphuoch"/>
      <sheetName val="nsonpd"/>
      <sheetName val="nphuock04"/>
      <sheetName val="nphuoch04"/>
      <sheetName val="nphuocpd04"/>
      <sheetName val="nphuocd04"/>
      <sheetName val="nphuoctr04"/>
      <sheetName val="nphuocb04"/>
      <sheetName val="Km274 - Km275"/>
      <sheetName val="Km275 - Km276"/>
      <sheetName val="Km276 - Km277"/>
      <sheetName val="Km277 - Km278 "/>
      <sheetName val="Km278 - Km279"/>
      <sheetName val="Km279 - Km280"/>
      <sheetName val="Km280 - Km281"/>
      <sheetName val="Km281 - Km282"/>
      <sheetName val="Km282 - Km283"/>
      <sheetName val="Km283 - Km284"/>
      <sheetName val="Km284 - Km285"/>
      <sheetName val="Tong hop Matduong"/>
      <sheetName val="Cong D75"/>
      <sheetName val="Cong D100"/>
      <sheetName val="Cong D150"/>
      <sheetName val="Cong 2D150"/>
      <sheetName val="Cong ban 0,7x0,7"/>
      <sheetName val="Cong ban 0,8x0,8"/>
      <sheetName val="Cong ban 1x1"/>
      <sheetName val="Cong ban 1x1,2"/>
      <sheetName val="Cong ban 1,5x1,5"/>
      <sheetName val="Cong ban 2x1,5"/>
      <sheetName val="Cong ban 2x2"/>
      <sheetName val="Tong hop"/>
      <sheetName val="Tong hop (2)"/>
      <sheetName val="Cong"/>
      <sheetName val="Cong cu"/>
      <sheetName val="Dinhhinh"/>
      <sheetName val="Cot thep"/>
      <sheetName val="Cong tron D75"/>
      <sheetName val="Cong tron D100"/>
      <sheetName val="Cong tron D150"/>
      <sheetName val="Cong tron 2D150"/>
      <sheetName val="Cong ban 1,0x1,0"/>
      <sheetName val="Cong ban 1,0x1,2"/>
      <sheetName val="Cong hop 1,5x1,5"/>
      <sheetName val="Cong hop 2,0x1,5"/>
      <sheetName val="Cong hop 2,0x2,0"/>
      <sheetName val="Sheet6"/>
      <sheetName val="tb1"/>
      <sheetName val="Song trai"/>
      <sheetName val="Dinh+ha nha"/>
      <sheetName val="PTLK"/>
      <sheetName val="NG k"/>
      <sheetName val="THcong"/>
      <sheetName val="BHXH"/>
      <sheetName val="BHXH12"/>
      <sheetName val="Sheet8"/>
      <sheetName val="Sheet9"/>
      <sheetName val="THVDT"/>
      <sheetName val="NCLD"/>
      <sheetName val="MMTB"/>
      <sheetName val="CFSX"/>
      <sheetName val="KQ"/>
      <sheetName val="DTSL"/>
      <sheetName val="XDCBK"/>
      <sheetName val="KHTSCD"/>
      <sheetName val="XDCB"/>
      <sheetName val="Trich Ngang"/>
      <sheetName val="Danh sach Rieng"/>
      <sheetName val="Dia Diem Thuc Tap"/>
      <sheetName val="De Tai Thuc Tap"/>
      <sheetName val="LuongT1"/>
      <sheetName val="LuongT2"/>
      <sheetName val="luongthang12"/>
      <sheetName val="LuongT11"/>
      <sheetName val="thang5"/>
      <sheetName val="T7"/>
      <sheetName val="T10"/>
      <sheetName val="T9"/>
      <sheetName val="T8"/>
      <sheetName val="thang6"/>
      <sheetName val="thang4"/>
      <sheetName val="LuongT3"/>
      <sheetName val="NKC"/>
      <sheetName val="SoquyTM"/>
      <sheetName val="TK 112"/>
      <sheetName val="TK 131"/>
      <sheetName val="TK133"/>
      <sheetName val="TK 141"/>
      <sheetName val="TK 153"/>
      <sheetName val="TK214"/>
      <sheetName val="TK 211"/>
      <sheetName val="TK 242"/>
      <sheetName val="TK33311"/>
      <sheetName val="TK331"/>
      <sheetName val="TK333"/>
      <sheetName val="TK 334"/>
      <sheetName val="TK711"/>
      <sheetName val="TK411"/>
      <sheetName val="TK421"/>
      <sheetName val="TK 511"/>
      <sheetName val="TK 515"/>
      <sheetName val="TK642"/>
      <sheetName val="TK 911"/>
      <sheetName val="TK811"/>
      <sheetName val="CDKT"/>
      <sheetName val="CDPS1"/>
      <sheetName val="KQKD"/>
      <sheetName val="KHTSCD1"/>
      <sheetName val="KHTSCD2"/>
      <sheetName val="SoCaiTM"/>
      <sheetName val="NK"/>
      <sheetName val="PhieuKT"/>
      <sheetName val="T.so thay doi"/>
      <sheetName val="BTHDT_DZcaothe"/>
      <sheetName val="BTHDT_TBA"/>
      <sheetName val="THXL_DZcaothe"/>
      <sheetName val="TN_DZcaothe"/>
      <sheetName val="b.THchitietDZCT"/>
      <sheetName val="tr_tinhDZcaothe"/>
      <sheetName val="THXL_TBA"/>
      <sheetName val="TN_TBA"/>
      <sheetName val="b.THchitietTBA"/>
      <sheetName val="tr_tinhTBA"/>
      <sheetName val="Khao sat"/>
      <sheetName val="TT khao sat"/>
      <sheetName val="socai2003-6tc"/>
      <sheetName val="SCT Cong trinh"/>
      <sheetName val="06-2003 (2)"/>
      <sheetName val="CDPS 6tc"/>
      <sheetName val="SCT Nha thau"/>
      <sheetName val="socai2003 (6tc)dp"/>
      <sheetName val="socai2003 (6tc)"/>
      <sheetName val="CDPS 6tc (2)"/>
      <sheetName val="20000000"/>
      <sheetName val="KM"/>
      <sheetName val="KHOANMUC"/>
      <sheetName val="QTNC"/>
      <sheetName val="CPQL"/>
      <sheetName val="SANLUONG"/>
      <sheetName val="SSCP-SL"/>
      <sheetName val="CPSX"/>
      <sheetName val="CDSL (2)"/>
      <sheetName val="Congty"/>
      <sheetName val="VPPN"/>
      <sheetName val="XN74"/>
      <sheetName val="XN54"/>
      <sheetName val="XN33"/>
      <sheetName val="NK96"/>
      <sheetName val="XL4Test5"/>
      <sheetName val="K249 K98"/>
      <sheetName val="K249 K98 (2)"/>
      <sheetName val="K251 K98"/>
      <sheetName val="K251 SBase"/>
      <sheetName val="K251 AC"/>
      <sheetName val="K252 K98"/>
      <sheetName val="K252 SBase"/>
      <sheetName val="K252 AC"/>
      <sheetName val="K253"/>
      <sheetName val="K253 K98"/>
      <sheetName val="K253 Subbase"/>
      <sheetName val="K253 Base "/>
      <sheetName val="K253 SBase"/>
      <sheetName val="K253 AC"/>
      <sheetName val="K255"/>
      <sheetName val="K255 SBase"/>
      <sheetName val="K259"/>
      <sheetName val="K259 K98"/>
      <sheetName val="K259 Subbase"/>
      <sheetName val="K259 Base "/>
      <sheetName val="K259 AC"/>
      <sheetName val="K260"/>
      <sheetName val="K260 K98"/>
      <sheetName val="K260 Subbase"/>
      <sheetName val="K260 Base"/>
      <sheetName val="K260 AC"/>
      <sheetName val="K261"/>
      <sheetName val="K261 K98"/>
      <sheetName val="K261 Base"/>
      <sheetName val="K261 AC"/>
      <sheetName val="TM01"/>
      <sheetName val="CDKTKT02"/>
      <sheetName val="KQKD02-2"/>
      <sheetName val="KQKD02-2 (2)"/>
      <sheetName val="CDKTKT03"/>
      <sheetName val="DC02"/>
      <sheetName val="CDPS02"/>
      <sheetName val="KQKDKT'02-1"/>
      <sheetName val="KQKDKT'03-1"/>
      <sheetName val="DC03"/>
      <sheetName val="CDKTKT04"/>
      <sheetName val="CCPS03"/>
      <sheetName val="CDPS04"/>
      <sheetName val="KQKDKT'04-1"/>
      <sheetName val="DC04"/>
      <sheetName val="TSCD"/>
      <sheetName val="DC2002"/>
      <sheetName val="CDKTKT2002"/>
      <sheetName val="KQKD-2"/>
      <sheetName val="KQKD-2 (2)"/>
      <sheetName val="DC2003"/>
      <sheetName val="CDPS03"/>
      <sheetName val="KQKD thu2004"/>
      <sheetName val="phan tich DG"/>
      <sheetName val="gia vat lieu"/>
      <sheetName val="gia xe may"/>
      <sheetName val="gia nhan cong"/>
      <sheetName val="F ThanhTri"/>
      <sheetName val="F Gialam"/>
      <sheetName val="DG"/>
      <sheetName val="TH dam"/>
      <sheetName val="SX dam"/>
      <sheetName val="LD dam"/>
      <sheetName val="Bang gia VL"/>
      <sheetName val="Gia NC"/>
      <sheetName val="Gia may"/>
      <sheetName val="Tonghop"/>
      <sheetName val="Sheet7"/>
      <sheetName val="Thau"/>
      <sheetName val="CT-BT"/>
      <sheetName val="Xa"/>
      <sheetName val="TH"/>
      <sheetName val="Sheet10"/>
      <sheetName val="TH du toan "/>
      <sheetName val="Du toan "/>
      <sheetName val="C.Tinh"/>
      <sheetName val="TK_cap"/>
      <sheetName val="GVL"/>
      <sheetName val="giai thich"/>
      <sheetName val="Heso"/>
      <sheetName val="CTDG"/>
      <sheetName val="DT - Ro"/>
      <sheetName val="TH - Ro "/>
      <sheetName val="GDT - Ro"/>
      <sheetName val="DT - TB"/>
      <sheetName val="TH - TB"/>
      <sheetName val="GDT - TB"/>
      <sheetName val="DT - NT"/>
      <sheetName val="TH - NT"/>
      <sheetName val="GDT - NT"/>
      <sheetName val="THGT"/>
      <sheetName val="XXXXXX_xda24_X"/>
      <sheetName val="Napheo-SPP"/>
      <sheetName val="VPLaichau"/>
      <sheetName val="VPTruongson"/>
      <sheetName val="D9"/>
      <sheetName val="TLNamChim"/>
      <sheetName val="Dancau-Q.Ninh"/>
      <sheetName val="D91"/>
      <sheetName val="Kenhta-himlam"/>
      <sheetName val="TCQ5-"/>
      <sheetName val="HDkhoanduoc"/>
      <sheetName val="TCQ1-4"/>
      <sheetName val="Khac"/>
      <sheetName val="BaTrieu-L.son"/>
      <sheetName val="SBayDBien"/>
      <sheetName val="QL32YB(12)"/>
      <sheetName val="QL32AYB"/>
      <sheetName val="THSonNam"/>
      <sheetName val="Coquan"/>
      <sheetName val="Quoclo6mchau"/>
      <sheetName val="QLo4B-LS"/>
      <sheetName val="Phanthiet"/>
      <sheetName val="Muongnhe"/>
      <sheetName val="D1"/>
      <sheetName val="D2"/>
      <sheetName val="D3"/>
      <sheetName val="D4"/>
      <sheetName val="D5"/>
      <sheetName val="D6"/>
      <sheetName val="Tay ninh"/>
      <sheetName val="A.Duc"/>
      <sheetName val="TH2003"/>
      <sheetName val="Don gia CPM"/>
      <sheetName val="Tong Thieu HD cac CT-2001"/>
      <sheetName val="VL thieu HD - 2001"/>
      <sheetName val="Tong thieu HD cac CT - 2002"/>
      <sheetName val="Lan trai"/>
      <sheetName val="Van chuyen"/>
      <sheetName val="Vchuyen(C)"/>
      <sheetName val="HDong VC"/>
      <sheetName val="ThieuHD nam 2001"/>
      <sheetName val="CPChung"/>
      <sheetName val="Bang TH"/>
      <sheetName val="Tong Chinh"/>
      <sheetName val="000000000000"/>
      <sheetName val="100000000000"/>
      <sheetName val="200000000000"/>
      <sheetName val="300000000000"/>
      <sheetName val="CamPha"/>
      <sheetName val="MongCai"/>
      <sheetName val="30000000"/>
      <sheetName val="40000000"/>
      <sheetName val="50000000"/>
      <sheetName val="60000000"/>
      <sheetName val="70000000"/>
      <sheetName val="T03 - 03"/>
      <sheetName val="AncaT03"/>
      <sheetName val="THL T03"/>
      <sheetName val="TTBC T03"/>
      <sheetName val="Luong noi Bo - T3"/>
      <sheetName val="Tong hop - T3"/>
      <sheetName val="Thuong Quy 3"/>
      <sheetName val="LBS"/>
      <sheetName val="Phu cap trach nhiem"/>
      <sheetName val="tmt4"/>
      <sheetName val="t3-01"/>
      <sheetName val="t4-01"/>
      <sheetName val="t5-01"/>
      <sheetName val="t6-01"/>
      <sheetName val="t7-01"/>
      <sheetName val="t8-01"/>
      <sheetName val="t9-01"/>
      <sheetName val="t10-01"/>
      <sheetName val="t11-01"/>
      <sheetName val="t12-"/>
      <sheetName val="t3"/>
      <sheetName val="t4"/>
      <sheetName val="t5"/>
      <sheetName val="t06"/>
      <sheetName val="t07"/>
      <sheetName val="t08"/>
      <sheetName val="t09"/>
      <sheetName val="t11"/>
      <sheetName val="t12"/>
      <sheetName val="0103"/>
      <sheetName val="0203"/>
      <sheetName val="th-nop"/>
      <sheetName val="Ctieucnghe(12-03"/>
      <sheetName val="DmdbTVN"/>
      <sheetName val="Hsdancach"/>
      <sheetName val="TanLap"/>
      <sheetName val="CaoThang"/>
      <sheetName val="GiapKhau"/>
      <sheetName val="917"/>
      <sheetName val="CBTT"/>
      <sheetName val="TramKCS"/>
      <sheetName val="Tohop1(LD"/>
      <sheetName val="Tohop2(QL&amp;an"/>
      <sheetName val="ThunhapBQ"/>
      <sheetName val="QDgiao1"/>
      <sheetName val="So sanh"/>
      <sheetName val="NCxdcb"/>
      <sheetName val="BangTH"/>
      <sheetName val="Xaylap "/>
      <sheetName val="Nhan cong"/>
      <sheetName val="Thietbi"/>
      <sheetName val="Diengiai"/>
      <sheetName val="Vanchuyen"/>
      <sheetName val="HHVt "/>
      <sheetName val="[IBASE2.XLSѝTNHNoi"/>
      <sheetName val="TH_BQ"/>
      <sheetName val="CT 03"/>
      <sheetName val="TH 03"/>
      <sheetName val="Co~g hop 1,5x1,5"/>
      <sheetName val="Co quan TCT"/>
      <sheetName val="BOT"/>
      <sheetName val="BOT (PA chon)"/>
      <sheetName val="Yaly &amp; Ri Ninh"/>
      <sheetName val="Thuy dien Na Loi"/>
      <sheetName val="bang so sanh tong hop"/>
      <sheetName val="bang so sanh tong hop (ty le)"/>
      <sheetName val="thu nhap binh quan (2)"/>
      <sheetName val="dang huong"/>
      <sheetName val="phuong an 1"/>
      <sheetName val="phuong an 1 (2)"/>
      <sheetName val="phuong an2"/>
      <sheetName val="tong hop BQ"/>
      <sheetName val="Binhquan3"/>
      <sheetName val="tong hop BQ-1"/>
      <sheetName val="phuong an chon"/>
      <sheetName val="bang so sanh tong hop ( PA chon"/>
      <sheetName val="dang ap dung"/>
      <sheetName val="bang tong hop (dang huong)"/>
      <sheetName val="GIA NUOC"/>
      <sheetName val="GIA DIEN THOAI"/>
      <sheetName val="GIA DIEN"/>
      <sheetName val="chiet tinh XD"/>
      <sheetName val="Triet T"/>
      <sheetName val="Phan tich gia"/>
      <sheetName val="pHAN CONG"/>
      <sheetName val="GIA XD"/>
      <sheetName val="CV di trong  dong"/>
      <sheetName val=" KQTH quy hoach 135"/>
      <sheetName val="Bao cao KQTH quy hoach 135"/>
      <sheetName val="L-THANG03"/>
      <sheetName val="L-THANG04"/>
      <sheetName val="luongthuong"/>
      <sheetName val="tkcb-cnv"/>
      <sheetName val="KETQUAHOC"/>
      <sheetName val="KHACHSAN"/>
      <sheetName val="THANHTOAN"/>
      <sheetName val="BC-BANHANG"/>
      <sheetName val="DOANH SO"/>
      <sheetName val="BD-SINH VIEN"/>
      <sheetName val="luongsanpham"/>
      <sheetName val="TUYENSINH02"/>
      <sheetName val="cuocphi"/>
      <sheetName val="banhang"/>
      <sheetName val="bh-thang4"/>
      <sheetName val="BC TH CK (2)"/>
      <sheetName val="BC TH CK"/>
      <sheetName val="BC6tT19 food"/>
      <sheetName val="BC6tT19"/>
      <sheetName val="BC6tT18"/>
      <sheetName val="BC6tT18 - Food"/>
      <sheetName val="CTTH"/>
      <sheetName val="BC6tT17"/>
      <sheetName val="BCCK 4"/>
      <sheetName val="BCFood- T16"/>
      <sheetName val="BC6tT16"/>
      <sheetName val="BCFood- T15"/>
      <sheetName val="BC6tT15"/>
      <sheetName val="BCFood- T14"/>
      <sheetName val="BC6tT14"/>
      <sheetName val="BCFood- T13"/>
      <sheetName val="BC6tT13"/>
      <sheetName val="THCK3"/>
      <sheetName val="BC6tT12"/>
      <sheetName val="BC6tT11"/>
      <sheetName val="BC6tT10"/>
      <sheetName val="BC6tT9"/>
      <sheetName val="TH CK2"/>
      <sheetName val="BC6tT8"/>
      <sheetName val="BC6tT7"/>
      <sheetName val="BC6tT5"/>
      <sheetName val="BC6tT52 (3)"/>
      <sheetName val="BCTH"/>
      <sheetName val="BC6tT4"/>
      <sheetName val="BC6tT3"/>
      <sheetName val="BC6tT2"/>
      <sheetName val="BC6tT1"/>
      <sheetName val="BC6tT52 (2)"/>
      <sheetName val="BC6tT52"/>
      <sheetName val="BC6tT51"/>
      <sheetName val="BC6tT50"/>
      <sheetName val="BC6tT49"/>
      <sheetName val="TCK 12"/>
      <sheetName val="BC6tT48"/>
      <sheetName val="BC6tT47"/>
      <sheetName val="BC6tT46"/>
      <sheetName val="BC6tT45"/>
      <sheetName val="Tong CK"/>
      <sheetName val="BC6tT44"/>
      <sheetName val="BC6tT43"/>
      <sheetName val="BC6t"/>
      <sheetName val="T42"/>
      <sheetName val="T41"/>
      <sheetName val="T40"/>
      <sheetName val="Thi_sinh"/>
      <sheetName val="Luong"/>
      <sheetName val="HethongDebai"/>
      <sheetName val="TH131"/>
      <sheetName val="TH155&amp;156"/>
      <sheetName val="TH152"/>
      <sheetName val="TH153"/>
      <sheetName val="TH331"/>
      <sheetName val="KhoDL"/>
      <sheetName val="THSPHH"/>
      <sheetName val="THVL"/>
      <sheetName val="Chamcong"/>
      <sheetName val="DMTK"/>
      <sheetName val="DMKH"/>
      <sheetName val="DMNB"/>
      <sheetName val="DMNV"/>
      <sheetName val="Heso 3-2004 (3)"/>
      <sheetName val="Luong (2)"/>
      <sheetName val="heso T3"/>
      <sheetName val="heso T4"/>
      <sheetName val="heso T5"/>
      <sheetName val="Heso T6"/>
      <sheetName val="Heso T7"/>
      <sheetName val="Heso T8"/>
      <sheetName val="Heso T9"/>
      <sheetName val="Heso 2-2004"/>
      <sheetName val="Heso 3-2004"/>
      <sheetName val="Baocao"/>
      <sheetName val="Heso 3-2004 (2)"/>
      <sheetName val="HD1"/>
      <sheetName val="HD4"/>
      <sheetName val="HD3"/>
      <sheetName val="HD5"/>
      <sheetName val="HD7"/>
      <sheetName val="HD6"/>
      <sheetName val="HD2"/>
      <sheetName val="cn"/>
      <sheetName val="ct"/>
      <sheetName val="Nc"/>
      <sheetName val="pt"/>
      <sheetName val="ql"/>
      <sheetName val="ql (2)"/>
      <sheetName val="4"/>
      <sheetName val="Sheet13"/>
      <sheetName val="Sheet14"/>
      <sheetName val="Sheet15"/>
      <sheetName val="Sheet16"/>
      <sheetName val="DTCT"/>
      <sheetName val="PTVT"/>
      <sheetName val="THVT"/>
      <sheetName val="T.K H.T.T5"/>
      <sheetName val="T.K T7"/>
      <sheetName val="TK T6"/>
      <sheetName val="T.K T5"/>
      <sheetName val="Bang thong ke hang ton"/>
      <sheetName val="thong ke "/>
      <sheetName val="T.KT04"/>
      <sheetName val="DATA"/>
      <sheetName val="Tuan 1.01"/>
      <sheetName val="Tuan 3.01 "/>
      <sheetName val="Tuan 5.06 "/>
      <sheetName val="Tuan 6.06  "/>
      <sheetName val="Tuan 7.06 "/>
      <sheetName val="Tuan 7.06  (2)"/>
      <sheetName val="Tuan8,06"/>
      <sheetName val="Tuan9,06"/>
      <sheetName val="Tuan10,06 "/>
      <sheetName val="Tuan11,06  "/>
      <sheetName val="Tuan12,06"/>
      <sheetName val="Bao cao DD 31.3.06"/>
      <sheetName val="Bao cao DD 30.4.06"/>
      <sheetName val="Bao cao DD 31.5.06 "/>
      <sheetName val="Bao cao Quy I-06"/>
      <sheetName val="Bao cao DD 30.6.06"/>
      <sheetName val="Bao cao DD 31.7.06"/>
      <sheetName val="Km282-Km_x0003__x0000_3"/>
      <sheetName val="20+590"/>
      <sheetName val="20+1218"/>
      <sheetName val="22+456"/>
      <sheetName val="23+200"/>
      <sheetName val="Bia1"/>
      <sheetName val="Nhap_lieu"/>
      <sheetName val="Khoiluong"/>
      <sheetName val="Vattu"/>
      <sheetName val="Trungchuyen"/>
      <sheetName val="Bu"/>
      <sheetName val="Chitiet"/>
      <sheetName val="Tkedotuoi"/>
      <sheetName val="Tkebactho"/>
      <sheetName val="nhan su"/>
      <sheetName val="2020"/>
      <sheetName val="luong cty"/>
      <sheetName val="bangluong"/>
      <sheetName val="Tkecong"/>
      <sheetName val="thunhap03"/>
      <sheetName val="thungoaiSCTX"/>
      <sheetName val="TRICH73"/>
      <sheetName val="23+327"/>
      <sheetName val="23+468"/>
      <sheetName val="23+563"/>
      <sheetName val="24+520"/>
      <sheetName val="25"/>
      <sheetName val="Luu goc"/>
      <sheetName val="km22+93.86-km22+121.86"/>
      <sheetName val="km22+177.14-km22+205.64"/>
      <sheetName val="Bang 20-25"/>
      <sheetName val="km22+267.96-km22+283.96"/>
      <sheetName val="km22+304.31-km22+344.31"/>
      <sheetName val="km22+460.92-km22+614.57"/>
      <sheetName val="km22+671.78-km22+713.32"/>
      <sheetName val="bcth 05-04"/>
      <sheetName val="baocao 05-04"/>
      <sheetName val="bcth04-04"/>
      <sheetName val="baocao04-04"/>
      <sheetName val="bcth03-04"/>
      <sheetName val="baocao03-04"/>
      <sheetName val="bcth02-04"/>
      <sheetName val="baocao02-04"/>
      <sheetName val="bcth01-04"/>
      <sheetName val="baocao01-04"/>
    </sheetNames>
    <sheetDataSet>
      <sheetData sheetId="0" refreshError="1">
        <row r="7">
          <cell r="AH7" t="str">
            <v>SP1</v>
          </cell>
          <cell r="AI7" t="str">
            <v>SOLVENT CLEANING   (SSPC-SP-1)</v>
          </cell>
          <cell r="AJ7">
            <v>60</v>
          </cell>
          <cell r="AK7">
            <v>60</v>
          </cell>
          <cell r="AL7">
            <v>60</v>
          </cell>
        </row>
        <row r="8">
          <cell r="AH8" t="str">
            <v>SP2</v>
          </cell>
          <cell r="AI8" t="str">
            <v>HAND CLEANING   (SSPC-SP-2)</v>
          </cell>
          <cell r="AJ8">
            <v>50</v>
          </cell>
          <cell r="AK8">
            <v>50</v>
          </cell>
          <cell r="AL8">
            <v>50</v>
          </cell>
        </row>
        <row r="9">
          <cell r="AH9" t="str">
            <v>SP3</v>
          </cell>
          <cell r="AI9" t="str">
            <v>POWER CLEANING   (SSPC-SP-3)</v>
          </cell>
          <cell r="AJ9">
            <v>50</v>
          </cell>
          <cell r="AK9">
            <v>50</v>
          </cell>
          <cell r="AL9">
            <v>50</v>
          </cell>
        </row>
        <row r="10">
          <cell r="AH10" t="str">
            <v>SP5</v>
          </cell>
          <cell r="AI10" t="str">
            <v>WHITE METAL BLAST   (SSPC-SP-5)</v>
          </cell>
          <cell r="AJ10">
            <v>90</v>
          </cell>
          <cell r="AK10">
            <v>90</v>
          </cell>
          <cell r="AL10">
            <v>90</v>
          </cell>
        </row>
        <row r="11">
          <cell r="AH11" t="str">
            <v>SP6</v>
          </cell>
          <cell r="AI11" t="str">
            <v>COMMERCIAL BLAST (SSPC-SP-6)</v>
          </cell>
          <cell r="AJ11">
            <v>70</v>
          </cell>
          <cell r="AK11">
            <v>70</v>
          </cell>
          <cell r="AL11">
            <v>70</v>
          </cell>
        </row>
        <row r="12">
          <cell r="AH12" t="str">
            <v>SP7</v>
          </cell>
          <cell r="AI12" t="str">
            <v>BRUSH OFF BLAST CLEANING (SSPC-SP7)</v>
          </cell>
          <cell r="AJ12">
            <v>50</v>
          </cell>
          <cell r="AK12">
            <v>50</v>
          </cell>
          <cell r="AL12">
            <v>50</v>
          </cell>
        </row>
        <row r="13">
          <cell r="AH13" t="str">
            <v>SP8</v>
          </cell>
          <cell r="AI13" t="str">
            <v>PICKLING  (SSPC-SP-8)</v>
          </cell>
          <cell r="AJ13">
            <v>350</v>
          </cell>
          <cell r="AK13">
            <v>350</v>
          </cell>
          <cell r="AL13">
            <v>350</v>
          </cell>
        </row>
        <row r="14">
          <cell r="AH14" t="str">
            <v>SP10</v>
          </cell>
          <cell r="AI14" t="str">
            <v>NEAR WHITE BLAST (SSPC-SP-10)</v>
          </cell>
          <cell r="AJ14">
            <v>80</v>
          </cell>
          <cell r="AK14">
            <v>80</v>
          </cell>
          <cell r="AL14">
            <v>80</v>
          </cell>
        </row>
        <row r="16">
          <cell r="AH16" t="str">
            <v>RLP</v>
          </cell>
          <cell r="AI16" t="str">
            <v>RED LEAD PRIMER</v>
          </cell>
          <cell r="AJ16" t="str">
            <v>0101</v>
          </cell>
          <cell r="AK16" t="str">
            <v>905(OP-91)</v>
          </cell>
          <cell r="AL16" t="str">
            <v>210</v>
          </cell>
          <cell r="AM16">
            <v>1</v>
          </cell>
          <cell r="AN16">
            <v>9.1999999999999993</v>
          </cell>
          <cell r="AO16">
            <v>9.6999999999999993</v>
          </cell>
          <cell r="AP16">
            <v>14.8</v>
          </cell>
          <cell r="AQ16">
            <v>47.83</v>
          </cell>
          <cell r="AR16">
            <v>45.36</v>
          </cell>
          <cell r="AS16">
            <v>38.51</v>
          </cell>
          <cell r="AT16">
            <v>440</v>
          </cell>
          <cell r="AU16">
            <v>440</v>
          </cell>
          <cell r="AV16">
            <v>570</v>
          </cell>
        </row>
        <row r="17">
          <cell r="AH17" t="str">
            <v>ERLP</v>
          </cell>
          <cell r="AI17" t="str">
            <v>RED LEAD PRIMER</v>
          </cell>
          <cell r="AJ17" t="str">
            <v>0102</v>
          </cell>
          <cell r="AK17" t="str">
            <v>906(OP-92)</v>
          </cell>
          <cell r="AL17" t="str">
            <v>220</v>
          </cell>
          <cell r="AM17">
            <v>1</v>
          </cell>
          <cell r="AN17">
            <v>8.7799999999999994</v>
          </cell>
          <cell r="AO17">
            <v>10</v>
          </cell>
          <cell r="AP17">
            <v>12.4</v>
          </cell>
          <cell r="AQ17">
            <v>47.83</v>
          </cell>
          <cell r="AR17">
            <v>42</v>
          </cell>
          <cell r="AS17">
            <v>38.71</v>
          </cell>
          <cell r="AT17">
            <v>420</v>
          </cell>
          <cell r="AU17">
            <v>420</v>
          </cell>
          <cell r="AV17">
            <v>480</v>
          </cell>
        </row>
        <row r="18">
          <cell r="AI18" t="str">
            <v>B P RED LEAD PRIMER</v>
          </cell>
          <cell r="AJ18" t="str">
            <v>0103</v>
          </cell>
          <cell r="AK18" t="str">
            <v>911</v>
          </cell>
          <cell r="AL18">
            <v>0</v>
          </cell>
          <cell r="AM18">
            <v>1</v>
          </cell>
          <cell r="AN18">
            <v>8.44</v>
          </cell>
          <cell r="AO18">
            <v>9</v>
          </cell>
          <cell r="AP18">
            <v>0</v>
          </cell>
          <cell r="AQ18">
            <v>45</v>
          </cell>
          <cell r="AR18">
            <v>42.22</v>
          </cell>
          <cell r="AS18">
            <v>0</v>
          </cell>
          <cell r="AT18">
            <v>380</v>
          </cell>
          <cell r="AU18">
            <v>380</v>
          </cell>
        </row>
        <row r="19">
          <cell r="AH19" t="str">
            <v>ATP</v>
          </cell>
          <cell r="AI19" t="str">
            <v xml:space="preserve">ALUMINUM TRIPOLYPHOSPHATE PRIMER </v>
          </cell>
          <cell r="AJ19" t="str">
            <v>0107</v>
          </cell>
          <cell r="AK19" t="str">
            <v>992</v>
          </cell>
          <cell r="AL19" t="str">
            <v>221</v>
          </cell>
          <cell r="AM19">
            <v>1</v>
          </cell>
          <cell r="AN19">
            <v>12.6</v>
          </cell>
          <cell r="AO19">
            <v>7.09</v>
          </cell>
          <cell r="AP19">
            <v>11.4</v>
          </cell>
          <cell r="AQ19">
            <v>39.68</v>
          </cell>
          <cell r="AR19">
            <v>42.31</v>
          </cell>
          <cell r="AS19">
            <v>38.6</v>
          </cell>
          <cell r="AT19">
            <v>500</v>
          </cell>
          <cell r="AU19">
            <v>300</v>
          </cell>
          <cell r="AV19">
            <v>440</v>
          </cell>
        </row>
        <row r="20">
          <cell r="AH20" t="str">
            <v>AZCP</v>
          </cell>
          <cell r="AI20" t="str">
            <v xml:space="preserve">ALKYD ZINC CHROMATE PRIMER </v>
          </cell>
          <cell r="AJ20" t="str">
            <v>0111</v>
          </cell>
          <cell r="AK20" t="str">
            <v>907(OP-93)</v>
          </cell>
          <cell r="AL20" t="str">
            <v>240</v>
          </cell>
          <cell r="AM20">
            <v>1</v>
          </cell>
          <cell r="AN20">
            <v>10.9</v>
          </cell>
          <cell r="AO20">
            <v>10.6</v>
          </cell>
          <cell r="AP20">
            <v>9</v>
          </cell>
          <cell r="AQ20">
            <v>40.369999999999997</v>
          </cell>
          <cell r="AR20">
            <v>41.51</v>
          </cell>
          <cell r="AS20">
            <v>40.89</v>
          </cell>
          <cell r="AT20">
            <v>440</v>
          </cell>
          <cell r="AU20">
            <v>440</v>
          </cell>
          <cell r="AV20">
            <v>368</v>
          </cell>
        </row>
        <row r="21">
          <cell r="AH21" t="str">
            <v>ROP</v>
          </cell>
          <cell r="AI21" t="str">
            <v xml:space="preserve">RED OXIDE PRIMER </v>
          </cell>
          <cell r="AJ21" t="str">
            <v>0121</v>
          </cell>
          <cell r="AK21" t="str">
            <v>904(OP-95)</v>
          </cell>
          <cell r="AL21" t="str">
            <v>230</v>
          </cell>
          <cell r="AM21">
            <v>1</v>
          </cell>
          <cell r="AN21">
            <v>6.5</v>
          </cell>
          <cell r="AO21">
            <v>8.1999999999999993</v>
          </cell>
          <cell r="AP21">
            <v>5.2</v>
          </cell>
          <cell r="AQ21">
            <v>46.15</v>
          </cell>
          <cell r="AR21">
            <v>41.46</v>
          </cell>
          <cell r="AS21">
            <v>57.12</v>
          </cell>
          <cell r="AT21">
            <v>300</v>
          </cell>
          <cell r="AU21">
            <v>340</v>
          </cell>
          <cell r="AV21">
            <v>297</v>
          </cell>
        </row>
        <row r="22">
          <cell r="AH22" t="str">
            <v>GS</v>
          </cell>
          <cell r="AI22" t="str">
            <v xml:space="preserve">GRAY SURFACE </v>
          </cell>
          <cell r="AJ22" t="str">
            <v>0141</v>
          </cell>
          <cell r="AK22" t="str">
            <v>501</v>
          </cell>
          <cell r="AL22" t="str">
            <v>090</v>
          </cell>
          <cell r="AM22">
            <v>1</v>
          </cell>
          <cell r="AN22">
            <v>8.1</v>
          </cell>
          <cell r="AO22">
            <v>12.1</v>
          </cell>
          <cell r="AP22">
            <v>12.6</v>
          </cell>
          <cell r="AQ22">
            <v>37.04</v>
          </cell>
          <cell r="AR22">
            <v>37.19</v>
          </cell>
          <cell r="AS22">
            <v>37.94</v>
          </cell>
          <cell r="AT22">
            <v>300</v>
          </cell>
          <cell r="AU22">
            <v>450</v>
          </cell>
          <cell r="AV22">
            <v>478</v>
          </cell>
        </row>
        <row r="23">
          <cell r="AH23" t="str">
            <v>RMP</v>
          </cell>
          <cell r="AI23" t="str">
            <v>READY-MIXED PAINT</v>
          </cell>
          <cell r="AJ23" t="str">
            <v>0151</v>
          </cell>
          <cell r="AK23" t="str">
            <v>111</v>
          </cell>
          <cell r="AL23" t="str">
            <v>100</v>
          </cell>
          <cell r="AM23">
            <v>1</v>
          </cell>
          <cell r="AN23">
            <v>10.9</v>
          </cell>
          <cell r="AO23">
            <v>9.6</v>
          </cell>
          <cell r="AP23">
            <v>10</v>
          </cell>
          <cell r="AQ23">
            <v>41.28</v>
          </cell>
          <cell r="AR23">
            <v>41.67</v>
          </cell>
          <cell r="AS23">
            <v>38</v>
          </cell>
          <cell r="AT23">
            <v>450</v>
          </cell>
          <cell r="AU23">
            <v>400</v>
          </cell>
          <cell r="AV23">
            <v>380</v>
          </cell>
        </row>
        <row r="24">
          <cell r="AH24" t="str">
            <v>FRMP</v>
          </cell>
          <cell r="AI24" t="str">
            <v xml:space="preserve">FLAT READY-MIXED PAINT </v>
          </cell>
          <cell r="AJ24" t="str">
            <v>0153</v>
          </cell>
          <cell r="AK24" t="str">
            <v>508</v>
          </cell>
          <cell r="AL24">
            <v>0</v>
          </cell>
          <cell r="AM24">
            <v>1</v>
          </cell>
          <cell r="AN24">
            <v>11.8</v>
          </cell>
          <cell r="AO24">
            <v>9.4</v>
          </cell>
          <cell r="AP24">
            <v>0</v>
          </cell>
          <cell r="AQ24">
            <v>36.44</v>
          </cell>
          <cell r="AR24">
            <v>37.229999999999997</v>
          </cell>
          <cell r="AS24">
            <v>0</v>
          </cell>
          <cell r="AT24">
            <v>430</v>
          </cell>
          <cell r="AU24">
            <v>350</v>
          </cell>
        </row>
        <row r="25">
          <cell r="AH25" t="str">
            <v>AE</v>
          </cell>
          <cell r="AI25" t="str">
            <v xml:space="preserve">ALKYD ENAMEL </v>
          </cell>
          <cell r="AJ25" t="str">
            <v>0162</v>
          </cell>
          <cell r="AK25" t="str">
            <v>502</v>
          </cell>
          <cell r="AL25" t="str">
            <v>110</v>
          </cell>
          <cell r="AM25">
            <v>1</v>
          </cell>
          <cell r="AN25">
            <v>11.9</v>
          </cell>
          <cell r="AO25">
            <v>12.4</v>
          </cell>
          <cell r="AP25">
            <v>12</v>
          </cell>
          <cell r="AQ25">
            <v>35.29</v>
          </cell>
          <cell r="AR25">
            <v>37.1</v>
          </cell>
          <cell r="AS25">
            <v>37.92</v>
          </cell>
          <cell r="AT25">
            <v>420</v>
          </cell>
          <cell r="AU25">
            <v>460</v>
          </cell>
          <cell r="AV25">
            <v>455</v>
          </cell>
        </row>
        <row r="26">
          <cell r="AH26" t="str">
            <v>AP</v>
          </cell>
          <cell r="AI26" t="str">
            <v>ALUMIN PAINT</v>
          </cell>
          <cell r="AJ26" t="str">
            <v>0152</v>
          </cell>
          <cell r="AK26" t="str">
            <v>103</v>
          </cell>
          <cell r="AL26" t="str">
            <v>310</v>
          </cell>
          <cell r="AM26">
            <v>1</v>
          </cell>
          <cell r="AN26">
            <v>10.9</v>
          </cell>
          <cell r="AO26">
            <v>13.5</v>
          </cell>
          <cell r="AP26">
            <v>13.5</v>
          </cell>
          <cell r="AQ26">
            <v>36.700000000000003</v>
          </cell>
          <cell r="AR26">
            <v>34.07</v>
          </cell>
          <cell r="AS26">
            <v>32.44</v>
          </cell>
          <cell r="AT26">
            <v>400</v>
          </cell>
          <cell r="AU26">
            <v>460</v>
          </cell>
          <cell r="AV26">
            <v>438</v>
          </cell>
        </row>
        <row r="27">
          <cell r="AH27" t="str">
            <v>AMF</v>
          </cell>
          <cell r="AI27" t="str">
            <v>PHEN0LIC-MODIFIED ALKYD M.I.O.FINISH</v>
          </cell>
          <cell r="AJ27" t="str">
            <v>4690(Ar-900)</v>
          </cell>
          <cell r="AK27">
            <v>0</v>
          </cell>
          <cell r="AL27" t="str">
            <v>800</v>
          </cell>
          <cell r="AM27">
            <v>1</v>
          </cell>
          <cell r="AN27">
            <v>19.16</v>
          </cell>
          <cell r="AO27">
            <v>0</v>
          </cell>
          <cell r="AP27">
            <v>17.8</v>
          </cell>
          <cell r="AQ27">
            <v>26.1</v>
          </cell>
          <cell r="AR27">
            <v>0</v>
          </cell>
          <cell r="AS27">
            <v>37.869999999999997</v>
          </cell>
          <cell r="AT27">
            <v>500</v>
          </cell>
          <cell r="AU27">
            <v>0</v>
          </cell>
          <cell r="AV27">
            <v>674</v>
          </cell>
        </row>
        <row r="28">
          <cell r="AH28" t="str">
            <v>GP</v>
          </cell>
          <cell r="AI28" t="str">
            <v xml:space="preserve">GALVAN. STEEL SHEET EHULSION PAINT </v>
          </cell>
          <cell r="AJ28">
            <v>0</v>
          </cell>
          <cell r="AK28" t="str">
            <v>100(OM-12)</v>
          </cell>
          <cell r="AL28">
            <v>0</v>
          </cell>
          <cell r="AM28">
            <v>1</v>
          </cell>
          <cell r="AN28">
            <v>0</v>
          </cell>
          <cell r="AO28">
            <v>14.3</v>
          </cell>
          <cell r="AP28">
            <v>0</v>
          </cell>
          <cell r="AQ28">
            <v>0</v>
          </cell>
          <cell r="AR28">
            <v>47.55</v>
          </cell>
          <cell r="AS28">
            <v>0</v>
          </cell>
          <cell r="AT28">
            <v>0</v>
          </cell>
          <cell r="AU28">
            <v>680</v>
          </cell>
        </row>
        <row r="29">
          <cell r="AI29" t="str">
            <v xml:space="preserve">EPOXY RESIN </v>
          </cell>
        </row>
        <row r="30">
          <cell r="AH30" t="str">
            <v>ERLP</v>
          </cell>
          <cell r="AI30" t="str">
            <v xml:space="preserve">EPOXY RED LEAD PRIMER </v>
          </cell>
          <cell r="AJ30" t="str">
            <v>0401</v>
          </cell>
          <cell r="AK30" t="str">
            <v>1007(EP-01)</v>
          </cell>
          <cell r="AL30">
            <v>0</v>
          </cell>
          <cell r="AM30">
            <v>1</v>
          </cell>
          <cell r="AN30">
            <v>13.7</v>
          </cell>
          <cell r="AO30">
            <v>11.9</v>
          </cell>
          <cell r="AP30">
            <v>0</v>
          </cell>
          <cell r="AQ30">
            <v>41.61</v>
          </cell>
          <cell r="AR30">
            <v>47.9</v>
          </cell>
          <cell r="AS30">
            <v>0</v>
          </cell>
          <cell r="AT30">
            <v>570</v>
          </cell>
          <cell r="AU30">
            <v>570</v>
          </cell>
        </row>
        <row r="31">
          <cell r="AH31" t="str">
            <v>EZCP</v>
          </cell>
          <cell r="AI31" t="str">
            <v xml:space="preserve">EPOXY ZINC CHROMATE PRIMER </v>
          </cell>
          <cell r="AJ31" t="str">
            <v>0411</v>
          </cell>
          <cell r="AK31" t="str">
            <v>1008(EP-09)</v>
          </cell>
          <cell r="AL31" t="str">
            <v>56</v>
          </cell>
          <cell r="AM31">
            <v>1</v>
          </cell>
          <cell r="AN31">
            <v>13.7</v>
          </cell>
          <cell r="AO31">
            <v>13.2</v>
          </cell>
          <cell r="AP31">
            <v>15.7</v>
          </cell>
          <cell r="AQ31">
            <v>41.61</v>
          </cell>
          <cell r="AR31">
            <v>43.18</v>
          </cell>
          <cell r="AS31">
            <v>57.32</v>
          </cell>
          <cell r="AT31">
            <v>570</v>
          </cell>
          <cell r="AU31">
            <v>570</v>
          </cell>
          <cell r="AV31">
            <v>900</v>
          </cell>
        </row>
        <row r="32">
          <cell r="AH32" t="str">
            <v>EZRP</v>
          </cell>
          <cell r="AI32" t="str">
            <v xml:space="preserve">EPOXY ZINC RICH PRIMER </v>
          </cell>
          <cell r="AJ32" t="str">
            <v>0416</v>
          </cell>
          <cell r="AK32" t="str">
            <v>1006(EP-03)</v>
          </cell>
          <cell r="AL32" t="str">
            <v>63</v>
          </cell>
          <cell r="AM32">
            <v>1</v>
          </cell>
          <cell r="AN32">
            <v>24.9</v>
          </cell>
          <cell r="AO32">
            <v>18.899999999999999</v>
          </cell>
          <cell r="AP32">
            <v>44.29</v>
          </cell>
          <cell r="AQ32">
            <v>44.18</v>
          </cell>
          <cell r="AR32">
            <v>52.91</v>
          </cell>
          <cell r="AS32">
            <v>29.35</v>
          </cell>
          <cell r="AT32">
            <v>1100</v>
          </cell>
          <cell r="AU32">
            <v>1000</v>
          </cell>
          <cell r="AV32">
            <v>1300</v>
          </cell>
        </row>
        <row r="33">
          <cell r="AH33" t="str">
            <v>EROP</v>
          </cell>
          <cell r="AI33" t="str">
            <v xml:space="preserve">EPOXY RED OXIDE PRIMER </v>
          </cell>
          <cell r="AJ33" t="str">
            <v>0421(Z-500)</v>
          </cell>
          <cell r="AK33" t="str">
            <v>1009(EP-02)</v>
          </cell>
          <cell r="AL33" t="str">
            <v>87</v>
          </cell>
          <cell r="AM33">
            <v>1</v>
          </cell>
          <cell r="AN33">
            <v>11.3</v>
          </cell>
          <cell r="AO33">
            <v>10.9</v>
          </cell>
          <cell r="AP33">
            <v>28.1</v>
          </cell>
          <cell r="AQ33">
            <v>41.59</v>
          </cell>
          <cell r="AR33">
            <v>43.12</v>
          </cell>
          <cell r="AS33">
            <v>39.15</v>
          </cell>
          <cell r="AT33">
            <v>470</v>
          </cell>
          <cell r="AU33">
            <v>470</v>
          </cell>
          <cell r="AV33">
            <v>1100</v>
          </cell>
        </row>
        <row r="34">
          <cell r="AH34" t="str">
            <v>EV</v>
          </cell>
          <cell r="AI34" t="str">
            <v xml:space="preserve">EPOXY VARNISH </v>
          </cell>
          <cell r="AJ34" t="str">
            <v>0450</v>
          </cell>
          <cell r="AK34" t="str">
            <v>1010</v>
          </cell>
          <cell r="AL34" t="str">
            <v>46</v>
          </cell>
          <cell r="AM34">
            <v>1</v>
          </cell>
          <cell r="AN34">
            <v>19</v>
          </cell>
          <cell r="AO34">
            <v>19.399999999999999</v>
          </cell>
          <cell r="AP34">
            <v>21.1</v>
          </cell>
          <cell r="AQ34">
            <v>28.95</v>
          </cell>
          <cell r="AR34">
            <v>28.35</v>
          </cell>
          <cell r="AS34">
            <v>26.07</v>
          </cell>
          <cell r="AT34">
            <v>550</v>
          </cell>
          <cell r="AU34">
            <v>550</v>
          </cell>
          <cell r="AV34">
            <v>550</v>
          </cell>
        </row>
        <row r="35">
          <cell r="AH35" t="str">
            <v>EFC</v>
          </cell>
          <cell r="AI35" t="str">
            <v xml:space="preserve">EPOXY FINISH COATING </v>
          </cell>
          <cell r="AJ35" t="str">
            <v>0451</v>
          </cell>
          <cell r="AK35" t="str">
            <v>1001(EP-04)</v>
          </cell>
          <cell r="AL35" t="str">
            <v>86</v>
          </cell>
          <cell r="AM35">
            <v>1</v>
          </cell>
          <cell r="AN35">
            <v>16.8</v>
          </cell>
          <cell r="AO35">
            <v>18.3</v>
          </cell>
          <cell r="AP35">
            <v>34.9</v>
          </cell>
          <cell r="AQ35">
            <v>41.67</v>
          </cell>
          <cell r="AR35">
            <v>38.25</v>
          </cell>
          <cell r="AS35">
            <v>22.92</v>
          </cell>
          <cell r="AT35">
            <v>700</v>
          </cell>
          <cell r="AU35">
            <v>700</v>
          </cell>
          <cell r="AV35">
            <v>800</v>
          </cell>
        </row>
        <row r="36">
          <cell r="AH36" t="str">
            <v>CTE</v>
          </cell>
          <cell r="AI36" t="str">
            <v xml:space="preserve">COAL TAR EPOXY HB </v>
          </cell>
          <cell r="AJ36" t="str">
            <v>0459</v>
          </cell>
          <cell r="AK36" t="str">
            <v>1004(EP-06)</v>
          </cell>
          <cell r="AL36" t="str">
            <v>58</v>
          </cell>
          <cell r="AM36">
            <v>1</v>
          </cell>
          <cell r="AN36">
            <v>7.9</v>
          </cell>
          <cell r="AO36">
            <v>7.6</v>
          </cell>
          <cell r="AP36">
            <v>0</v>
          </cell>
          <cell r="AQ36">
            <v>50.63</v>
          </cell>
          <cell r="AR36">
            <v>52.63</v>
          </cell>
          <cell r="AS36">
            <v>0</v>
          </cell>
          <cell r="AT36">
            <v>400</v>
          </cell>
          <cell r="AU36">
            <v>400</v>
          </cell>
          <cell r="AV36">
            <v>700</v>
          </cell>
        </row>
        <row r="37">
          <cell r="AH37" t="str">
            <v>IZRP</v>
          </cell>
          <cell r="AI37" t="str">
            <v xml:space="preserve">INORGANIC ZINC RICH PRIMER </v>
          </cell>
          <cell r="AJ37" t="str">
            <v>4120(Z-120HB)</v>
          </cell>
          <cell r="AK37" t="str">
            <v>1011(IZ-01)</v>
          </cell>
          <cell r="AL37" t="str">
            <v>33</v>
          </cell>
          <cell r="AM37">
            <v>1</v>
          </cell>
          <cell r="AN37">
            <v>19.399999999999999</v>
          </cell>
          <cell r="AO37">
            <v>15.6</v>
          </cell>
          <cell r="AP37">
            <v>30.3</v>
          </cell>
          <cell r="AQ37">
            <v>56.7</v>
          </cell>
          <cell r="AR37">
            <v>64.099999999999994</v>
          </cell>
          <cell r="AS37">
            <v>42.9</v>
          </cell>
          <cell r="AT37">
            <v>1100</v>
          </cell>
          <cell r="AU37">
            <v>1000</v>
          </cell>
          <cell r="AV37">
            <v>1300</v>
          </cell>
        </row>
        <row r="38">
          <cell r="AH38" t="str">
            <v>EATP</v>
          </cell>
          <cell r="AI38" t="str">
            <v>EPOXY ALUMINUM TRIPOLYPHOSPHATE PRIMER</v>
          </cell>
          <cell r="AJ38" t="str">
            <v>A-536</v>
          </cell>
          <cell r="AK38" t="str">
            <v>1075</v>
          </cell>
          <cell r="AL38" t="str">
            <v>57</v>
          </cell>
          <cell r="AM38">
            <v>1</v>
          </cell>
          <cell r="AN38">
            <v>18.7</v>
          </cell>
          <cell r="AO38">
            <v>14.7</v>
          </cell>
          <cell r="AP38">
            <v>15.5</v>
          </cell>
          <cell r="AQ38">
            <v>42.78</v>
          </cell>
          <cell r="AR38">
            <v>42.86</v>
          </cell>
          <cell r="AS38">
            <v>39.03</v>
          </cell>
          <cell r="AT38">
            <v>800</v>
          </cell>
          <cell r="AU38">
            <v>630</v>
          </cell>
          <cell r="AV38">
            <v>605</v>
          </cell>
        </row>
        <row r="39">
          <cell r="AH39" t="str">
            <v>EBZRP</v>
          </cell>
          <cell r="AI39" t="str">
            <v xml:space="preserve">EPOXY CURED BASED ZINC RICH PRIMER </v>
          </cell>
          <cell r="AJ39" t="str">
            <v>4180(Z-800)</v>
          </cell>
          <cell r="AK39" t="str">
            <v>1002</v>
          </cell>
          <cell r="AL39">
            <v>0</v>
          </cell>
          <cell r="AM39">
            <v>1</v>
          </cell>
          <cell r="AN39">
            <v>27.3</v>
          </cell>
          <cell r="AO39">
            <v>15.7</v>
          </cell>
          <cell r="AP39">
            <v>0</v>
          </cell>
          <cell r="AQ39">
            <v>40.29</v>
          </cell>
          <cell r="AR39">
            <v>38.22</v>
          </cell>
          <cell r="AS39">
            <v>0</v>
          </cell>
          <cell r="AT39">
            <v>1100</v>
          </cell>
          <cell r="AU39">
            <v>600</v>
          </cell>
        </row>
        <row r="40">
          <cell r="AH40" t="str">
            <v>HBEP</v>
          </cell>
          <cell r="AI40" t="str">
            <v>HIGH BUILD EPOXY POLYAMINE CURED</v>
          </cell>
          <cell r="AJ40" t="str">
            <v>4418(A-418)</v>
          </cell>
          <cell r="AK40" t="str">
            <v>1015</v>
          </cell>
          <cell r="AL40">
            <v>0</v>
          </cell>
          <cell r="AM40">
            <v>1</v>
          </cell>
          <cell r="AN40">
            <v>18.3</v>
          </cell>
          <cell r="AO40">
            <v>13.1</v>
          </cell>
          <cell r="AP40">
            <v>0</v>
          </cell>
          <cell r="AQ40">
            <v>65.569999999999993</v>
          </cell>
          <cell r="AR40">
            <v>83.97</v>
          </cell>
          <cell r="AS40">
            <v>0</v>
          </cell>
          <cell r="AT40">
            <v>1200</v>
          </cell>
          <cell r="AU40">
            <v>1100</v>
          </cell>
        </row>
        <row r="41">
          <cell r="AH41" t="str">
            <v>HSCP</v>
          </cell>
          <cell r="AI41" t="str">
            <v>HIGH SOILD EPOXY POLYAMINE CURED PRIMER</v>
          </cell>
          <cell r="AJ41" t="str">
            <v>4418(A-448)</v>
          </cell>
          <cell r="AK41">
            <v>1017</v>
          </cell>
          <cell r="AL41">
            <v>0</v>
          </cell>
          <cell r="AM41">
            <v>1</v>
          </cell>
          <cell r="AN41">
            <v>20.309999999999999</v>
          </cell>
          <cell r="AO41">
            <v>13.1</v>
          </cell>
          <cell r="AP41">
            <v>0</v>
          </cell>
          <cell r="AQ41">
            <v>64</v>
          </cell>
          <cell r="AR41">
            <v>83.97</v>
          </cell>
          <cell r="AS41">
            <v>0</v>
          </cell>
          <cell r="AT41">
            <v>1300</v>
          </cell>
          <cell r="AU41">
            <v>1100</v>
          </cell>
        </row>
        <row r="42">
          <cell r="AH42" t="str">
            <v>EEA</v>
          </cell>
          <cell r="AI42" t="str">
            <v>EPOXY ENAMEL AMINE ADDUCT CURED</v>
          </cell>
          <cell r="AJ42" t="str">
            <v>4450(A-500)</v>
          </cell>
          <cell r="AK42" t="str">
            <v>1014</v>
          </cell>
          <cell r="AL42">
            <v>0</v>
          </cell>
          <cell r="AM42">
            <v>1</v>
          </cell>
          <cell r="AN42">
            <v>23.8</v>
          </cell>
          <cell r="AO42">
            <v>11.4</v>
          </cell>
          <cell r="AP42">
            <v>0</v>
          </cell>
          <cell r="AQ42">
            <v>37.82</v>
          </cell>
          <cell r="AR42">
            <v>83.33</v>
          </cell>
          <cell r="AS42">
            <v>0</v>
          </cell>
          <cell r="AT42">
            <v>900</v>
          </cell>
          <cell r="AU42">
            <v>950</v>
          </cell>
        </row>
        <row r="43">
          <cell r="AH43" t="str">
            <v>NEP</v>
          </cell>
          <cell r="AI43" t="str">
            <v>NON-REACTIVE EPOXY PRIMER</v>
          </cell>
          <cell r="AJ43" t="str">
            <v>4405(A-505)</v>
          </cell>
          <cell r="AK43">
            <v>0</v>
          </cell>
          <cell r="AL43">
            <v>0</v>
          </cell>
          <cell r="AM43">
            <v>1</v>
          </cell>
          <cell r="AN43">
            <v>19.2</v>
          </cell>
          <cell r="AO43">
            <v>0</v>
          </cell>
          <cell r="AP43">
            <v>0</v>
          </cell>
          <cell r="AQ43">
            <v>41.67</v>
          </cell>
          <cell r="AR43">
            <v>0</v>
          </cell>
          <cell r="AS43">
            <v>0</v>
          </cell>
          <cell r="AT43">
            <v>800</v>
          </cell>
        </row>
        <row r="44">
          <cell r="AH44" t="str">
            <v>ZCOP</v>
          </cell>
          <cell r="AI44" t="str">
            <v xml:space="preserve">ZINC CHROMATE-RED OXIDE/EPOXY PRIMER </v>
          </cell>
          <cell r="AJ44" t="str">
            <v>4451(A-510)</v>
          </cell>
          <cell r="AK44" t="str">
            <v>1016</v>
          </cell>
          <cell r="AL44" t="str">
            <v>530</v>
          </cell>
          <cell r="AM44">
            <v>1</v>
          </cell>
          <cell r="AN44">
            <v>18.2</v>
          </cell>
          <cell r="AO44">
            <v>8.1999999999999993</v>
          </cell>
          <cell r="AP44">
            <v>15.5</v>
          </cell>
          <cell r="AQ44">
            <v>42.86</v>
          </cell>
          <cell r="AR44">
            <v>85.37</v>
          </cell>
          <cell r="AS44">
            <v>36.450000000000003</v>
          </cell>
          <cell r="AT44">
            <v>780</v>
          </cell>
          <cell r="AU44">
            <v>700</v>
          </cell>
          <cell r="AV44">
            <v>565</v>
          </cell>
        </row>
        <row r="45">
          <cell r="AH45" t="str">
            <v>EPC</v>
          </cell>
          <cell r="AI45" t="str">
            <v xml:space="preserve">EPOXY ENAMEL/POLYAMIDE CURED </v>
          </cell>
          <cell r="AJ45" t="str">
            <v>4415(A-515)</v>
          </cell>
          <cell r="AK45">
            <v>0</v>
          </cell>
          <cell r="AL45">
            <v>0</v>
          </cell>
          <cell r="AM45">
            <v>1</v>
          </cell>
          <cell r="AN45">
            <v>19.8</v>
          </cell>
          <cell r="AO45">
            <v>0</v>
          </cell>
          <cell r="AP45">
            <v>0</v>
          </cell>
          <cell r="AQ45">
            <v>42.93</v>
          </cell>
          <cell r="AR45">
            <v>0</v>
          </cell>
          <cell r="AS45">
            <v>0</v>
          </cell>
          <cell r="AT45">
            <v>850</v>
          </cell>
        </row>
        <row r="46">
          <cell r="AH46" t="str">
            <v>4425(A-525)</v>
          </cell>
          <cell r="AI46" t="str">
            <v>EPOXY NON-SKID SURFACING</v>
          </cell>
          <cell r="AJ46" t="str">
            <v>4425(A-525)</v>
          </cell>
          <cell r="AK46" t="str">
            <v>1018</v>
          </cell>
          <cell r="AL46">
            <v>0</v>
          </cell>
          <cell r="AM46">
            <v>1</v>
          </cell>
          <cell r="AN46">
            <v>18</v>
          </cell>
          <cell r="AO46">
            <v>31.3</v>
          </cell>
          <cell r="AP46">
            <v>0</v>
          </cell>
          <cell r="AQ46">
            <v>37.78</v>
          </cell>
          <cell r="AR46">
            <v>47.92</v>
          </cell>
          <cell r="AS46">
            <v>0</v>
          </cell>
          <cell r="AT46">
            <v>680</v>
          </cell>
          <cell r="AU46">
            <v>1500</v>
          </cell>
        </row>
        <row r="47">
          <cell r="AH47" t="str">
            <v>EPAP</v>
          </cell>
          <cell r="AI47" t="str">
            <v>EPOXY-POLYAMIDE,ALLOY PRIMER.</v>
          </cell>
          <cell r="AJ47" t="str">
            <v>4465(A-650)</v>
          </cell>
          <cell r="AK47">
            <v>1020</v>
          </cell>
          <cell r="AL47">
            <v>0</v>
          </cell>
          <cell r="AM47">
            <v>1</v>
          </cell>
          <cell r="AN47">
            <v>21</v>
          </cell>
          <cell r="AO47">
            <v>26.92</v>
          </cell>
          <cell r="AP47">
            <v>0</v>
          </cell>
          <cell r="AQ47">
            <v>42.86</v>
          </cell>
          <cell r="AR47">
            <v>13</v>
          </cell>
          <cell r="AS47">
            <v>0</v>
          </cell>
          <cell r="AT47">
            <v>900</v>
          </cell>
          <cell r="AU47">
            <v>350</v>
          </cell>
        </row>
        <row r="48">
          <cell r="AI48" t="str">
            <v>LEAD SILICO CHROMATE EP.PRI./POLYAMIDE CURED</v>
          </cell>
          <cell r="AJ48" t="str">
            <v>4430(A-530)</v>
          </cell>
          <cell r="AK48">
            <v>0</v>
          </cell>
          <cell r="AL48">
            <v>0</v>
          </cell>
          <cell r="AM48">
            <v>1</v>
          </cell>
          <cell r="AN48">
            <v>21.97</v>
          </cell>
          <cell r="AO48">
            <v>0</v>
          </cell>
          <cell r="AP48">
            <v>0</v>
          </cell>
          <cell r="AQ48">
            <v>37.78</v>
          </cell>
          <cell r="AR48">
            <v>0</v>
          </cell>
          <cell r="AS48">
            <v>0</v>
          </cell>
          <cell r="AT48">
            <v>830</v>
          </cell>
        </row>
        <row r="49">
          <cell r="AH49" t="str">
            <v>ERLP</v>
          </cell>
          <cell r="AI49" t="str">
            <v>EPOXY RED LEAD POLYAMIDE CURED PRIMER</v>
          </cell>
          <cell r="AJ49" t="str">
            <v>4440(A-540)</v>
          </cell>
          <cell r="AK49" t="str">
            <v>1051</v>
          </cell>
          <cell r="AL49">
            <v>0</v>
          </cell>
          <cell r="AM49">
            <v>1</v>
          </cell>
          <cell r="AN49">
            <v>19.399999999999999</v>
          </cell>
          <cell r="AO49">
            <v>15.8</v>
          </cell>
          <cell r="AP49">
            <v>0</v>
          </cell>
          <cell r="AQ49">
            <v>42.78</v>
          </cell>
          <cell r="AR49">
            <v>43.04</v>
          </cell>
          <cell r="AS49">
            <v>0</v>
          </cell>
          <cell r="AT49">
            <v>830</v>
          </cell>
          <cell r="AU49">
            <v>680</v>
          </cell>
        </row>
        <row r="50">
          <cell r="AH50" t="str">
            <v>EROP</v>
          </cell>
          <cell r="AI50" t="str">
            <v>RED LEAD-RED OXIDE EP./POLYAMIDE CURED PRI.</v>
          </cell>
          <cell r="AJ50" t="str">
            <v>4445(A-545)</v>
          </cell>
          <cell r="AK50" t="str">
            <v>1060</v>
          </cell>
          <cell r="AL50">
            <v>0</v>
          </cell>
          <cell r="AM50">
            <v>1</v>
          </cell>
          <cell r="AN50">
            <v>18.7</v>
          </cell>
          <cell r="AO50">
            <v>20.9</v>
          </cell>
          <cell r="AP50">
            <v>0</v>
          </cell>
          <cell r="AQ50">
            <v>42.78</v>
          </cell>
          <cell r="AR50">
            <v>28.71</v>
          </cell>
          <cell r="AS50">
            <v>0</v>
          </cell>
          <cell r="AT50">
            <v>800</v>
          </cell>
          <cell r="AU50">
            <v>600</v>
          </cell>
        </row>
        <row r="51">
          <cell r="AH51" t="str">
            <v>ETC</v>
          </cell>
          <cell r="AI51" t="str">
            <v>TAR EPOXY COATING/AMINE CURED</v>
          </cell>
          <cell r="AJ51" t="str">
            <v>4460(A-560)</v>
          </cell>
          <cell r="AK51" t="str">
            <v>1070(EP-10)</v>
          </cell>
          <cell r="AL51">
            <v>0</v>
          </cell>
          <cell r="AM51">
            <v>1</v>
          </cell>
          <cell r="AN51">
            <v>11.69</v>
          </cell>
          <cell r="AO51">
            <v>12.2</v>
          </cell>
          <cell r="AP51">
            <v>0</v>
          </cell>
          <cell r="AQ51">
            <v>42.78</v>
          </cell>
          <cell r="AR51">
            <v>57.38</v>
          </cell>
          <cell r="AS51">
            <v>0</v>
          </cell>
          <cell r="AT51">
            <v>500</v>
          </cell>
          <cell r="AU51">
            <v>700</v>
          </cell>
          <cell r="AV51">
            <v>1500</v>
          </cell>
        </row>
        <row r="52">
          <cell r="AH52" t="str">
            <v>EWB</v>
          </cell>
          <cell r="AI52" t="str">
            <v>WATER BASE EPOXY ENAMEL/POLTAMINE CURED</v>
          </cell>
          <cell r="AJ52" t="str">
            <v>4458(A-580)</v>
          </cell>
          <cell r="AK52" t="str">
            <v>1017(EP-07)</v>
          </cell>
          <cell r="AL52" t="str">
            <v>96</v>
          </cell>
          <cell r="AM52">
            <v>1</v>
          </cell>
          <cell r="AN52">
            <v>34.4</v>
          </cell>
          <cell r="AO52">
            <v>16</v>
          </cell>
          <cell r="AP52">
            <v>32.700000000000003</v>
          </cell>
          <cell r="AQ52">
            <v>37.79</v>
          </cell>
          <cell r="AR52">
            <v>43.75</v>
          </cell>
          <cell r="AS52">
            <v>45.87</v>
          </cell>
          <cell r="AT52">
            <v>1300</v>
          </cell>
          <cell r="AU52">
            <v>700</v>
          </cell>
          <cell r="AV52">
            <v>1500</v>
          </cell>
        </row>
        <row r="53">
          <cell r="AH53" t="str">
            <v>CCTE</v>
          </cell>
          <cell r="AI53" t="str">
            <v>CATALYZED COAL TAR EPOXY POLYAMINE CURED</v>
          </cell>
          <cell r="AJ53" t="str">
            <v>4459(A-590)</v>
          </cell>
          <cell r="AK53" t="str">
            <v>SP-06</v>
          </cell>
          <cell r="AL53">
            <v>0</v>
          </cell>
          <cell r="AM53">
            <v>1</v>
          </cell>
          <cell r="AN53">
            <v>12.6</v>
          </cell>
          <cell r="AO53">
            <v>32.1</v>
          </cell>
          <cell r="AP53">
            <v>0</v>
          </cell>
          <cell r="AQ53">
            <v>55.56</v>
          </cell>
          <cell r="AR53">
            <v>42.37</v>
          </cell>
          <cell r="AS53">
            <v>0</v>
          </cell>
          <cell r="AT53">
            <v>700</v>
          </cell>
          <cell r="AU53">
            <v>1360</v>
          </cell>
        </row>
        <row r="54">
          <cell r="AH54" t="str">
            <v>EPF</v>
          </cell>
          <cell r="AI54" t="str">
            <v>EPOXY-POLYAMINE,FINISH</v>
          </cell>
          <cell r="AJ54" t="str">
            <v>4465(A-650)</v>
          </cell>
          <cell r="AK54" t="str">
            <v>SP-08</v>
          </cell>
          <cell r="AL54">
            <v>0</v>
          </cell>
          <cell r="AM54">
            <v>1</v>
          </cell>
          <cell r="AN54">
            <v>21</v>
          </cell>
          <cell r="AO54">
            <v>24.4</v>
          </cell>
          <cell r="AP54">
            <v>0</v>
          </cell>
          <cell r="AQ54">
            <v>42.86</v>
          </cell>
          <cell r="AR54">
            <v>25</v>
          </cell>
          <cell r="AS54">
            <v>0</v>
          </cell>
          <cell r="AT54">
            <v>900</v>
          </cell>
          <cell r="AU54">
            <v>610</v>
          </cell>
        </row>
        <row r="55">
          <cell r="AH55" t="str">
            <v>EPRLP</v>
          </cell>
          <cell r="AI55" t="str">
            <v>EPOXY/POLYAMINE,RED LEAD PRIMER</v>
          </cell>
          <cell r="AJ55" t="str">
            <v>4570(A-700)</v>
          </cell>
          <cell r="AK55" t="str">
            <v>SP-09</v>
          </cell>
          <cell r="AL55">
            <v>0</v>
          </cell>
          <cell r="AM55">
            <v>1</v>
          </cell>
          <cell r="AN55">
            <v>21</v>
          </cell>
          <cell r="AO55">
            <v>32</v>
          </cell>
          <cell r="AP55">
            <v>0</v>
          </cell>
          <cell r="AQ55">
            <v>42.86</v>
          </cell>
          <cell r="AR55">
            <v>23.75</v>
          </cell>
          <cell r="AS55">
            <v>0</v>
          </cell>
          <cell r="AT55">
            <v>900</v>
          </cell>
          <cell r="AU55">
            <v>760</v>
          </cell>
        </row>
        <row r="56">
          <cell r="AH56" t="str">
            <v>EMOP</v>
          </cell>
          <cell r="AI56" t="str">
            <v xml:space="preserve">EPOXY MIO PRIMER </v>
          </cell>
          <cell r="AJ56" t="str">
            <v>4691(Ar-910)</v>
          </cell>
          <cell r="AK56" t="str">
            <v>1050(EP-20)</v>
          </cell>
          <cell r="AL56" t="str">
            <v>76</v>
          </cell>
          <cell r="AM56">
            <v>1</v>
          </cell>
          <cell r="AN56">
            <v>17.3</v>
          </cell>
          <cell r="AO56">
            <v>9.2799999999999994</v>
          </cell>
          <cell r="AP56">
            <v>30.9</v>
          </cell>
          <cell r="AQ56">
            <v>43.35</v>
          </cell>
          <cell r="AR56">
            <v>31.25</v>
          </cell>
          <cell r="AS56">
            <v>25.89</v>
          </cell>
          <cell r="AT56">
            <v>750</v>
          </cell>
          <cell r="AU56">
            <v>290</v>
          </cell>
          <cell r="AV56">
            <v>800</v>
          </cell>
        </row>
        <row r="57">
          <cell r="AH57" t="str">
            <v>EPCP</v>
          </cell>
          <cell r="AI57" t="str">
            <v>EPOXY-PHENOLIC CURED PRIMER .</v>
          </cell>
          <cell r="AJ57" t="str">
            <v>4691(Ar-910)</v>
          </cell>
          <cell r="AK57" t="str">
            <v>1060</v>
          </cell>
          <cell r="AL57" t="str">
            <v>76</v>
          </cell>
          <cell r="AM57">
            <v>1</v>
          </cell>
          <cell r="AN57">
            <v>17.3</v>
          </cell>
          <cell r="AO57">
            <v>19.2</v>
          </cell>
          <cell r="AP57">
            <v>30.9</v>
          </cell>
          <cell r="AQ57">
            <v>43.35</v>
          </cell>
          <cell r="AR57">
            <v>31.25</v>
          </cell>
          <cell r="AS57">
            <v>25.89</v>
          </cell>
          <cell r="AT57">
            <v>750</v>
          </cell>
          <cell r="AU57">
            <v>600</v>
          </cell>
          <cell r="AV57">
            <v>800</v>
          </cell>
        </row>
        <row r="59">
          <cell r="AI59" t="str">
            <v xml:space="preserve">CHLORINATED RUBBER RESIN </v>
          </cell>
        </row>
        <row r="60">
          <cell r="AH60" t="str">
            <v>CRRLP</v>
          </cell>
          <cell r="AI60" t="str">
            <v xml:space="preserve">CALORINATED RUBBER RED LEAD PRIMER </v>
          </cell>
          <cell r="AJ60" t="str">
            <v>0201</v>
          </cell>
          <cell r="AK60" t="str">
            <v>1402(RF-63)</v>
          </cell>
          <cell r="AL60" t="str">
            <v>530</v>
          </cell>
          <cell r="AM60">
            <v>1</v>
          </cell>
          <cell r="AN60">
            <v>14.7</v>
          </cell>
          <cell r="AO60">
            <v>12.9</v>
          </cell>
          <cell r="AP60">
            <v>15.5</v>
          </cell>
          <cell r="AQ60">
            <v>32.65</v>
          </cell>
          <cell r="AR60">
            <v>37.979999999999997</v>
          </cell>
          <cell r="AS60">
            <v>36.450000000000003</v>
          </cell>
          <cell r="AT60">
            <v>480</v>
          </cell>
          <cell r="AU60">
            <v>490</v>
          </cell>
          <cell r="AV60">
            <v>565</v>
          </cell>
        </row>
        <row r="61">
          <cell r="AH61" t="str">
            <v>CRZCP</v>
          </cell>
          <cell r="AI61" t="str">
            <v>CHLORINATED RUBBER PRIMER ZINC CHROMATE PR.</v>
          </cell>
          <cell r="AJ61" t="str">
            <v>0211</v>
          </cell>
          <cell r="AK61" t="str">
            <v>1450(RF-67)</v>
          </cell>
          <cell r="AL61" t="str">
            <v>540</v>
          </cell>
          <cell r="AM61">
            <v>1</v>
          </cell>
          <cell r="AN61">
            <v>15.5</v>
          </cell>
          <cell r="AO61">
            <v>11.3</v>
          </cell>
          <cell r="AP61">
            <v>14.1</v>
          </cell>
          <cell r="AQ61">
            <v>30.97</v>
          </cell>
          <cell r="AR61">
            <v>42.48</v>
          </cell>
          <cell r="AS61">
            <v>36.450000000000003</v>
          </cell>
          <cell r="AT61">
            <v>480</v>
          </cell>
          <cell r="AU61">
            <v>480</v>
          </cell>
          <cell r="AV61">
            <v>514</v>
          </cell>
        </row>
        <row r="62">
          <cell r="AH62" t="str">
            <v>CRROP</v>
          </cell>
          <cell r="AI62" t="str">
            <v xml:space="preserve">CHLORINATED RUBBER RED OXIDE PRIMER </v>
          </cell>
          <cell r="AJ62" t="str">
            <v>0221</v>
          </cell>
          <cell r="AK62" t="str">
            <v>1403(RF-65)</v>
          </cell>
          <cell r="AL62" t="str">
            <v>510</v>
          </cell>
          <cell r="AM62">
            <v>1</v>
          </cell>
          <cell r="AN62">
            <v>14.6</v>
          </cell>
          <cell r="AO62">
            <v>12.1</v>
          </cell>
          <cell r="AP62">
            <v>31</v>
          </cell>
          <cell r="AQ62">
            <v>30.82</v>
          </cell>
          <cell r="AR62">
            <v>38.020000000000003</v>
          </cell>
          <cell r="AS62">
            <v>38.549999999999997</v>
          </cell>
          <cell r="AT62">
            <v>450</v>
          </cell>
          <cell r="AU62">
            <v>460</v>
          </cell>
          <cell r="AV62">
            <v>1195</v>
          </cell>
        </row>
        <row r="63">
          <cell r="AH63" t="str">
            <v>CRF</v>
          </cell>
          <cell r="AI63" t="str">
            <v xml:space="preserve">CHLORINATED RUBBER FINISH </v>
          </cell>
          <cell r="AJ63" t="str">
            <v>0251</v>
          </cell>
          <cell r="AK63" t="str">
            <v>1401</v>
          </cell>
          <cell r="AL63" t="str">
            <v>520</v>
          </cell>
          <cell r="AM63">
            <v>1</v>
          </cell>
          <cell r="AN63">
            <v>18.899999999999999</v>
          </cell>
          <cell r="AO63">
            <v>15.8</v>
          </cell>
          <cell r="AP63">
            <v>16.7</v>
          </cell>
          <cell r="AQ63">
            <v>31.75</v>
          </cell>
          <cell r="AR63">
            <v>34.18</v>
          </cell>
          <cell r="AS63">
            <v>33.83</v>
          </cell>
          <cell r="AT63">
            <v>600</v>
          </cell>
          <cell r="AU63">
            <v>540</v>
          </cell>
          <cell r="AV63">
            <v>565</v>
          </cell>
        </row>
        <row r="64">
          <cell r="AH64" t="str">
            <v>CRATP</v>
          </cell>
          <cell r="AI64" t="str">
            <v>C RUBBER ALUMINUM TRIPOLYPHOSPHATE PRIMER</v>
          </cell>
          <cell r="AJ64" t="str">
            <v>0203</v>
          </cell>
          <cell r="AK64">
            <v>0</v>
          </cell>
          <cell r="AL64" t="str">
            <v>531</v>
          </cell>
          <cell r="AM64">
            <v>1</v>
          </cell>
          <cell r="AN64">
            <v>13.4</v>
          </cell>
          <cell r="AO64">
            <v>0</v>
          </cell>
          <cell r="AP64">
            <v>14.5</v>
          </cell>
          <cell r="AQ64">
            <v>37.31</v>
          </cell>
          <cell r="AR64">
            <v>0</v>
          </cell>
          <cell r="AS64">
            <v>36.409999999999997</v>
          </cell>
          <cell r="AT64">
            <v>500</v>
          </cell>
          <cell r="AU64">
            <v>0</v>
          </cell>
          <cell r="AV64">
            <v>528</v>
          </cell>
        </row>
        <row r="65">
          <cell r="AH65" t="str">
            <v>PCRF</v>
          </cell>
          <cell r="AI65" t="str">
            <v>PIGMENTED CHLORINATED RUBBER FINISH</v>
          </cell>
          <cell r="AJ65" t="str">
            <v>4470(C-700)</v>
          </cell>
          <cell r="AK65" t="str">
            <v>RF-51~56</v>
          </cell>
          <cell r="AL65" t="str">
            <v>560</v>
          </cell>
          <cell r="AM65">
            <v>1</v>
          </cell>
          <cell r="AN65">
            <v>27.1</v>
          </cell>
          <cell r="AO65">
            <v>12.3</v>
          </cell>
          <cell r="AP65">
            <v>13.5</v>
          </cell>
          <cell r="AQ65">
            <v>33.21</v>
          </cell>
          <cell r="AR65">
            <v>38.21</v>
          </cell>
          <cell r="AS65">
            <v>33.78</v>
          </cell>
          <cell r="AT65">
            <v>900</v>
          </cell>
          <cell r="AU65">
            <v>470</v>
          </cell>
          <cell r="AV65">
            <v>456</v>
          </cell>
        </row>
        <row r="66">
          <cell r="AH66" t="str">
            <v>CRRLP</v>
          </cell>
          <cell r="AI66" t="str">
            <v xml:space="preserve">CHLORINATED RUBBER RED LEAD PRIMER </v>
          </cell>
          <cell r="AJ66" t="str">
            <v>4575(C-750)</v>
          </cell>
          <cell r="AK66">
            <v>0</v>
          </cell>
          <cell r="AL66" t="str">
            <v>500</v>
          </cell>
          <cell r="AM66">
            <v>1</v>
          </cell>
          <cell r="AN66">
            <v>17.2</v>
          </cell>
          <cell r="AO66">
            <v>0</v>
          </cell>
          <cell r="AP66">
            <v>15</v>
          </cell>
          <cell r="AQ66">
            <v>37.79</v>
          </cell>
          <cell r="AR66">
            <v>0</v>
          </cell>
          <cell r="AS66">
            <v>30.4</v>
          </cell>
          <cell r="AT66">
            <v>650</v>
          </cell>
          <cell r="AU66">
            <v>0</v>
          </cell>
          <cell r="AV66">
            <v>456</v>
          </cell>
        </row>
        <row r="67">
          <cell r="AH67" t="str">
            <v>CRROP</v>
          </cell>
          <cell r="AI67" t="str">
            <v xml:space="preserve">CHLORINATED RUBBER RED LEAD-RED OXIDE PRIMER </v>
          </cell>
          <cell r="AJ67" t="str">
            <v>4576(C-760)</v>
          </cell>
          <cell r="AK67">
            <v>0</v>
          </cell>
          <cell r="AL67" t="str">
            <v>550</v>
          </cell>
          <cell r="AM67">
            <v>1</v>
          </cell>
          <cell r="AN67">
            <v>15.9</v>
          </cell>
          <cell r="AO67">
            <v>0</v>
          </cell>
          <cell r="AP67">
            <v>14.8</v>
          </cell>
          <cell r="AQ67">
            <v>38.99</v>
          </cell>
          <cell r="AR67">
            <v>0</v>
          </cell>
          <cell r="AS67">
            <v>33.78</v>
          </cell>
          <cell r="AT67">
            <v>620</v>
          </cell>
          <cell r="AU67">
            <v>0</v>
          </cell>
          <cell r="AV67">
            <v>500</v>
          </cell>
        </row>
        <row r="68">
          <cell r="AH68" t="str">
            <v>VZCP</v>
          </cell>
          <cell r="AI68" t="str">
            <v>CHLORINATED RUBBER BASE M.I.O.COATING</v>
          </cell>
          <cell r="AJ68" t="str">
            <v>4693(Ar-930)</v>
          </cell>
          <cell r="AK68" t="str">
            <v>1452(RF-68)</v>
          </cell>
          <cell r="AL68" t="str">
            <v>600</v>
          </cell>
          <cell r="AM68">
            <v>1</v>
          </cell>
          <cell r="AN68">
            <v>16.399999999999999</v>
          </cell>
          <cell r="AO68">
            <v>13.2</v>
          </cell>
          <cell r="AP68">
            <v>14.8</v>
          </cell>
          <cell r="AQ68">
            <v>37.799999999999997</v>
          </cell>
          <cell r="AR68">
            <v>37.880000000000003</v>
          </cell>
          <cell r="AS68">
            <v>33.72</v>
          </cell>
          <cell r="AT68">
            <v>620</v>
          </cell>
          <cell r="AU68">
            <v>500</v>
          </cell>
          <cell r="AV68">
            <v>499</v>
          </cell>
        </row>
        <row r="70">
          <cell r="AH70" t="str">
            <v>HF400</v>
          </cell>
          <cell r="AI70" t="str">
            <v>HEAT-RESISTING PAINT 400'C ALUM. SERIES.</v>
          </cell>
          <cell r="AJ70" t="str">
            <v>0654</v>
          </cell>
          <cell r="AK70" t="str">
            <v>1503</v>
          </cell>
          <cell r="AL70">
            <v>0</v>
          </cell>
          <cell r="AM70">
            <v>0</v>
          </cell>
          <cell r="AN70">
            <v>0</v>
          </cell>
          <cell r="AO70">
            <v>0</v>
          </cell>
          <cell r="AP70">
            <v>0</v>
          </cell>
          <cell r="AQ70">
            <v>0</v>
          </cell>
          <cell r="AR70">
            <v>0</v>
          </cell>
          <cell r="AS70">
            <v>0</v>
          </cell>
          <cell r="AT70">
            <v>0</v>
          </cell>
          <cell r="AU70">
            <v>0</v>
          </cell>
          <cell r="AV70">
            <v>406</v>
          </cell>
        </row>
        <row r="71">
          <cell r="AI71" t="str">
            <v xml:space="preserve">SILICONE RESIN </v>
          </cell>
          <cell r="AJ71">
            <v>0</v>
          </cell>
          <cell r="AK71">
            <v>0</v>
          </cell>
          <cell r="AL71">
            <v>0</v>
          </cell>
          <cell r="AM71">
            <v>0</v>
          </cell>
          <cell r="AN71">
            <v>0</v>
          </cell>
          <cell r="AO71">
            <v>0</v>
          </cell>
          <cell r="AP71">
            <v>0</v>
          </cell>
          <cell r="AQ71">
            <v>0</v>
          </cell>
          <cell r="AR71">
            <v>0</v>
          </cell>
          <cell r="AS71">
            <v>0</v>
          </cell>
          <cell r="AT71">
            <v>440</v>
          </cell>
        </row>
        <row r="72">
          <cell r="AH72" t="str">
            <v>HP200</v>
          </cell>
          <cell r="AI72" t="str">
            <v>HEAT-RESISTING PRIMER 200'C ,SILICONE SERIES.</v>
          </cell>
          <cell r="AJ72" t="str">
            <v>0631</v>
          </cell>
          <cell r="AK72" t="str">
            <v>1512</v>
          </cell>
          <cell r="AL72">
            <v>0</v>
          </cell>
          <cell r="AM72">
            <v>1</v>
          </cell>
          <cell r="AN72">
            <v>16.5</v>
          </cell>
          <cell r="AO72">
            <v>26.2</v>
          </cell>
          <cell r="AP72">
            <v>0</v>
          </cell>
          <cell r="AQ72">
            <v>36.36</v>
          </cell>
          <cell r="AR72">
            <v>38.17</v>
          </cell>
          <cell r="AS72">
            <v>0</v>
          </cell>
          <cell r="AT72">
            <v>600</v>
          </cell>
          <cell r="AU72">
            <v>1000</v>
          </cell>
        </row>
        <row r="73">
          <cell r="AH73" t="str">
            <v>HP300</v>
          </cell>
          <cell r="AI73" t="str">
            <v xml:space="preserve">HEAT-RESISTING PRIMER 300'C </v>
          </cell>
          <cell r="AJ73" t="str">
            <v>0632</v>
          </cell>
          <cell r="AK73" t="str">
            <v>1507</v>
          </cell>
          <cell r="AL73" t="str">
            <v>330-1</v>
          </cell>
          <cell r="AM73">
            <v>1</v>
          </cell>
          <cell r="AN73">
            <v>20.7</v>
          </cell>
          <cell r="AO73">
            <v>20.399999999999999</v>
          </cell>
          <cell r="AP73">
            <v>29</v>
          </cell>
          <cell r="AQ73">
            <v>36.229999999999997</v>
          </cell>
          <cell r="AR73">
            <v>38.24</v>
          </cell>
          <cell r="AS73">
            <v>33.76</v>
          </cell>
          <cell r="AT73">
            <v>750</v>
          </cell>
          <cell r="AU73">
            <v>780</v>
          </cell>
          <cell r="AV73">
            <v>979</v>
          </cell>
        </row>
        <row r="74">
          <cell r="AH74" t="str">
            <v>HP500</v>
          </cell>
          <cell r="AI74" t="str">
            <v>HEAT-RESISTING PRIMER 500'C</v>
          </cell>
          <cell r="AJ74" t="str">
            <v>0634</v>
          </cell>
          <cell r="AK74" t="str">
            <v>1501</v>
          </cell>
          <cell r="AL74">
            <v>0</v>
          </cell>
          <cell r="AM74">
            <v>1</v>
          </cell>
          <cell r="AN74">
            <v>35.799999999999997</v>
          </cell>
          <cell r="AO74">
            <v>34.1</v>
          </cell>
          <cell r="AP74">
            <v>0</v>
          </cell>
          <cell r="AQ74">
            <v>36.31</v>
          </cell>
          <cell r="AR74">
            <v>38.119999999999997</v>
          </cell>
          <cell r="AS74">
            <v>0</v>
          </cell>
          <cell r="AT74">
            <v>1300</v>
          </cell>
          <cell r="AU74">
            <v>1300</v>
          </cell>
        </row>
        <row r="75">
          <cell r="AH75" t="str">
            <v>HP600</v>
          </cell>
          <cell r="AI75" t="str">
            <v>HEAT-RESISTING PRIMER 600'C</v>
          </cell>
          <cell r="AJ75" t="str">
            <v>0635</v>
          </cell>
          <cell r="AK75" t="str">
            <v>1500</v>
          </cell>
          <cell r="AL75" t="str">
            <v>320-1</v>
          </cell>
          <cell r="AM75">
            <v>1</v>
          </cell>
          <cell r="AN75">
            <v>44.09</v>
          </cell>
          <cell r="AO75">
            <v>34.1</v>
          </cell>
          <cell r="AP75">
            <v>44.4</v>
          </cell>
          <cell r="AQ75">
            <v>31.75</v>
          </cell>
          <cell r="AR75">
            <v>38.119999999999997</v>
          </cell>
          <cell r="AS75">
            <v>33.78</v>
          </cell>
          <cell r="AT75">
            <v>1400</v>
          </cell>
          <cell r="AU75">
            <v>1300</v>
          </cell>
          <cell r="AV75">
            <v>1500</v>
          </cell>
        </row>
        <row r="76">
          <cell r="AH76" t="str">
            <v>HF200</v>
          </cell>
          <cell r="AI76" t="str">
            <v>HEAT-RESISTING PAINT 200'C SILICONE SREIES.</v>
          </cell>
          <cell r="AJ76" t="str">
            <v>0651</v>
          </cell>
          <cell r="AK76" t="str">
            <v>1504</v>
          </cell>
          <cell r="AL76">
            <v>0</v>
          </cell>
          <cell r="AM76">
            <v>1</v>
          </cell>
          <cell r="AN76">
            <v>17.5</v>
          </cell>
          <cell r="AO76">
            <v>27.3</v>
          </cell>
          <cell r="AP76">
            <v>0</v>
          </cell>
          <cell r="AQ76">
            <v>30.29</v>
          </cell>
          <cell r="AR76">
            <v>28.57</v>
          </cell>
          <cell r="AS76">
            <v>0</v>
          </cell>
          <cell r="AT76">
            <v>530</v>
          </cell>
          <cell r="AU76">
            <v>780</v>
          </cell>
        </row>
        <row r="77">
          <cell r="AH77" t="str">
            <v>HF300</v>
          </cell>
          <cell r="AI77" t="str">
            <v>HEAT-RESISTING PAINT 300'C</v>
          </cell>
          <cell r="AJ77" t="str">
            <v>0652</v>
          </cell>
          <cell r="AK77" t="str">
            <v>1505</v>
          </cell>
          <cell r="AL77" t="str">
            <v>330</v>
          </cell>
          <cell r="AM77">
            <v>1</v>
          </cell>
          <cell r="AN77">
            <v>27.6</v>
          </cell>
          <cell r="AO77">
            <v>27.3</v>
          </cell>
          <cell r="AP77">
            <v>28.4</v>
          </cell>
          <cell r="AQ77">
            <v>27.17</v>
          </cell>
          <cell r="AR77">
            <v>28.57</v>
          </cell>
          <cell r="AS77">
            <v>32.54</v>
          </cell>
          <cell r="AT77">
            <v>750</v>
          </cell>
          <cell r="AU77">
            <v>780</v>
          </cell>
          <cell r="AV77">
            <v>924</v>
          </cell>
        </row>
        <row r="78">
          <cell r="AH78" t="str">
            <v>HF400</v>
          </cell>
          <cell r="AI78" t="str">
            <v>HEAT-RESISTING PAINT 400'C ALUM. SERIES.</v>
          </cell>
          <cell r="AJ78" t="str">
            <v>0654</v>
          </cell>
          <cell r="AK78" t="str">
            <v>1503</v>
          </cell>
          <cell r="AL78">
            <v>0</v>
          </cell>
          <cell r="AM78">
            <v>1</v>
          </cell>
          <cell r="AN78">
            <v>51.61</v>
          </cell>
          <cell r="AO78">
            <v>59.4</v>
          </cell>
          <cell r="AP78">
            <v>0</v>
          </cell>
          <cell r="AQ78">
            <v>25.19</v>
          </cell>
          <cell r="AR78">
            <v>28.62</v>
          </cell>
          <cell r="AS78">
            <v>0</v>
          </cell>
          <cell r="AT78">
            <v>1300</v>
          </cell>
          <cell r="AU78">
            <v>1700</v>
          </cell>
        </row>
        <row r="79">
          <cell r="AH79" t="str">
            <v>HF600</v>
          </cell>
          <cell r="AI79" t="str">
            <v>HEAT-RESISTING PAINT 600'C</v>
          </cell>
          <cell r="AJ79" t="str">
            <v>0655</v>
          </cell>
          <cell r="AK79" t="str">
            <v>1508</v>
          </cell>
          <cell r="AL79" t="str">
            <v>320</v>
          </cell>
          <cell r="AM79">
            <v>1</v>
          </cell>
          <cell r="AN79">
            <v>74.400000000000006</v>
          </cell>
          <cell r="AO79">
            <v>52.39</v>
          </cell>
          <cell r="AP79">
            <v>43.5</v>
          </cell>
          <cell r="AQ79">
            <v>20.16</v>
          </cell>
          <cell r="AR79">
            <v>28.63</v>
          </cell>
          <cell r="AS79">
            <v>32.479999999999997</v>
          </cell>
          <cell r="AT79">
            <v>1500</v>
          </cell>
          <cell r="AU79">
            <v>1500</v>
          </cell>
          <cell r="AV79">
            <v>1413</v>
          </cell>
        </row>
        <row r="80">
          <cell r="AH80" t="str">
            <v>ITIP</v>
          </cell>
          <cell r="AI80" t="str">
            <v>THERMOINDICATIVE PAINT INTERBOND TEMP. INDICATING PAINT</v>
          </cell>
          <cell r="AJ80" t="str">
            <v>0654</v>
          </cell>
          <cell r="AK80" t="str">
            <v>HAA-705</v>
          </cell>
          <cell r="AL80">
            <v>0</v>
          </cell>
          <cell r="AM80">
            <v>1</v>
          </cell>
          <cell r="AN80">
            <v>51.61</v>
          </cell>
          <cell r="AO80">
            <v>68</v>
          </cell>
          <cell r="AP80">
            <v>0</v>
          </cell>
          <cell r="AQ80">
            <v>25.19</v>
          </cell>
          <cell r="AR80">
            <v>10</v>
          </cell>
          <cell r="AS80">
            <v>0</v>
          </cell>
          <cell r="AT80">
            <v>1300</v>
          </cell>
          <cell r="AU80">
            <v>680</v>
          </cell>
        </row>
        <row r="81">
          <cell r="AI81" t="str">
            <v>RED LEAD PRIMER</v>
          </cell>
          <cell r="AJ81" t="str">
            <v>0102</v>
          </cell>
          <cell r="AK81" t="str">
            <v>906(OP-92)</v>
          </cell>
          <cell r="AL81" t="str">
            <v>220</v>
          </cell>
          <cell r="AM81">
            <v>1</v>
          </cell>
          <cell r="AN81">
            <v>8.7799999999999994</v>
          </cell>
          <cell r="AO81">
            <v>10</v>
          </cell>
          <cell r="AP81">
            <v>12.4</v>
          </cell>
          <cell r="AQ81">
            <v>47.83</v>
          </cell>
          <cell r="AR81">
            <v>42</v>
          </cell>
          <cell r="AS81">
            <v>38.71</v>
          </cell>
          <cell r="AT81">
            <v>420</v>
          </cell>
          <cell r="AU81">
            <v>420</v>
          </cell>
          <cell r="AV81">
            <v>480</v>
          </cell>
        </row>
        <row r="82">
          <cell r="AI82" t="str">
            <v xml:space="preserve">POLY-VINYL BUTYRAL RESIN (PVB) </v>
          </cell>
          <cell r="AJ82">
            <v>0</v>
          </cell>
          <cell r="AK82">
            <v>0</v>
          </cell>
          <cell r="AL82">
            <v>0</v>
          </cell>
          <cell r="AM82">
            <v>0</v>
          </cell>
          <cell r="AN82">
            <v>0</v>
          </cell>
          <cell r="AO82">
            <v>0</v>
          </cell>
          <cell r="AP82">
            <v>0</v>
          </cell>
          <cell r="AQ82">
            <v>0</v>
          </cell>
          <cell r="AR82">
            <v>0</v>
          </cell>
          <cell r="AS82">
            <v>0</v>
          </cell>
          <cell r="AT82">
            <v>540</v>
          </cell>
          <cell r="AU82">
            <v>570</v>
          </cell>
        </row>
        <row r="83">
          <cell r="AH83" t="str">
            <v>VRLP</v>
          </cell>
          <cell r="AI83" t="str">
            <v>VINYL RED LEAD PRIMER</v>
          </cell>
          <cell r="AJ83" t="str">
            <v>0301</v>
          </cell>
          <cell r="AK83" t="str">
            <v>SP30(VP-71)</v>
          </cell>
          <cell r="AL83" t="str">
            <v xml:space="preserve"> 21</v>
          </cell>
          <cell r="AM83">
            <v>1</v>
          </cell>
          <cell r="AN83">
            <v>21.8</v>
          </cell>
          <cell r="AO83">
            <v>25.3</v>
          </cell>
          <cell r="AP83">
            <v>64.900000000000006</v>
          </cell>
          <cell r="AQ83">
            <v>25.23</v>
          </cell>
          <cell r="AR83">
            <v>23.72</v>
          </cell>
          <cell r="AS83">
            <v>21.57</v>
          </cell>
          <cell r="AT83">
            <v>550</v>
          </cell>
          <cell r="AU83">
            <v>600</v>
          </cell>
          <cell r="AV83">
            <v>1400</v>
          </cell>
        </row>
        <row r="84">
          <cell r="AH84" t="str">
            <v>VZCP</v>
          </cell>
          <cell r="AI84" t="str">
            <v>VINYL ZINC CHRMATE PRIMER</v>
          </cell>
          <cell r="AJ84" t="str">
            <v>0311</v>
          </cell>
          <cell r="AK84" t="str">
            <v>VP-72</v>
          </cell>
          <cell r="AL84">
            <v>0</v>
          </cell>
          <cell r="AM84">
            <v>1</v>
          </cell>
          <cell r="AN84">
            <v>24.5</v>
          </cell>
          <cell r="AO84">
            <v>28.8</v>
          </cell>
          <cell r="AP84">
            <v>0</v>
          </cell>
          <cell r="AQ84">
            <v>22.04</v>
          </cell>
          <cell r="AR84">
            <v>19.79</v>
          </cell>
          <cell r="AS84">
            <v>0</v>
          </cell>
          <cell r="AT84">
            <v>540</v>
          </cell>
          <cell r="AU84">
            <v>570</v>
          </cell>
        </row>
        <row r="85">
          <cell r="AH85" t="str">
            <v>WP</v>
          </cell>
          <cell r="AI85" t="str">
            <v>WASH PRIMER</v>
          </cell>
          <cell r="AJ85" t="str">
            <v>0345</v>
          </cell>
          <cell r="AK85" t="str">
            <v>908(SP-02)</v>
          </cell>
          <cell r="AL85" t="str">
            <v xml:space="preserve"> 11</v>
          </cell>
          <cell r="AM85">
            <v>1</v>
          </cell>
          <cell r="AN85">
            <v>55.83</v>
          </cell>
          <cell r="AO85">
            <v>37.1</v>
          </cell>
          <cell r="AP85">
            <v>78.3</v>
          </cell>
          <cell r="AQ85">
            <v>8.06</v>
          </cell>
          <cell r="AR85">
            <v>11.86</v>
          </cell>
          <cell r="AS85">
            <v>8.94</v>
          </cell>
          <cell r="AT85">
            <v>450</v>
          </cell>
          <cell r="AU85">
            <v>440</v>
          </cell>
          <cell r="AV85">
            <v>700</v>
          </cell>
        </row>
        <row r="86">
          <cell r="AH86" t="str">
            <v>VE</v>
          </cell>
          <cell r="AI86" t="str">
            <v xml:space="preserve">VINYL ENAMEL </v>
          </cell>
          <cell r="AJ86" t="str">
            <v>0351</v>
          </cell>
          <cell r="AK86" t="str">
            <v>SP32(VA-11)</v>
          </cell>
          <cell r="AL86">
            <v>0</v>
          </cell>
          <cell r="AM86">
            <v>1</v>
          </cell>
          <cell r="AN86">
            <v>29.1</v>
          </cell>
          <cell r="AO86">
            <v>26.21</v>
          </cell>
          <cell r="AP86">
            <v>0</v>
          </cell>
          <cell r="AQ86">
            <v>18.899999999999999</v>
          </cell>
          <cell r="AR86">
            <v>19.079999999999998</v>
          </cell>
          <cell r="AS86">
            <v>0</v>
          </cell>
          <cell r="AT86">
            <v>550</v>
          </cell>
          <cell r="AU86">
            <v>500</v>
          </cell>
        </row>
        <row r="87">
          <cell r="AI87" t="str">
            <v>PIGMENTED PVC VINYL FINISH</v>
          </cell>
          <cell r="AJ87" t="str">
            <v>4340(U-400)</v>
          </cell>
          <cell r="AK87" t="str">
            <v>SP34(VA-51)</v>
          </cell>
          <cell r="AL87">
            <v>0</v>
          </cell>
          <cell r="AM87">
            <v>1</v>
          </cell>
          <cell r="AN87">
            <v>21.2</v>
          </cell>
          <cell r="AO87">
            <v>27.3</v>
          </cell>
          <cell r="AP87">
            <v>0</v>
          </cell>
          <cell r="AQ87">
            <v>30.19</v>
          </cell>
          <cell r="AR87">
            <v>19.78</v>
          </cell>
          <cell r="AS87">
            <v>0</v>
          </cell>
          <cell r="AT87">
            <v>640</v>
          </cell>
          <cell r="AU87">
            <v>540</v>
          </cell>
        </row>
        <row r="89">
          <cell r="AI89" t="str">
            <v xml:space="preserve">POLYOL POLYISOCYANATE </v>
          </cell>
        </row>
        <row r="90">
          <cell r="AH90" t="str">
            <v>PCC</v>
          </cell>
          <cell r="AI90" t="str">
            <v xml:space="preserve">POLYURETHANE COATING CLEAR </v>
          </cell>
          <cell r="AJ90" t="str">
            <v>0550</v>
          </cell>
          <cell r="AK90" t="str">
            <v>722</v>
          </cell>
          <cell r="AL90" t="str">
            <v xml:space="preserve"> 67</v>
          </cell>
          <cell r="AM90">
            <v>1</v>
          </cell>
          <cell r="AN90">
            <v>27.8</v>
          </cell>
          <cell r="AO90">
            <v>29.8</v>
          </cell>
          <cell r="AP90">
            <v>81.790000000000006</v>
          </cell>
          <cell r="AQ90">
            <v>25.18</v>
          </cell>
          <cell r="AR90">
            <v>25.17</v>
          </cell>
          <cell r="AS90">
            <v>18.34</v>
          </cell>
          <cell r="AT90">
            <v>700</v>
          </cell>
          <cell r="AU90">
            <v>750</v>
          </cell>
          <cell r="AV90">
            <v>1500</v>
          </cell>
        </row>
        <row r="91">
          <cell r="AH91" t="str">
            <v>PF</v>
          </cell>
          <cell r="AI91" t="str">
            <v>POLYURETHANE COATING</v>
          </cell>
          <cell r="AJ91" t="str">
            <v>0551</v>
          </cell>
          <cell r="AK91" t="str">
            <v>725</v>
          </cell>
          <cell r="AL91" t="str">
            <v xml:space="preserve"> 66</v>
          </cell>
          <cell r="AM91">
            <v>1</v>
          </cell>
          <cell r="AN91">
            <v>33.1</v>
          </cell>
          <cell r="AO91">
            <v>29.8</v>
          </cell>
          <cell r="AP91">
            <v>92.79</v>
          </cell>
          <cell r="AQ91">
            <v>27.19</v>
          </cell>
          <cell r="AR91">
            <v>30.2</v>
          </cell>
          <cell r="AS91">
            <v>18.32</v>
          </cell>
          <cell r="AT91">
            <v>900</v>
          </cell>
          <cell r="AU91">
            <v>900</v>
          </cell>
          <cell r="AV91">
            <v>1700</v>
          </cell>
        </row>
        <row r="92">
          <cell r="AH92" t="str">
            <v>PFC</v>
          </cell>
          <cell r="AI92" t="str">
            <v>POLYURETHANE COATING</v>
          </cell>
          <cell r="AJ92" t="str">
            <v>0551</v>
          </cell>
          <cell r="AK92" t="str">
            <v>UP-04</v>
          </cell>
          <cell r="AL92" t="str">
            <v xml:space="preserve"> 66</v>
          </cell>
          <cell r="AM92">
            <v>1</v>
          </cell>
          <cell r="AN92">
            <v>36.78</v>
          </cell>
          <cell r="AO92">
            <v>16.059999999999999</v>
          </cell>
          <cell r="AP92">
            <v>92.79</v>
          </cell>
          <cell r="AQ92">
            <v>27.19</v>
          </cell>
          <cell r="AR92">
            <v>30.2</v>
          </cell>
          <cell r="AS92">
            <v>18.32</v>
          </cell>
          <cell r="AT92">
            <v>1000</v>
          </cell>
          <cell r="AU92">
            <v>485</v>
          </cell>
          <cell r="AV92">
            <v>1700</v>
          </cell>
        </row>
        <row r="93">
          <cell r="AH93" t="str">
            <v>AICP</v>
          </cell>
          <cell r="AI93" t="str">
            <v>ALIPHATIC ISCYANATE CURED POLYURETHANE FIN.</v>
          </cell>
          <cell r="AJ93" t="str">
            <v>4231(I-300)</v>
          </cell>
          <cell r="AK93" t="str">
            <v>728</v>
          </cell>
          <cell r="AL93">
            <v>0</v>
          </cell>
          <cell r="AM93">
            <v>1</v>
          </cell>
          <cell r="AN93">
            <v>46.3</v>
          </cell>
          <cell r="AO93">
            <v>56.2</v>
          </cell>
          <cell r="AP93">
            <v>0</v>
          </cell>
          <cell r="AQ93">
            <v>30.24</v>
          </cell>
          <cell r="AR93">
            <v>30.25</v>
          </cell>
          <cell r="AS93">
            <v>0</v>
          </cell>
          <cell r="AT93">
            <v>1400</v>
          </cell>
          <cell r="AU93">
            <v>1700</v>
          </cell>
        </row>
        <row r="94">
          <cell r="AI94" t="str">
            <v>POLYURETHANE TANK LINING</v>
          </cell>
          <cell r="AJ94" t="str">
            <v>4230(I-310)</v>
          </cell>
          <cell r="AK94" t="str">
            <v>733</v>
          </cell>
          <cell r="AL94">
            <v>0</v>
          </cell>
          <cell r="AM94">
            <v>1</v>
          </cell>
          <cell r="AN94">
            <v>37</v>
          </cell>
          <cell r="AO94">
            <v>19.8</v>
          </cell>
          <cell r="AP94">
            <v>0</v>
          </cell>
          <cell r="AQ94">
            <v>37.840000000000003</v>
          </cell>
          <cell r="AR94">
            <v>28.79</v>
          </cell>
          <cell r="AS94">
            <v>0</v>
          </cell>
          <cell r="AT94">
            <v>1400</v>
          </cell>
          <cell r="AU94">
            <v>570</v>
          </cell>
        </row>
        <row r="95">
          <cell r="AI95" t="str">
            <v>NON-REACTIVE POLYURETHANE PRIMER</v>
          </cell>
          <cell r="AJ95" t="str">
            <v>4239(I-350)</v>
          </cell>
          <cell r="AK95">
            <v>0</v>
          </cell>
          <cell r="AL95">
            <v>0</v>
          </cell>
          <cell r="AM95">
            <v>1</v>
          </cell>
          <cell r="AN95">
            <v>18</v>
          </cell>
          <cell r="AO95">
            <v>0</v>
          </cell>
          <cell r="AP95">
            <v>0</v>
          </cell>
          <cell r="AQ95">
            <v>55.56</v>
          </cell>
          <cell r="AR95">
            <v>0</v>
          </cell>
          <cell r="AS95">
            <v>0</v>
          </cell>
          <cell r="AT95">
            <v>1000</v>
          </cell>
        </row>
        <row r="96">
          <cell r="AI96" t="str">
            <v>CLEAR POLYURETHANE FINISH</v>
          </cell>
          <cell r="AJ96" t="str">
            <v>4235(I-390)</v>
          </cell>
          <cell r="AK96" t="str">
            <v>1101</v>
          </cell>
          <cell r="AL96">
            <v>0</v>
          </cell>
          <cell r="AM96">
            <v>1</v>
          </cell>
          <cell r="AN96">
            <v>31.7</v>
          </cell>
          <cell r="AO96">
            <v>17</v>
          </cell>
          <cell r="AP96">
            <v>0</v>
          </cell>
          <cell r="AQ96">
            <v>37.85</v>
          </cell>
          <cell r="AR96">
            <v>26.47</v>
          </cell>
          <cell r="AS96">
            <v>0</v>
          </cell>
          <cell r="AT96">
            <v>1200</v>
          </cell>
          <cell r="AU96">
            <v>450</v>
          </cell>
        </row>
        <row r="97">
          <cell r="AI97" t="str">
            <v>URETHANE CHROMATE PRIMER</v>
          </cell>
          <cell r="AJ97" t="str">
            <v>4420(A-200)</v>
          </cell>
          <cell r="AK97" t="str">
            <v>1106</v>
          </cell>
          <cell r="AL97">
            <v>0</v>
          </cell>
          <cell r="AM97">
            <v>1</v>
          </cell>
          <cell r="AN97">
            <v>21.6</v>
          </cell>
          <cell r="AO97">
            <v>12.5</v>
          </cell>
          <cell r="AP97">
            <v>0</v>
          </cell>
          <cell r="AQ97">
            <v>37.04</v>
          </cell>
          <cell r="AR97">
            <v>24</v>
          </cell>
          <cell r="AS97">
            <v>0</v>
          </cell>
          <cell r="AT97">
            <v>800</v>
          </cell>
          <cell r="AU97">
            <v>300</v>
          </cell>
        </row>
        <row r="98">
          <cell r="AI98" t="str">
            <v>ZINC TETROXYCHROMATE BUTYRAL ETCH PRIMER</v>
          </cell>
          <cell r="AJ98" t="str">
            <v>4322(U-220)</v>
          </cell>
          <cell r="AK98" t="str">
            <v>738</v>
          </cell>
          <cell r="AL98">
            <v>0</v>
          </cell>
          <cell r="AM98">
            <v>1</v>
          </cell>
          <cell r="AN98">
            <v>58.41</v>
          </cell>
          <cell r="AO98">
            <v>69.59</v>
          </cell>
          <cell r="AP98">
            <v>0</v>
          </cell>
          <cell r="AQ98">
            <v>8.56</v>
          </cell>
          <cell r="AR98">
            <v>28.74</v>
          </cell>
          <cell r="AS98">
            <v>0</v>
          </cell>
          <cell r="AT98">
            <v>500</v>
          </cell>
          <cell r="AU98">
            <v>2000</v>
          </cell>
        </row>
        <row r="100">
          <cell r="AI100" t="str">
            <v>MASONRY &amp; ACRYLIC PAINT</v>
          </cell>
        </row>
        <row r="101">
          <cell r="AI101" t="str">
            <v>SOLVENT BASE MASONRY PRIMER</v>
          </cell>
          <cell r="AJ101" t="str">
            <v>1541</v>
          </cell>
          <cell r="AK101">
            <v>0</v>
          </cell>
          <cell r="AL101" t="str">
            <v>140</v>
          </cell>
          <cell r="AM101">
            <v>1</v>
          </cell>
          <cell r="AN101">
            <v>9.6999999999999993</v>
          </cell>
          <cell r="AO101">
            <v>0</v>
          </cell>
          <cell r="AP101">
            <v>14</v>
          </cell>
          <cell r="AQ101">
            <v>40.21</v>
          </cell>
          <cell r="AR101">
            <v>0</v>
          </cell>
          <cell r="AS101">
            <v>30.36</v>
          </cell>
          <cell r="AT101">
            <v>390</v>
          </cell>
          <cell r="AU101">
            <v>0</v>
          </cell>
          <cell r="AV101">
            <v>425</v>
          </cell>
        </row>
        <row r="102">
          <cell r="AH102">
            <v>0</v>
          </cell>
          <cell r="AI102" t="str">
            <v>WATER BASE MASONRY PRIMER</v>
          </cell>
          <cell r="AJ102" t="str">
            <v>1546</v>
          </cell>
          <cell r="AK102">
            <v>0</v>
          </cell>
          <cell r="AL102" t="str">
            <v>140-1</v>
          </cell>
          <cell r="AM102">
            <v>1</v>
          </cell>
          <cell r="AN102">
            <v>8.1999999999999993</v>
          </cell>
          <cell r="AO102">
            <v>0</v>
          </cell>
          <cell r="AP102">
            <v>12</v>
          </cell>
          <cell r="AQ102">
            <v>40.24</v>
          </cell>
          <cell r="AR102">
            <v>0</v>
          </cell>
          <cell r="AS102">
            <v>33.83</v>
          </cell>
          <cell r="AT102">
            <v>330</v>
          </cell>
          <cell r="AU102">
            <v>0</v>
          </cell>
          <cell r="AV102">
            <v>406</v>
          </cell>
        </row>
        <row r="103">
          <cell r="AI103" t="str">
            <v>WATER BASE MASONRY PAINT</v>
          </cell>
          <cell r="AJ103" t="str">
            <v>1556</v>
          </cell>
          <cell r="AK103">
            <v>0</v>
          </cell>
          <cell r="AL103">
            <v>0</v>
          </cell>
          <cell r="AM103">
            <v>1</v>
          </cell>
          <cell r="AN103">
            <v>11.9</v>
          </cell>
          <cell r="AO103">
            <v>0</v>
          </cell>
          <cell r="AP103">
            <v>0</v>
          </cell>
          <cell r="AQ103">
            <v>36.97</v>
          </cell>
          <cell r="AR103">
            <v>0</v>
          </cell>
          <cell r="AS103">
            <v>0</v>
          </cell>
          <cell r="AT103">
            <v>440</v>
          </cell>
          <cell r="AU103">
            <v>4.2915242876481667E-310</v>
          </cell>
          <cell r="AV103">
            <v>406.001220703125</v>
          </cell>
        </row>
        <row r="104">
          <cell r="AH104" t="str">
            <v>1656</v>
          </cell>
          <cell r="AI104" t="str">
            <v xml:space="preserve">ACRYLIC EMULSION PAINT </v>
          </cell>
          <cell r="AJ104" t="str">
            <v>1656</v>
          </cell>
          <cell r="AK104">
            <v>0</v>
          </cell>
          <cell r="AL104">
            <v>0</v>
          </cell>
          <cell r="AM104">
            <v>1</v>
          </cell>
          <cell r="AN104">
            <v>9.4</v>
          </cell>
          <cell r="AO104">
            <v>0</v>
          </cell>
          <cell r="AP104">
            <v>25.8</v>
          </cell>
          <cell r="AQ104">
            <v>38.299999999999997</v>
          </cell>
          <cell r="AR104">
            <v>0</v>
          </cell>
          <cell r="AS104">
            <v>34.880000000000003</v>
          </cell>
          <cell r="AT104">
            <v>360</v>
          </cell>
          <cell r="AU104">
            <v>0</v>
          </cell>
          <cell r="AV104">
            <v>900</v>
          </cell>
        </row>
        <row r="105">
          <cell r="AI105" t="str">
            <v xml:space="preserve">EMULSION PAINT </v>
          </cell>
          <cell r="AJ105" t="str">
            <v>1657</v>
          </cell>
          <cell r="AK105">
            <v>0</v>
          </cell>
          <cell r="AL105" t="str">
            <v>130</v>
          </cell>
          <cell r="AM105">
            <v>1</v>
          </cell>
          <cell r="AN105">
            <v>6.4</v>
          </cell>
          <cell r="AO105">
            <v>0</v>
          </cell>
          <cell r="AP105">
            <v>5.8</v>
          </cell>
          <cell r="AQ105">
            <v>40.630000000000003</v>
          </cell>
          <cell r="AR105">
            <v>0</v>
          </cell>
          <cell r="AS105">
            <v>34.83</v>
          </cell>
          <cell r="AT105">
            <v>260</v>
          </cell>
          <cell r="AU105">
            <v>0</v>
          </cell>
          <cell r="AV105">
            <v>202</v>
          </cell>
        </row>
        <row r="106">
          <cell r="AV106">
            <v>193</v>
          </cell>
        </row>
        <row r="107">
          <cell r="AI107" t="str">
            <v>OTHER PAINT</v>
          </cell>
        </row>
        <row r="108">
          <cell r="AH108" t="str">
            <v>AO</v>
          </cell>
          <cell r="AI108" t="str">
            <v>AMERLOCK-400 100,</v>
          </cell>
          <cell r="AJ108">
            <v>0</v>
          </cell>
          <cell r="AK108">
            <v>0</v>
          </cell>
          <cell r="AL108">
            <v>0</v>
          </cell>
          <cell r="AM108">
            <v>1</v>
          </cell>
          <cell r="AN108">
            <v>0</v>
          </cell>
          <cell r="AO108">
            <v>35</v>
          </cell>
          <cell r="AP108">
            <v>0</v>
          </cell>
          <cell r="AQ108">
            <v>0</v>
          </cell>
          <cell r="AR108">
            <v>21</v>
          </cell>
          <cell r="AS108">
            <v>0</v>
          </cell>
          <cell r="AT108">
            <v>0</v>
          </cell>
          <cell r="AU108">
            <v>735</v>
          </cell>
        </row>
        <row r="109">
          <cell r="AI109" t="str">
            <v>BLACK VARNISH</v>
          </cell>
          <cell r="AJ109" t="str">
            <v>1727</v>
          </cell>
          <cell r="AK109">
            <v>0</v>
          </cell>
          <cell r="AL109" t="str">
            <v>170</v>
          </cell>
          <cell r="AM109">
            <v>1</v>
          </cell>
          <cell r="AN109">
            <v>5.8</v>
          </cell>
          <cell r="AO109">
            <v>0</v>
          </cell>
          <cell r="AP109">
            <v>6.2</v>
          </cell>
          <cell r="AQ109">
            <v>34.479999999999997</v>
          </cell>
          <cell r="AR109">
            <v>0</v>
          </cell>
          <cell r="AS109">
            <v>26.94</v>
          </cell>
          <cell r="AT109">
            <v>200</v>
          </cell>
          <cell r="AU109">
            <v>0</v>
          </cell>
          <cell r="AV109">
            <v>167</v>
          </cell>
        </row>
        <row r="110">
          <cell r="AI110" t="str">
            <v>NEO WATER PROOF COATING</v>
          </cell>
          <cell r="AJ110" t="str">
            <v>1728</v>
          </cell>
          <cell r="AK110" t="str">
            <v>1018</v>
          </cell>
          <cell r="AL110" t="str">
            <v>160</v>
          </cell>
          <cell r="AM110">
            <v>1</v>
          </cell>
          <cell r="AN110">
            <v>4.4000000000000004</v>
          </cell>
          <cell r="AO110">
            <v>0</v>
          </cell>
          <cell r="AP110">
            <v>6.7</v>
          </cell>
          <cell r="AQ110">
            <v>227.27</v>
          </cell>
          <cell r="AR110">
            <v>0</v>
          </cell>
          <cell r="AS110">
            <v>28.81</v>
          </cell>
          <cell r="AT110">
            <v>1000</v>
          </cell>
          <cell r="AU110">
            <v>0</v>
          </cell>
          <cell r="AV110">
            <v>193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refreshError="1"/>
      <sheetData sheetId="208" refreshError="1"/>
      <sheetData sheetId="209" refreshError="1"/>
      <sheetData sheetId="210" refreshError="1"/>
      <sheetData sheetId="211" refreshError="1"/>
      <sheetData sheetId="212" refreshError="1"/>
      <sheetData sheetId="213"/>
      <sheetData sheetId="214"/>
      <sheetData sheetId="215"/>
      <sheetData sheetId="216"/>
      <sheetData sheetId="217"/>
      <sheetData sheetId="218"/>
      <sheetData sheetId="219"/>
      <sheetData sheetId="220" refreshError="1"/>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sheetData sheetId="360"/>
      <sheetData sheetId="361"/>
      <sheetData sheetId="362"/>
      <sheetData sheetId="363"/>
      <sheetData sheetId="364"/>
      <sheetData sheetId="365"/>
      <sheetData sheetId="366"/>
      <sheetData sheetId="367"/>
      <sheetData sheetId="368"/>
      <sheetData sheetId="369"/>
      <sheetData sheetId="370"/>
      <sheetData sheetId="371"/>
      <sheetData sheetId="372"/>
      <sheetData sheetId="373"/>
      <sheetData sheetId="374"/>
      <sheetData sheetId="375"/>
      <sheetData sheetId="376"/>
      <sheetData sheetId="377"/>
      <sheetData sheetId="378"/>
      <sheetData sheetId="379"/>
      <sheetData sheetId="380"/>
      <sheetData sheetId="381"/>
      <sheetData sheetId="382" refreshError="1"/>
      <sheetData sheetId="383" refreshError="1"/>
      <sheetData sheetId="384" refreshError="1"/>
      <sheetData sheetId="385" refreshError="1"/>
      <sheetData sheetId="386" refreshError="1"/>
      <sheetData sheetId="387" refreshError="1"/>
      <sheetData sheetId="388" refreshError="1"/>
      <sheetData sheetId="389"/>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sheetData sheetId="453"/>
      <sheetData sheetId="454"/>
      <sheetData sheetId="455"/>
      <sheetData sheetId="456"/>
      <sheetData sheetId="457"/>
      <sheetData sheetId="458"/>
      <sheetData sheetId="459"/>
      <sheetData sheetId="460"/>
      <sheetData sheetId="461"/>
      <sheetData sheetId="462"/>
      <sheetData sheetId="463"/>
      <sheetData sheetId="464"/>
      <sheetData sheetId="465"/>
      <sheetData sheetId="466"/>
      <sheetData sheetId="467"/>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sheetData sheetId="494"/>
      <sheetData sheetId="495"/>
      <sheetData sheetId="496"/>
      <sheetData sheetId="497"/>
      <sheetData sheetId="498"/>
      <sheetData sheetId="499"/>
      <sheetData sheetId="500"/>
      <sheetData sheetId="501"/>
      <sheetData sheetId="502"/>
      <sheetData sheetId="503"/>
      <sheetData sheetId="504"/>
      <sheetData sheetId="505"/>
      <sheetData sheetId="506"/>
      <sheetData sheetId="507"/>
      <sheetData sheetId="508"/>
      <sheetData sheetId="509"/>
      <sheetData sheetId="510"/>
      <sheetData sheetId="511"/>
      <sheetData sheetId="512"/>
      <sheetData sheetId="513"/>
      <sheetData sheetId="514"/>
      <sheetData sheetId="515"/>
      <sheetData sheetId="516"/>
      <sheetData sheetId="517"/>
      <sheetData sheetId="518"/>
      <sheetData sheetId="519"/>
      <sheetData sheetId="520"/>
      <sheetData sheetId="521"/>
      <sheetData sheetId="522"/>
      <sheetData sheetId="523"/>
      <sheetData sheetId="524"/>
      <sheetData sheetId="525"/>
      <sheetData sheetId="526"/>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refreshError="1"/>
      <sheetData sheetId="569" refreshError="1"/>
      <sheetData sheetId="570"/>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sheetData sheetId="665"/>
      <sheetData sheetId="666"/>
      <sheetData sheetId="667"/>
      <sheetData sheetId="668"/>
      <sheetData sheetId="669"/>
      <sheetData sheetId="670"/>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refreshError="1"/>
      <sheetData sheetId="711" refreshError="1"/>
      <sheetData sheetId="712" refreshError="1"/>
      <sheetData sheetId="713" refreshError="1"/>
      <sheetData sheetId="714" refreshError="1"/>
      <sheetData sheetId="715"/>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 val="IBASE"/>
    </sheetNames>
    <sheetDataSet>
      <sheetData sheetId="0" refreshError="1"/>
      <sheetData sheetId="1" refreshError="1"/>
      <sheetData sheetId="2" refreshError="1">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efreshError="1">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TL$-INTER"/>
      <sheetName val="MTL$-TRUNCK-AG"/>
      <sheetName val="MTL$-PRODTANK-UG"/>
      <sheetName val="MTL$-PRODTANK-AG"/>
      <sheetName val="MTL$-JETTY"/>
      <sheetName val="MTL$-TRUNCK-UG"/>
      <sheetName val="XL4Poppy"/>
    </sheetNames>
    <sheetDataSet>
      <sheetData sheetId="0"/>
      <sheetData sheetId="1"/>
      <sheetData sheetId="2"/>
      <sheetData sheetId="3"/>
      <sheetData sheetId="4"/>
      <sheetData sheetId="5"/>
      <sheetData sheetId="6"/>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t"/>
      <sheetName val="2.74"/>
      <sheetName val="ESTI."/>
      <sheetName val="DI-ESTI"/>
      <sheetName val="TiÕn ®é thùc hiÖn KC"/>
      <sheetName val="IBASE"/>
    </sheetNames>
    <sheetDataSet>
      <sheetData sheetId="0" refreshError="1">
        <row r="6">
          <cell r="A6" t="str">
            <v>1a</v>
          </cell>
          <cell r="B6" t="str">
            <v>T«n nÒn b»ng c¸t ®Çm kü</v>
          </cell>
          <cell r="C6" t="str">
            <v>m3</v>
          </cell>
          <cell r="D6">
            <v>1</v>
          </cell>
          <cell r="H6">
            <v>1.22</v>
          </cell>
        </row>
        <row r="7">
          <cell r="A7">
            <v>2</v>
          </cell>
          <cell r="B7" t="str">
            <v xml:space="preserve">X©y mãng ®¸ héc &lt;=60 hoÆc &gt;60 VXM 50 </v>
          </cell>
          <cell r="C7" t="str">
            <v>m3</v>
          </cell>
          <cell r="D7">
            <v>1</v>
          </cell>
          <cell r="E7">
            <v>89.47</v>
          </cell>
          <cell r="F7">
            <v>0.48299999999999998</v>
          </cell>
          <cell r="BD7">
            <v>1.2</v>
          </cell>
          <cell r="BE7">
            <v>5.7000000000000002E-2</v>
          </cell>
        </row>
        <row r="8">
          <cell r="A8">
            <v>3</v>
          </cell>
          <cell r="B8" t="str">
            <v>X©y mãng ®¸ héc &lt;=60 hoÆc &gt;60 VXM 75</v>
          </cell>
          <cell r="C8" t="str">
            <v>m3</v>
          </cell>
          <cell r="D8">
            <v>1</v>
          </cell>
          <cell r="E8">
            <v>124.33</v>
          </cell>
          <cell r="F8">
            <v>0.47</v>
          </cell>
          <cell r="BD8">
            <v>1.2</v>
          </cell>
          <cell r="BE8">
            <v>5.7000000000000002E-2</v>
          </cell>
        </row>
        <row r="9">
          <cell r="A9">
            <v>4</v>
          </cell>
          <cell r="B9" t="str">
            <v>X©y mãng ®¸ héc &lt;=60 hoÆc &gt;60 VXM 100</v>
          </cell>
          <cell r="C9" t="str">
            <v>m3</v>
          </cell>
          <cell r="D9">
            <v>1</v>
          </cell>
          <cell r="E9">
            <v>161.72</v>
          </cell>
          <cell r="F9">
            <v>0.45800000000000002</v>
          </cell>
          <cell r="BD9">
            <v>1.2</v>
          </cell>
          <cell r="BE9">
            <v>5.7000000000000002E-2</v>
          </cell>
        </row>
        <row r="10">
          <cell r="A10">
            <v>5</v>
          </cell>
          <cell r="B10" t="str">
            <v>X©y t­êng th¼ng VXM 50 dµy &lt;=60,cao &lt;=2m</v>
          </cell>
          <cell r="C10" t="str">
            <v>m3</v>
          </cell>
          <cell r="D10">
            <v>1</v>
          </cell>
          <cell r="E10">
            <v>89.47</v>
          </cell>
          <cell r="F10">
            <v>0.48299999999999998</v>
          </cell>
          <cell r="BD10">
            <v>1.2</v>
          </cell>
          <cell r="BE10">
            <v>5.7000000000000002E-2</v>
          </cell>
        </row>
        <row r="11">
          <cell r="A11">
            <v>6</v>
          </cell>
          <cell r="B11" t="str">
            <v>X©y t­êng th¼ng VXM 75 dµy &lt;=60,cao &lt;=2m</v>
          </cell>
          <cell r="C11" t="str">
            <v>m3</v>
          </cell>
          <cell r="D11">
            <v>1</v>
          </cell>
          <cell r="E11">
            <v>124.33</v>
          </cell>
          <cell r="F11">
            <v>0.47</v>
          </cell>
          <cell r="BD11">
            <v>1.2</v>
          </cell>
          <cell r="BE11">
            <v>5.7000000000000002E-2</v>
          </cell>
        </row>
        <row r="12">
          <cell r="A12">
            <v>7</v>
          </cell>
          <cell r="B12" t="str">
            <v>X©y t­êng th¼ng VXM 100 dµy &lt;=60,cao &lt;=2m</v>
          </cell>
          <cell r="C12" t="str">
            <v>m3</v>
          </cell>
          <cell r="D12">
            <v>1</v>
          </cell>
          <cell r="E12">
            <v>161.72</v>
          </cell>
          <cell r="F12">
            <v>0.45800000000000002</v>
          </cell>
          <cell r="BD12">
            <v>1.2</v>
          </cell>
          <cell r="BE12">
            <v>5.7000000000000002E-2</v>
          </cell>
        </row>
        <row r="13">
          <cell r="A13">
            <v>8</v>
          </cell>
          <cell r="B13" t="str">
            <v>X©y t­êng th¼ng VXM 50 dµy &lt;=60,cao &gt;2m</v>
          </cell>
          <cell r="C13" t="str">
            <v>m3</v>
          </cell>
          <cell r="D13">
            <v>1</v>
          </cell>
          <cell r="E13">
            <v>89.47</v>
          </cell>
          <cell r="F13">
            <v>0.48299999999999998</v>
          </cell>
          <cell r="K13">
            <v>1.62</v>
          </cell>
          <cell r="L13">
            <v>0.01</v>
          </cell>
          <cell r="BD13">
            <v>1.2</v>
          </cell>
          <cell r="BE13">
            <v>5.7000000000000002E-2</v>
          </cell>
          <cell r="BO13">
            <v>0.46</v>
          </cell>
        </row>
        <row r="14">
          <cell r="A14">
            <v>9</v>
          </cell>
          <cell r="B14" t="str">
            <v>X©y t­êng th¼ng VXM 75 dµy &lt;=60,cao &gt;2m</v>
          </cell>
          <cell r="C14" t="str">
            <v>m3</v>
          </cell>
          <cell r="D14">
            <v>1</v>
          </cell>
          <cell r="E14">
            <v>124.33</v>
          </cell>
          <cell r="F14">
            <v>0.47</v>
          </cell>
          <cell r="K14">
            <v>1.62</v>
          </cell>
          <cell r="L14">
            <v>0.01</v>
          </cell>
          <cell r="BD14">
            <v>1.2</v>
          </cell>
          <cell r="BE14">
            <v>5.7000000000000002E-2</v>
          </cell>
          <cell r="BO14">
            <v>0.46</v>
          </cell>
        </row>
        <row r="15">
          <cell r="A15">
            <v>10</v>
          </cell>
          <cell r="B15" t="str">
            <v>X©y t­êng th¼ng VXM 100 dµy &lt;=60,cao &gt;2m</v>
          </cell>
          <cell r="C15" t="str">
            <v>m3</v>
          </cell>
          <cell r="D15">
            <v>1</v>
          </cell>
          <cell r="E15">
            <v>161.72</v>
          </cell>
          <cell r="F15">
            <v>0.45800000000000002</v>
          </cell>
          <cell r="K15">
            <v>1.62</v>
          </cell>
          <cell r="L15">
            <v>0.01</v>
          </cell>
          <cell r="BD15">
            <v>1.2</v>
          </cell>
          <cell r="BE15">
            <v>5.7000000000000002E-2</v>
          </cell>
          <cell r="BO15">
            <v>0.46</v>
          </cell>
        </row>
        <row r="16">
          <cell r="A16">
            <v>11</v>
          </cell>
          <cell r="B16" t="str">
            <v>X©y t­êng th¼ng VXM 50 dµy &gt;60,cao &lt;=2m</v>
          </cell>
          <cell r="C16" t="str">
            <v>m3</v>
          </cell>
          <cell r="D16">
            <v>1</v>
          </cell>
          <cell r="E16">
            <v>89.47</v>
          </cell>
          <cell r="F16">
            <v>0.48299999999999998</v>
          </cell>
          <cell r="BD16">
            <v>1.2</v>
          </cell>
          <cell r="BE16">
            <v>5.7000000000000002E-2</v>
          </cell>
        </row>
        <row r="17">
          <cell r="A17">
            <v>12</v>
          </cell>
          <cell r="B17" t="str">
            <v>X©y t­êng th¼ng VXM 75 dµy &gt;60,cao &lt;=2m</v>
          </cell>
          <cell r="C17" t="str">
            <v>m3</v>
          </cell>
          <cell r="D17">
            <v>1</v>
          </cell>
          <cell r="E17">
            <v>124.33</v>
          </cell>
          <cell r="F17">
            <v>0.47</v>
          </cell>
          <cell r="BD17">
            <v>1.2</v>
          </cell>
          <cell r="BE17">
            <v>5.7000000000000002E-2</v>
          </cell>
        </row>
        <row r="18">
          <cell r="A18">
            <v>13</v>
          </cell>
          <cell r="B18" t="str">
            <v>X©y t­êng th¼ng VXM 100 dµy &gt;60,cao &lt;=2m</v>
          </cell>
          <cell r="C18" t="str">
            <v>m3</v>
          </cell>
          <cell r="D18">
            <v>1</v>
          </cell>
          <cell r="E18">
            <v>161.72</v>
          </cell>
          <cell r="F18">
            <v>0.45800000000000002</v>
          </cell>
          <cell r="BD18">
            <v>1.2</v>
          </cell>
          <cell r="BE18">
            <v>5.7000000000000002E-2</v>
          </cell>
        </row>
        <row r="19">
          <cell r="A19">
            <v>14</v>
          </cell>
          <cell r="B19" t="str">
            <v>X©y t­êng th¼ng VXM 50 dµy &gt;60,cao &gt;2m</v>
          </cell>
          <cell r="C19" t="str">
            <v>m3</v>
          </cell>
          <cell r="D19">
            <v>1</v>
          </cell>
          <cell r="E19">
            <v>89.47</v>
          </cell>
          <cell r="F19">
            <v>0.48299999999999998</v>
          </cell>
          <cell r="K19">
            <v>1.1599999999999999</v>
          </cell>
          <cell r="L19">
            <v>8.0000000000000002E-3</v>
          </cell>
          <cell r="BD19">
            <v>1.2</v>
          </cell>
          <cell r="BE19">
            <v>5.7000000000000002E-2</v>
          </cell>
          <cell r="BO19">
            <v>0.35</v>
          </cell>
        </row>
        <row r="20">
          <cell r="A20">
            <v>15</v>
          </cell>
          <cell r="B20" t="str">
            <v>X©y t­êng th¼ng VXM 75 dµy &gt;60,cao &gt;2m</v>
          </cell>
          <cell r="C20" t="str">
            <v>m3</v>
          </cell>
          <cell r="D20">
            <v>1</v>
          </cell>
          <cell r="E20">
            <v>124.33</v>
          </cell>
          <cell r="F20">
            <v>0.47</v>
          </cell>
          <cell r="K20">
            <v>1.1599999999999999</v>
          </cell>
          <cell r="L20">
            <v>8.0000000000000002E-3</v>
          </cell>
          <cell r="BD20">
            <v>1.2</v>
          </cell>
          <cell r="BE20">
            <v>5.7000000000000002E-2</v>
          </cell>
          <cell r="BO20">
            <v>0.35</v>
          </cell>
        </row>
        <row r="21">
          <cell r="A21">
            <v>16</v>
          </cell>
          <cell r="B21" t="str">
            <v>X©y t­êng th¼ng VXM 100 dµy &gt;60,cao &gt;2m</v>
          </cell>
          <cell r="C21" t="str">
            <v>m3</v>
          </cell>
          <cell r="D21">
            <v>1</v>
          </cell>
          <cell r="E21">
            <v>161.72</v>
          </cell>
          <cell r="F21">
            <v>0.45800000000000002</v>
          </cell>
          <cell r="K21">
            <v>1.1599999999999999</v>
          </cell>
          <cell r="L21">
            <v>8.0000000000000002E-3</v>
          </cell>
          <cell r="BD21">
            <v>1.2</v>
          </cell>
          <cell r="BE21">
            <v>5.7000000000000002E-2</v>
          </cell>
          <cell r="BO21">
            <v>0.35</v>
          </cell>
        </row>
        <row r="22">
          <cell r="A22">
            <v>17</v>
          </cell>
          <cell r="B22" t="str">
            <v>X©y t­êng cong nghiªng vÆn vá ®ç VXM 50 cao &lt;=2m</v>
          </cell>
          <cell r="C22" t="str">
            <v>m3</v>
          </cell>
          <cell r="D22">
            <v>1</v>
          </cell>
          <cell r="E22">
            <v>89.47</v>
          </cell>
          <cell r="F22">
            <v>0.48299999999999998</v>
          </cell>
          <cell r="BD22">
            <v>1.2</v>
          </cell>
          <cell r="BE22">
            <v>5.7000000000000002E-2</v>
          </cell>
        </row>
        <row r="23">
          <cell r="A23">
            <v>18</v>
          </cell>
          <cell r="B23" t="str">
            <v>X©y t­êng cong nghiªng vÆn vá ®ç VXM 75 cao &lt;=2m</v>
          </cell>
          <cell r="C23" t="str">
            <v>m3</v>
          </cell>
          <cell r="D23">
            <v>1</v>
          </cell>
          <cell r="E23">
            <v>124.33</v>
          </cell>
          <cell r="F23">
            <v>0.47</v>
          </cell>
          <cell r="BD23">
            <v>1.2</v>
          </cell>
          <cell r="BE23">
            <v>5.7000000000000002E-2</v>
          </cell>
        </row>
        <row r="24">
          <cell r="A24">
            <v>19</v>
          </cell>
          <cell r="B24" t="str">
            <v>X©y t­êng cong nghiªng vÆn vá ®ç VXM 100 cao &lt;=2m</v>
          </cell>
          <cell r="C24" t="str">
            <v>m3</v>
          </cell>
          <cell r="D24">
            <v>1</v>
          </cell>
          <cell r="E24">
            <v>161.72</v>
          </cell>
          <cell r="F24">
            <v>0.45800000000000002</v>
          </cell>
          <cell r="BD24">
            <v>1.2</v>
          </cell>
          <cell r="BE24">
            <v>5.7000000000000002E-2</v>
          </cell>
        </row>
        <row r="25">
          <cell r="A25">
            <v>20</v>
          </cell>
          <cell r="B25" t="str">
            <v>X©y t­êng cong nghiªng vÆn vá ®ç VXM 50 dµy&lt;=60,cao &gt;2m</v>
          </cell>
          <cell r="C25" t="str">
            <v>m3</v>
          </cell>
          <cell r="D25">
            <v>1</v>
          </cell>
          <cell r="E25">
            <v>89.47</v>
          </cell>
          <cell r="F25">
            <v>0.48299999999999998</v>
          </cell>
          <cell r="K25">
            <v>1.62</v>
          </cell>
          <cell r="L25">
            <v>0.01</v>
          </cell>
          <cell r="BD25">
            <v>1.2</v>
          </cell>
          <cell r="BE25">
            <v>5.7000000000000002E-2</v>
          </cell>
          <cell r="BO25">
            <v>0.46</v>
          </cell>
        </row>
        <row r="26">
          <cell r="A26">
            <v>21</v>
          </cell>
          <cell r="B26" t="str">
            <v>X©y t­êng cong nghiªng vÆn vá ®ç VXM 75 dµy&lt;=60,cao &gt;2m</v>
          </cell>
          <cell r="C26" t="str">
            <v>m3</v>
          </cell>
          <cell r="D26">
            <v>1</v>
          </cell>
          <cell r="E26">
            <v>124.33</v>
          </cell>
          <cell r="F26">
            <v>0.47</v>
          </cell>
          <cell r="K26">
            <v>1.62</v>
          </cell>
          <cell r="L26">
            <v>0.01</v>
          </cell>
          <cell r="BD26">
            <v>1.2</v>
          </cell>
          <cell r="BE26">
            <v>5.7000000000000002E-2</v>
          </cell>
          <cell r="BO26">
            <v>0.46</v>
          </cell>
        </row>
        <row r="27">
          <cell r="A27">
            <v>22</v>
          </cell>
          <cell r="B27" t="str">
            <v>X©y t­êng cong nghiªng vÆn vá ®ç VXM 100 dµy&lt;=60,cao &gt;2m</v>
          </cell>
          <cell r="C27" t="str">
            <v>m3</v>
          </cell>
          <cell r="D27">
            <v>1</v>
          </cell>
          <cell r="E27">
            <v>161.72</v>
          </cell>
          <cell r="F27">
            <v>0.45800000000000002</v>
          </cell>
          <cell r="K27">
            <v>1.62</v>
          </cell>
          <cell r="L27">
            <v>0.01</v>
          </cell>
          <cell r="BD27">
            <v>1.2</v>
          </cell>
          <cell r="BE27">
            <v>5.7000000000000002E-2</v>
          </cell>
          <cell r="BO27">
            <v>0.46</v>
          </cell>
        </row>
        <row r="28">
          <cell r="A28">
            <v>23</v>
          </cell>
          <cell r="B28" t="str">
            <v>X©y t­êng cong nghiªng vÆn vá ®ç VXM 50 dµy&gt;60,cao &gt;2m</v>
          </cell>
          <cell r="C28" t="str">
            <v>m3</v>
          </cell>
          <cell r="D28">
            <v>1</v>
          </cell>
          <cell r="E28">
            <v>89.47</v>
          </cell>
          <cell r="F28">
            <v>0.48299999999999998</v>
          </cell>
          <cell r="K28">
            <v>1.1599999999999999</v>
          </cell>
          <cell r="L28">
            <v>8.0000000000000002E-3</v>
          </cell>
          <cell r="BD28">
            <v>1.2</v>
          </cell>
          <cell r="BE28">
            <v>5.7000000000000002E-2</v>
          </cell>
          <cell r="BO28">
            <v>0.35</v>
          </cell>
        </row>
        <row r="29">
          <cell r="A29">
            <v>24</v>
          </cell>
          <cell r="B29" t="str">
            <v>X©y t­êng cong nghiªng vÆn vá ®ç VXM 75 dµy&gt;60,cao &gt;2m</v>
          </cell>
          <cell r="C29" t="str">
            <v>m3</v>
          </cell>
          <cell r="D29">
            <v>1</v>
          </cell>
          <cell r="E29">
            <v>124.33</v>
          </cell>
          <cell r="F29">
            <v>0.47</v>
          </cell>
          <cell r="K29">
            <v>1.1599999999999999</v>
          </cell>
          <cell r="L29">
            <v>8.0000000000000002E-3</v>
          </cell>
          <cell r="BD29">
            <v>1.2</v>
          </cell>
          <cell r="BE29">
            <v>5.7000000000000002E-2</v>
          </cell>
          <cell r="BO29">
            <v>0.35</v>
          </cell>
        </row>
        <row r="30">
          <cell r="A30">
            <v>25</v>
          </cell>
          <cell r="B30" t="str">
            <v>X©y t­êng cong nghiªng vÆn vá ®ç VXM 100 dµy&gt;60,cao &gt;2m</v>
          </cell>
          <cell r="C30" t="str">
            <v>m3</v>
          </cell>
          <cell r="D30">
            <v>1</v>
          </cell>
          <cell r="E30">
            <v>161.72</v>
          </cell>
          <cell r="F30">
            <v>0.45800000000000002</v>
          </cell>
          <cell r="K30">
            <v>1.1599999999999999</v>
          </cell>
          <cell r="L30">
            <v>8.0000000000000002E-3</v>
          </cell>
          <cell r="BD30">
            <v>1.2</v>
          </cell>
          <cell r="BE30">
            <v>5.7000000000000002E-2</v>
          </cell>
          <cell r="BO30">
            <v>0.35</v>
          </cell>
        </row>
        <row r="31">
          <cell r="A31">
            <v>26</v>
          </cell>
          <cell r="B31" t="str">
            <v xml:space="preserve">X©y mè cÇu chiÒu cao &lt;=2 VXM 50 </v>
          </cell>
          <cell r="C31" t="str">
            <v>m3</v>
          </cell>
          <cell r="D31">
            <v>1</v>
          </cell>
          <cell r="E31">
            <v>89.47</v>
          </cell>
          <cell r="F31">
            <v>0.48299999999999998</v>
          </cell>
          <cell r="K31">
            <v>1.62</v>
          </cell>
          <cell r="L31">
            <v>0.01</v>
          </cell>
          <cell r="BD31">
            <v>1.2</v>
          </cell>
          <cell r="BE31">
            <v>5.7000000000000002E-2</v>
          </cell>
        </row>
        <row r="32">
          <cell r="A32">
            <v>27</v>
          </cell>
          <cell r="B32" t="str">
            <v>X©y mè cÇu chiÒu cao &lt;=2 VXM 75</v>
          </cell>
          <cell r="C32" t="str">
            <v>m3</v>
          </cell>
          <cell r="D32">
            <v>1</v>
          </cell>
          <cell r="E32">
            <v>124.33</v>
          </cell>
          <cell r="F32">
            <v>0.47</v>
          </cell>
          <cell r="K32">
            <v>1.62</v>
          </cell>
          <cell r="L32">
            <v>0.01</v>
          </cell>
          <cell r="BD32">
            <v>1.2</v>
          </cell>
          <cell r="BE32">
            <v>5.7000000000000002E-2</v>
          </cell>
        </row>
        <row r="33">
          <cell r="A33">
            <v>28</v>
          </cell>
          <cell r="B33" t="str">
            <v xml:space="preserve">X©y mè cÇu chiÒu cao &lt;=2 VXM 100 </v>
          </cell>
          <cell r="C33" t="str">
            <v>m3</v>
          </cell>
          <cell r="D33">
            <v>1</v>
          </cell>
          <cell r="E33">
            <v>161.72</v>
          </cell>
          <cell r="F33">
            <v>0.45800000000000002</v>
          </cell>
          <cell r="K33">
            <v>1.62</v>
          </cell>
          <cell r="L33">
            <v>0.01</v>
          </cell>
          <cell r="BD33">
            <v>1.2</v>
          </cell>
          <cell r="BE33">
            <v>5.7000000000000002E-2</v>
          </cell>
        </row>
        <row r="34">
          <cell r="A34">
            <v>29</v>
          </cell>
          <cell r="B34" t="str">
            <v xml:space="preserve">X©y mè cÇu chiÒu cao &gt;2 VXM 50 </v>
          </cell>
          <cell r="C34" t="str">
            <v>m3</v>
          </cell>
          <cell r="D34">
            <v>1</v>
          </cell>
          <cell r="E34">
            <v>89.47</v>
          </cell>
          <cell r="F34">
            <v>0.48299999999999998</v>
          </cell>
          <cell r="K34">
            <v>1.62</v>
          </cell>
          <cell r="L34">
            <v>0.01</v>
          </cell>
          <cell r="BD34">
            <v>1.2</v>
          </cell>
          <cell r="BE34">
            <v>5.7000000000000002E-2</v>
          </cell>
          <cell r="BO34">
            <v>0.46</v>
          </cell>
        </row>
        <row r="35">
          <cell r="A35">
            <v>30</v>
          </cell>
          <cell r="B35" t="str">
            <v xml:space="preserve">X©y mè cÇu chiÒu cao &gt;2 VXM 75 </v>
          </cell>
          <cell r="C35" t="str">
            <v>m3</v>
          </cell>
          <cell r="D35">
            <v>1</v>
          </cell>
          <cell r="E35">
            <v>124.33</v>
          </cell>
          <cell r="F35">
            <v>0.47</v>
          </cell>
          <cell r="K35">
            <v>1.62</v>
          </cell>
          <cell r="L35">
            <v>0.01</v>
          </cell>
          <cell r="BD35">
            <v>1.2</v>
          </cell>
          <cell r="BE35">
            <v>5.7000000000000002E-2</v>
          </cell>
          <cell r="BO35">
            <v>0.46</v>
          </cell>
        </row>
        <row r="36">
          <cell r="A36">
            <v>31</v>
          </cell>
          <cell r="B36" t="str">
            <v xml:space="preserve">X©y mè cÇu chiÒu cao &gt;2 VXM 100 </v>
          </cell>
          <cell r="C36" t="str">
            <v>m3</v>
          </cell>
          <cell r="D36">
            <v>1</v>
          </cell>
          <cell r="E36">
            <v>161.72</v>
          </cell>
          <cell r="F36">
            <v>0.45800000000000002</v>
          </cell>
          <cell r="K36">
            <v>1.62</v>
          </cell>
          <cell r="L36">
            <v>0.01</v>
          </cell>
          <cell r="BD36">
            <v>1.2</v>
          </cell>
          <cell r="BE36">
            <v>5.7000000000000002E-2</v>
          </cell>
          <cell r="BO36">
            <v>0.46</v>
          </cell>
        </row>
        <row r="37">
          <cell r="A37">
            <v>32</v>
          </cell>
          <cell r="B37" t="str">
            <v xml:space="preserve">X©y trô cét chiÒu cao &lt;=2 VXM 50 </v>
          </cell>
          <cell r="C37" t="str">
            <v>m3</v>
          </cell>
          <cell r="D37">
            <v>1</v>
          </cell>
          <cell r="E37">
            <v>89.47</v>
          </cell>
          <cell r="F37">
            <v>0.48299999999999998</v>
          </cell>
          <cell r="K37">
            <v>0.5</v>
          </cell>
          <cell r="L37">
            <v>3.0000000000000001E-3</v>
          </cell>
          <cell r="BD37">
            <v>1.2</v>
          </cell>
          <cell r="BE37">
            <v>5.7000000000000002E-2</v>
          </cell>
          <cell r="BO37">
            <v>0.23</v>
          </cell>
          <cell r="BP37">
            <v>7.35</v>
          </cell>
        </row>
        <row r="38">
          <cell r="A38">
            <v>33</v>
          </cell>
          <cell r="B38" t="str">
            <v>X©y trô cét chiÒu cao &lt;=2 VXM 75</v>
          </cell>
          <cell r="C38" t="str">
            <v>m3</v>
          </cell>
          <cell r="D38">
            <v>1</v>
          </cell>
          <cell r="E38">
            <v>124.33</v>
          </cell>
          <cell r="F38">
            <v>0.47</v>
          </cell>
          <cell r="K38">
            <v>0.5</v>
          </cell>
          <cell r="L38">
            <v>3.0000000000000001E-3</v>
          </cell>
          <cell r="BD38">
            <v>1.2</v>
          </cell>
          <cell r="BE38">
            <v>5.7000000000000002E-2</v>
          </cell>
          <cell r="BO38">
            <v>0.23</v>
          </cell>
          <cell r="BP38">
            <v>7.35</v>
          </cell>
        </row>
        <row r="39">
          <cell r="A39">
            <v>34</v>
          </cell>
          <cell r="B39" t="str">
            <v xml:space="preserve">X©y trô cét chiÒu cao &lt;=2 VXM 100 </v>
          </cell>
          <cell r="C39" t="str">
            <v>m3</v>
          </cell>
          <cell r="D39">
            <v>1</v>
          </cell>
          <cell r="E39">
            <v>161.72</v>
          </cell>
          <cell r="F39">
            <v>0.45800000000000002</v>
          </cell>
          <cell r="K39">
            <v>0.5</v>
          </cell>
          <cell r="L39">
            <v>3.0000000000000001E-3</v>
          </cell>
          <cell r="BD39">
            <v>1.2</v>
          </cell>
          <cell r="BE39">
            <v>5.7000000000000002E-2</v>
          </cell>
          <cell r="BO39">
            <v>0.23</v>
          </cell>
          <cell r="BP39">
            <v>7.35</v>
          </cell>
        </row>
        <row r="40">
          <cell r="A40">
            <v>35</v>
          </cell>
          <cell r="B40" t="str">
            <v xml:space="preserve">X©y trô cét chiÒu cao &gt;2 VXM 50 </v>
          </cell>
          <cell r="C40" t="str">
            <v>m3</v>
          </cell>
          <cell r="D40">
            <v>1</v>
          </cell>
          <cell r="E40">
            <v>89.47</v>
          </cell>
          <cell r="F40">
            <v>0.48299999999999998</v>
          </cell>
          <cell r="K40">
            <v>1.62</v>
          </cell>
          <cell r="L40">
            <v>0.01</v>
          </cell>
          <cell r="BD40">
            <v>1.2</v>
          </cell>
          <cell r="BE40">
            <v>5.7000000000000002E-2</v>
          </cell>
          <cell r="BO40">
            <v>0.46</v>
          </cell>
          <cell r="BP40">
            <v>7.35</v>
          </cell>
        </row>
        <row r="41">
          <cell r="A41">
            <v>36</v>
          </cell>
          <cell r="B41" t="str">
            <v xml:space="preserve">X©y trô cét chiÒu cao &gt;2 VXM 75 </v>
          </cell>
          <cell r="C41" t="str">
            <v>m3</v>
          </cell>
          <cell r="D41">
            <v>1</v>
          </cell>
          <cell r="E41">
            <v>124.33</v>
          </cell>
          <cell r="F41">
            <v>0.47</v>
          </cell>
          <cell r="K41">
            <v>1.62</v>
          </cell>
          <cell r="L41">
            <v>0.01</v>
          </cell>
          <cell r="BD41">
            <v>1.2</v>
          </cell>
          <cell r="BE41">
            <v>5.7000000000000002E-2</v>
          </cell>
          <cell r="BO41">
            <v>0.46</v>
          </cell>
          <cell r="BP41">
            <v>7.35</v>
          </cell>
        </row>
        <row r="42">
          <cell r="A42">
            <v>37</v>
          </cell>
          <cell r="B42" t="str">
            <v xml:space="preserve">X©y trô cét chiÒu cao &gt;2 VXM 100 </v>
          </cell>
          <cell r="C42" t="str">
            <v>m3</v>
          </cell>
          <cell r="D42">
            <v>1</v>
          </cell>
          <cell r="E42">
            <v>161.72</v>
          </cell>
          <cell r="F42">
            <v>0.45800000000000002</v>
          </cell>
          <cell r="K42">
            <v>1.62</v>
          </cell>
          <cell r="L42">
            <v>0.01</v>
          </cell>
          <cell r="BD42">
            <v>1.2</v>
          </cell>
          <cell r="BE42">
            <v>5.7000000000000002E-2</v>
          </cell>
          <cell r="BO42">
            <v>0.46</v>
          </cell>
          <cell r="BP42">
            <v>7.35</v>
          </cell>
        </row>
        <row r="43">
          <cell r="A43">
            <v>38</v>
          </cell>
          <cell r="B43" t="str">
            <v xml:space="preserve">X©y t­êng ®Çu cÇu chiÒu cao &lt;=2 VXM 50 </v>
          </cell>
          <cell r="C43" t="str">
            <v>m3</v>
          </cell>
          <cell r="D43">
            <v>1</v>
          </cell>
          <cell r="E43">
            <v>89.47</v>
          </cell>
          <cell r="F43">
            <v>0.48299999999999998</v>
          </cell>
          <cell r="K43">
            <v>0.5</v>
          </cell>
          <cell r="L43">
            <v>3.0000000000000001E-3</v>
          </cell>
          <cell r="BD43">
            <v>1.2</v>
          </cell>
          <cell r="BE43">
            <v>5.7000000000000002E-2</v>
          </cell>
          <cell r="BO43">
            <v>0.23</v>
          </cell>
        </row>
        <row r="44">
          <cell r="A44">
            <v>39</v>
          </cell>
          <cell r="B44" t="str">
            <v>X©y t­êng ®Çu cÇu chiÒu cao &lt;=2 VXM 75</v>
          </cell>
          <cell r="C44" t="str">
            <v>m3</v>
          </cell>
          <cell r="D44">
            <v>1</v>
          </cell>
          <cell r="E44">
            <v>124.33</v>
          </cell>
          <cell r="F44">
            <v>0.47</v>
          </cell>
          <cell r="K44">
            <v>0.5</v>
          </cell>
          <cell r="L44">
            <v>3.0000000000000001E-3</v>
          </cell>
          <cell r="BD44">
            <v>1.2</v>
          </cell>
          <cell r="BE44">
            <v>5.7000000000000002E-2</v>
          </cell>
          <cell r="BO44">
            <v>0.23</v>
          </cell>
        </row>
        <row r="45">
          <cell r="A45">
            <v>40</v>
          </cell>
          <cell r="B45" t="str">
            <v xml:space="preserve">X©y t­êng ®Çu cÇu chiÒu cao &lt;=2 VXM 100 </v>
          </cell>
          <cell r="C45" t="str">
            <v>m3</v>
          </cell>
          <cell r="D45">
            <v>1</v>
          </cell>
          <cell r="E45">
            <v>161.72</v>
          </cell>
          <cell r="F45">
            <v>0.45800000000000002</v>
          </cell>
          <cell r="K45">
            <v>0.5</v>
          </cell>
          <cell r="L45">
            <v>3.0000000000000001E-3</v>
          </cell>
          <cell r="BD45">
            <v>1.2</v>
          </cell>
          <cell r="BE45">
            <v>5.7000000000000002E-2</v>
          </cell>
          <cell r="BO45">
            <v>0.23</v>
          </cell>
        </row>
        <row r="46">
          <cell r="A46">
            <v>41</v>
          </cell>
          <cell r="B46" t="str">
            <v xml:space="preserve">X©y t­êng ®Çu cÇu chiÒu cao &gt;2 VXM 50 </v>
          </cell>
          <cell r="C46" t="str">
            <v>m3</v>
          </cell>
          <cell r="D46">
            <v>1</v>
          </cell>
          <cell r="E46">
            <v>89.47</v>
          </cell>
          <cell r="F46">
            <v>0.48299999999999998</v>
          </cell>
          <cell r="K46">
            <v>1.62</v>
          </cell>
          <cell r="L46">
            <v>0.01</v>
          </cell>
          <cell r="BD46">
            <v>1.2</v>
          </cell>
          <cell r="BE46">
            <v>5.7000000000000002E-2</v>
          </cell>
          <cell r="BO46">
            <v>0.46</v>
          </cell>
        </row>
        <row r="47">
          <cell r="A47">
            <v>42</v>
          </cell>
          <cell r="B47" t="str">
            <v xml:space="preserve">X©y t­êng ®Çu cÇu chiÒu cao &gt;2 VXM 75 </v>
          </cell>
          <cell r="C47" t="str">
            <v>m3</v>
          </cell>
          <cell r="D47">
            <v>1</v>
          </cell>
          <cell r="E47">
            <v>124.33</v>
          </cell>
          <cell r="F47">
            <v>0.47</v>
          </cell>
          <cell r="K47">
            <v>1.62</v>
          </cell>
          <cell r="L47">
            <v>0.01</v>
          </cell>
          <cell r="BD47">
            <v>1.2</v>
          </cell>
          <cell r="BE47">
            <v>5.7000000000000002E-2</v>
          </cell>
          <cell r="BO47">
            <v>0.46</v>
          </cell>
        </row>
        <row r="48">
          <cell r="A48">
            <v>43</v>
          </cell>
          <cell r="B48" t="str">
            <v xml:space="preserve">X©y t­êng ®Çu cÇu chiÒu cao &gt;2 VXM 100 </v>
          </cell>
          <cell r="C48" t="str">
            <v>m3</v>
          </cell>
          <cell r="D48">
            <v>1</v>
          </cell>
          <cell r="E48">
            <v>161.72</v>
          </cell>
          <cell r="F48">
            <v>0.45800000000000002</v>
          </cell>
          <cell r="K48">
            <v>1.62</v>
          </cell>
          <cell r="L48">
            <v>0.01</v>
          </cell>
          <cell r="BD48">
            <v>1.2</v>
          </cell>
          <cell r="BE48">
            <v>5.7000000000000002E-2</v>
          </cell>
          <cell r="BO48">
            <v>0.46</v>
          </cell>
        </row>
        <row r="49">
          <cell r="A49">
            <v>44</v>
          </cell>
          <cell r="B49" t="str">
            <v>X©y mÆt b»ng ®¸ héc VXM 50</v>
          </cell>
          <cell r="C49" t="str">
            <v>m3</v>
          </cell>
          <cell r="D49">
            <v>1</v>
          </cell>
          <cell r="E49">
            <v>89.47</v>
          </cell>
          <cell r="F49">
            <v>0.48299999999999998</v>
          </cell>
          <cell r="BD49">
            <v>1.2</v>
          </cell>
          <cell r="BE49">
            <v>5.7000000000000002E-2</v>
          </cell>
        </row>
        <row r="50">
          <cell r="A50">
            <v>45</v>
          </cell>
          <cell r="B50" t="str">
            <v>X©y mÆt b»ng ®¸ héc VXM 75</v>
          </cell>
          <cell r="C50" t="str">
            <v>m3</v>
          </cell>
          <cell r="D50">
            <v>1</v>
          </cell>
          <cell r="E50">
            <v>124.33</v>
          </cell>
          <cell r="F50">
            <v>0.47</v>
          </cell>
          <cell r="BD50">
            <v>1.2</v>
          </cell>
          <cell r="BE50">
            <v>5.7000000000000002E-2</v>
          </cell>
        </row>
        <row r="51">
          <cell r="A51">
            <v>46</v>
          </cell>
          <cell r="B51" t="str">
            <v>X©y mÆt b»ng ®¸ héc VXM 100</v>
          </cell>
          <cell r="C51" t="str">
            <v>m3</v>
          </cell>
          <cell r="D51">
            <v>1</v>
          </cell>
          <cell r="E51">
            <v>161.72</v>
          </cell>
          <cell r="F51">
            <v>0.45800000000000002</v>
          </cell>
          <cell r="BD51">
            <v>1.2</v>
          </cell>
          <cell r="BE51">
            <v>5.7000000000000002E-2</v>
          </cell>
        </row>
        <row r="52">
          <cell r="A52">
            <v>47</v>
          </cell>
          <cell r="B52" t="str">
            <v>X©y mÆt b»ng m¸i dèc th¼ng ®¸ héc VXM 50</v>
          </cell>
          <cell r="C52" t="str">
            <v>m3</v>
          </cell>
          <cell r="D52">
            <v>1</v>
          </cell>
          <cell r="E52">
            <v>89.47</v>
          </cell>
          <cell r="F52">
            <v>0.48299999999999998</v>
          </cell>
          <cell r="BD52">
            <v>1.2</v>
          </cell>
          <cell r="BE52">
            <v>5.7000000000000002E-2</v>
          </cell>
        </row>
        <row r="53">
          <cell r="A53">
            <v>48</v>
          </cell>
          <cell r="B53" t="str">
            <v>X©y mÆt b»ng m¸i dèc th¼ng ®¸ héc VXM 75</v>
          </cell>
          <cell r="C53" t="str">
            <v>m3</v>
          </cell>
          <cell r="D53">
            <v>1</v>
          </cell>
          <cell r="E53">
            <v>124.33</v>
          </cell>
          <cell r="F53">
            <v>0.47</v>
          </cell>
          <cell r="BD53">
            <v>1.2</v>
          </cell>
          <cell r="BE53">
            <v>5.7000000000000002E-2</v>
          </cell>
        </row>
        <row r="54">
          <cell r="A54">
            <v>49</v>
          </cell>
          <cell r="B54" t="str">
            <v>X©y mÆt b»ng m¸i dèc th¼ng ®¸ héc VXM 100</v>
          </cell>
          <cell r="C54" t="str">
            <v>m3</v>
          </cell>
          <cell r="D54">
            <v>1</v>
          </cell>
          <cell r="E54">
            <v>161.72</v>
          </cell>
          <cell r="F54">
            <v>0.45800000000000002</v>
          </cell>
          <cell r="BD54">
            <v>1.2</v>
          </cell>
          <cell r="BE54">
            <v>5.7000000000000002E-2</v>
          </cell>
        </row>
        <row r="55">
          <cell r="A55">
            <v>50</v>
          </cell>
          <cell r="B55" t="str">
            <v>X©y mÆt b»ng m¸i dèc cong ®¸ héc VXM 50</v>
          </cell>
          <cell r="C55" t="str">
            <v>m3</v>
          </cell>
          <cell r="D55">
            <v>1</v>
          </cell>
          <cell r="E55">
            <v>89.47</v>
          </cell>
          <cell r="F55">
            <v>0.48299999999999998</v>
          </cell>
          <cell r="V55">
            <v>0.51</v>
          </cell>
          <cell r="BD55">
            <v>1.2</v>
          </cell>
          <cell r="BE55">
            <v>5.7000000000000002E-2</v>
          </cell>
        </row>
        <row r="56">
          <cell r="A56">
            <v>51</v>
          </cell>
          <cell r="B56" t="str">
            <v>X©y mÆt b»ng m¸i dèc cong ®¸ héc VXM 75</v>
          </cell>
          <cell r="C56" t="str">
            <v>m3</v>
          </cell>
          <cell r="D56">
            <v>1</v>
          </cell>
          <cell r="E56">
            <v>124.33</v>
          </cell>
          <cell r="F56">
            <v>0.47</v>
          </cell>
          <cell r="V56">
            <v>0.51</v>
          </cell>
          <cell r="BD56">
            <v>1.2</v>
          </cell>
          <cell r="BE56">
            <v>5.7000000000000002E-2</v>
          </cell>
        </row>
        <row r="57">
          <cell r="A57">
            <v>52</v>
          </cell>
          <cell r="B57" t="str">
            <v>X©y mÆt b»ng m¸i dèc cong ®¸ héc VXM 100</v>
          </cell>
          <cell r="C57" t="str">
            <v>m3</v>
          </cell>
          <cell r="D57">
            <v>1</v>
          </cell>
          <cell r="E57">
            <v>161.72</v>
          </cell>
          <cell r="F57">
            <v>0.45800000000000002</v>
          </cell>
          <cell r="V57">
            <v>0.51</v>
          </cell>
          <cell r="BD57">
            <v>1.2</v>
          </cell>
          <cell r="BE57">
            <v>5.7000000000000002E-2</v>
          </cell>
        </row>
        <row r="58">
          <cell r="A58">
            <v>53</v>
          </cell>
          <cell r="B58" t="str">
            <v>X©y mãng g¹ch chØ VXM 50 dµy &lt;=33</v>
          </cell>
          <cell r="C58" t="str">
            <v>m3</v>
          </cell>
          <cell r="D58">
            <v>1</v>
          </cell>
          <cell r="E58">
            <v>66.709999999999994</v>
          </cell>
          <cell r="F58">
            <v>0.32500000000000001</v>
          </cell>
          <cell r="I58">
            <v>550</v>
          </cell>
        </row>
        <row r="59">
          <cell r="A59">
            <v>54</v>
          </cell>
          <cell r="B59" t="str">
            <v>X©y mãng g¹ch chØ VXM 75 dµy &lt;=33</v>
          </cell>
          <cell r="C59" t="str">
            <v>m3</v>
          </cell>
          <cell r="D59">
            <v>1</v>
          </cell>
          <cell r="E59">
            <v>92.81</v>
          </cell>
          <cell r="F59">
            <v>0.316</v>
          </cell>
          <cell r="I59">
            <v>550</v>
          </cell>
        </row>
        <row r="60">
          <cell r="A60">
            <v>55</v>
          </cell>
          <cell r="B60" t="str">
            <v>X©y mãng g¹ch chØ VXM 100 dµy &lt;=33</v>
          </cell>
          <cell r="C60" t="str">
            <v>m3</v>
          </cell>
          <cell r="D60">
            <v>1</v>
          </cell>
          <cell r="E60">
            <v>118.91</v>
          </cell>
          <cell r="F60">
            <v>0.30499999999999999</v>
          </cell>
          <cell r="I60">
            <v>550</v>
          </cell>
        </row>
        <row r="61">
          <cell r="A61">
            <v>56</v>
          </cell>
          <cell r="B61" t="str">
            <v>X©y mãng VXM 50 dµy &gt;33</v>
          </cell>
          <cell r="C61" t="str">
            <v>m3</v>
          </cell>
          <cell r="D61">
            <v>1</v>
          </cell>
          <cell r="E61">
            <v>69.010000000000005</v>
          </cell>
          <cell r="F61">
            <v>0.33600000000000002</v>
          </cell>
          <cell r="I61">
            <v>539</v>
          </cell>
        </row>
        <row r="62">
          <cell r="A62">
            <v>57</v>
          </cell>
          <cell r="B62" t="str">
            <v>X©y mãng VXM 75 dµy &gt;33</v>
          </cell>
          <cell r="C62" t="str">
            <v>m3</v>
          </cell>
          <cell r="D62">
            <v>1</v>
          </cell>
          <cell r="E62">
            <v>96.01</v>
          </cell>
          <cell r="F62">
            <v>0.33</v>
          </cell>
          <cell r="I62">
            <v>539</v>
          </cell>
        </row>
        <row r="63">
          <cell r="A63">
            <v>58</v>
          </cell>
          <cell r="B63" t="str">
            <v>X©y mãng VXM 100 dµy &gt;33</v>
          </cell>
          <cell r="C63" t="str">
            <v>m3</v>
          </cell>
          <cell r="D63">
            <v>1</v>
          </cell>
          <cell r="E63">
            <v>123</v>
          </cell>
          <cell r="F63">
            <v>0.315</v>
          </cell>
          <cell r="I63">
            <v>539</v>
          </cell>
        </row>
        <row r="64">
          <cell r="A64">
            <v>59</v>
          </cell>
          <cell r="B64" t="str">
            <v>X©y t­êng g¹ch&lt;= 11 VTH c¸t ®en  25 cao&lt;=4m</v>
          </cell>
          <cell r="C64" t="str">
            <v>m3</v>
          </cell>
          <cell r="D64">
            <v>1</v>
          </cell>
          <cell r="E64">
            <v>27.83</v>
          </cell>
          <cell r="G64">
            <v>0.26</v>
          </cell>
          <cell r="I64">
            <v>643</v>
          </cell>
          <cell r="J64">
            <v>21.35</v>
          </cell>
          <cell r="K64">
            <v>0.5</v>
          </cell>
          <cell r="L64">
            <v>3.0000000000000001E-3</v>
          </cell>
          <cell r="BO64">
            <v>0.23</v>
          </cell>
        </row>
        <row r="65">
          <cell r="A65">
            <v>60</v>
          </cell>
          <cell r="B65" t="str">
            <v>X©y t­êng g¹ch&lt;= 11 VTH c¸t ®en  50 cao&lt;=4m</v>
          </cell>
          <cell r="C65" t="str">
            <v>m3</v>
          </cell>
          <cell r="D65">
            <v>1</v>
          </cell>
          <cell r="E65">
            <v>51.76</v>
          </cell>
          <cell r="G65">
            <v>0.253</v>
          </cell>
          <cell r="I65">
            <v>643</v>
          </cell>
          <cell r="J65">
            <v>15.08</v>
          </cell>
          <cell r="K65">
            <v>0.5</v>
          </cell>
          <cell r="L65">
            <v>3.0000000000000001E-3</v>
          </cell>
          <cell r="BO65">
            <v>0.23</v>
          </cell>
        </row>
        <row r="66">
          <cell r="A66">
            <v>61</v>
          </cell>
          <cell r="B66" t="str">
            <v>X©y t­êng g¹ch&lt;= 11 VTH c¸t ®en  75 cao&lt;=4m</v>
          </cell>
          <cell r="C66" t="str">
            <v>m3</v>
          </cell>
          <cell r="D66">
            <v>1</v>
          </cell>
          <cell r="E66">
            <v>73.430000000000007</v>
          </cell>
          <cell r="G66">
            <v>0.246</v>
          </cell>
          <cell r="I66">
            <v>643</v>
          </cell>
          <cell r="J66">
            <v>10.32</v>
          </cell>
          <cell r="K66">
            <v>0.5</v>
          </cell>
          <cell r="L66">
            <v>3.0000000000000001E-3</v>
          </cell>
          <cell r="BO66">
            <v>0.23</v>
          </cell>
        </row>
        <row r="67">
          <cell r="A67">
            <v>62</v>
          </cell>
          <cell r="B67" t="str">
            <v>X©y t­êng g¹ch&lt;= 11 VXM c¸t vµng  50 cao&lt;=4m</v>
          </cell>
          <cell r="C67" t="str">
            <v>m3</v>
          </cell>
          <cell r="D67">
            <v>1</v>
          </cell>
          <cell r="E67">
            <v>52.91</v>
          </cell>
          <cell r="F67">
            <v>0.25800000000000001</v>
          </cell>
          <cell r="I67">
            <v>643</v>
          </cell>
          <cell r="K67">
            <v>0.5</v>
          </cell>
          <cell r="L67">
            <v>3.0000000000000001E-3</v>
          </cell>
          <cell r="BO67">
            <v>0.23</v>
          </cell>
        </row>
        <row r="68">
          <cell r="A68">
            <v>63</v>
          </cell>
          <cell r="B68" t="str">
            <v>X©y t­êng g¹ch&lt;= 11 VXM c¸t vµng  75 cao&lt;=4m</v>
          </cell>
          <cell r="C68" t="str">
            <v>m3</v>
          </cell>
          <cell r="D68">
            <v>1</v>
          </cell>
          <cell r="E68">
            <v>73.61</v>
          </cell>
          <cell r="F68">
            <v>0.251</v>
          </cell>
          <cell r="I68">
            <v>643</v>
          </cell>
          <cell r="K68">
            <v>0.5</v>
          </cell>
          <cell r="L68">
            <v>3.0000000000000001E-3</v>
          </cell>
          <cell r="BO68">
            <v>0.23</v>
          </cell>
        </row>
        <row r="69">
          <cell r="A69">
            <v>64</v>
          </cell>
          <cell r="B69" t="str">
            <v>X©y t­êng g¹ch&lt;= 11 VXM c¸t vµng  100 cao&lt;=4m</v>
          </cell>
          <cell r="C69" t="str">
            <v>m3</v>
          </cell>
          <cell r="D69">
            <v>1</v>
          </cell>
          <cell r="E69">
            <v>94.31</v>
          </cell>
          <cell r="F69">
            <v>0.24199999999999999</v>
          </cell>
          <cell r="I69">
            <v>643</v>
          </cell>
          <cell r="K69">
            <v>0.5</v>
          </cell>
          <cell r="L69">
            <v>3.0000000000000001E-3</v>
          </cell>
          <cell r="BO69">
            <v>0.23</v>
          </cell>
        </row>
        <row r="70">
          <cell r="A70">
            <v>65</v>
          </cell>
          <cell r="B70" t="str">
            <v>X©y t­êng g¹ch&lt;= 11 VTH c¸t ®en 25 cao&gt;4m</v>
          </cell>
          <cell r="C70" t="str">
            <v>m3</v>
          </cell>
          <cell r="D70">
            <v>1</v>
          </cell>
          <cell r="E70">
            <v>27.83</v>
          </cell>
          <cell r="G70">
            <v>0.26</v>
          </cell>
          <cell r="I70">
            <v>643</v>
          </cell>
          <cell r="J70">
            <v>21.35</v>
          </cell>
          <cell r="K70">
            <v>1.62</v>
          </cell>
          <cell r="L70">
            <v>0.01</v>
          </cell>
          <cell r="BO70">
            <v>0.46</v>
          </cell>
        </row>
        <row r="71">
          <cell r="A71">
            <v>66</v>
          </cell>
          <cell r="B71" t="str">
            <v>X©y t­êng g¹ch&lt;= 11 VTH c¸t ®en 50 cao&gt;4m</v>
          </cell>
          <cell r="C71" t="str">
            <v>m3</v>
          </cell>
          <cell r="D71">
            <v>1</v>
          </cell>
          <cell r="E71">
            <v>51.76</v>
          </cell>
          <cell r="G71">
            <v>0.253</v>
          </cell>
          <cell r="I71">
            <v>643</v>
          </cell>
          <cell r="J71">
            <v>15.08</v>
          </cell>
          <cell r="K71">
            <v>1.62</v>
          </cell>
          <cell r="L71">
            <v>0.01</v>
          </cell>
          <cell r="BO71">
            <v>0.46</v>
          </cell>
        </row>
        <row r="72">
          <cell r="A72">
            <v>67</v>
          </cell>
          <cell r="B72" t="str">
            <v>X©y t­êng g¹ch&lt;= 11 VTH c¸t ®en 75 cao&gt;4m</v>
          </cell>
          <cell r="C72" t="str">
            <v>m3</v>
          </cell>
          <cell r="D72">
            <v>1</v>
          </cell>
          <cell r="E72">
            <v>73.430000000000007</v>
          </cell>
          <cell r="G72">
            <v>0.246</v>
          </cell>
          <cell r="I72">
            <v>643</v>
          </cell>
          <cell r="J72">
            <v>10.32</v>
          </cell>
          <cell r="K72">
            <v>1.62</v>
          </cell>
          <cell r="L72">
            <v>0.01</v>
          </cell>
          <cell r="BO72">
            <v>0.46</v>
          </cell>
        </row>
        <row r="73">
          <cell r="A73">
            <v>68</v>
          </cell>
          <cell r="B73" t="str">
            <v>X©y t­êng g¹ch&lt;= 11 VXM c¸t vµng  50 cao&gt;4m</v>
          </cell>
          <cell r="C73" t="str">
            <v>m3</v>
          </cell>
          <cell r="D73">
            <v>1</v>
          </cell>
          <cell r="E73">
            <v>52.91</v>
          </cell>
          <cell r="F73">
            <v>0.25800000000000001</v>
          </cell>
          <cell r="I73">
            <v>643</v>
          </cell>
          <cell r="K73">
            <v>1.62</v>
          </cell>
          <cell r="L73">
            <v>0.01</v>
          </cell>
          <cell r="BO73">
            <v>0.46</v>
          </cell>
        </row>
        <row r="74">
          <cell r="A74">
            <v>69</v>
          </cell>
          <cell r="B74" t="str">
            <v>X©y t­êng g¹ch&lt;= 11 VXM c¸t vµng  75 cao&gt;4m</v>
          </cell>
          <cell r="C74" t="str">
            <v>m3</v>
          </cell>
          <cell r="D74">
            <v>1</v>
          </cell>
          <cell r="E74">
            <v>73.61</v>
          </cell>
          <cell r="F74">
            <v>0.251</v>
          </cell>
          <cell r="I74">
            <v>643</v>
          </cell>
          <cell r="K74">
            <v>1.62</v>
          </cell>
          <cell r="L74">
            <v>0.01</v>
          </cell>
          <cell r="BO74">
            <v>0.46</v>
          </cell>
        </row>
        <row r="75">
          <cell r="A75">
            <v>70</v>
          </cell>
          <cell r="B75" t="str">
            <v>X©y t­êng g¹ch&lt;= 11 VXM c¸t vµng  100 cao&gt;4m</v>
          </cell>
          <cell r="C75" t="str">
            <v>m3</v>
          </cell>
          <cell r="D75">
            <v>1</v>
          </cell>
          <cell r="E75">
            <v>94.31</v>
          </cell>
          <cell r="F75">
            <v>0.24199999999999999</v>
          </cell>
          <cell r="I75">
            <v>643</v>
          </cell>
          <cell r="K75">
            <v>1.62</v>
          </cell>
          <cell r="L75">
            <v>0.01</v>
          </cell>
          <cell r="BO75">
            <v>0.46</v>
          </cell>
        </row>
        <row r="76">
          <cell r="A76">
            <v>71</v>
          </cell>
          <cell r="B76" t="str">
            <v>X©y t­êng g¹ch &lt;=33 VTH c¸t ®en 25 cao&lt;=4m</v>
          </cell>
          <cell r="C76" t="str">
            <v>m3</v>
          </cell>
          <cell r="D76">
            <v>1</v>
          </cell>
          <cell r="E76">
            <v>35.090000000000003</v>
          </cell>
          <cell r="G76">
            <v>0.32800000000000001</v>
          </cell>
          <cell r="I76">
            <v>550</v>
          </cell>
          <cell r="J76">
            <v>26.92</v>
          </cell>
          <cell r="K76">
            <v>0.5</v>
          </cell>
          <cell r="L76">
            <v>3.0000000000000001E-3</v>
          </cell>
          <cell r="BO76">
            <v>0.23</v>
          </cell>
        </row>
        <row r="77">
          <cell r="A77">
            <v>72</v>
          </cell>
          <cell r="B77" t="str">
            <v>X©y t­êng g¹ch &lt;=33 VTH c¸t ®en 50 cao&lt;=4m</v>
          </cell>
          <cell r="C77" t="str">
            <v>m3</v>
          </cell>
          <cell r="D77">
            <v>1</v>
          </cell>
          <cell r="E77">
            <v>65.260000000000005</v>
          </cell>
          <cell r="G77">
            <v>0.31900000000000001</v>
          </cell>
          <cell r="I77">
            <v>550</v>
          </cell>
          <cell r="J77">
            <v>19.52</v>
          </cell>
          <cell r="K77">
            <v>0.5</v>
          </cell>
          <cell r="L77">
            <v>3.0000000000000001E-3</v>
          </cell>
          <cell r="BO77">
            <v>0.23</v>
          </cell>
        </row>
        <row r="78">
          <cell r="A78">
            <v>73</v>
          </cell>
          <cell r="B78" t="str">
            <v>X©y t­êng g¹ch &lt;=33 VTH c¸t ®en 75 cao&lt;=4m</v>
          </cell>
          <cell r="C78" t="str">
            <v>m3</v>
          </cell>
          <cell r="D78">
            <v>1</v>
          </cell>
          <cell r="E78">
            <v>92.58</v>
          </cell>
          <cell r="G78">
            <v>0.31</v>
          </cell>
          <cell r="I78">
            <v>550</v>
          </cell>
          <cell r="J78">
            <v>13.02</v>
          </cell>
          <cell r="K78">
            <v>0.5</v>
          </cell>
          <cell r="L78">
            <v>3.0000000000000001E-3</v>
          </cell>
          <cell r="BO78">
            <v>0.23</v>
          </cell>
        </row>
        <row r="79">
          <cell r="A79">
            <v>74</v>
          </cell>
          <cell r="B79" t="str">
            <v>X©y t­êng g¹ch&lt;= 33 VXM c¸t vµng  50 cao&lt;=4m</v>
          </cell>
          <cell r="C79" t="str">
            <v>m3</v>
          </cell>
          <cell r="D79">
            <v>1</v>
          </cell>
          <cell r="E79">
            <v>66.709999999999994</v>
          </cell>
          <cell r="F79">
            <v>0.32500000000000001</v>
          </cell>
          <cell r="I79">
            <v>550</v>
          </cell>
          <cell r="K79">
            <v>0.5</v>
          </cell>
          <cell r="L79">
            <v>3.0000000000000001E-3</v>
          </cell>
          <cell r="BO79">
            <v>0.23</v>
          </cell>
        </row>
        <row r="80">
          <cell r="A80">
            <v>75</v>
          </cell>
          <cell r="B80" t="str">
            <v>X©y t­êng g¹ch&lt;= 33 VXM c¸t vµng  75 cao&lt;=4m</v>
          </cell>
          <cell r="C80" t="str">
            <v>m3</v>
          </cell>
          <cell r="D80">
            <v>1</v>
          </cell>
          <cell r="E80">
            <v>92.81</v>
          </cell>
          <cell r="F80">
            <v>0.316</v>
          </cell>
          <cell r="I80">
            <v>550</v>
          </cell>
          <cell r="K80">
            <v>0.5</v>
          </cell>
          <cell r="L80">
            <v>3.0000000000000001E-3</v>
          </cell>
          <cell r="BO80">
            <v>0.23</v>
          </cell>
        </row>
        <row r="81">
          <cell r="A81">
            <v>76</v>
          </cell>
          <cell r="B81" t="str">
            <v>X©y t­êng g¹ch&lt;= 33 VXM c¸t vµng  100 cao&lt;=4m</v>
          </cell>
          <cell r="C81" t="str">
            <v>m3</v>
          </cell>
          <cell r="D81">
            <v>1</v>
          </cell>
          <cell r="E81">
            <v>118.91</v>
          </cell>
          <cell r="F81">
            <v>0.30499999999999999</v>
          </cell>
          <cell r="I81">
            <v>550</v>
          </cell>
          <cell r="K81">
            <v>0.5</v>
          </cell>
          <cell r="L81">
            <v>3.0000000000000001E-3</v>
          </cell>
          <cell r="BO81">
            <v>0.23</v>
          </cell>
        </row>
        <row r="82">
          <cell r="A82">
            <v>77</v>
          </cell>
          <cell r="B82" t="str">
            <v>X©y t­êng g¹ch &lt;=33 VTH c¸t ®en 25 cao&gt;4m</v>
          </cell>
          <cell r="C82" t="str">
            <v>m3</v>
          </cell>
          <cell r="D82">
            <v>1</v>
          </cell>
          <cell r="E82">
            <v>35.090000000000003</v>
          </cell>
          <cell r="G82">
            <v>0.32800000000000001</v>
          </cell>
          <cell r="I82">
            <v>550</v>
          </cell>
          <cell r="J82">
            <v>26.92</v>
          </cell>
          <cell r="K82">
            <v>1.62</v>
          </cell>
          <cell r="L82">
            <v>0.01</v>
          </cell>
          <cell r="BO82">
            <v>0.46</v>
          </cell>
        </row>
        <row r="83">
          <cell r="A83">
            <v>78</v>
          </cell>
          <cell r="B83" t="str">
            <v>X©y t­êng g¹ch &lt;=33 VTH c¸t ®en 50 cao&gt;4m</v>
          </cell>
          <cell r="C83" t="str">
            <v>m3</v>
          </cell>
          <cell r="D83">
            <v>1</v>
          </cell>
          <cell r="E83">
            <v>65.260000000000005</v>
          </cell>
          <cell r="G83">
            <v>0.31900000000000001</v>
          </cell>
          <cell r="I83">
            <v>550</v>
          </cell>
          <cell r="J83">
            <v>19.52</v>
          </cell>
          <cell r="K83">
            <v>1.62</v>
          </cell>
          <cell r="L83">
            <v>0.01</v>
          </cell>
          <cell r="BO83">
            <v>0.46</v>
          </cell>
        </row>
        <row r="84">
          <cell r="A84">
            <v>79</v>
          </cell>
          <cell r="B84" t="str">
            <v>X©y t­êng g¹ch &lt;=33 VTH c¸t ®en 75 cao&gt;4m</v>
          </cell>
          <cell r="C84" t="str">
            <v>m3</v>
          </cell>
          <cell r="D84">
            <v>1</v>
          </cell>
          <cell r="E84">
            <v>92.58</v>
          </cell>
          <cell r="G84">
            <v>0.31</v>
          </cell>
          <cell r="I84">
            <v>550</v>
          </cell>
          <cell r="J84">
            <v>13.02</v>
          </cell>
          <cell r="K84">
            <v>1.62</v>
          </cell>
          <cell r="L84">
            <v>0.01</v>
          </cell>
          <cell r="BO84">
            <v>0.46</v>
          </cell>
        </row>
        <row r="85">
          <cell r="A85">
            <v>80</v>
          </cell>
          <cell r="B85" t="str">
            <v>X©y t­êng g¹ch&lt;= 33 VXM c¸t vµng  50 cao&gt;4m</v>
          </cell>
          <cell r="C85" t="str">
            <v>m3</v>
          </cell>
          <cell r="D85">
            <v>1</v>
          </cell>
          <cell r="E85">
            <v>66.709999999999994</v>
          </cell>
          <cell r="F85">
            <v>0.32500000000000001</v>
          </cell>
          <cell r="BO85">
            <v>0.46</v>
          </cell>
        </row>
        <row r="86">
          <cell r="A86">
            <v>81</v>
          </cell>
          <cell r="B86" t="str">
            <v>X©y t­êng g¹ch&lt;= 33 VXM c¸t vµng  75 cao&gt;4m</v>
          </cell>
          <cell r="C86" t="str">
            <v>m3</v>
          </cell>
          <cell r="D86">
            <v>1</v>
          </cell>
          <cell r="E86">
            <v>92.81</v>
          </cell>
          <cell r="F86">
            <v>0.316</v>
          </cell>
          <cell r="BO86">
            <v>0.46</v>
          </cell>
        </row>
        <row r="87">
          <cell r="A87">
            <v>82</v>
          </cell>
          <cell r="B87" t="str">
            <v>X©y t­êng g¹ch&lt;= 33 VXM c¸t vµng  100 cao&gt;4m</v>
          </cell>
          <cell r="C87" t="str">
            <v>m3</v>
          </cell>
          <cell r="D87">
            <v>1</v>
          </cell>
          <cell r="E87">
            <v>118.91</v>
          </cell>
          <cell r="F87">
            <v>0.30499999999999999</v>
          </cell>
          <cell r="BO87">
            <v>0.46</v>
          </cell>
        </row>
        <row r="88">
          <cell r="A88">
            <v>83</v>
          </cell>
          <cell r="B88" t="str">
            <v>X©y t­êng g¹ch &gt;33 VTH c¸t ®en 25 cao&lt;=4m</v>
          </cell>
          <cell r="C88" t="str">
            <v>m3</v>
          </cell>
          <cell r="D88">
            <v>1</v>
          </cell>
          <cell r="E88">
            <v>36.299999999999997</v>
          </cell>
          <cell r="G88">
            <v>0.33900000000000002</v>
          </cell>
          <cell r="I88">
            <v>539</v>
          </cell>
          <cell r="J88">
            <v>27.85</v>
          </cell>
          <cell r="K88">
            <v>0.4</v>
          </cell>
          <cell r="L88">
            <v>2.3999999999999998E-3</v>
          </cell>
          <cell r="BO88">
            <v>0.2</v>
          </cell>
        </row>
        <row r="89">
          <cell r="A89">
            <v>84</v>
          </cell>
          <cell r="B89" t="str">
            <v>X©y t­êng g¹ch &gt;33 VTH c¸t ®en 50 cao&lt;=4m</v>
          </cell>
          <cell r="C89" t="str">
            <v>m3</v>
          </cell>
          <cell r="D89">
            <v>1</v>
          </cell>
          <cell r="E89">
            <v>67.510000000000005</v>
          </cell>
          <cell r="G89">
            <v>0.33</v>
          </cell>
          <cell r="I89">
            <v>539</v>
          </cell>
          <cell r="J89">
            <v>20.2</v>
          </cell>
          <cell r="K89">
            <v>0.4</v>
          </cell>
          <cell r="L89">
            <v>2.3999999999999998E-3</v>
          </cell>
          <cell r="BO89">
            <v>0.2</v>
          </cell>
        </row>
        <row r="90">
          <cell r="A90">
            <v>85</v>
          </cell>
          <cell r="B90" t="str">
            <v>X©y t­êng g¹ch &gt;33 VTH c¸t ®en 75 cao&lt;=4m</v>
          </cell>
          <cell r="C90" t="str">
            <v>m3</v>
          </cell>
          <cell r="D90">
            <v>1</v>
          </cell>
          <cell r="E90">
            <v>95.78</v>
          </cell>
          <cell r="G90">
            <v>0.32100000000000001</v>
          </cell>
          <cell r="I90">
            <v>539</v>
          </cell>
          <cell r="J90">
            <v>13.46</v>
          </cell>
          <cell r="K90">
            <v>0.4</v>
          </cell>
          <cell r="L90">
            <v>2.3999999999999998E-3</v>
          </cell>
          <cell r="BO90">
            <v>0.2</v>
          </cell>
        </row>
        <row r="91">
          <cell r="A91">
            <v>86</v>
          </cell>
          <cell r="B91" t="str">
            <v>X©y t­êng g¹ch&gt; 33 VXM c¸t vµng  50 cao&lt;=4m</v>
          </cell>
          <cell r="C91" t="str">
            <v>m3</v>
          </cell>
          <cell r="D91">
            <v>1</v>
          </cell>
          <cell r="E91">
            <v>69.010000000000005</v>
          </cell>
          <cell r="F91">
            <v>0.33600000000000002</v>
          </cell>
          <cell r="I91">
            <v>539</v>
          </cell>
          <cell r="K91">
            <v>0.4</v>
          </cell>
          <cell r="L91">
            <v>2.3999999999999998E-3</v>
          </cell>
          <cell r="BO91">
            <v>0.2</v>
          </cell>
        </row>
        <row r="92">
          <cell r="A92">
            <v>87</v>
          </cell>
          <cell r="B92" t="str">
            <v>X©y t­êng g¹ch&gt; 33 VXM c¸t vµng  75 cao&lt;=4m</v>
          </cell>
          <cell r="C92" t="str">
            <v>m3</v>
          </cell>
          <cell r="D92">
            <v>1</v>
          </cell>
          <cell r="E92">
            <v>96.01</v>
          </cell>
          <cell r="F92">
            <v>0.33</v>
          </cell>
          <cell r="I92">
            <v>539</v>
          </cell>
          <cell r="K92">
            <v>0.4</v>
          </cell>
          <cell r="L92">
            <v>2.3999999999999998E-3</v>
          </cell>
          <cell r="BO92">
            <v>0.2</v>
          </cell>
        </row>
        <row r="93">
          <cell r="A93">
            <v>88</v>
          </cell>
          <cell r="B93" t="str">
            <v>X©y t­êng g¹ch&gt; 33 VXM c¸t vµng  100 cao&lt;=4m</v>
          </cell>
          <cell r="C93" t="str">
            <v>m3</v>
          </cell>
          <cell r="D93">
            <v>1</v>
          </cell>
          <cell r="E93">
            <v>123</v>
          </cell>
          <cell r="F93">
            <v>0.315</v>
          </cell>
          <cell r="I93">
            <v>539</v>
          </cell>
          <cell r="K93">
            <v>0.4</v>
          </cell>
          <cell r="L93">
            <v>2.3999999999999998E-3</v>
          </cell>
          <cell r="BO93">
            <v>0.2</v>
          </cell>
        </row>
        <row r="94">
          <cell r="A94">
            <v>89</v>
          </cell>
          <cell r="B94" t="str">
            <v>X©y t­êng g¹ch &gt;33 VTH c¸t ®en 25 cao&gt;4m</v>
          </cell>
          <cell r="C94" t="str">
            <v>m3</v>
          </cell>
          <cell r="D94">
            <v>1</v>
          </cell>
          <cell r="E94">
            <v>36.299999999999997</v>
          </cell>
          <cell r="G94">
            <v>0.33900000000000002</v>
          </cell>
          <cell r="I94">
            <v>539</v>
          </cell>
          <cell r="J94">
            <v>27.85</v>
          </cell>
          <cell r="K94">
            <v>1.1599999999999999</v>
          </cell>
          <cell r="L94">
            <v>8.0000000000000002E-3</v>
          </cell>
          <cell r="BO94">
            <v>0.35</v>
          </cell>
        </row>
        <row r="95">
          <cell r="A95">
            <v>90</v>
          </cell>
          <cell r="B95" t="str">
            <v>X©y t­êng g¹ch &gt;33 VTH c¸t ®en 50 cao&gt;4m</v>
          </cell>
          <cell r="C95" t="str">
            <v>m3</v>
          </cell>
          <cell r="D95">
            <v>1</v>
          </cell>
          <cell r="E95">
            <v>67.510000000000005</v>
          </cell>
          <cell r="G95">
            <v>0.33</v>
          </cell>
          <cell r="I95">
            <v>539</v>
          </cell>
          <cell r="J95">
            <v>20.2</v>
          </cell>
          <cell r="K95">
            <v>1.1599999999999999</v>
          </cell>
          <cell r="L95">
            <v>8.0000000000000002E-3</v>
          </cell>
          <cell r="BO95">
            <v>0.35</v>
          </cell>
        </row>
        <row r="96">
          <cell r="A96">
            <v>91</v>
          </cell>
          <cell r="B96" t="str">
            <v>X©y t­êng g¹ch &gt;33 VTH c¸t ®en 75 cao&gt;4m</v>
          </cell>
          <cell r="C96" t="str">
            <v>m3</v>
          </cell>
          <cell r="D96">
            <v>1</v>
          </cell>
          <cell r="E96">
            <v>95.78</v>
          </cell>
          <cell r="G96">
            <v>0.32100000000000001</v>
          </cell>
          <cell r="I96">
            <v>539</v>
          </cell>
          <cell r="J96">
            <v>13.46</v>
          </cell>
          <cell r="K96">
            <v>1.1599999999999999</v>
          </cell>
          <cell r="L96">
            <v>8.0000000000000002E-3</v>
          </cell>
          <cell r="BO96">
            <v>0.35</v>
          </cell>
        </row>
        <row r="97">
          <cell r="A97">
            <v>92</v>
          </cell>
          <cell r="B97" t="str">
            <v>X©y t­êng g¹ch&gt; 33 VXM c¸t vµng  50 cao&gt;4m</v>
          </cell>
          <cell r="C97" t="str">
            <v>m3</v>
          </cell>
          <cell r="D97">
            <v>1</v>
          </cell>
          <cell r="E97">
            <v>69.010000000000005</v>
          </cell>
          <cell r="F97">
            <v>0.33600000000000002</v>
          </cell>
          <cell r="I97">
            <v>539</v>
          </cell>
          <cell r="K97">
            <v>1.1599999999999999</v>
          </cell>
          <cell r="L97">
            <v>8.0000000000000002E-3</v>
          </cell>
          <cell r="BO97">
            <v>0.35</v>
          </cell>
        </row>
        <row r="98">
          <cell r="A98">
            <v>93</v>
          </cell>
          <cell r="B98" t="str">
            <v>X©y t­êng g¹ch&gt; 33 VXM c¸t vµng  75 cao&gt;4m</v>
          </cell>
          <cell r="C98" t="str">
            <v>m3</v>
          </cell>
          <cell r="D98">
            <v>1</v>
          </cell>
          <cell r="E98">
            <v>96.01</v>
          </cell>
          <cell r="F98">
            <v>0.33</v>
          </cell>
          <cell r="I98">
            <v>539</v>
          </cell>
          <cell r="K98">
            <v>1.1599999999999999</v>
          </cell>
          <cell r="L98">
            <v>8.0000000000000002E-3</v>
          </cell>
          <cell r="BO98">
            <v>0.35</v>
          </cell>
        </row>
        <row r="99">
          <cell r="A99">
            <v>94</v>
          </cell>
          <cell r="B99" t="str">
            <v>X©y t­êng g¹ch&gt; 33 VXM c¸t vµng  100 cao&gt;4m</v>
          </cell>
          <cell r="C99" t="str">
            <v>m3</v>
          </cell>
          <cell r="D99">
            <v>1</v>
          </cell>
          <cell r="E99">
            <v>123</v>
          </cell>
          <cell r="F99">
            <v>0.315</v>
          </cell>
          <cell r="I99">
            <v>539</v>
          </cell>
          <cell r="K99">
            <v>1.1599999999999999</v>
          </cell>
          <cell r="L99">
            <v>8.0000000000000002E-3</v>
          </cell>
          <cell r="BO99">
            <v>0.35</v>
          </cell>
        </row>
        <row r="100">
          <cell r="A100">
            <v>95</v>
          </cell>
          <cell r="B100" t="str">
            <v>X©y cét, trô ®éc lËp VTH c¸t ®en 25 cao&lt;=4m</v>
          </cell>
          <cell r="C100" t="str">
            <v>m3</v>
          </cell>
          <cell r="D100">
            <v>1</v>
          </cell>
          <cell r="E100">
            <v>36.299999999999997</v>
          </cell>
          <cell r="G100">
            <v>0.33900000000000002</v>
          </cell>
          <cell r="I100">
            <v>539</v>
          </cell>
          <cell r="J100">
            <v>27.85</v>
          </cell>
          <cell r="K100">
            <v>0.5</v>
          </cell>
          <cell r="L100">
            <v>3.0000000000000001E-3</v>
          </cell>
          <cell r="BO100">
            <v>0.23</v>
          </cell>
        </row>
        <row r="101">
          <cell r="A101">
            <v>96</v>
          </cell>
          <cell r="B101" t="str">
            <v>X©y cét, trô ®éc lËp VTH c¸t ®en 50 cao&lt;=4m</v>
          </cell>
          <cell r="C101" t="str">
            <v>m3</v>
          </cell>
          <cell r="D101">
            <v>1</v>
          </cell>
          <cell r="E101">
            <v>67.510000000000005</v>
          </cell>
          <cell r="G101">
            <v>0.33</v>
          </cell>
          <cell r="I101">
            <v>539</v>
          </cell>
          <cell r="J101">
            <v>20.2</v>
          </cell>
          <cell r="K101">
            <v>0.5</v>
          </cell>
          <cell r="L101">
            <v>3.0000000000000001E-3</v>
          </cell>
          <cell r="BO101">
            <v>0.23</v>
          </cell>
        </row>
        <row r="102">
          <cell r="A102">
            <v>97</v>
          </cell>
          <cell r="B102" t="str">
            <v>X©y cét, trô ®éc lËp VTH c¸t ®en 75 cao&lt;=4m</v>
          </cell>
          <cell r="C102" t="str">
            <v>m3</v>
          </cell>
          <cell r="D102">
            <v>1</v>
          </cell>
          <cell r="E102">
            <v>95.78</v>
          </cell>
          <cell r="G102">
            <v>0.32100000000000001</v>
          </cell>
          <cell r="I102">
            <v>539</v>
          </cell>
          <cell r="J102">
            <v>13.46</v>
          </cell>
          <cell r="K102">
            <v>0.5</v>
          </cell>
          <cell r="L102">
            <v>3.0000000000000001E-3</v>
          </cell>
          <cell r="BO102">
            <v>0.23</v>
          </cell>
        </row>
        <row r="103">
          <cell r="A103">
            <v>98</v>
          </cell>
          <cell r="B103" t="str">
            <v>X©y cét trô ®éc lËp VXM c¸t vµng  50 cao&lt;=4m</v>
          </cell>
          <cell r="C103" t="str">
            <v>m3</v>
          </cell>
          <cell r="D103">
            <v>1</v>
          </cell>
          <cell r="E103">
            <v>69.010000000000005</v>
          </cell>
          <cell r="F103">
            <v>0.33600000000000002</v>
          </cell>
          <cell r="I103">
            <v>539</v>
          </cell>
          <cell r="K103">
            <v>0.5</v>
          </cell>
          <cell r="L103">
            <v>3.0000000000000001E-3</v>
          </cell>
          <cell r="BO103">
            <v>3.0000000000000001E-3</v>
          </cell>
        </row>
        <row r="104">
          <cell r="A104">
            <v>99</v>
          </cell>
          <cell r="B104" t="str">
            <v>X©y cét trô ®éc lËp VXM c¸t vµng  75 cao&lt;=4m</v>
          </cell>
          <cell r="C104" t="str">
            <v>m3</v>
          </cell>
          <cell r="D104">
            <v>1</v>
          </cell>
          <cell r="E104">
            <v>96.01</v>
          </cell>
          <cell r="F104">
            <v>0.33</v>
          </cell>
          <cell r="I104">
            <v>539</v>
          </cell>
          <cell r="K104">
            <v>0.5</v>
          </cell>
          <cell r="L104">
            <v>3.0000000000000001E-3</v>
          </cell>
          <cell r="BO104">
            <v>3.0000000000000001E-3</v>
          </cell>
        </row>
        <row r="105">
          <cell r="A105">
            <v>100</v>
          </cell>
          <cell r="B105" t="str">
            <v>X©y cét trô ®éc lËp VXM c¸t vµng 100 cao&lt;=4m</v>
          </cell>
          <cell r="C105" t="str">
            <v>m3</v>
          </cell>
          <cell r="D105">
            <v>1</v>
          </cell>
          <cell r="E105">
            <v>123</v>
          </cell>
          <cell r="F105">
            <v>0.315</v>
          </cell>
          <cell r="I105">
            <v>539</v>
          </cell>
          <cell r="K105">
            <v>0.5</v>
          </cell>
          <cell r="L105">
            <v>3.0000000000000001E-3</v>
          </cell>
          <cell r="BO105">
            <v>3.0000000000000001E-3</v>
          </cell>
        </row>
        <row r="106">
          <cell r="A106">
            <v>101</v>
          </cell>
          <cell r="B106" t="str">
            <v>X©y cét, trô ®éc lËp VTH c¸t ®en 25 cao&gt;4</v>
          </cell>
          <cell r="C106" t="str">
            <v>m3</v>
          </cell>
          <cell r="D106">
            <v>1</v>
          </cell>
          <cell r="E106">
            <v>36.299999999999997</v>
          </cell>
          <cell r="G106">
            <v>0.33900000000000002</v>
          </cell>
          <cell r="I106">
            <v>539</v>
          </cell>
          <cell r="J106">
            <v>27.85</v>
          </cell>
          <cell r="K106">
            <v>1.62</v>
          </cell>
          <cell r="L106">
            <v>0.01</v>
          </cell>
          <cell r="BO106">
            <v>0.46</v>
          </cell>
        </row>
        <row r="107">
          <cell r="A107">
            <v>102</v>
          </cell>
          <cell r="B107" t="str">
            <v>X©y cét, trô ®éc lËp VTH c¸t ®en 50 cao&gt;4</v>
          </cell>
          <cell r="C107" t="str">
            <v>m3</v>
          </cell>
          <cell r="D107">
            <v>1</v>
          </cell>
          <cell r="E107">
            <v>67.510000000000005</v>
          </cell>
          <cell r="G107">
            <v>0.33</v>
          </cell>
          <cell r="I107">
            <v>539</v>
          </cell>
          <cell r="J107">
            <v>20.2</v>
          </cell>
          <cell r="K107">
            <v>1.62</v>
          </cell>
          <cell r="L107">
            <v>0.01</v>
          </cell>
          <cell r="BO107">
            <v>0.46</v>
          </cell>
        </row>
        <row r="108">
          <cell r="A108">
            <v>103</v>
          </cell>
          <cell r="B108" t="str">
            <v>X©y cét, trô ®éc lËp VTH c¸t ®en 75 cao&gt;4</v>
          </cell>
          <cell r="C108" t="str">
            <v>m3</v>
          </cell>
          <cell r="D108">
            <v>1</v>
          </cell>
          <cell r="E108">
            <v>95.78</v>
          </cell>
          <cell r="G108">
            <v>0.32100000000000001</v>
          </cell>
          <cell r="I108">
            <v>539</v>
          </cell>
          <cell r="J108">
            <v>13.46</v>
          </cell>
          <cell r="K108">
            <v>1.62</v>
          </cell>
          <cell r="L108">
            <v>0.01</v>
          </cell>
          <cell r="BO108">
            <v>0.46</v>
          </cell>
        </row>
        <row r="109">
          <cell r="A109">
            <v>104</v>
          </cell>
          <cell r="B109" t="str">
            <v>X©y cét trô ®éc lËp VXM c¸t vµng  50 cao&gt;4m</v>
          </cell>
          <cell r="C109" t="str">
            <v>m3</v>
          </cell>
          <cell r="D109">
            <v>1</v>
          </cell>
          <cell r="E109">
            <v>69.010000000000005</v>
          </cell>
          <cell r="F109">
            <v>0.33600000000000002</v>
          </cell>
          <cell r="I109">
            <v>539</v>
          </cell>
          <cell r="K109">
            <v>1.62</v>
          </cell>
          <cell r="L109">
            <v>0.01</v>
          </cell>
          <cell r="BO109">
            <v>0.46</v>
          </cell>
        </row>
        <row r="110">
          <cell r="A110">
            <v>105</v>
          </cell>
          <cell r="B110" t="str">
            <v>X©y cét trô ®éc lËp VXM c¸t vµng  75 cao&gt;4m</v>
          </cell>
          <cell r="C110" t="str">
            <v>m3</v>
          </cell>
          <cell r="D110">
            <v>1</v>
          </cell>
          <cell r="E110">
            <v>96.01</v>
          </cell>
          <cell r="F110">
            <v>0.33</v>
          </cell>
          <cell r="I110">
            <v>539</v>
          </cell>
          <cell r="K110">
            <v>1.62</v>
          </cell>
          <cell r="L110">
            <v>0.01</v>
          </cell>
          <cell r="BO110">
            <v>0.46</v>
          </cell>
        </row>
        <row r="111">
          <cell r="A111">
            <v>106</v>
          </cell>
          <cell r="B111" t="str">
            <v>X©y cét trô ®éc lËp VXM c¸t vµng 100 cao&gt;4m</v>
          </cell>
          <cell r="C111" t="str">
            <v>m3</v>
          </cell>
          <cell r="D111">
            <v>1</v>
          </cell>
          <cell r="E111">
            <v>123</v>
          </cell>
          <cell r="F111">
            <v>0.315</v>
          </cell>
          <cell r="I111">
            <v>539</v>
          </cell>
          <cell r="K111">
            <v>1.62</v>
          </cell>
          <cell r="L111">
            <v>0.01</v>
          </cell>
          <cell r="BO111">
            <v>0.46</v>
          </cell>
        </row>
        <row r="112">
          <cell r="A112">
            <v>107</v>
          </cell>
          <cell r="B112" t="str">
            <v>X©y t­êng cong nghiªn vÆn vá ®ç&lt;= 33 VTH c¸t ®en  25 &lt;=4m</v>
          </cell>
          <cell r="C112" t="str">
            <v>m3</v>
          </cell>
          <cell r="D112">
            <v>1</v>
          </cell>
          <cell r="E112">
            <v>35.090000000000003</v>
          </cell>
          <cell r="G112">
            <v>0.32800000000000001</v>
          </cell>
          <cell r="I112">
            <v>550</v>
          </cell>
          <cell r="J112">
            <v>26.92</v>
          </cell>
          <cell r="K112">
            <v>0.5</v>
          </cell>
          <cell r="L112">
            <v>3.0000000000000001E-3</v>
          </cell>
          <cell r="BO112">
            <v>0.23</v>
          </cell>
        </row>
        <row r="113">
          <cell r="A113">
            <v>108</v>
          </cell>
          <cell r="B113" t="str">
            <v>X©y t­êng cong nghiªn vÆn vá ®ç&lt;= 33 VTH c¸t ®en  50 &lt;=4m</v>
          </cell>
          <cell r="C113" t="str">
            <v>m3</v>
          </cell>
          <cell r="D113">
            <v>1</v>
          </cell>
          <cell r="E113">
            <v>65.260000000000005</v>
          </cell>
          <cell r="G113">
            <v>0.31900000000000001</v>
          </cell>
          <cell r="I113">
            <v>550</v>
          </cell>
          <cell r="J113">
            <v>19.52</v>
          </cell>
          <cell r="K113">
            <v>0.5</v>
          </cell>
          <cell r="L113">
            <v>3.0000000000000001E-3</v>
          </cell>
          <cell r="BO113">
            <v>0.23</v>
          </cell>
        </row>
        <row r="114">
          <cell r="A114">
            <v>109</v>
          </cell>
          <cell r="B114" t="str">
            <v>X©y t­êng cong nghiªn vÆn vá ®ç&lt;= 33 VTH c¸t ®en  75 &lt;=4m</v>
          </cell>
          <cell r="C114" t="str">
            <v>m3</v>
          </cell>
          <cell r="D114">
            <v>1</v>
          </cell>
          <cell r="E114">
            <v>92.58</v>
          </cell>
          <cell r="G114">
            <v>0.31</v>
          </cell>
          <cell r="I114">
            <v>550</v>
          </cell>
          <cell r="J114">
            <v>13.02</v>
          </cell>
          <cell r="K114">
            <v>0.5</v>
          </cell>
          <cell r="L114">
            <v>3.0000000000000001E-3</v>
          </cell>
          <cell r="BO114">
            <v>0.23</v>
          </cell>
        </row>
        <row r="115">
          <cell r="A115">
            <v>110</v>
          </cell>
          <cell r="B115" t="str">
            <v>X©y t­êng cong nghiªn vÆn vá ®ç&lt;= 33 XMC c¸t vµng  50 &lt;=4m</v>
          </cell>
          <cell r="C115" t="str">
            <v>m3</v>
          </cell>
          <cell r="D115">
            <v>1</v>
          </cell>
          <cell r="E115">
            <v>66.709999999999994</v>
          </cell>
          <cell r="F115">
            <v>0.32500000000000001</v>
          </cell>
          <cell r="I115">
            <v>550</v>
          </cell>
          <cell r="K115">
            <v>0.5</v>
          </cell>
          <cell r="L115">
            <v>3.0000000000000001E-3</v>
          </cell>
          <cell r="BO115">
            <v>0.23</v>
          </cell>
        </row>
        <row r="116">
          <cell r="A116">
            <v>111</v>
          </cell>
          <cell r="B116" t="str">
            <v>X©y t­êng cong nghiªn vÆn vá ®ç&lt;= 33 XMC c¸t vµng  75 &lt;=4m</v>
          </cell>
          <cell r="C116" t="str">
            <v>m3</v>
          </cell>
          <cell r="D116">
            <v>1</v>
          </cell>
          <cell r="E116">
            <v>92.81</v>
          </cell>
          <cell r="F116">
            <v>0.316</v>
          </cell>
          <cell r="I116">
            <v>550</v>
          </cell>
          <cell r="K116">
            <v>0.5</v>
          </cell>
          <cell r="L116">
            <v>3.0000000000000001E-3</v>
          </cell>
          <cell r="BO116">
            <v>0.23</v>
          </cell>
        </row>
        <row r="117">
          <cell r="A117">
            <v>112</v>
          </cell>
          <cell r="B117" t="str">
            <v>X©y t­êng cong nghiªn vÆn vá ®ç&lt;= 33VMC c¸t vµng100 &lt;=4m</v>
          </cell>
          <cell r="C117" t="str">
            <v>m3</v>
          </cell>
          <cell r="D117">
            <v>1</v>
          </cell>
          <cell r="E117">
            <v>118.91</v>
          </cell>
          <cell r="F117">
            <v>0.30499999999999999</v>
          </cell>
          <cell r="I117">
            <v>550</v>
          </cell>
          <cell r="K117">
            <v>0.5</v>
          </cell>
          <cell r="L117">
            <v>3.0000000000000001E-3</v>
          </cell>
          <cell r="BO117">
            <v>0.23</v>
          </cell>
        </row>
        <row r="118">
          <cell r="A118">
            <v>113</v>
          </cell>
          <cell r="B118" t="str">
            <v>X©y t­êng cong nghiªn vÆn vá ®ç&lt;= 33 VTH c¸t ®en  25 &gt;4m</v>
          </cell>
          <cell r="C118" t="str">
            <v>m3</v>
          </cell>
          <cell r="D118">
            <v>1</v>
          </cell>
          <cell r="E118">
            <v>35.090000000000003</v>
          </cell>
          <cell r="G118">
            <v>0.32800000000000001</v>
          </cell>
          <cell r="I118">
            <v>550</v>
          </cell>
          <cell r="J118">
            <v>26.92</v>
          </cell>
          <cell r="K118">
            <v>1.62</v>
          </cell>
          <cell r="L118">
            <v>0.01</v>
          </cell>
          <cell r="BO118">
            <v>0.46</v>
          </cell>
        </row>
        <row r="119">
          <cell r="A119">
            <v>114</v>
          </cell>
          <cell r="B119" t="str">
            <v>X©y t­êng cong nghiªn vÆn vá ®ç&lt;= 33 VTH c¸t ®en  50 &gt;4m</v>
          </cell>
          <cell r="C119" t="str">
            <v>m3</v>
          </cell>
          <cell r="D119">
            <v>1</v>
          </cell>
          <cell r="E119">
            <v>65.260000000000005</v>
          </cell>
          <cell r="G119">
            <v>0.31900000000000001</v>
          </cell>
          <cell r="I119">
            <v>550</v>
          </cell>
          <cell r="J119">
            <v>19.52</v>
          </cell>
          <cell r="K119">
            <v>1.62</v>
          </cell>
          <cell r="L119">
            <v>0.01</v>
          </cell>
          <cell r="BO119">
            <v>0.46</v>
          </cell>
        </row>
        <row r="120">
          <cell r="A120">
            <v>115</v>
          </cell>
          <cell r="B120" t="str">
            <v>X©y t­êng cong nghiªn vÆn vá ®ç&lt;= 33 VTH c¸t ®en  75 &gt;4m</v>
          </cell>
          <cell r="C120" t="str">
            <v>m3</v>
          </cell>
          <cell r="D120">
            <v>1</v>
          </cell>
          <cell r="E120">
            <v>92.58</v>
          </cell>
          <cell r="G120">
            <v>0.31</v>
          </cell>
          <cell r="I120">
            <v>550</v>
          </cell>
          <cell r="J120">
            <v>13.02</v>
          </cell>
          <cell r="K120">
            <v>1.62</v>
          </cell>
          <cell r="L120">
            <v>0.01</v>
          </cell>
          <cell r="BO120">
            <v>0.46</v>
          </cell>
        </row>
        <row r="121">
          <cell r="A121">
            <v>116</v>
          </cell>
          <cell r="B121" t="str">
            <v>X©y t­êng cong nghiªn vÆn vá ®ç&lt;= 33 XMC c¸t vµng  50 &gt;4m</v>
          </cell>
          <cell r="C121" t="str">
            <v>m3</v>
          </cell>
          <cell r="D121">
            <v>1</v>
          </cell>
          <cell r="E121">
            <v>66.709999999999994</v>
          </cell>
          <cell r="F121">
            <v>0.32500000000000001</v>
          </cell>
          <cell r="I121">
            <v>550</v>
          </cell>
          <cell r="K121">
            <v>1.62</v>
          </cell>
          <cell r="L121">
            <v>0.01</v>
          </cell>
          <cell r="BO121">
            <v>0.46</v>
          </cell>
        </row>
        <row r="122">
          <cell r="A122">
            <v>117</v>
          </cell>
          <cell r="B122" t="str">
            <v>X©y t­êng cong nghiªn vÆn vá ®ç&lt;= 33 XMC c¸t vµng  75 &gt;4m</v>
          </cell>
          <cell r="C122" t="str">
            <v>m3</v>
          </cell>
          <cell r="D122">
            <v>1</v>
          </cell>
          <cell r="E122">
            <v>92.81</v>
          </cell>
          <cell r="F122">
            <v>0.316</v>
          </cell>
          <cell r="I122">
            <v>550</v>
          </cell>
          <cell r="K122">
            <v>1.62</v>
          </cell>
          <cell r="L122">
            <v>0.01</v>
          </cell>
          <cell r="BO122">
            <v>0.46</v>
          </cell>
        </row>
        <row r="123">
          <cell r="A123">
            <v>118</v>
          </cell>
          <cell r="B123" t="str">
            <v>X©y t­êng cong nghiªn vÆn vá ®ç&lt;= 33VMC c¸t vµng100 &gt;4m</v>
          </cell>
          <cell r="C123" t="str">
            <v>m3</v>
          </cell>
          <cell r="D123">
            <v>1</v>
          </cell>
          <cell r="E123">
            <v>118.91</v>
          </cell>
          <cell r="F123">
            <v>0.30499999999999999</v>
          </cell>
          <cell r="I123">
            <v>550</v>
          </cell>
          <cell r="K123">
            <v>1.62</v>
          </cell>
          <cell r="L123">
            <v>0.01</v>
          </cell>
          <cell r="BO123">
            <v>0.46</v>
          </cell>
        </row>
        <row r="124">
          <cell r="A124">
            <v>119</v>
          </cell>
          <cell r="B124" t="str">
            <v>X©y t­êng cong nghiªn vÆn vá ®ç&gt; 33 VTH c¸t ®en  25 &lt;=4m</v>
          </cell>
          <cell r="C124" t="str">
            <v>m3</v>
          </cell>
          <cell r="D124">
            <v>1</v>
          </cell>
          <cell r="E124">
            <v>36.299999999999997</v>
          </cell>
          <cell r="G124">
            <v>0.33900000000000002</v>
          </cell>
          <cell r="I124">
            <v>539</v>
          </cell>
          <cell r="K124">
            <v>0.4</v>
          </cell>
          <cell r="L124">
            <v>2.3999999999999998E-3</v>
          </cell>
          <cell r="BO124">
            <v>0.2</v>
          </cell>
        </row>
        <row r="125">
          <cell r="A125">
            <v>120</v>
          </cell>
          <cell r="B125" t="str">
            <v>X©y t­êng cong nghiªn vÆn vá ®ç&gt; 33 VTH c¸t ®en  50 &lt;=4m</v>
          </cell>
          <cell r="C125" t="str">
            <v>m3</v>
          </cell>
          <cell r="D125">
            <v>1</v>
          </cell>
          <cell r="E125">
            <v>67.510000000000005</v>
          </cell>
          <cell r="G125">
            <v>0.33</v>
          </cell>
          <cell r="I125">
            <v>539</v>
          </cell>
          <cell r="K125">
            <v>0.4</v>
          </cell>
          <cell r="L125">
            <v>2.3999999999999998E-3</v>
          </cell>
          <cell r="BO125">
            <v>0.2</v>
          </cell>
        </row>
        <row r="126">
          <cell r="A126">
            <v>121</v>
          </cell>
          <cell r="B126" t="str">
            <v>X©y t­êng cong nghiªn vÆn vá ®ç&gt; 33 VTH c¸t ®en  75 &lt;=4m</v>
          </cell>
          <cell r="C126" t="str">
            <v>m3</v>
          </cell>
          <cell r="D126">
            <v>1</v>
          </cell>
          <cell r="E126">
            <v>95.78</v>
          </cell>
          <cell r="G126">
            <v>0.32100000000000001</v>
          </cell>
          <cell r="I126">
            <v>539</v>
          </cell>
          <cell r="K126">
            <v>0.4</v>
          </cell>
          <cell r="L126">
            <v>2.3999999999999998E-3</v>
          </cell>
          <cell r="BO126">
            <v>0.2</v>
          </cell>
        </row>
        <row r="127">
          <cell r="A127">
            <v>122</v>
          </cell>
          <cell r="B127" t="str">
            <v>X©y t­êng cong nghiªn vÆn vá ®ç&gt; 33 XMC c¸t vµng  50 &lt;=4m</v>
          </cell>
          <cell r="C127" t="str">
            <v>m3</v>
          </cell>
          <cell r="D127">
            <v>1</v>
          </cell>
          <cell r="F127">
            <v>69.010000000000005</v>
          </cell>
          <cell r="I127">
            <v>539</v>
          </cell>
          <cell r="K127">
            <v>0.4</v>
          </cell>
          <cell r="L127">
            <v>2.3999999999999998E-3</v>
          </cell>
          <cell r="BO127">
            <v>0.2</v>
          </cell>
        </row>
        <row r="128">
          <cell r="A128">
            <v>123</v>
          </cell>
          <cell r="B128" t="str">
            <v>X©y t­êng cong nghiªn vÆn vá ®ç&gt; 33 XMC c¸t vµng  75 &lt;=4m</v>
          </cell>
          <cell r="C128" t="str">
            <v>m3</v>
          </cell>
          <cell r="D128">
            <v>1</v>
          </cell>
          <cell r="F128">
            <v>96.01</v>
          </cell>
          <cell r="I128">
            <v>539</v>
          </cell>
          <cell r="K128">
            <v>0.4</v>
          </cell>
          <cell r="L128">
            <v>2.3999999999999998E-3</v>
          </cell>
          <cell r="BO128">
            <v>0.2</v>
          </cell>
        </row>
        <row r="129">
          <cell r="A129">
            <v>124</v>
          </cell>
          <cell r="B129" t="str">
            <v>X©y t­êng cong nghiªn vÆn vá ®ç&gt; 33VMC c¸t vµng100 &lt;=4m</v>
          </cell>
          <cell r="C129" t="str">
            <v>m3</v>
          </cell>
          <cell r="D129">
            <v>1</v>
          </cell>
          <cell r="F129">
            <v>123</v>
          </cell>
          <cell r="I129">
            <v>539</v>
          </cell>
          <cell r="K129">
            <v>0.4</v>
          </cell>
          <cell r="L129">
            <v>2.3999999999999998E-3</v>
          </cell>
          <cell r="BO129">
            <v>0.2</v>
          </cell>
        </row>
        <row r="130">
          <cell r="A130">
            <v>125</v>
          </cell>
          <cell r="B130" t="str">
            <v>X©y t­êng cong nghiªn vÆn vá ®ç&gt; 33 VTH c¸t ®en  25 &gt;4m</v>
          </cell>
          <cell r="C130" t="str">
            <v>m3</v>
          </cell>
          <cell r="D130">
            <v>1</v>
          </cell>
          <cell r="G130">
            <v>0.33900000000000002</v>
          </cell>
          <cell r="I130">
            <v>539</v>
          </cell>
          <cell r="K130">
            <v>1.1599999999999999</v>
          </cell>
          <cell r="L130">
            <v>8.0000000000000002E-3</v>
          </cell>
          <cell r="BO130">
            <v>0.35</v>
          </cell>
        </row>
        <row r="131">
          <cell r="A131">
            <v>126</v>
          </cell>
          <cell r="B131" t="str">
            <v>X©y t­êng cong nghiªn vÆn vá ®ç&gt; 33 VTH c¸t ®en  50 &gt;4m</v>
          </cell>
          <cell r="C131" t="str">
            <v>m3</v>
          </cell>
          <cell r="D131">
            <v>1</v>
          </cell>
          <cell r="G131">
            <v>0.33</v>
          </cell>
          <cell r="I131">
            <v>539</v>
          </cell>
          <cell r="K131">
            <v>1.1599999999999999</v>
          </cell>
          <cell r="L131">
            <v>8.0000000000000002E-3</v>
          </cell>
          <cell r="BO131">
            <v>0.35</v>
          </cell>
        </row>
        <row r="132">
          <cell r="A132">
            <v>127</v>
          </cell>
          <cell r="B132" t="str">
            <v>X©y t­êng cong nghiªn vÆn vá ®ç&gt; 33 VTH c¸t ®en  75 &gt;4m</v>
          </cell>
          <cell r="C132" t="str">
            <v>m3</v>
          </cell>
          <cell r="D132">
            <v>1</v>
          </cell>
          <cell r="G132">
            <v>0.32100000000000001</v>
          </cell>
          <cell r="I132">
            <v>539</v>
          </cell>
          <cell r="K132">
            <v>1.1599999999999999</v>
          </cell>
          <cell r="L132">
            <v>8.0000000000000002E-3</v>
          </cell>
          <cell r="BO132">
            <v>0.35</v>
          </cell>
        </row>
        <row r="133">
          <cell r="A133">
            <v>128</v>
          </cell>
          <cell r="B133" t="str">
            <v>X©y t­êng cong nghiªn vÆn vá ®ç&gt; 33 XMC c¸t vµng  50 &gt;4m</v>
          </cell>
          <cell r="C133" t="str">
            <v>m3</v>
          </cell>
          <cell r="D133">
            <v>1</v>
          </cell>
          <cell r="F133">
            <v>69.010000000000005</v>
          </cell>
          <cell r="I133">
            <v>539</v>
          </cell>
          <cell r="K133">
            <v>1.1599999999999999</v>
          </cell>
          <cell r="L133">
            <v>8.0000000000000002E-3</v>
          </cell>
          <cell r="BO133">
            <v>0.35</v>
          </cell>
        </row>
        <row r="134">
          <cell r="A134">
            <v>129</v>
          </cell>
          <cell r="B134" t="str">
            <v>X©y t­êng cong nghiªn vÆn vá ®ç&gt; 33 XMC c¸t vµng  75 &gt;4m</v>
          </cell>
          <cell r="C134" t="str">
            <v>m3</v>
          </cell>
          <cell r="D134">
            <v>1</v>
          </cell>
          <cell r="F134">
            <v>96.01</v>
          </cell>
          <cell r="I134">
            <v>539</v>
          </cell>
          <cell r="K134">
            <v>1.1599999999999999</v>
          </cell>
          <cell r="L134">
            <v>8.0000000000000002E-3</v>
          </cell>
          <cell r="BO134">
            <v>0.35</v>
          </cell>
        </row>
        <row r="135">
          <cell r="A135">
            <v>130</v>
          </cell>
          <cell r="B135" t="str">
            <v>X©y t­êng cong nghiªn vÆn vá ®ç&gt; 33VMC c¸t vµng100 &gt;4m</v>
          </cell>
          <cell r="C135" t="str">
            <v>m3</v>
          </cell>
          <cell r="D135">
            <v>1</v>
          </cell>
          <cell r="F135">
            <v>123</v>
          </cell>
          <cell r="I135">
            <v>539</v>
          </cell>
          <cell r="K135">
            <v>1.1599999999999999</v>
          </cell>
          <cell r="L135">
            <v>8.0000000000000002E-3</v>
          </cell>
          <cell r="BO135">
            <v>0.35</v>
          </cell>
        </row>
        <row r="136">
          <cell r="A136">
            <v>131</v>
          </cell>
          <cell r="B136" t="str">
            <v>X©y cèng cuèn cong VTH c¸t ®en 50</v>
          </cell>
          <cell r="C136" t="str">
            <v>m3</v>
          </cell>
          <cell r="D136">
            <v>1</v>
          </cell>
          <cell r="E136">
            <v>63.01</v>
          </cell>
          <cell r="G136">
            <v>0.308</v>
          </cell>
          <cell r="H136" t="str">
            <v xml:space="preserve">  </v>
          </cell>
          <cell r="I136">
            <v>550</v>
          </cell>
          <cell r="J136">
            <v>18.850000000000001</v>
          </cell>
          <cell r="L136">
            <v>0.06</v>
          </cell>
          <cell r="M136">
            <v>0.55000000000000004</v>
          </cell>
          <cell r="Q136">
            <v>1.7</v>
          </cell>
        </row>
        <row r="137">
          <cell r="A137">
            <v>132</v>
          </cell>
          <cell r="B137" t="str">
            <v>X©y cèng cuèn cong VTH c¸t ®en 75</v>
          </cell>
          <cell r="C137" t="str">
            <v>m3</v>
          </cell>
          <cell r="D137">
            <v>1</v>
          </cell>
          <cell r="E137">
            <v>89.39</v>
          </cell>
          <cell r="G137">
            <v>0.3</v>
          </cell>
          <cell r="I137">
            <v>550</v>
          </cell>
          <cell r="J137">
            <v>12.567</v>
          </cell>
          <cell r="L137">
            <v>0.06</v>
          </cell>
          <cell r="M137">
            <v>0.55000000000000004</v>
          </cell>
          <cell r="Q137">
            <v>1.7</v>
          </cell>
        </row>
        <row r="138">
          <cell r="A138">
            <v>133</v>
          </cell>
          <cell r="B138" t="str">
            <v>X©y cèng cuèn cong XMC c¸t vµng 50</v>
          </cell>
          <cell r="C138" t="str">
            <v>m3</v>
          </cell>
          <cell r="D138">
            <v>1</v>
          </cell>
          <cell r="E138">
            <v>59.65</v>
          </cell>
          <cell r="F138">
            <v>0.32200000000000001</v>
          </cell>
          <cell r="I138">
            <v>550</v>
          </cell>
          <cell r="L138">
            <v>0.06</v>
          </cell>
          <cell r="M138">
            <v>0.55000000000000004</v>
          </cell>
          <cell r="Q138">
            <v>1.7</v>
          </cell>
        </row>
        <row r="139">
          <cell r="A139">
            <v>134</v>
          </cell>
          <cell r="B139" t="str">
            <v>X©y cèng cuèn cong XMC c¸t vµng 75</v>
          </cell>
          <cell r="C139" t="str">
            <v>m3</v>
          </cell>
          <cell r="D139">
            <v>1</v>
          </cell>
          <cell r="E139">
            <v>107.81</v>
          </cell>
          <cell r="F139">
            <v>0.314</v>
          </cell>
          <cell r="I139">
            <v>550</v>
          </cell>
          <cell r="L139">
            <v>0.06</v>
          </cell>
          <cell r="M139">
            <v>0.55000000000000004</v>
          </cell>
          <cell r="Q139">
            <v>1.7</v>
          </cell>
        </row>
        <row r="140">
          <cell r="A140">
            <v>135</v>
          </cell>
          <cell r="B140" t="str">
            <v>X©y cèng cuèn cong XMC c¸t vµng 100</v>
          </cell>
          <cell r="C140" t="str">
            <v>m3</v>
          </cell>
          <cell r="D140">
            <v>1</v>
          </cell>
          <cell r="E140">
            <v>129.37</v>
          </cell>
          <cell r="F140">
            <v>0.30499999999999999</v>
          </cell>
          <cell r="I140">
            <v>550</v>
          </cell>
          <cell r="L140">
            <v>0.06</v>
          </cell>
          <cell r="M140">
            <v>0.55000000000000004</v>
          </cell>
          <cell r="Q140">
            <v>1.7</v>
          </cell>
        </row>
        <row r="141">
          <cell r="A141">
            <v>136</v>
          </cell>
          <cell r="B141" t="str">
            <v>X©y cèng thµnh vßm cong VTH c¸t ®en 50</v>
          </cell>
          <cell r="C141" t="str">
            <v>m3</v>
          </cell>
          <cell r="D141">
            <v>1</v>
          </cell>
          <cell r="E141">
            <v>65.260000000000005</v>
          </cell>
          <cell r="G141">
            <v>65.260000000000005</v>
          </cell>
          <cell r="I141">
            <v>560</v>
          </cell>
          <cell r="J141">
            <v>19.52</v>
          </cell>
          <cell r="L141">
            <v>0.06</v>
          </cell>
          <cell r="M141">
            <v>0.55000000000000004</v>
          </cell>
          <cell r="Q141">
            <v>1.7</v>
          </cell>
        </row>
        <row r="142">
          <cell r="A142">
            <v>137</v>
          </cell>
          <cell r="B142" t="str">
            <v>X©y cèng thµnh vßm cong VTH c¸t ®en 75</v>
          </cell>
          <cell r="C142" t="str">
            <v>m3</v>
          </cell>
          <cell r="D142">
            <v>1</v>
          </cell>
          <cell r="E142">
            <v>92.58</v>
          </cell>
          <cell r="G142">
            <v>92.58</v>
          </cell>
          <cell r="I142">
            <v>560</v>
          </cell>
          <cell r="J142">
            <v>13.02</v>
          </cell>
          <cell r="L142">
            <v>0.06</v>
          </cell>
          <cell r="M142">
            <v>0.55000000000000004</v>
          </cell>
          <cell r="Q142">
            <v>1.7</v>
          </cell>
        </row>
        <row r="143">
          <cell r="A143">
            <v>138</v>
          </cell>
          <cell r="B143" t="str">
            <v>X©y cèng thµnh vßm cong XMC c¸t vµng 50</v>
          </cell>
          <cell r="C143" t="str">
            <v>m3</v>
          </cell>
          <cell r="D143">
            <v>1</v>
          </cell>
          <cell r="E143">
            <v>66.78</v>
          </cell>
          <cell r="F143">
            <v>0.32500000000000001</v>
          </cell>
          <cell r="I143">
            <v>560</v>
          </cell>
          <cell r="L143">
            <v>0.06</v>
          </cell>
          <cell r="M143">
            <v>0.55000000000000004</v>
          </cell>
          <cell r="Q143">
            <v>1.7</v>
          </cell>
        </row>
        <row r="144">
          <cell r="A144">
            <v>139</v>
          </cell>
          <cell r="B144" t="str">
            <v>X©y cèng thµnh vßm cong XMC c¸t vµng 75</v>
          </cell>
          <cell r="C144" t="str">
            <v>m3</v>
          </cell>
          <cell r="D144">
            <v>1</v>
          </cell>
          <cell r="E144">
            <v>92.81</v>
          </cell>
          <cell r="F144">
            <v>0.316</v>
          </cell>
          <cell r="I144">
            <v>560</v>
          </cell>
          <cell r="L144">
            <v>0.06</v>
          </cell>
          <cell r="M144">
            <v>0.55000000000000004</v>
          </cell>
          <cell r="Q144">
            <v>1.7</v>
          </cell>
        </row>
        <row r="145">
          <cell r="A145">
            <v>140</v>
          </cell>
          <cell r="B145" t="str">
            <v>X©y cèng thµnh vßm cong XMC c¸t vµng 100</v>
          </cell>
          <cell r="C145" t="str">
            <v>m3</v>
          </cell>
          <cell r="D145">
            <v>1</v>
          </cell>
          <cell r="E145">
            <v>118.91</v>
          </cell>
          <cell r="F145">
            <v>0.30499999999999999</v>
          </cell>
          <cell r="I145">
            <v>560</v>
          </cell>
          <cell r="L145">
            <v>0.06</v>
          </cell>
          <cell r="M145">
            <v>0.55000000000000004</v>
          </cell>
          <cell r="Q145">
            <v>1.7</v>
          </cell>
        </row>
        <row r="146">
          <cell r="A146">
            <v>141</v>
          </cell>
          <cell r="B146" t="str">
            <v>X©y kÕt cÊu phøc t¹p kh¸c VTH50 c¸t ®en &lt;=4 m</v>
          </cell>
          <cell r="C146" t="str">
            <v>m3</v>
          </cell>
          <cell r="D146">
            <v>1</v>
          </cell>
          <cell r="E146">
            <v>63.01</v>
          </cell>
          <cell r="G146">
            <v>0.308</v>
          </cell>
          <cell r="I146">
            <v>573</v>
          </cell>
          <cell r="J146">
            <v>18.850000000000001</v>
          </cell>
          <cell r="L146">
            <v>4.0000000000000001E-3</v>
          </cell>
          <cell r="M146">
            <v>0.05</v>
          </cell>
        </row>
        <row r="147">
          <cell r="A147">
            <v>142</v>
          </cell>
          <cell r="B147" t="str">
            <v>X©y kÕt cÊu phøc t¹p kh¸c VTH75 c¸t ®en &lt;=4 m</v>
          </cell>
          <cell r="C147" t="str">
            <v>m3</v>
          </cell>
          <cell r="D147">
            <v>1</v>
          </cell>
          <cell r="E147">
            <v>89.39</v>
          </cell>
          <cell r="G147">
            <v>0.3</v>
          </cell>
          <cell r="I147">
            <v>573</v>
          </cell>
          <cell r="J147">
            <v>12.567</v>
          </cell>
          <cell r="L147">
            <v>4.0000000000000001E-3</v>
          </cell>
          <cell r="M147">
            <v>0.05</v>
          </cell>
        </row>
        <row r="148">
          <cell r="A148">
            <v>143</v>
          </cell>
          <cell r="B148" t="str">
            <v>X©y kÕt cÊu phøc t¹p kh¸c XM50 c¸t vµng &lt;=4 m</v>
          </cell>
          <cell r="C148" t="str">
            <v>m3</v>
          </cell>
          <cell r="D148">
            <v>1</v>
          </cell>
          <cell r="E148">
            <v>59.65</v>
          </cell>
          <cell r="F148">
            <v>0.32200000000000001</v>
          </cell>
          <cell r="I148">
            <v>573</v>
          </cell>
          <cell r="L148">
            <v>4.0000000000000001E-3</v>
          </cell>
          <cell r="M148">
            <v>0.05</v>
          </cell>
        </row>
        <row r="149">
          <cell r="A149">
            <v>144</v>
          </cell>
          <cell r="B149" t="str">
            <v>X©y kÕt cÊu phøc t¹p kh¸c XM75 c¸t vµng &lt;=4 m</v>
          </cell>
          <cell r="C149" t="str">
            <v>m3</v>
          </cell>
          <cell r="D149">
            <v>1</v>
          </cell>
          <cell r="E149">
            <v>107.81</v>
          </cell>
          <cell r="F149">
            <v>0.314</v>
          </cell>
          <cell r="I149">
            <v>573</v>
          </cell>
          <cell r="L149">
            <v>4.0000000000000001E-3</v>
          </cell>
          <cell r="M149">
            <v>0.05</v>
          </cell>
        </row>
        <row r="150">
          <cell r="A150">
            <v>145</v>
          </cell>
          <cell r="B150" t="str">
            <v>X©y kÕt cÊu phøc t¹p kh¸c XM100 c¸t vµng &lt;=4 m</v>
          </cell>
          <cell r="C150" t="str">
            <v>m3</v>
          </cell>
          <cell r="D150">
            <v>1</v>
          </cell>
          <cell r="E150">
            <v>129.37</v>
          </cell>
          <cell r="F150">
            <v>0.30499999999999999</v>
          </cell>
          <cell r="I150">
            <v>573</v>
          </cell>
          <cell r="L150">
            <v>4.0000000000000001E-3</v>
          </cell>
          <cell r="M150">
            <v>0.05</v>
          </cell>
        </row>
        <row r="151">
          <cell r="A151">
            <v>146</v>
          </cell>
          <cell r="B151" t="str">
            <v>X©y kÕt cÊu phøc t¹p kh¸c VTH50 c¸t ®en &gt;4 m</v>
          </cell>
          <cell r="C151" t="str">
            <v>m3</v>
          </cell>
          <cell r="D151">
            <v>1</v>
          </cell>
          <cell r="E151">
            <v>63.01</v>
          </cell>
          <cell r="G151">
            <v>0.308</v>
          </cell>
          <cell r="I151">
            <v>573</v>
          </cell>
          <cell r="J151">
            <v>18.850000000000001</v>
          </cell>
          <cell r="L151">
            <v>1.4999999999999999E-2</v>
          </cell>
          <cell r="M151">
            <v>0.1</v>
          </cell>
        </row>
        <row r="152">
          <cell r="A152">
            <v>147</v>
          </cell>
          <cell r="B152" t="str">
            <v>X©y kÕt cÊu phøc t¹p kh¸c VTH75 c¸t ®en &gt;4 m</v>
          </cell>
          <cell r="C152" t="str">
            <v>m3</v>
          </cell>
          <cell r="D152">
            <v>1</v>
          </cell>
          <cell r="E152">
            <v>89.39</v>
          </cell>
          <cell r="G152">
            <v>0.3</v>
          </cell>
          <cell r="I152">
            <v>573</v>
          </cell>
          <cell r="J152">
            <v>12.567</v>
          </cell>
          <cell r="L152">
            <v>1.4999999999999999E-2</v>
          </cell>
          <cell r="M152">
            <v>0.1</v>
          </cell>
        </row>
        <row r="153">
          <cell r="A153">
            <v>148</v>
          </cell>
          <cell r="B153" t="str">
            <v>X©y kÕt cÊu phøc t¹p kh¸c XM50 c¸t vµng &gt;4 m</v>
          </cell>
          <cell r="C153" t="str">
            <v>m3</v>
          </cell>
          <cell r="D153">
            <v>1</v>
          </cell>
          <cell r="E153">
            <v>59.65</v>
          </cell>
          <cell r="F153">
            <v>0.32200000000000001</v>
          </cell>
          <cell r="I153">
            <v>573</v>
          </cell>
          <cell r="L153">
            <v>1.4999999999999999E-2</v>
          </cell>
          <cell r="M153">
            <v>0.1</v>
          </cell>
        </row>
        <row r="154">
          <cell r="A154">
            <v>149</v>
          </cell>
          <cell r="B154" t="str">
            <v>X©y kÕt cÊu phøc t¹p kh¸c XM75 c¸t vµng &gt;4 m</v>
          </cell>
          <cell r="C154" t="str">
            <v>m3</v>
          </cell>
          <cell r="D154">
            <v>1</v>
          </cell>
          <cell r="E154">
            <v>107.81</v>
          </cell>
          <cell r="F154">
            <v>0.314</v>
          </cell>
          <cell r="I154">
            <v>573</v>
          </cell>
          <cell r="L154">
            <v>1.4999999999999999E-2</v>
          </cell>
          <cell r="M154">
            <v>0.1</v>
          </cell>
        </row>
        <row r="155">
          <cell r="A155">
            <v>150</v>
          </cell>
          <cell r="B155" t="str">
            <v>X©y kÕt cÊu phøc t¹p kh¸c XM100 c¸t vµng &gt;4 m</v>
          </cell>
          <cell r="C155" t="str">
            <v>m3</v>
          </cell>
          <cell r="D155">
            <v>1</v>
          </cell>
          <cell r="E155">
            <v>129.37</v>
          </cell>
          <cell r="F155">
            <v>0.30499999999999999</v>
          </cell>
          <cell r="I155">
            <v>573</v>
          </cell>
          <cell r="L155">
            <v>1.4999999999999999E-2</v>
          </cell>
          <cell r="M155">
            <v>0.1</v>
          </cell>
        </row>
        <row r="156">
          <cell r="A156">
            <v>151</v>
          </cell>
          <cell r="B156" t="str">
            <v>Bª t«ng lãt mãng R&lt;=2,5m ®¸ 2x 4M100</v>
          </cell>
          <cell r="C156" t="str">
            <v>m3</v>
          </cell>
          <cell r="D156">
            <v>1</v>
          </cell>
          <cell r="E156">
            <v>212.18</v>
          </cell>
          <cell r="F156">
            <v>0.51500000000000001</v>
          </cell>
          <cell r="O156">
            <v>0.92</v>
          </cell>
        </row>
        <row r="157">
          <cell r="A157">
            <v>152</v>
          </cell>
          <cell r="B157" t="str">
            <v>Bª t«ng lãt mãng R&lt;=2,5m ®¸ 2x 4M150</v>
          </cell>
          <cell r="C157" t="str">
            <v>m3</v>
          </cell>
          <cell r="D157">
            <v>1</v>
          </cell>
          <cell r="E157">
            <v>272.64999999999998</v>
          </cell>
          <cell r="F157">
            <v>0.49399999999999999</v>
          </cell>
          <cell r="O157">
            <v>0.90600000000000003</v>
          </cell>
        </row>
        <row r="158">
          <cell r="A158">
            <v>153</v>
          </cell>
          <cell r="B158" t="str">
            <v>Bª t«ng lãt mãng R&gt;2,5m ®¸ 2x 4M100</v>
          </cell>
          <cell r="C158" t="str">
            <v>m3</v>
          </cell>
          <cell r="D158">
            <v>1</v>
          </cell>
          <cell r="E158">
            <v>212.18</v>
          </cell>
          <cell r="F158">
            <v>0.51500000000000001</v>
          </cell>
          <cell r="O158">
            <v>0.92</v>
          </cell>
        </row>
        <row r="159">
          <cell r="A159">
            <v>154</v>
          </cell>
          <cell r="B159" t="str">
            <v>Bª t«ng lãt mãng R&gt;2,5m ®¸ 2x 4M150</v>
          </cell>
          <cell r="C159" t="str">
            <v>m3</v>
          </cell>
          <cell r="D159">
            <v>1</v>
          </cell>
          <cell r="E159">
            <v>272.64999999999998</v>
          </cell>
          <cell r="F159">
            <v>0.49399999999999999</v>
          </cell>
          <cell r="O159">
            <v>0.90600000000000003</v>
          </cell>
        </row>
        <row r="160">
          <cell r="A160">
            <v>155</v>
          </cell>
          <cell r="B160" t="str">
            <v>Bª t«ng mãng  R&lt;=2,5m ®¸ 2x4 M150</v>
          </cell>
          <cell r="C160" t="str">
            <v>m3</v>
          </cell>
          <cell r="D160">
            <v>1</v>
          </cell>
          <cell r="E160">
            <v>272.64999999999998</v>
          </cell>
          <cell r="F160">
            <v>0.49399999999999999</v>
          </cell>
          <cell r="O160">
            <v>0.90600000000000003</v>
          </cell>
          <cell r="BQ160">
            <v>1</v>
          </cell>
        </row>
        <row r="161">
          <cell r="A161">
            <v>156</v>
          </cell>
          <cell r="B161" t="str">
            <v>Bª t«ng mãng  R&lt;=2,5m ®¸ 2x4 M200</v>
          </cell>
          <cell r="C161" t="str">
            <v>m3</v>
          </cell>
          <cell r="D161">
            <v>1</v>
          </cell>
          <cell r="E161">
            <v>331.08</v>
          </cell>
          <cell r="F161">
            <v>0.46899999999999997</v>
          </cell>
          <cell r="O161">
            <v>0.89600000000000002</v>
          </cell>
          <cell r="BQ161">
            <v>1</v>
          </cell>
        </row>
        <row r="162">
          <cell r="A162">
            <v>157</v>
          </cell>
          <cell r="B162" t="str">
            <v>Bª t«ng mãng  R&lt;=2,5m ®¸ 2x4 M250</v>
          </cell>
          <cell r="C162" t="str">
            <v>m3</v>
          </cell>
          <cell r="D162">
            <v>1</v>
          </cell>
          <cell r="E162">
            <v>384</v>
          </cell>
          <cell r="F162">
            <v>0.45100000000000001</v>
          </cell>
          <cell r="O162">
            <v>0.879</v>
          </cell>
          <cell r="BQ162">
            <v>1</v>
          </cell>
        </row>
        <row r="163">
          <cell r="A163">
            <v>158</v>
          </cell>
          <cell r="B163" t="str">
            <v>Bª t«ng mãng  R&lt;=2,5m ®¸ 1x2 M150</v>
          </cell>
          <cell r="C163" t="str">
            <v>m3</v>
          </cell>
          <cell r="D163">
            <v>1</v>
          </cell>
          <cell r="E163">
            <v>288.02999999999997</v>
          </cell>
          <cell r="F163">
            <v>0.49</v>
          </cell>
          <cell r="P163">
            <v>0.90400000000000003</v>
          </cell>
          <cell r="BQ163">
            <v>1</v>
          </cell>
        </row>
        <row r="164">
          <cell r="A164">
            <v>159</v>
          </cell>
          <cell r="B164" t="str">
            <v>Bª t«ng mãng  R&lt;=2,5m ®¸ 1x2 M200</v>
          </cell>
          <cell r="C164" t="str">
            <v>m3</v>
          </cell>
          <cell r="D164">
            <v>1</v>
          </cell>
          <cell r="E164">
            <v>350.55</v>
          </cell>
          <cell r="F164">
            <v>0.46600000000000003</v>
          </cell>
          <cell r="P164">
            <v>0.88900000000000001</v>
          </cell>
          <cell r="BQ164">
            <v>1</v>
          </cell>
        </row>
        <row r="165">
          <cell r="A165">
            <v>160</v>
          </cell>
          <cell r="B165" t="str">
            <v>Bª t«ng mãng  R&lt;=2,5m ®¸ 1x2 M250</v>
          </cell>
          <cell r="C165" t="str">
            <v>m3</v>
          </cell>
          <cell r="D165">
            <v>1</v>
          </cell>
          <cell r="E165">
            <v>415.13</v>
          </cell>
          <cell r="F165">
            <v>0.438</v>
          </cell>
          <cell r="P165">
            <v>0.879</v>
          </cell>
          <cell r="BQ165">
            <v>1</v>
          </cell>
        </row>
        <row r="166">
          <cell r="A166">
            <v>161</v>
          </cell>
          <cell r="B166" t="str">
            <v>Bª t«ng mãng R&gt;2,5m ®¸ 2x4 M150</v>
          </cell>
          <cell r="C166" t="str">
            <v>m3</v>
          </cell>
          <cell r="D166">
            <v>1</v>
          </cell>
          <cell r="E166">
            <v>272.64999999999998</v>
          </cell>
          <cell r="F166">
            <v>0.49399999999999999</v>
          </cell>
          <cell r="L166">
            <v>1.4999999999999999E-2</v>
          </cell>
          <cell r="M166">
            <v>0.122</v>
          </cell>
          <cell r="O166">
            <v>0.90600000000000003</v>
          </cell>
          <cell r="Q166">
            <v>0.60299999999999998</v>
          </cell>
          <cell r="BQ166">
            <v>1</v>
          </cell>
        </row>
        <row r="167">
          <cell r="A167">
            <v>162</v>
          </cell>
          <cell r="B167" t="str">
            <v>Bª t«ng mãng R&gt;2,5m ®¸ 2x4 M200</v>
          </cell>
          <cell r="C167" t="str">
            <v>m3</v>
          </cell>
          <cell r="D167">
            <v>1</v>
          </cell>
          <cell r="E167">
            <v>331.08</v>
          </cell>
          <cell r="F167">
            <v>0.46899999999999997</v>
          </cell>
          <cell r="L167">
            <v>1.4999999999999999E-2</v>
          </cell>
          <cell r="M167">
            <v>0.122</v>
          </cell>
          <cell r="O167">
            <v>0.89600000000000002</v>
          </cell>
          <cell r="Q167">
            <v>0.60299999999999998</v>
          </cell>
          <cell r="BQ167">
            <v>1</v>
          </cell>
        </row>
        <row r="168">
          <cell r="A168">
            <v>163</v>
          </cell>
          <cell r="B168" t="str">
            <v>Bª t«ng mãng R&gt;2,5m ®¸ 2x4 M250</v>
          </cell>
          <cell r="C168" t="str">
            <v>m3</v>
          </cell>
          <cell r="D168">
            <v>1</v>
          </cell>
          <cell r="E168">
            <v>384</v>
          </cell>
          <cell r="F168">
            <v>0.45100000000000001</v>
          </cell>
          <cell r="L168">
            <v>1.4999999999999999E-2</v>
          </cell>
          <cell r="M168">
            <v>0.122</v>
          </cell>
          <cell r="O168">
            <v>0.879</v>
          </cell>
          <cell r="Q168">
            <v>0.60299999999999998</v>
          </cell>
          <cell r="BQ168">
            <v>1</v>
          </cell>
        </row>
        <row r="169">
          <cell r="A169">
            <v>164</v>
          </cell>
          <cell r="B169" t="str">
            <v>Bª t«ng mãng R&gt;2,5m ®¸ 1x2 M150</v>
          </cell>
          <cell r="C169" t="str">
            <v>m3</v>
          </cell>
          <cell r="D169">
            <v>1</v>
          </cell>
          <cell r="E169">
            <v>288.02999999999997</v>
          </cell>
          <cell r="F169">
            <v>0.49</v>
          </cell>
          <cell r="L169">
            <v>1.4999999999999999E-2</v>
          </cell>
          <cell r="M169">
            <v>0.122</v>
          </cell>
          <cell r="P169">
            <v>0.90400000000000003</v>
          </cell>
          <cell r="Q169">
            <v>0.60299999999999998</v>
          </cell>
          <cell r="BQ169">
            <v>1</v>
          </cell>
        </row>
        <row r="170">
          <cell r="A170">
            <v>165</v>
          </cell>
          <cell r="B170" t="str">
            <v>Bª t«ng mãng R&gt;2,5m ®¸ 1x2 M200</v>
          </cell>
          <cell r="C170" t="str">
            <v>m3</v>
          </cell>
          <cell r="D170">
            <v>1</v>
          </cell>
          <cell r="E170">
            <v>350.55</v>
          </cell>
          <cell r="F170">
            <v>0.46600000000000003</v>
          </cell>
          <cell r="L170">
            <v>1.4999999999999999E-2</v>
          </cell>
          <cell r="M170">
            <v>0.122</v>
          </cell>
          <cell r="P170">
            <v>0.88900000000000001</v>
          </cell>
          <cell r="Q170">
            <v>0.60299999999999998</v>
          </cell>
          <cell r="BQ170">
            <v>1</v>
          </cell>
        </row>
        <row r="171">
          <cell r="A171">
            <v>166</v>
          </cell>
          <cell r="B171" t="str">
            <v>Bª t«ng mãng R&gt;2,5m ®¸ 1x2 M250</v>
          </cell>
          <cell r="C171" t="str">
            <v>m3</v>
          </cell>
          <cell r="D171">
            <v>1</v>
          </cell>
          <cell r="E171">
            <v>415.13</v>
          </cell>
          <cell r="F171">
            <v>0.438</v>
          </cell>
          <cell r="L171">
            <v>1.4999999999999999E-2</v>
          </cell>
          <cell r="M171">
            <v>0.122</v>
          </cell>
          <cell r="P171">
            <v>0.879</v>
          </cell>
          <cell r="Q171">
            <v>0.60299999999999998</v>
          </cell>
          <cell r="BQ171">
            <v>1</v>
          </cell>
        </row>
        <row r="172">
          <cell r="A172">
            <v>167</v>
          </cell>
          <cell r="B172" t="str">
            <v>Bª t«ng nÒn ®¸ 1x2 M150</v>
          </cell>
          <cell r="C172" t="str">
            <v>m3</v>
          </cell>
          <cell r="D172">
            <v>1</v>
          </cell>
          <cell r="E172">
            <v>288.02999999999997</v>
          </cell>
          <cell r="F172">
            <v>0.49</v>
          </cell>
          <cell r="P172">
            <v>0.90400000000000003</v>
          </cell>
          <cell r="BQ172">
            <v>1</v>
          </cell>
        </row>
        <row r="173">
          <cell r="A173">
            <v>168</v>
          </cell>
          <cell r="B173" t="str">
            <v>Bª t«ng nÒn ®¸ 1x2 M200</v>
          </cell>
          <cell r="C173" t="str">
            <v>m3</v>
          </cell>
          <cell r="D173">
            <v>1</v>
          </cell>
          <cell r="E173">
            <v>350.55</v>
          </cell>
          <cell r="F173">
            <v>0.46600000000000003</v>
          </cell>
          <cell r="P173">
            <v>0.88900000000000001</v>
          </cell>
          <cell r="BQ173">
            <v>1</v>
          </cell>
        </row>
        <row r="174">
          <cell r="A174">
            <v>169</v>
          </cell>
          <cell r="B174" t="str">
            <v>Bª t«ng nÒn ®¸ 1x2 M250</v>
          </cell>
          <cell r="C174" t="str">
            <v>m3</v>
          </cell>
          <cell r="D174">
            <v>1</v>
          </cell>
          <cell r="E174">
            <v>415.13</v>
          </cell>
          <cell r="F174">
            <v>0.438</v>
          </cell>
          <cell r="P174">
            <v>0.879</v>
          </cell>
          <cell r="BQ174">
            <v>1</v>
          </cell>
        </row>
        <row r="175">
          <cell r="A175">
            <v>170</v>
          </cell>
          <cell r="B175" t="str">
            <v>Bª t«ng nÒn ®¸ 1x2 M300</v>
          </cell>
          <cell r="C175" t="str">
            <v>m3</v>
          </cell>
          <cell r="D175">
            <v>1</v>
          </cell>
          <cell r="E175">
            <v>437.68</v>
          </cell>
          <cell r="F175">
            <v>0.45200000000000001</v>
          </cell>
          <cell r="P175">
            <v>0.88300000000000001</v>
          </cell>
          <cell r="BQ175">
            <v>1</v>
          </cell>
        </row>
        <row r="176">
          <cell r="A176">
            <v>171</v>
          </cell>
          <cell r="B176" t="str">
            <v>Bª t«ng nÒn ®¸ 2x4 M150</v>
          </cell>
          <cell r="C176" t="str">
            <v>m3</v>
          </cell>
          <cell r="D176">
            <v>1</v>
          </cell>
          <cell r="E176">
            <v>272.64999999999998</v>
          </cell>
          <cell r="F176">
            <v>0.49399999999999999</v>
          </cell>
          <cell r="O176">
            <v>0.90600000000000003</v>
          </cell>
          <cell r="BQ176">
            <v>1</v>
          </cell>
        </row>
        <row r="177">
          <cell r="A177">
            <v>172</v>
          </cell>
          <cell r="B177" t="str">
            <v>Bª t«ng nÒn ®¸ 2x4 M200</v>
          </cell>
          <cell r="C177" t="str">
            <v>m3</v>
          </cell>
          <cell r="D177">
            <v>1</v>
          </cell>
          <cell r="E177">
            <v>331.08</v>
          </cell>
          <cell r="F177">
            <v>0.46899999999999997</v>
          </cell>
          <cell r="O177">
            <v>0.89600000000000002</v>
          </cell>
          <cell r="BQ177">
            <v>1</v>
          </cell>
        </row>
        <row r="178">
          <cell r="A178">
            <v>173</v>
          </cell>
          <cell r="B178" t="str">
            <v>Bª t«ng nÒn ®¸ 2x4 M250</v>
          </cell>
          <cell r="C178" t="str">
            <v>m3</v>
          </cell>
          <cell r="D178">
            <v>1</v>
          </cell>
          <cell r="E178">
            <v>384</v>
          </cell>
          <cell r="F178">
            <v>0.45100000000000001</v>
          </cell>
          <cell r="O178">
            <v>0.879</v>
          </cell>
          <cell r="BQ178">
            <v>1</v>
          </cell>
        </row>
        <row r="179">
          <cell r="A179">
            <v>174</v>
          </cell>
          <cell r="B179" t="str">
            <v>Bª t«ng nÒn ®¸ 2x4 M300</v>
          </cell>
          <cell r="C179" t="str">
            <v>m3</v>
          </cell>
          <cell r="D179">
            <v>1</v>
          </cell>
          <cell r="E179">
            <v>466.38</v>
          </cell>
          <cell r="F179">
            <v>0.41099999999999998</v>
          </cell>
          <cell r="O179">
            <v>0.879</v>
          </cell>
          <cell r="BQ179">
            <v>1</v>
          </cell>
        </row>
        <row r="180">
          <cell r="A180">
            <v>175</v>
          </cell>
          <cell r="B180" t="str">
            <v>Bª t«ng bÖ m¸y ®¸ 1x2 M150</v>
          </cell>
          <cell r="C180" t="str">
            <v>m3</v>
          </cell>
          <cell r="D180">
            <v>1</v>
          </cell>
          <cell r="E180">
            <v>288.02999999999997</v>
          </cell>
          <cell r="F180">
            <v>0.49</v>
          </cell>
          <cell r="P180">
            <v>0.90400000000000003</v>
          </cell>
          <cell r="BQ180">
            <v>1</v>
          </cell>
        </row>
        <row r="181">
          <cell r="A181">
            <v>176</v>
          </cell>
          <cell r="B181" t="str">
            <v>Bª t«ng bÖ m¸y ®¸ 1x2 M200</v>
          </cell>
          <cell r="C181" t="str">
            <v>m3</v>
          </cell>
          <cell r="D181">
            <v>1</v>
          </cell>
          <cell r="E181">
            <v>350.55</v>
          </cell>
          <cell r="F181">
            <v>0.46600000000000003</v>
          </cell>
          <cell r="P181">
            <v>0.88900000000000001</v>
          </cell>
          <cell r="BQ181">
            <v>1</v>
          </cell>
        </row>
        <row r="182">
          <cell r="A182">
            <v>177</v>
          </cell>
          <cell r="B182" t="str">
            <v>Bª t«ng bÖ m¸y ®¸ 1x2 M250</v>
          </cell>
          <cell r="C182" t="str">
            <v>m3</v>
          </cell>
          <cell r="D182">
            <v>1</v>
          </cell>
          <cell r="E182">
            <v>415.13</v>
          </cell>
          <cell r="F182">
            <v>0.438</v>
          </cell>
          <cell r="P182">
            <v>0.879</v>
          </cell>
          <cell r="BQ182">
            <v>1</v>
          </cell>
        </row>
        <row r="183">
          <cell r="A183">
            <v>178</v>
          </cell>
          <cell r="B183" t="str">
            <v>Bª t«ng bÖ m¸y ®¸ 1x2 M300</v>
          </cell>
          <cell r="C183" t="str">
            <v>m3</v>
          </cell>
          <cell r="D183">
            <v>1</v>
          </cell>
          <cell r="E183">
            <v>437.68</v>
          </cell>
          <cell r="F183">
            <v>0.45200000000000001</v>
          </cell>
          <cell r="P183">
            <v>0.88300000000000001</v>
          </cell>
          <cell r="BQ183">
            <v>1</v>
          </cell>
        </row>
        <row r="184">
          <cell r="A184">
            <v>179</v>
          </cell>
          <cell r="B184" t="str">
            <v>Bª t«ng bÖ m¸y ®¸ 2x4 M150</v>
          </cell>
          <cell r="C184" t="str">
            <v>m3</v>
          </cell>
          <cell r="D184">
            <v>1</v>
          </cell>
          <cell r="E184">
            <v>272.64999999999998</v>
          </cell>
          <cell r="F184">
            <v>0.49399999999999999</v>
          </cell>
          <cell r="O184">
            <v>0.90600000000000003</v>
          </cell>
          <cell r="BQ184">
            <v>1</v>
          </cell>
        </row>
        <row r="185">
          <cell r="A185">
            <v>180</v>
          </cell>
          <cell r="B185" t="str">
            <v>Bª t«ng bÖ m¸y ®¸ 2x4 M200</v>
          </cell>
          <cell r="C185" t="str">
            <v>m3</v>
          </cell>
          <cell r="D185">
            <v>1</v>
          </cell>
          <cell r="E185">
            <v>331.08</v>
          </cell>
          <cell r="F185">
            <v>0.46899999999999997</v>
          </cell>
          <cell r="O185">
            <v>0.89600000000000002</v>
          </cell>
          <cell r="BQ185">
            <v>1</v>
          </cell>
        </row>
        <row r="186">
          <cell r="A186">
            <v>181</v>
          </cell>
          <cell r="B186" t="str">
            <v>Bª t«ng bÖ m¸y ®¸ 2x4 M250</v>
          </cell>
          <cell r="C186" t="str">
            <v>m3</v>
          </cell>
          <cell r="D186">
            <v>1</v>
          </cell>
          <cell r="E186">
            <v>384</v>
          </cell>
          <cell r="F186">
            <v>0.45100000000000001</v>
          </cell>
          <cell r="O186">
            <v>0.879</v>
          </cell>
          <cell r="BQ186">
            <v>1</v>
          </cell>
        </row>
        <row r="187">
          <cell r="A187">
            <v>182</v>
          </cell>
          <cell r="B187" t="str">
            <v>Bª t«ng bÖ m¸y ®¸ 2x4 M300</v>
          </cell>
          <cell r="C187" t="str">
            <v>m3</v>
          </cell>
          <cell r="D187">
            <v>1</v>
          </cell>
          <cell r="E187">
            <v>466.38</v>
          </cell>
          <cell r="F187">
            <v>0.41099999999999998</v>
          </cell>
          <cell r="O187">
            <v>0.879</v>
          </cell>
          <cell r="BQ187">
            <v>1</v>
          </cell>
        </row>
        <row r="188">
          <cell r="A188">
            <v>183</v>
          </cell>
          <cell r="B188" t="str">
            <v>Bª t«ng t­êng &lt;=45cm cao&lt;=4m hoÆc &gt;4m ®¸ 1x2 M150</v>
          </cell>
          <cell r="C188" t="str">
            <v>m3</v>
          </cell>
          <cell r="D188">
            <v>1</v>
          </cell>
          <cell r="E188">
            <v>288.02999999999997</v>
          </cell>
          <cell r="F188">
            <v>0.49</v>
          </cell>
          <cell r="L188">
            <v>4.9000000000000002E-2</v>
          </cell>
          <cell r="M188">
            <v>0.19900000000000001</v>
          </cell>
          <cell r="P188">
            <v>0.90400000000000003</v>
          </cell>
          <cell r="Q188">
            <v>0.871</v>
          </cell>
          <cell r="BQ188">
            <v>2</v>
          </cell>
        </row>
        <row r="189">
          <cell r="A189">
            <v>184</v>
          </cell>
          <cell r="B189" t="str">
            <v>Bª t«ng t­êng &lt;=45cm cao&lt;=4m hoÆc &gt;4m ®¸ 1x2 M200</v>
          </cell>
          <cell r="C189" t="str">
            <v>m3</v>
          </cell>
          <cell r="D189">
            <v>1</v>
          </cell>
          <cell r="E189">
            <v>350.55</v>
          </cell>
          <cell r="F189">
            <v>0.46600000000000003</v>
          </cell>
          <cell r="L189">
            <v>4.9000000000000002E-2</v>
          </cell>
          <cell r="M189">
            <v>0.19900000000000001</v>
          </cell>
          <cell r="P189">
            <v>0.88900000000000001</v>
          </cell>
          <cell r="Q189">
            <v>0.871</v>
          </cell>
          <cell r="BQ189">
            <v>2</v>
          </cell>
        </row>
        <row r="190">
          <cell r="A190">
            <v>185</v>
          </cell>
          <cell r="B190" t="str">
            <v>Bª t«ng t­êng &lt;=45cm cao&lt;=4m hoÆc &gt;4m ®¸ 1x2 M250</v>
          </cell>
          <cell r="C190" t="str">
            <v>m3</v>
          </cell>
          <cell r="D190">
            <v>1</v>
          </cell>
          <cell r="E190">
            <v>415.13</v>
          </cell>
          <cell r="F190">
            <v>0.438</v>
          </cell>
          <cell r="L190">
            <v>4.9000000000000002E-2</v>
          </cell>
          <cell r="M190">
            <v>0.19900000000000001</v>
          </cell>
          <cell r="P190">
            <v>0.879</v>
          </cell>
          <cell r="Q190">
            <v>0.871</v>
          </cell>
          <cell r="BQ190">
            <v>2</v>
          </cell>
        </row>
        <row r="191">
          <cell r="A191">
            <v>186</v>
          </cell>
          <cell r="B191" t="str">
            <v>Bª t«ng t­êng &lt;=45cm cao&lt;=4m hoÆc &gt;4m ®¸ 1x2 M300</v>
          </cell>
          <cell r="C191" t="str">
            <v>m3</v>
          </cell>
          <cell r="D191">
            <v>1</v>
          </cell>
          <cell r="E191">
            <v>437.68</v>
          </cell>
          <cell r="F191">
            <v>0.45200000000000001</v>
          </cell>
          <cell r="L191">
            <v>4.9000000000000002E-2</v>
          </cell>
          <cell r="M191">
            <v>0.19900000000000001</v>
          </cell>
          <cell r="P191">
            <v>0.88300000000000001</v>
          </cell>
          <cell r="Q191">
            <v>0.871</v>
          </cell>
          <cell r="BQ191">
            <v>2</v>
          </cell>
        </row>
        <row r="192">
          <cell r="A192">
            <v>187</v>
          </cell>
          <cell r="B192" t="str">
            <v>Bª t«ng t­êng &lt;=45cm cao&lt;=4m hoÆc &gt;4m ®¸ 2x4 M150</v>
          </cell>
          <cell r="C192" t="str">
            <v>m3</v>
          </cell>
          <cell r="D192">
            <v>1</v>
          </cell>
          <cell r="E192">
            <v>272.64999999999998</v>
          </cell>
          <cell r="F192">
            <v>0.49399999999999999</v>
          </cell>
          <cell r="L192">
            <v>4.9000000000000002E-2</v>
          </cell>
          <cell r="M192">
            <v>0.19900000000000001</v>
          </cell>
          <cell r="O192">
            <v>0.90600000000000003</v>
          </cell>
          <cell r="Q192">
            <v>0.871</v>
          </cell>
          <cell r="BQ192">
            <v>2</v>
          </cell>
        </row>
        <row r="193">
          <cell r="A193">
            <v>188</v>
          </cell>
          <cell r="B193" t="str">
            <v>Bª t«ng t­êng &lt;=45cm cao&lt;=4m hoÆc &gt;4m ®¸ 2x4 M200</v>
          </cell>
          <cell r="C193" t="str">
            <v>m3</v>
          </cell>
          <cell r="D193">
            <v>1</v>
          </cell>
          <cell r="E193">
            <v>331.08</v>
          </cell>
          <cell r="F193">
            <v>0.46899999999999997</v>
          </cell>
          <cell r="L193">
            <v>4.9000000000000002E-2</v>
          </cell>
          <cell r="M193">
            <v>0.19900000000000001</v>
          </cell>
          <cell r="O193">
            <v>0.89600000000000002</v>
          </cell>
          <cell r="Q193">
            <v>0.871</v>
          </cell>
          <cell r="BQ193">
            <v>2</v>
          </cell>
        </row>
        <row r="194">
          <cell r="A194">
            <v>189</v>
          </cell>
          <cell r="B194" t="str">
            <v>Bª t«ng t­êng &lt;=45cm cao&lt;=4m hoÆc &gt;4m ®¸ 2x4 M250</v>
          </cell>
          <cell r="C194" t="str">
            <v>m3</v>
          </cell>
          <cell r="D194">
            <v>1</v>
          </cell>
          <cell r="E194">
            <v>384</v>
          </cell>
          <cell r="F194">
            <v>0.45100000000000001</v>
          </cell>
          <cell r="L194">
            <v>4.9000000000000002E-2</v>
          </cell>
          <cell r="M194">
            <v>0.19900000000000001</v>
          </cell>
          <cell r="O194">
            <v>0.879</v>
          </cell>
          <cell r="Q194">
            <v>0.871</v>
          </cell>
          <cell r="BQ194">
            <v>2</v>
          </cell>
        </row>
        <row r="195">
          <cell r="A195">
            <v>190</v>
          </cell>
          <cell r="B195" t="str">
            <v>Bª t«ng t­êng &lt;=45cm cao&lt;=4m hoÆc &gt;4m ®¸ 2x4 M300</v>
          </cell>
          <cell r="C195" t="str">
            <v>m3</v>
          </cell>
          <cell r="D195">
            <v>1</v>
          </cell>
          <cell r="E195">
            <v>466.38</v>
          </cell>
          <cell r="F195">
            <v>0.41099999999999998</v>
          </cell>
          <cell r="L195">
            <v>4.9000000000000002E-2</v>
          </cell>
          <cell r="M195">
            <v>0.19900000000000001</v>
          </cell>
          <cell r="O195">
            <v>0.879</v>
          </cell>
          <cell r="Q195">
            <v>0.871</v>
          </cell>
          <cell r="BQ195">
            <v>2</v>
          </cell>
        </row>
        <row r="196">
          <cell r="A196">
            <v>191</v>
          </cell>
          <cell r="B196" t="str">
            <v>Bª t«ng t­êng &gt;45cm cao&lt;=4m hoÆc &gt;4m ®¸ 1x2 M150</v>
          </cell>
          <cell r="C196" t="str">
            <v>m3</v>
          </cell>
          <cell r="D196">
            <v>1</v>
          </cell>
          <cell r="E196">
            <v>288.02999999999997</v>
          </cell>
          <cell r="F196">
            <v>0.49</v>
          </cell>
          <cell r="L196">
            <v>0.02</v>
          </cell>
          <cell r="M196">
            <v>4.8000000000000001E-2</v>
          </cell>
          <cell r="P196">
            <v>0.90400000000000003</v>
          </cell>
          <cell r="Q196">
            <v>0.35199999999999998</v>
          </cell>
          <cell r="BQ196">
            <v>2</v>
          </cell>
        </row>
        <row r="197">
          <cell r="A197">
            <v>192</v>
          </cell>
          <cell r="B197" t="str">
            <v>Bª t«ng t­êng &gt;45cm cao&lt;=4m hoÆc &gt;4m ®¸ 1x2 M200</v>
          </cell>
          <cell r="C197" t="str">
            <v>m3</v>
          </cell>
          <cell r="D197">
            <v>1</v>
          </cell>
          <cell r="E197">
            <v>350.55</v>
          </cell>
          <cell r="F197">
            <v>0.46600000000000003</v>
          </cell>
          <cell r="L197">
            <v>0.02</v>
          </cell>
          <cell r="M197">
            <v>4.8000000000000001E-2</v>
          </cell>
          <cell r="P197">
            <v>0.88900000000000001</v>
          </cell>
          <cell r="Q197">
            <v>0.35199999999999998</v>
          </cell>
          <cell r="BQ197">
            <v>2</v>
          </cell>
        </row>
        <row r="198">
          <cell r="A198">
            <v>193</v>
          </cell>
          <cell r="B198" t="str">
            <v>Bª t«ng t­êng &gt;45cm cao&lt;=4m hoÆc &gt;4m ®¸ 1x2 M250</v>
          </cell>
          <cell r="C198" t="str">
            <v>m3</v>
          </cell>
          <cell r="D198">
            <v>1</v>
          </cell>
          <cell r="E198">
            <v>415.13</v>
          </cell>
          <cell r="F198">
            <v>0.438</v>
          </cell>
          <cell r="L198">
            <v>0.02</v>
          </cell>
          <cell r="M198">
            <v>4.8000000000000001E-2</v>
          </cell>
          <cell r="P198">
            <v>0.879</v>
          </cell>
          <cell r="Q198">
            <v>0.35199999999999998</v>
          </cell>
          <cell r="BQ198">
            <v>2</v>
          </cell>
        </row>
        <row r="199">
          <cell r="A199">
            <v>194</v>
          </cell>
          <cell r="B199" t="str">
            <v>Bª t«ng t­êng &gt;45cm cao&lt;=4m hoÆc &gt;4m ®¸ 1x2 M300</v>
          </cell>
          <cell r="C199" t="str">
            <v>m3</v>
          </cell>
          <cell r="D199">
            <v>1</v>
          </cell>
          <cell r="E199">
            <v>437.68</v>
          </cell>
          <cell r="F199">
            <v>0.45200000000000001</v>
          </cell>
          <cell r="L199">
            <v>0.02</v>
          </cell>
          <cell r="M199">
            <v>4.8000000000000001E-2</v>
          </cell>
          <cell r="P199">
            <v>0.88300000000000001</v>
          </cell>
          <cell r="Q199">
            <v>0.35199999999999998</v>
          </cell>
          <cell r="BQ199">
            <v>2</v>
          </cell>
        </row>
        <row r="200">
          <cell r="A200">
            <v>195</v>
          </cell>
          <cell r="B200" t="str">
            <v>Bª t«ng t­êng &gt;45cm cao&lt;=4m hoÆc &gt;4m ®¸ 2x4 M150</v>
          </cell>
          <cell r="C200" t="str">
            <v>m3</v>
          </cell>
          <cell r="D200">
            <v>1</v>
          </cell>
          <cell r="E200">
            <v>272.64999999999998</v>
          </cell>
          <cell r="F200">
            <v>0.49399999999999999</v>
          </cell>
          <cell r="L200">
            <v>0.02</v>
          </cell>
          <cell r="M200">
            <v>4.8000000000000001E-2</v>
          </cell>
          <cell r="O200">
            <v>0.90600000000000003</v>
          </cell>
          <cell r="Q200">
            <v>0.35199999999999998</v>
          </cell>
          <cell r="BQ200">
            <v>2</v>
          </cell>
        </row>
        <row r="201">
          <cell r="A201">
            <v>196</v>
          </cell>
          <cell r="B201" t="str">
            <v>Bª t«ng t­êng &gt;45cm cao&lt;=4m hoÆc &gt;4m ®¸ 2x4 M200</v>
          </cell>
          <cell r="C201" t="str">
            <v>m3</v>
          </cell>
          <cell r="D201">
            <v>1</v>
          </cell>
          <cell r="E201">
            <v>331.08</v>
          </cell>
          <cell r="F201">
            <v>0.46899999999999997</v>
          </cell>
          <cell r="L201">
            <v>0.02</v>
          </cell>
          <cell r="M201">
            <v>4.8000000000000001E-2</v>
          </cell>
          <cell r="O201">
            <v>0.89600000000000002</v>
          </cell>
          <cell r="Q201">
            <v>0.35199999999999998</v>
          </cell>
          <cell r="BQ201">
            <v>2</v>
          </cell>
        </row>
        <row r="202">
          <cell r="A202">
            <v>197</v>
          </cell>
          <cell r="B202" t="str">
            <v>Bª t«ng t­êng &gt;45cm cao&lt;=4m hoÆc &gt;4m ®¸ 2x4 M250</v>
          </cell>
          <cell r="C202" t="str">
            <v>m3</v>
          </cell>
          <cell r="D202">
            <v>1</v>
          </cell>
          <cell r="E202">
            <v>384</v>
          </cell>
          <cell r="F202">
            <v>0.45100000000000001</v>
          </cell>
          <cell r="L202">
            <v>0.02</v>
          </cell>
          <cell r="M202">
            <v>4.8000000000000001E-2</v>
          </cell>
          <cell r="O202">
            <v>0.879</v>
          </cell>
          <cell r="Q202">
            <v>0.35199999999999998</v>
          </cell>
          <cell r="BQ202">
            <v>2</v>
          </cell>
        </row>
        <row r="203">
          <cell r="A203">
            <v>198</v>
          </cell>
          <cell r="B203" t="str">
            <v>Bª t«ng t­êng &gt;45cm cao&lt;=4m hoÆc &gt;4m ®¸ 2x4 M300</v>
          </cell>
          <cell r="C203" t="str">
            <v>m3</v>
          </cell>
          <cell r="D203">
            <v>1</v>
          </cell>
          <cell r="E203">
            <v>466.38</v>
          </cell>
          <cell r="F203">
            <v>0.41099999999999998</v>
          </cell>
          <cell r="L203">
            <v>0.02</v>
          </cell>
          <cell r="M203">
            <v>4.8000000000000001E-2</v>
          </cell>
          <cell r="O203">
            <v>0.879</v>
          </cell>
          <cell r="Q203">
            <v>0.35199999999999998</v>
          </cell>
          <cell r="BQ203">
            <v>2</v>
          </cell>
        </row>
        <row r="204">
          <cell r="A204">
            <v>199</v>
          </cell>
          <cell r="B204" t="str">
            <v>Bª t«ng t­êng trô pin &lt;=45cm cao&lt;=4m hoÆc &gt;4m ®¸ 1x2 M150</v>
          </cell>
          <cell r="C204" t="str">
            <v>m3</v>
          </cell>
          <cell r="D204">
            <v>1</v>
          </cell>
          <cell r="E204">
            <v>288.02999999999997</v>
          </cell>
          <cell r="F204">
            <v>0.49</v>
          </cell>
          <cell r="L204">
            <v>4.9000000000000002E-2</v>
          </cell>
          <cell r="M204">
            <v>0.19900000000000001</v>
          </cell>
          <cell r="P204">
            <v>0.90400000000000003</v>
          </cell>
          <cell r="Q204">
            <v>0.871</v>
          </cell>
        </row>
        <row r="205">
          <cell r="A205">
            <v>200</v>
          </cell>
          <cell r="B205" t="str">
            <v>Bª t«ng t­êng trô pin &lt;=45cm cao&lt;=4m hoÆc &gt;4m ®¸ 1x2 M200</v>
          </cell>
          <cell r="C205" t="str">
            <v>m3</v>
          </cell>
          <cell r="D205">
            <v>1</v>
          </cell>
          <cell r="E205">
            <v>350.55</v>
          </cell>
          <cell r="F205">
            <v>0.46600000000000003</v>
          </cell>
          <cell r="L205">
            <v>4.9000000000000002E-2</v>
          </cell>
          <cell r="M205">
            <v>0.19900000000000001</v>
          </cell>
          <cell r="P205">
            <v>0.88900000000000001</v>
          </cell>
          <cell r="Q205">
            <v>0.871</v>
          </cell>
        </row>
        <row r="206">
          <cell r="A206">
            <v>201</v>
          </cell>
          <cell r="B206" t="str">
            <v>Bª t«ng t­êng trô pin &lt;=45cm cao&lt;=4m hoÆc &gt;4m ®¸ 1x2 M250</v>
          </cell>
          <cell r="C206" t="str">
            <v>m3</v>
          </cell>
          <cell r="D206">
            <v>1</v>
          </cell>
          <cell r="E206">
            <v>415.13</v>
          </cell>
          <cell r="F206">
            <v>0.438</v>
          </cell>
          <cell r="L206">
            <v>4.9000000000000002E-2</v>
          </cell>
          <cell r="M206">
            <v>0.19900000000000001</v>
          </cell>
          <cell r="P206">
            <v>0.879</v>
          </cell>
          <cell r="Q206">
            <v>0.871</v>
          </cell>
        </row>
        <row r="207">
          <cell r="A207">
            <v>202</v>
          </cell>
          <cell r="B207" t="str">
            <v>Bª t«ng t­êng trô pin &lt;=45cm cao&lt;=4m hoÆc &gt;4m ®¸ 1x2 M300</v>
          </cell>
          <cell r="C207" t="str">
            <v>m3</v>
          </cell>
          <cell r="D207">
            <v>1</v>
          </cell>
          <cell r="E207">
            <v>437.68</v>
          </cell>
          <cell r="F207">
            <v>0.45200000000000001</v>
          </cell>
          <cell r="L207">
            <v>4.9000000000000002E-2</v>
          </cell>
          <cell r="M207">
            <v>0.19900000000000001</v>
          </cell>
          <cell r="P207">
            <v>0.88300000000000001</v>
          </cell>
          <cell r="Q207">
            <v>0.871</v>
          </cell>
        </row>
        <row r="208">
          <cell r="A208">
            <v>203</v>
          </cell>
          <cell r="B208" t="str">
            <v>Bª t«ng t­êng trô pin &lt;=45cm cao&lt;=4m hoÆc &gt;4m ®¸ 2x4 M150</v>
          </cell>
          <cell r="C208" t="str">
            <v>m3</v>
          </cell>
          <cell r="D208">
            <v>1</v>
          </cell>
          <cell r="E208">
            <v>272.64999999999998</v>
          </cell>
          <cell r="F208">
            <v>0.49399999999999999</v>
          </cell>
          <cell r="L208">
            <v>4.9000000000000002E-2</v>
          </cell>
          <cell r="M208">
            <v>0.19900000000000001</v>
          </cell>
          <cell r="O208">
            <v>0.90600000000000003</v>
          </cell>
          <cell r="Q208">
            <v>0.871</v>
          </cell>
        </row>
        <row r="209">
          <cell r="A209">
            <v>204</v>
          </cell>
          <cell r="B209" t="str">
            <v>Bª t«ng t­êng trô pin &lt;=45cm cao&lt;=4m hoÆc &gt;4m ®¸ 2x4 M200</v>
          </cell>
          <cell r="C209" t="str">
            <v>m3</v>
          </cell>
          <cell r="D209">
            <v>1</v>
          </cell>
          <cell r="E209">
            <v>331.08</v>
          </cell>
          <cell r="F209">
            <v>0.46899999999999997</v>
          </cell>
          <cell r="L209">
            <v>4.9000000000000002E-2</v>
          </cell>
          <cell r="M209">
            <v>0.19900000000000001</v>
          </cell>
          <cell r="O209">
            <v>0.89600000000000002</v>
          </cell>
          <cell r="Q209">
            <v>0.871</v>
          </cell>
        </row>
        <row r="210">
          <cell r="A210">
            <v>205</v>
          </cell>
          <cell r="B210" t="str">
            <v>Bª t«ng t­êng trô pin &lt;=45cm cao&lt;=4m hoÆc &gt;4m ®¸ 2x4 M250</v>
          </cell>
          <cell r="C210" t="str">
            <v>m3</v>
          </cell>
          <cell r="D210">
            <v>1</v>
          </cell>
          <cell r="E210">
            <v>384</v>
          </cell>
          <cell r="F210">
            <v>0.45100000000000001</v>
          </cell>
          <cell r="L210">
            <v>4.9000000000000002E-2</v>
          </cell>
          <cell r="M210">
            <v>0.19900000000000001</v>
          </cell>
          <cell r="O210">
            <v>0.879</v>
          </cell>
          <cell r="Q210">
            <v>0.871</v>
          </cell>
        </row>
        <row r="211">
          <cell r="A211">
            <v>206</v>
          </cell>
          <cell r="B211" t="str">
            <v>Bª t«ng t­êng trô pin &lt;=45cm cao&lt;=4m hoÆc &gt;4m ®¸ 2x4 M300</v>
          </cell>
          <cell r="C211" t="str">
            <v>m3</v>
          </cell>
          <cell r="D211">
            <v>1</v>
          </cell>
          <cell r="E211">
            <v>466.38</v>
          </cell>
          <cell r="F211">
            <v>0.41099999999999998</v>
          </cell>
          <cell r="L211">
            <v>4.9000000000000002E-2</v>
          </cell>
          <cell r="M211">
            <v>0.19900000000000001</v>
          </cell>
          <cell r="O211">
            <v>0.879</v>
          </cell>
          <cell r="Q211">
            <v>0.871</v>
          </cell>
        </row>
        <row r="212">
          <cell r="A212">
            <v>207</v>
          </cell>
          <cell r="B212" t="str">
            <v>Bª t«ng t­êng trô pin &gt;45cm cao&lt;=4m hoÆc &gt;4m ®¸ 1x2 M150</v>
          </cell>
          <cell r="C212" t="str">
            <v>m3</v>
          </cell>
          <cell r="D212">
            <v>1</v>
          </cell>
          <cell r="E212">
            <v>288.02999999999997</v>
          </cell>
          <cell r="F212">
            <v>0.49</v>
          </cell>
          <cell r="L212">
            <v>4.9000000000000002E-2</v>
          </cell>
          <cell r="M212">
            <v>0.19900000000000001</v>
          </cell>
          <cell r="P212">
            <v>0.90400000000000003</v>
          </cell>
          <cell r="Q212">
            <v>0.35199999999999998</v>
          </cell>
        </row>
        <row r="213">
          <cell r="A213">
            <v>208</v>
          </cell>
          <cell r="B213" t="str">
            <v>Bª t«ng t­êng trô pin &gt;45cm cao&lt;=4m hoÆc &gt;4m ®¸ 1x2 M200</v>
          </cell>
          <cell r="C213" t="str">
            <v>m3</v>
          </cell>
          <cell r="D213">
            <v>1</v>
          </cell>
          <cell r="E213">
            <v>350.55</v>
          </cell>
          <cell r="F213">
            <v>0.46600000000000003</v>
          </cell>
          <cell r="L213">
            <v>4.9000000000000002E-2</v>
          </cell>
          <cell r="M213">
            <v>0.19900000000000001</v>
          </cell>
          <cell r="P213">
            <v>0.88900000000000001</v>
          </cell>
          <cell r="Q213">
            <v>0.35199999999999998</v>
          </cell>
        </row>
        <row r="214">
          <cell r="A214">
            <v>209</v>
          </cell>
          <cell r="B214" t="str">
            <v>Bª t«ng t­êng trô pin &gt;45cm cao&lt;=4m hoÆc &gt;4m ®¸ 1x2 M250</v>
          </cell>
          <cell r="C214" t="str">
            <v>m3</v>
          </cell>
          <cell r="D214">
            <v>1</v>
          </cell>
          <cell r="E214">
            <v>415.13</v>
          </cell>
          <cell r="F214">
            <v>0.438</v>
          </cell>
          <cell r="L214">
            <v>4.9000000000000002E-2</v>
          </cell>
          <cell r="M214">
            <v>0.19900000000000001</v>
          </cell>
          <cell r="P214">
            <v>0.879</v>
          </cell>
          <cell r="Q214">
            <v>0.35199999999999998</v>
          </cell>
        </row>
        <row r="215">
          <cell r="A215">
            <v>210</v>
          </cell>
          <cell r="B215" t="str">
            <v>Bª t«ng t­êng trô pin &gt;45cm cao&lt;=4m hoÆc &gt;4m ®¸ 1x2 M300</v>
          </cell>
          <cell r="C215" t="str">
            <v>m3</v>
          </cell>
          <cell r="D215">
            <v>1</v>
          </cell>
          <cell r="E215">
            <v>437.68</v>
          </cell>
          <cell r="F215">
            <v>0.45200000000000001</v>
          </cell>
          <cell r="L215">
            <v>4.9000000000000002E-2</v>
          </cell>
          <cell r="M215">
            <v>0.19900000000000001</v>
          </cell>
          <cell r="P215">
            <v>0.88300000000000001</v>
          </cell>
          <cell r="Q215">
            <v>0.35199999999999998</v>
          </cell>
        </row>
        <row r="216">
          <cell r="A216">
            <v>211</v>
          </cell>
          <cell r="B216" t="str">
            <v>Bª t«ng t­êng trô pin &gt;45cm cao&lt;=4m hoÆc &gt;4m ®¸ 2x4 M150</v>
          </cell>
          <cell r="C216" t="str">
            <v>m3</v>
          </cell>
          <cell r="D216">
            <v>1</v>
          </cell>
          <cell r="E216">
            <v>272.64999999999998</v>
          </cell>
          <cell r="F216">
            <v>0.49399999999999999</v>
          </cell>
          <cell r="L216">
            <v>4.9000000000000002E-2</v>
          </cell>
          <cell r="M216">
            <v>0.19900000000000001</v>
          </cell>
          <cell r="O216">
            <v>0.90600000000000003</v>
          </cell>
          <cell r="Q216">
            <v>0.35199999999999998</v>
          </cell>
          <cell r="BQ216">
            <v>2</v>
          </cell>
        </row>
        <row r="217">
          <cell r="A217">
            <v>212</v>
          </cell>
          <cell r="B217" t="str">
            <v>Bª t«ng t­êng trô pin &gt;45cm cao&lt;=4m hoÆc &gt;4m ®¸ 2x4 M200</v>
          </cell>
          <cell r="C217" t="str">
            <v>m3</v>
          </cell>
          <cell r="D217">
            <v>1</v>
          </cell>
          <cell r="E217">
            <v>331.08</v>
          </cell>
          <cell r="F217">
            <v>0.46899999999999997</v>
          </cell>
          <cell r="L217">
            <v>4.9000000000000002E-2</v>
          </cell>
          <cell r="M217">
            <v>0.19900000000000001</v>
          </cell>
          <cell r="O217">
            <v>0.89600000000000002</v>
          </cell>
          <cell r="Q217">
            <v>0.35199999999999998</v>
          </cell>
          <cell r="BQ217">
            <v>2</v>
          </cell>
        </row>
        <row r="218">
          <cell r="A218">
            <v>213</v>
          </cell>
          <cell r="B218" t="str">
            <v>Bª t«ng t­êng trô pin &gt;45cm cao&lt;=4m hoÆc &gt;4m ®¸ 2x4 M250</v>
          </cell>
          <cell r="C218" t="str">
            <v>m3</v>
          </cell>
          <cell r="D218">
            <v>1</v>
          </cell>
          <cell r="E218">
            <v>384</v>
          </cell>
          <cell r="F218">
            <v>0.45100000000000001</v>
          </cell>
          <cell r="L218">
            <v>4.9000000000000002E-2</v>
          </cell>
          <cell r="M218">
            <v>0.19900000000000001</v>
          </cell>
          <cell r="O218">
            <v>0.879</v>
          </cell>
          <cell r="Q218">
            <v>0.35199999999999998</v>
          </cell>
          <cell r="BQ218">
            <v>2</v>
          </cell>
        </row>
        <row r="219">
          <cell r="A219">
            <v>214</v>
          </cell>
          <cell r="B219" t="str">
            <v>Bª t«ng t­êng trô pin &gt;45cm cao&lt;=4m hoÆc &gt;4m ®¸ 2x4 M300</v>
          </cell>
          <cell r="C219" t="str">
            <v>m3</v>
          </cell>
          <cell r="D219">
            <v>1</v>
          </cell>
          <cell r="E219">
            <v>466.38</v>
          </cell>
          <cell r="F219">
            <v>0.41099999999999998</v>
          </cell>
          <cell r="L219">
            <v>4.9000000000000002E-2</v>
          </cell>
          <cell r="M219">
            <v>0.19900000000000001</v>
          </cell>
          <cell r="O219">
            <v>0.879</v>
          </cell>
          <cell r="Q219">
            <v>0.35199999999999998</v>
          </cell>
          <cell r="BQ219">
            <v>2</v>
          </cell>
        </row>
        <row r="220">
          <cell r="A220">
            <v>215</v>
          </cell>
          <cell r="B220" t="str">
            <v>Bª t«ng cét tiÕt diÖn , chiÒu cao tuú ý ®¸ 1x2 M150</v>
          </cell>
          <cell r="C220" t="str">
            <v>m3</v>
          </cell>
          <cell r="D220">
            <v>1</v>
          </cell>
          <cell r="E220">
            <v>288.02999999999997</v>
          </cell>
          <cell r="F220">
            <v>0.49</v>
          </cell>
          <cell r="L220">
            <v>0.02</v>
          </cell>
          <cell r="M220">
            <v>4.8000000000000001E-2</v>
          </cell>
          <cell r="P220">
            <v>0.90400000000000003</v>
          </cell>
          <cell r="Q220">
            <v>0.35199999999999998</v>
          </cell>
          <cell r="BQ220">
            <v>1</v>
          </cell>
        </row>
        <row r="221">
          <cell r="A221">
            <v>216</v>
          </cell>
          <cell r="B221" t="str">
            <v>Bª t«ng cét tiÕt diÖn , chiÒu cao tuú ý ®¸ 1x2 M200</v>
          </cell>
          <cell r="C221" t="str">
            <v>m3</v>
          </cell>
          <cell r="D221">
            <v>1</v>
          </cell>
          <cell r="E221">
            <v>350.55</v>
          </cell>
          <cell r="F221">
            <v>0.46600000000000003</v>
          </cell>
          <cell r="L221">
            <v>0.02</v>
          </cell>
          <cell r="M221">
            <v>4.8000000000000001E-2</v>
          </cell>
          <cell r="P221">
            <v>0.88900000000000001</v>
          </cell>
          <cell r="Q221">
            <v>0.35199999999999998</v>
          </cell>
          <cell r="BQ221">
            <v>1</v>
          </cell>
        </row>
        <row r="222">
          <cell r="A222">
            <v>217</v>
          </cell>
          <cell r="B222" t="str">
            <v>Bª t«ng cét tiÕt diÖn , chiÒu cao tuú ý ®¸ 1x2 M250</v>
          </cell>
          <cell r="C222" t="str">
            <v>m3</v>
          </cell>
          <cell r="D222">
            <v>1</v>
          </cell>
          <cell r="E222">
            <v>415.13</v>
          </cell>
          <cell r="F222">
            <v>0.438</v>
          </cell>
          <cell r="L222">
            <v>0.02</v>
          </cell>
          <cell r="M222">
            <v>4.8000000000000001E-2</v>
          </cell>
          <cell r="P222">
            <v>0.879</v>
          </cell>
          <cell r="Q222">
            <v>0.35199999999999998</v>
          </cell>
          <cell r="BQ222">
            <v>1</v>
          </cell>
        </row>
        <row r="223">
          <cell r="A223">
            <v>218</v>
          </cell>
          <cell r="B223" t="str">
            <v>Bª t«ng cét tiÕt diÖn , chiÒu cao tuú ý ®¸ 1x2 M300</v>
          </cell>
          <cell r="C223" t="str">
            <v>m3</v>
          </cell>
          <cell r="D223">
            <v>1</v>
          </cell>
          <cell r="E223">
            <v>437.68</v>
          </cell>
          <cell r="F223">
            <v>0.45200000000000001</v>
          </cell>
          <cell r="L223">
            <v>0.02</v>
          </cell>
          <cell r="M223">
            <v>4.8000000000000001E-2</v>
          </cell>
          <cell r="P223">
            <v>0.88300000000000001</v>
          </cell>
          <cell r="Q223">
            <v>0.35199999999999998</v>
          </cell>
          <cell r="BQ223">
            <v>1</v>
          </cell>
        </row>
        <row r="224">
          <cell r="A224">
            <v>219</v>
          </cell>
          <cell r="B224" t="str">
            <v>Bª t«ng cét tiÕt diÖn , chiÒu cao tuú ý ®¸ 2x4 M150</v>
          </cell>
          <cell r="C224" t="str">
            <v>m3</v>
          </cell>
          <cell r="D224">
            <v>1</v>
          </cell>
          <cell r="E224">
            <v>272.64999999999998</v>
          </cell>
          <cell r="F224">
            <v>0.49399999999999999</v>
          </cell>
          <cell r="L224">
            <v>0.02</v>
          </cell>
          <cell r="M224">
            <v>4.8000000000000001E-2</v>
          </cell>
          <cell r="O224">
            <v>0.90600000000000003</v>
          </cell>
          <cell r="Q224">
            <v>0.35199999999999998</v>
          </cell>
          <cell r="BQ224">
            <v>1</v>
          </cell>
        </row>
        <row r="225">
          <cell r="A225">
            <v>220</v>
          </cell>
          <cell r="B225" t="str">
            <v>Bª t«ng cét tiÕt diÖn , chiÒu cao tuú ý ®¸ 2x4 M200</v>
          </cell>
          <cell r="C225" t="str">
            <v>m3</v>
          </cell>
          <cell r="D225">
            <v>1</v>
          </cell>
          <cell r="E225">
            <v>331.08</v>
          </cell>
          <cell r="F225">
            <v>0.46899999999999997</v>
          </cell>
          <cell r="L225">
            <v>0.02</v>
          </cell>
          <cell r="M225">
            <v>4.8000000000000001E-2</v>
          </cell>
          <cell r="O225">
            <v>0.89600000000000002</v>
          </cell>
          <cell r="Q225">
            <v>0.35199999999999998</v>
          </cell>
          <cell r="BQ225">
            <v>1</v>
          </cell>
        </row>
        <row r="226">
          <cell r="A226">
            <v>221</v>
          </cell>
          <cell r="B226" t="str">
            <v>Bª t«ng cét tiÕt diÖn , chiÒu cao tuú ý ®¸ 2x4 M250</v>
          </cell>
          <cell r="C226" t="str">
            <v>m3</v>
          </cell>
          <cell r="D226">
            <v>1</v>
          </cell>
          <cell r="E226">
            <v>384</v>
          </cell>
          <cell r="F226">
            <v>0.45100000000000001</v>
          </cell>
          <cell r="L226">
            <v>0.02</v>
          </cell>
          <cell r="M226">
            <v>4.8000000000000001E-2</v>
          </cell>
          <cell r="O226">
            <v>0.879</v>
          </cell>
          <cell r="Q226">
            <v>0.35199999999999998</v>
          </cell>
          <cell r="BQ226">
            <v>1</v>
          </cell>
        </row>
        <row r="227">
          <cell r="A227">
            <v>222</v>
          </cell>
          <cell r="B227" t="str">
            <v>Bª t«ng cét tiÕt diÖn , chiÒu cao tuú ý ®¸ 2x4 M300</v>
          </cell>
          <cell r="C227" t="str">
            <v>m3</v>
          </cell>
          <cell r="D227">
            <v>1</v>
          </cell>
          <cell r="E227">
            <v>466.38</v>
          </cell>
          <cell r="F227">
            <v>0.41099999999999998</v>
          </cell>
          <cell r="L227">
            <v>0.02</v>
          </cell>
          <cell r="M227">
            <v>4.8000000000000001E-2</v>
          </cell>
          <cell r="O227">
            <v>0.879</v>
          </cell>
          <cell r="Q227">
            <v>0.35199999999999998</v>
          </cell>
          <cell r="BQ227">
            <v>1</v>
          </cell>
        </row>
        <row r="228">
          <cell r="A228">
            <v>223</v>
          </cell>
          <cell r="B228" t="str">
            <v>Bª t«ng xµ dÇm ,gi»ng,sµn m¸i ®¸ 1x2 M150</v>
          </cell>
          <cell r="C228" t="str">
            <v>m3</v>
          </cell>
          <cell r="D228">
            <v>1</v>
          </cell>
          <cell r="E228">
            <v>288.02999999999997</v>
          </cell>
          <cell r="F228">
            <v>0.49</v>
          </cell>
          <cell r="P228">
            <v>0.90400000000000003</v>
          </cell>
          <cell r="BQ228">
            <v>1</v>
          </cell>
        </row>
      </sheetData>
      <sheetData sheetId="1" refreshError="1"/>
      <sheetData sheetId="2" refreshError="1"/>
      <sheetData sheetId="3" refreshError="1"/>
      <sheetData sheetId="4" refreshError="1"/>
      <sheetData sheetId="5"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9"/>
      <sheetName val="10"/>
      <sheetName val="13"/>
      <sheetName val="14"/>
      <sheetName val="15"/>
      <sheetName val="17"/>
      <sheetName val="19"/>
      <sheetName val="23"/>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ow r="11">
          <cell r="A11">
            <v>2</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ng nghiep"/>
      <sheetName val="103"/>
      <sheetName val="104"/>
      <sheetName val="87(MaKet Tong Cục)"/>
      <sheetName val="105"/>
      <sheetName val="106"/>
      <sheetName val="107"/>
      <sheetName val="108"/>
      <sheetName val="109"/>
      <sheetName val="110 (Bo Sung)"/>
      <sheetName val="110"/>
      <sheetName val="111"/>
      <sheetName val="112"/>
      <sheetName val="113"/>
      <sheetName val="114"/>
      <sheetName val="115 (1) BoSung"/>
      <sheetName val="115(3)-Theo MaKet TC"/>
      <sheetName val="144(Xep Lai)"/>
      <sheetName val="115(2)"/>
      <sheetName val="116"/>
      <sheetName val="117"/>
      <sheetName val="118"/>
      <sheetName val="119"/>
      <sheetName val="120"/>
      <sheetName val="121"/>
      <sheetName val="122"/>
      <sheetName val="123"/>
      <sheetName val="124"/>
      <sheetName val="125"/>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6"/>
      <sheetName val="147"/>
      <sheetName val="148"/>
      <sheetName val="149"/>
      <sheetName val="150"/>
      <sheetName val="151(Hoa)"/>
      <sheetName val="151 (cay canh)"/>
      <sheetName val="152 (SL hoa)"/>
      <sheetName val="152 (SL cay canh)"/>
      <sheetName val="153"/>
      <sheetName val="154"/>
      <sheetName val="155"/>
      <sheetName val="156"/>
      <sheetName val="157"/>
      <sheetName val="158"/>
      <sheetName val="Sheet1"/>
      <sheetName val="Sheet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row r="7">
          <cell r="D7">
            <v>2061</v>
          </cell>
        </row>
      </sheetData>
      <sheetData sheetId="42" refreshError="1"/>
      <sheetData sheetId="43" refreshError="1">
        <row r="7">
          <cell r="D7">
            <v>26715</v>
          </cell>
        </row>
      </sheetData>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ng nghiep"/>
      <sheetName val="101"/>
      <sheetName val="102"/>
      <sheetName val="103"/>
      <sheetName val="104(gia SS1994)"/>
      <sheetName val="105"/>
      <sheetName val="106"/>
      <sheetName val="107"/>
      <sheetName val="108"/>
      <sheetName val="109"/>
      <sheetName val="110"/>
      <sheetName val="111"/>
      <sheetName val="112"/>
      <sheetName val="113"/>
      <sheetName val="114"/>
      <sheetName val="115"/>
      <sheetName val="116"/>
      <sheetName val="117"/>
      <sheetName val="118"/>
      <sheetName val="119"/>
      <sheetName val="120"/>
      <sheetName val="121"/>
      <sheetName val="122"/>
      <sheetName val="123"/>
      <sheetName val="124"/>
      <sheetName val="125"/>
      <sheetName val="126"/>
      <sheetName val="127"/>
      <sheetName val="128"/>
      <sheetName val="129"/>
      <sheetName val="130"/>
      <sheetName val="131"/>
      <sheetName val="132"/>
      <sheetName val="133"/>
      <sheetName val="134"/>
      <sheetName val="135"/>
      <sheetName val="136"/>
      <sheetName val="137"/>
      <sheetName val="138"/>
      <sheetName val="139"/>
      <sheetName val="140"/>
      <sheetName val="141"/>
      <sheetName val="142"/>
      <sheetName val="143"/>
      <sheetName val="144"/>
      <sheetName val="145"/>
      <sheetName val="146"/>
      <sheetName val="147"/>
      <sheetName val="148"/>
      <sheetName val="149"/>
      <sheetName val="150"/>
      <sheetName val="151"/>
      <sheetName val="152(Hoa)"/>
      <sheetName val="153(hoa)"/>
      <sheetName val="154(cay canh)"/>
      <sheetName val="155(Sl cây canh)"/>
      <sheetName val="156"/>
      <sheetName val="157"/>
      <sheetName val="158"/>
      <sheetName val="159"/>
      <sheetName val="160"/>
      <sheetName val="161"/>
      <sheetName val="162"/>
      <sheetName val="163"/>
      <sheetName val="164"/>
      <sheetName val="165"/>
      <sheetName val="166"/>
      <sheetName val="167"/>
      <sheetName val="168"/>
      <sheetName val="169"/>
      <sheetName val="170"/>
      <sheetName val="171"/>
      <sheetName val="172"/>
      <sheetName val="173"/>
      <sheetName val="174"/>
      <sheetName val="175"/>
      <sheetName val="176"/>
      <sheetName val="177"/>
      <sheetName val="178"/>
      <sheetName val="179"/>
      <sheetName val="180"/>
      <sheetName val="181"/>
      <sheetName val="182"/>
      <sheetName val="183"/>
      <sheetName val="184"/>
      <sheetName val="185"/>
      <sheetName val="186"/>
      <sheetName val="187"/>
      <sheetName val="188"/>
      <sheetName val="189"/>
      <sheetName val="190"/>
      <sheetName val="191"/>
      <sheetName val="192"/>
      <sheetName val="193"/>
      <sheetName val="194"/>
      <sheetName val="195"/>
      <sheetName val="196"/>
      <sheetName val="197"/>
      <sheetName val="198"/>
      <sheetName val="199"/>
      <sheetName val="200"/>
      <sheetName val="201"/>
      <sheetName val="202"/>
      <sheetName val="203"/>
      <sheetName val="204"/>
      <sheetName val="205"/>
      <sheetName val="206"/>
      <sheetName val="207"/>
      <sheetName val="208"/>
      <sheetName val="209"/>
      <sheetName val="210"/>
      <sheetName val="211"/>
      <sheetName val="212"/>
      <sheetName val="213"/>
      <sheetName val="214"/>
      <sheetName val="215"/>
      <sheetName val="216"/>
      <sheetName val="217"/>
      <sheetName val="218"/>
      <sheetName val="219"/>
      <sheetName val="220"/>
      <sheetName val="221"/>
      <sheetName val="222"/>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row r="7">
          <cell r="G7">
            <v>995.2600000000001</v>
          </cell>
        </row>
      </sheetData>
      <sheetData sheetId="96" refreshError="1">
        <row r="7">
          <cell r="G7">
            <v>3843.3999999999996</v>
          </cell>
        </row>
      </sheetData>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 val="7 THAI NGUYE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LTS"/>
      <sheetName val="2.59.1"/>
      <sheetName val="2.1"/>
      <sheetName val="2.2"/>
      <sheetName val="2.3 "/>
      <sheetName val="2.4"/>
      <sheetName val="2.5"/>
      <sheetName val="2.6"/>
      <sheetName val="2.7"/>
      <sheetName val="2.8"/>
      <sheetName val="2.9"/>
      <sheetName val="2.10"/>
      <sheetName val="2.11"/>
      <sheetName val="2.12"/>
      <sheetName val="2.13"/>
      <sheetName val="2.14"/>
      <sheetName val="2.15"/>
      <sheetName val="2.16"/>
      <sheetName val="2.17"/>
      <sheetName val="2.18"/>
      <sheetName val="2.19"/>
      <sheetName val="2.20"/>
      <sheetName val="2.21"/>
      <sheetName val="2.22"/>
      <sheetName val="2.23"/>
      <sheetName val="2.24"/>
      <sheetName val="2.25"/>
      <sheetName val="2.26"/>
      <sheetName val="2.27"/>
      <sheetName val="2.28"/>
      <sheetName val="2.29"/>
      <sheetName val="2.30"/>
      <sheetName val="2.31"/>
      <sheetName val="2.32"/>
      <sheetName val="2.33"/>
      <sheetName val="2.34"/>
      <sheetName val="2.35"/>
      <sheetName val="2.36"/>
      <sheetName val="2.37"/>
      <sheetName val="2.38"/>
      <sheetName val="2.38.1"/>
      <sheetName val="2.38.2"/>
      <sheetName val="2.38.3"/>
      <sheetName val="2.39"/>
      <sheetName val="2.40"/>
      <sheetName val="2.41"/>
      <sheetName val="2.42"/>
      <sheetName val="2.43"/>
      <sheetName val="2.44"/>
      <sheetName val="2.45"/>
      <sheetName val="2.46"/>
      <sheetName val="2.47"/>
      <sheetName val="2.48"/>
      <sheetName val="2.49"/>
      <sheetName val="2.50"/>
      <sheetName val="2.51"/>
      <sheetName val="2.52"/>
      <sheetName val="2.53"/>
      <sheetName val="2.54"/>
      <sheetName val="2.55"/>
      <sheetName val="2.56"/>
      <sheetName val="2.57"/>
      <sheetName val="2.58"/>
      <sheetName val="2.59"/>
      <sheetName val="2.60"/>
      <sheetName val="2.61"/>
      <sheetName val="2.62"/>
      <sheetName val="2.63"/>
      <sheetName val="2.64"/>
      <sheetName val="2.65"/>
      <sheetName val="2.66"/>
      <sheetName val="2.67"/>
      <sheetName val="2.68"/>
      <sheetName val="2.69"/>
      <sheetName val="2.70"/>
      <sheetName val="2.71"/>
      <sheetName val="2.72"/>
      <sheetName val="2.73"/>
      <sheetName val="2.74"/>
      <sheetName val="2.74.1"/>
      <sheetName val="2.9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切割 MTL"/>
      <sheetName val="切割 DI"/>
      <sheetName val="ESTI."/>
      <sheetName val="DI-ESTI"/>
    </sheetNames>
    <sheetDataSet>
      <sheetData sheetId="0" refreshError="1"/>
      <sheetData sheetId="1" refreshError="1"/>
      <sheetData sheetId="2">
        <row r="1">
          <cell r="A1" t="str">
            <v>STATISTICAL ESTIMATION OF FITTINGS AND VALVES FOR PIPING WORK</v>
          </cell>
        </row>
        <row r="2">
          <cell r="A2" t="str">
            <v xml:space="preserve">PROJECT NO : </v>
          </cell>
        </row>
        <row r="3">
          <cell r="A3" t="str">
            <v>Fc =</v>
          </cell>
          <cell r="B3">
            <v>1</v>
          </cell>
          <cell r="C3" t="str">
            <v>Fp =</v>
          </cell>
          <cell r="D3">
            <v>0.1</v>
          </cell>
        </row>
        <row r="4">
          <cell r="F4" t="str">
            <v>FITTING NO</v>
          </cell>
          <cell r="N4" t="str">
            <v>VALVE NO</v>
          </cell>
          <cell r="R4" t="str">
            <v>TOTAL</v>
          </cell>
          <cell r="S4" t="str">
            <v>TOTAL</v>
          </cell>
          <cell r="T4" t="str">
            <v>J/M</v>
          </cell>
          <cell r="U4" t="str">
            <v>J/M</v>
          </cell>
        </row>
        <row r="5">
          <cell r="A5" t="str">
            <v>NO</v>
          </cell>
          <cell r="B5" t="str">
            <v>SIZE</v>
          </cell>
          <cell r="C5" t="str">
            <v>SCH</v>
          </cell>
          <cell r="D5" t="str">
            <v>LG (M)</v>
          </cell>
          <cell r="E5" t="str">
            <v>IN-M</v>
          </cell>
          <cell r="F5" t="str">
            <v>90 ELL</v>
          </cell>
          <cell r="G5" t="str">
            <v>45 ELL</v>
          </cell>
          <cell r="H5" t="str">
            <v>TEE</v>
          </cell>
          <cell r="I5" t="str">
            <v>RED</v>
          </cell>
          <cell r="J5" t="str">
            <v>FLG</v>
          </cell>
          <cell r="K5" t="str">
            <v>CPLG</v>
          </cell>
          <cell r="L5" t="str">
            <v>CAP</v>
          </cell>
          <cell r="M5" t="str">
            <v>TOTAL</v>
          </cell>
          <cell r="N5" t="str">
            <v>BLOCK</v>
          </cell>
          <cell r="O5" t="str">
            <v>CHECK</v>
          </cell>
          <cell r="P5" t="str">
            <v>GLOBE</v>
          </cell>
          <cell r="Q5" t="str">
            <v>TOTAL</v>
          </cell>
          <cell r="R5" t="str">
            <v>JOINT</v>
          </cell>
          <cell r="S5" t="str">
            <v>DI</v>
          </cell>
          <cell r="T5" t="str">
            <v>(JOINT)</v>
          </cell>
          <cell r="U5" t="str">
            <v>(DI)</v>
          </cell>
        </row>
        <row r="6">
          <cell r="A6">
            <v>1</v>
          </cell>
          <cell r="B6">
            <v>0.5</v>
          </cell>
          <cell r="E6" t="str">
            <v xml:space="preserve"> </v>
          </cell>
          <cell r="F6">
            <v>0</v>
          </cell>
          <cell r="G6">
            <v>0</v>
          </cell>
          <cell r="H6">
            <v>0</v>
          </cell>
          <cell r="I6">
            <v>0</v>
          </cell>
          <cell r="J6">
            <v>0</v>
          </cell>
          <cell r="K6">
            <v>0</v>
          </cell>
          <cell r="L6">
            <v>0</v>
          </cell>
          <cell r="M6">
            <v>0</v>
          </cell>
          <cell r="N6">
            <v>0</v>
          </cell>
          <cell r="O6">
            <v>0</v>
          </cell>
          <cell r="P6">
            <v>0</v>
          </cell>
          <cell r="Q6">
            <v>0</v>
          </cell>
          <cell r="R6">
            <v>0</v>
          </cell>
          <cell r="S6">
            <v>0</v>
          </cell>
          <cell r="T6" t="str">
            <v xml:space="preserve"> </v>
          </cell>
          <cell r="U6" t="str">
            <v xml:space="preserve"> </v>
          </cell>
        </row>
        <row r="7">
          <cell r="A7">
            <v>2</v>
          </cell>
          <cell r="B7">
            <v>0.75</v>
          </cell>
          <cell r="E7" t="str">
            <v xml:space="preserve"> </v>
          </cell>
          <cell r="F7">
            <v>0</v>
          </cell>
          <cell r="G7">
            <v>0</v>
          </cell>
          <cell r="H7">
            <v>0</v>
          </cell>
          <cell r="I7">
            <v>0</v>
          </cell>
          <cell r="J7">
            <v>0</v>
          </cell>
          <cell r="K7">
            <v>0</v>
          </cell>
          <cell r="L7">
            <v>0</v>
          </cell>
          <cell r="M7">
            <v>0</v>
          </cell>
          <cell r="N7">
            <v>0</v>
          </cell>
          <cell r="O7">
            <v>0</v>
          </cell>
          <cell r="P7">
            <v>0</v>
          </cell>
          <cell r="Q7">
            <v>0</v>
          </cell>
          <cell r="R7">
            <v>0</v>
          </cell>
          <cell r="S7">
            <v>0</v>
          </cell>
          <cell r="T7" t="str">
            <v xml:space="preserve"> </v>
          </cell>
          <cell r="U7" t="str">
            <v xml:space="preserve"> </v>
          </cell>
        </row>
        <row r="8">
          <cell r="A8">
            <v>3</v>
          </cell>
          <cell r="B8">
            <v>1</v>
          </cell>
          <cell r="E8" t="str">
            <v xml:space="preserve"> </v>
          </cell>
          <cell r="F8">
            <v>0</v>
          </cell>
          <cell r="G8">
            <v>0</v>
          </cell>
          <cell r="H8">
            <v>0</v>
          </cell>
          <cell r="I8">
            <v>0</v>
          </cell>
          <cell r="J8">
            <v>0</v>
          </cell>
          <cell r="K8">
            <v>0</v>
          </cell>
          <cell r="L8">
            <v>0</v>
          </cell>
          <cell r="M8">
            <v>0</v>
          </cell>
          <cell r="N8">
            <v>0</v>
          </cell>
          <cell r="O8">
            <v>0</v>
          </cell>
          <cell r="P8">
            <v>0</v>
          </cell>
          <cell r="Q8">
            <v>0</v>
          </cell>
          <cell r="R8">
            <v>0</v>
          </cell>
          <cell r="S8">
            <v>0</v>
          </cell>
          <cell r="T8" t="str">
            <v xml:space="preserve"> </v>
          </cell>
          <cell r="U8" t="str">
            <v xml:space="preserve"> </v>
          </cell>
        </row>
        <row r="9">
          <cell r="A9">
            <v>4</v>
          </cell>
          <cell r="B9">
            <v>1.5</v>
          </cell>
          <cell r="E9" t="str">
            <v xml:space="preserve"> </v>
          </cell>
          <cell r="F9">
            <v>0</v>
          </cell>
          <cell r="G9">
            <v>0</v>
          </cell>
          <cell r="H9">
            <v>0</v>
          </cell>
          <cell r="I9">
            <v>0</v>
          </cell>
          <cell r="J9">
            <v>0</v>
          </cell>
          <cell r="K9">
            <v>0</v>
          </cell>
          <cell r="L9">
            <v>0</v>
          </cell>
          <cell r="M9">
            <v>0</v>
          </cell>
          <cell r="N9">
            <v>0</v>
          </cell>
          <cell r="O9">
            <v>0</v>
          </cell>
          <cell r="P9">
            <v>0</v>
          </cell>
          <cell r="Q9">
            <v>0</v>
          </cell>
          <cell r="R9">
            <v>0</v>
          </cell>
          <cell r="S9">
            <v>0</v>
          </cell>
          <cell r="T9" t="str">
            <v xml:space="preserve"> </v>
          </cell>
          <cell r="U9" t="str">
            <v xml:space="preserve"> </v>
          </cell>
        </row>
        <row r="10">
          <cell r="A10">
            <v>5</v>
          </cell>
          <cell r="B10">
            <v>2</v>
          </cell>
          <cell r="E10" t="str">
            <v xml:space="preserve"> </v>
          </cell>
          <cell r="F10">
            <v>0</v>
          </cell>
          <cell r="G10">
            <v>0</v>
          </cell>
          <cell r="H10">
            <v>0</v>
          </cell>
          <cell r="I10">
            <v>0</v>
          </cell>
          <cell r="J10">
            <v>0</v>
          </cell>
          <cell r="K10">
            <v>0</v>
          </cell>
          <cell r="L10">
            <v>0</v>
          </cell>
          <cell r="M10">
            <v>0</v>
          </cell>
          <cell r="N10">
            <v>0</v>
          </cell>
          <cell r="O10">
            <v>0</v>
          </cell>
          <cell r="P10">
            <v>0</v>
          </cell>
          <cell r="Q10">
            <v>0</v>
          </cell>
          <cell r="R10">
            <v>0</v>
          </cell>
          <cell r="S10">
            <v>0</v>
          </cell>
          <cell r="T10" t="str">
            <v xml:space="preserve"> </v>
          </cell>
          <cell r="U10" t="str">
            <v xml:space="preserve"> </v>
          </cell>
        </row>
        <row r="11">
          <cell r="A11">
            <v>6</v>
          </cell>
          <cell r="B11">
            <v>2.5</v>
          </cell>
          <cell r="E11" t="str">
            <v xml:space="preserve"> </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t="str">
            <v xml:space="preserve"> </v>
          </cell>
          <cell r="U11" t="str">
            <v xml:space="preserve"> </v>
          </cell>
        </row>
        <row r="12">
          <cell r="A12">
            <v>7</v>
          </cell>
          <cell r="B12">
            <v>3</v>
          </cell>
          <cell r="E12" t="str">
            <v xml:space="preserve"> </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t="str">
            <v xml:space="preserve"> </v>
          </cell>
          <cell r="U12" t="str">
            <v xml:space="preserve"> </v>
          </cell>
        </row>
        <row r="13">
          <cell r="A13">
            <v>8</v>
          </cell>
          <cell r="B13">
            <v>4</v>
          </cell>
          <cell r="E13" t="str">
            <v xml:space="preserve"> </v>
          </cell>
          <cell r="F13">
            <v>0</v>
          </cell>
          <cell r="G13">
            <v>0</v>
          </cell>
          <cell r="H13">
            <v>0</v>
          </cell>
          <cell r="I13">
            <v>0</v>
          </cell>
          <cell r="J13">
            <v>0</v>
          </cell>
          <cell r="K13">
            <v>0</v>
          </cell>
          <cell r="L13">
            <v>0</v>
          </cell>
          <cell r="M13">
            <v>0</v>
          </cell>
          <cell r="N13">
            <v>0</v>
          </cell>
          <cell r="O13">
            <v>0</v>
          </cell>
          <cell r="P13">
            <v>0</v>
          </cell>
          <cell r="Q13">
            <v>0</v>
          </cell>
          <cell r="R13">
            <v>0</v>
          </cell>
          <cell r="S13">
            <v>0</v>
          </cell>
          <cell r="T13" t="str">
            <v xml:space="preserve"> </v>
          </cell>
          <cell r="U13" t="str">
            <v xml:space="preserve"> </v>
          </cell>
        </row>
        <row r="14">
          <cell r="A14">
            <v>9</v>
          </cell>
          <cell r="B14">
            <v>5</v>
          </cell>
          <cell r="E14" t="str">
            <v xml:space="preserve"> </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t="str">
            <v xml:space="preserve"> </v>
          </cell>
          <cell r="U14" t="str">
            <v xml:space="preserve"> </v>
          </cell>
        </row>
        <row r="15">
          <cell r="A15">
            <v>10</v>
          </cell>
          <cell r="B15">
            <v>6</v>
          </cell>
          <cell r="E15" t="str">
            <v xml:space="preserve"> </v>
          </cell>
          <cell r="F15">
            <v>0</v>
          </cell>
          <cell r="G15">
            <v>0</v>
          </cell>
          <cell r="H15">
            <v>0</v>
          </cell>
          <cell r="I15">
            <v>0</v>
          </cell>
          <cell r="J15">
            <v>0</v>
          </cell>
          <cell r="K15">
            <v>0</v>
          </cell>
          <cell r="L15">
            <v>0</v>
          </cell>
          <cell r="M15">
            <v>0</v>
          </cell>
          <cell r="N15">
            <v>0</v>
          </cell>
          <cell r="O15">
            <v>0</v>
          </cell>
          <cell r="P15">
            <v>0</v>
          </cell>
          <cell r="Q15">
            <v>0</v>
          </cell>
          <cell r="R15">
            <v>0</v>
          </cell>
          <cell r="S15">
            <v>0</v>
          </cell>
          <cell r="T15" t="str">
            <v xml:space="preserve"> </v>
          </cell>
          <cell r="U15" t="str">
            <v xml:space="preserve"> </v>
          </cell>
        </row>
        <row r="16">
          <cell r="A16">
            <v>11</v>
          </cell>
          <cell r="B16">
            <v>8</v>
          </cell>
          <cell r="E16" t="str">
            <v xml:space="preserve"> </v>
          </cell>
          <cell r="F16">
            <v>0</v>
          </cell>
          <cell r="G16">
            <v>0</v>
          </cell>
          <cell r="H16">
            <v>0</v>
          </cell>
          <cell r="I16">
            <v>0</v>
          </cell>
          <cell r="J16">
            <v>0</v>
          </cell>
          <cell r="K16">
            <v>0</v>
          </cell>
          <cell r="L16">
            <v>0</v>
          </cell>
          <cell r="M16">
            <v>0</v>
          </cell>
          <cell r="N16">
            <v>0</v>
          </cell>
          <cell r="O16">
            <v>0</v>
          </cell>
          <cell r="P16">
            <v>0</v>
          </cell>
          <cell r="Q16">
            <v>0</v>
          </cell>
          <cell r="R16">
            <v>0</v>
          </cell>
          <cell r="S16">
            <v>0</v>
          </cell>
          <cell r="T16" t="str">
            <v xml:space="preserve"> </v>
          </cell>
          <cell r="U16" t="str">
            <v xml:space="preserve"> </v>
          </cell>
        </row>
        <row r="17">
          <cell r="A17">
            <v>12</v>
          </cell>
          <cell r="B17">
            <v>10</v>
          </cell>
          <cell r="E17" t="str">
            <v xml:space="preserve"> </v>
          </cell>
          <cell r="F17">
            <v>0</v>
          </cell>
          <cell r="G17">
            <v>0</v>
          </cell>
          <cell r="H17">
            <v>0</v>
          </cell>
          <cell r="I17">
            <v>0</v>
          </cell>
          <cell r="J17">
            <v>0</v>
          </cell>
          <cell r="L17">
            <v>0</v>
          </cell>
          <cell r="M17">
            <v>0</v>
          </cell>
          <cell r="N17">
            <v>0</v>
          </cell>
          <cell r="O17">
            <v>0</v>
          </cell>
          <cell r="P17">
            <v>0</v>
          </cell>
          <cell r="Q17">
            <v>0</v>
          </cell>
          <cell r="R17">
            <v>0</v>
          </cell>
          <cell r="S17">
            <v>0</v>
          </cell>
          <cell r="T17" t="str">
            <v xml:space="preserve"> </v>
          </cell>
          <cell r="U17" t="str">
            <v xml:space="preserve"> </v>
          </cell>
        </row>
        <row r="18">
          <cell r="A18">
            <v>13</v>
          </cell>
          <cell r="B18">
            <v>12</v>
          </cell>
          <cell r="E18" t="str">
            <v xml:space="preserve"> </v>
          </cell>
          <cell r="F18">
            <v>0</v>
          </cell>
          <cell r="G18">
            <v>0</v>
          </cell>
          <cell r="H18">
            <v>0</v>
          </cell>
          <cell r="I18">
            <v>0</v>
          </cell>
          <cell r="J18">
            <v>0</v>
          </cell>
          <cell r="L18">
            <v>0</v>
          </cell>
          <cell r="M18">
            <v>0</v>
          </cell>
          <cell r="N18">
            <v>0</v>
          </cell>
          <cell r="O18">
            <v>0</v>
          </cell>
          <cell r="P18">
            <v>0</v>
          </cell>
          <cell r="Q18">
            <v>0</v>
          </cell>
          <cell r="R18">
            <v>0</v>
          </cell>
          <cell r="S18">
            <v>0</v>
          </cell>
          <cell r="T18" t="str">
            <v xml:space="preserve"> </v>
          </cell>
          <cell r="U18" t="str">
            <v xml:space="preserve"> </v>
          </cell>
        </row>
        <row r="19">
          <cell r="A19">
            <v>14</v>
          </cell>
          <cell r="B19">
            <v>14</v>
          </cell>
          <cell r="E19" t="str">
            <v xml:space="preserve"> </v>
          </cell>
          <cell r="F19">
            <v>0</v>
          </cell>
          <cell r="G19">
            <v>0</v>
          </cell>
          <cell r="H19">
            <v>0</v>
          </cell>
          <cell r="I19">
            <v>0</v>
          </cell>
          <cell r="J19">
            <v>0</v>
          </cell>
          <cell r="L19">
            <v>0</v>
          </cell>
          <cell r="M19">
            <v>0</v>
          </cell>
          <cell r="N19">
            <v>0</v>
          </cell>
          <cell r="O19">
            <v>0</v>
          </cell>
          <cell r="P19">
            <v>0</v>
          </cell>
          <cell r="Q19">
            <v>0</v>
          </cell>
          <cell r="R19">
            <v>0</v>
          </cell>
          <cell r="S19">
            <v>0</v>
          </cell>
          <cell r="T19" t="str">
            <v xml:space="preserve"> </v>
          </cell>
          <cell r="U19" t="str">
            <v xml:space="preserve"> </v>
          </cell>
        </row>
        <row r="20">
          <cell r="A20">
            <v>15</v>
          </cell>
          <cell r="B20">
            <v>16</v>
          </cell>
          <cell r="E20" t="str">
            <v xml:space="preserve"> </v>
          </cell>
          <cell r="F20">
            <v>0</v>
          </cell>
          <cell r="G20">
            <v>0</v>
          </cell>
          <cell r="H20">
            <v>0</v>
          </cell>
          <cell r="I20">
            <v>0</v>
          </cell>
          <cell r="J20">
            <v>0</v>
          </cell>
          <cell r="K20">
            <v>0</v>
          </cell>
          <cell r="L20">
            <v>0</v>
          </cell>
          <cell r="M20">
            <v>0</v>
          </cell>
          <cell r="N20">
            <v>0</v>
          </cell>
          <cell r="O20">
            <v>0</v>
          </cell>
          <cell r="P20">
            <v>0</v>
          </cell>
          <cell r="Q20">
            <v>0</v>
          </cell>
          <cell r="R20">
            <v>0</v>
          </cell>
          <cell r="S20">
            <v>0</v>
          </cell>
          <cell r="T20" t="str">
            <v xml:space="preserve"> </v>
          </cell>
          <cell r="U20" t="str">
            <v xml:space="preserve"> </v>
          </cell>
        </row>
        <row r="21">
          <cell r="A21">
            <v>16</v>
          </cell>
          <cell r="B21">
            <v>18</v>
          </cell>
          <cell r="E21" t="str">
            <v xml:space="preserve"> </v>
          </cell>
          <cell r="F21">
            <v>0</v>
          </cell>
          <cell r="G21">
            <v>0</v>
          </cell>
          <cell r="H21">
            <v>0</v>
          </cell>
          <cell r="I21">
            <v>0</v>
          </cell>
          <cell r="J21">
            <v>0</v>
          </cell>
          <cell r="L21">
            <v>0</v>
          </cell>
          <cell r="M21">
            <v>0</v>
          </cell>
          <cell r="N21">
            <v>0</v>
          </cell>
          <cell r="O21">
            <v>0</v>
          </cell>
          <cell r="P21">
            <v>0</v>
          </cell>
          <cell r="Q21">
            <v>0</v>
          </cell>
          <cell r="R21">
            <v>0</v>
          </cell>
          <cell r="S21">
            <v>0</v>
          </cell>
          <cell r="T21" t="str">
            <v xml:space="preserve"> </v>
          </cell>
          <cell r="U21" t="str">
            <v xml:space="preserve"> </v>
          </cell>
        </row>
        <row r="22">
          <cell r="A22">
            <v>17</v>
          </cell>
          <cell r="B22">
            <v>20</v>
          </cell>
          <cell r="E22" t="str">
            <v xml:space="preserve"> </v>
          </cell>
          <cell r="F22">
            <v>0</v>
          </cell>
          <cell r="G22">
            <v>0</v>
          </cell>
          <cell r="H22">
            <v>0</v>
          </cell>
          <cell r="I22">
            <v>0</v>
          </cell>
          <cell r="J22">
            <v>0</v>
          </cell>
          <cell r="L22">
            <v>0</v>
          </cell>
          <cell r="M22">
            <v>0</v>
          </cell>
          <cell r="N22">
            <v>0</v>
          </cell>
          <cell r="O22">
            <v>0</v>
          </cell>
          <cell r="P22">
            <v>0</v>
          </cell>
          <cell r="Q22">
            <v>0</v>
          </cell>
          <cell r="R22">
            <v>0</v>
          </cell>
          <cell r="S22">
            <v>0</v>
          </cell>
          <cell r="T22" t="str">
            <v xml:space="preserve"> </v>
          </cell>
          <cell r="U22" t="str">
            <v xml:space="preserve"> </v>
          </cell>
        </row>
        <row r="23">
          <cell r="A23">
            <v>18</v>
          </cell>
          <cell r="B23">
            <v>22</v>
          </cell>
          <cell r="E23" t="str">
            <v xml:space="preserve"> </v>
          </cell>
          <cell r="F23">
            <v>0</v>
          </cell>
          <cell r="G23">
            <v>0</v>
          </cell>
          <cell r="H23">
            <v>0</v>
          </cell>
          <cell r="I23">
            <v>0</v>
          </cell>
          <cell r="J23">
            <v>0</v>
          </cell>
          <cell r="L23">
            <v>0</v>
          </cell>
          <cell r="M23">
            <v>0</v>
          </cell>
          <cell r="N23">
            <v>0</v>
          </cell>
          <cell r="O23">
            <v>0</v>
          </cell>
          <cell r="P23">
            <v>0</v>
          </cell>
          <cell r="Q23">
            <v>0</v>
          </cell>
          <cell r="R23">
            <v>0</v>
          </cell>
          <cell r="S23">
            <v>0</v>
          </cell>
          <cell r="T23" t="str">
            <v xml:space="preserve"> </v>
          </cell>
          <cell r="U23" t="str">
            <v xml:space="preserve"> </v>
          </cell>
        </row>
        <row r="24">
          <cell r="A24">
            <v>19</v>
          </cell>
          <cell r="B24">
            <v>24</v>
          </cell>
          <cell r="E24" t="str">
            <v xml:space="preserve"> </v>
          </cell>
          <cell r="F24">
            <v>0</v>
          </cell>
          <cell r="G24">
            <v>0</v>
          </cell>
          <cell r="H24">
            <v>0</v>
          </cell>
          <cell r="I24">
            <v>0</v>
          </cell>
          <cell r="J24">
            <v>0</v>
          </cell>
          <cell r="L24">
            <v>0</v>
          </cell>
          <cell r="M24">
            <v>0</v>
          </cell>
          <cell r="N24">
            <v>0</v>
          </cell>
          <cell r="O24">
            <v>0</v>
          </cell>
          <cell r="P24">
            <v>0</v>
          </cell>
          <cell r="Q24">
            <v>0</v>
          </cell>
          <cell r="R24">
            <v>0</v>
          </cell>
          <cell r="S24">
            <v>0</v>
          </cell>
          <cell r="T24" t="str">
            <v xml:space="preserve"> </v>
          </cell>
          <cell r="U24" t="str">
            <v xml:space="preserve"> </v>
          </cell>
        </row>
        <row r="25">
          <cell r="A25">
            <v>20</v>
          </cell>
          <cell r="B25">
            <v>26</v>
          </cell>
          <cell r="E25" t="str">
            <v xml:space="preserve"> </v>
          </cell>
          <cell r="F25">
            <v>0</v>
          </cell>
          <cell r="G25">
            <v>0</v>
          </cell>
          <cell r="H25">
            <v>0</v>
          </cell>
          <cell r="I25">
            <v>0</v>
          </cell>
          <cell r="J25">
            <v>0</v>
          </cell>
          <cell r="L25">
            <v>0</v>
          </cell>
          <cell r="M25">
            <v>0</v>
          </cell>
          <cell r="N25">
            <v>0</v>
          </cell>
          <cell r="O25">
            <v>0</v>
          </cell>
          <cell r="P25">
            <v>0</v>
          </cell>
          <cell r="Q25">
            <v>0</v>
          </cell>
          <cell r="R25">
            <v>0</v>
          </cell>
          <cell r="S25">
            <v>0</v>
          </cell>
          <cell r="T25" t="str">
            <v xml:space="preserve"> </v>
          </cell>
          <cell r="U25" t="str">
            <v xml:space="preserve"> </v>
          </cell>
        </row>
        <row r="26">
          <cell r="A26">
            <v>21</v>
          </cell>
          <cell r="B26">
            <v>28</v>
          </cell>
          <cell r="E26" t="str">
            <v xml:space="preserve"> </v>
          </cell>
          <cell r="F26">
            <v>0</v>
          </cell>
          <cell r="G26">
            <v>0</v>
          </cell>
          <cell r="H26">
            <v>0</v>
          </cell>
          <cell r="I26">
            <v>0</v>
          </cell>
          <cell r="J26">
            <v>0</v>
          </cell>
          <cell r="L26">
            <v>0</v>
          </cell>
          <cell r="M26">
            <v>0</v>
          </cell>
          <cell r="N26">
            <v>0</v>
          </cell>
          <cell r="O26">
            <v>0</v>
          </cell>
          <cell r="P26">
            <v>0</v>
          </cell>
          <cell r="Q26">
            <v>0</v>
          </cell>
          <cell r="R26">
            <v>0</v>
          </cell>
          <cell r="S26">
            <v>0</v>
          </cell>
          <cell r="T26" t="str">
            <v xml:space="preserve"> </v>
          </cell>
          <cell r="U26" t="str">
            <v xml:space="preserve"> </v>
          </cell>
        </row>
        <row r="27">
          <cell r="A27">
            <v>22</v>
          </cell>
          <cell r="B27">
            <v>30</v>
          </cell>
          <cell r="E27" t="str">
            <v xml:space="preserve"> </v>
          </cell>
          <cell r="F27">
            <v>0</v>
          </cell>
          <cell r="G27">
            <v>0</v>
          </cell>
          <cell r="H27">
            <v>0</v>
          </cell>
          <cell r="I27">
            <v>0</v>
          </cell>
          <cell r="J27">
            <v>0</v>
          </cell>
          <cell r="L27">
            <v>0</v>
          </cell>
          <cell r="M27">
            <v>0</v>
          </cell>
          <cell r="N27">
            <v>0</v>
          </cell>
          <cell r="O27">
            <v>0</v>
          </cell>
          <cell r="P27">
            <v>0</v>
          </cell>
          <cell r="Q27">
            <v>0</v>
          </cell>
          <cell r="R27">
            <v>0</v>
          </cell>
          <cell r="S27">
            <v>0</v>
          </cell>
          <cell r="T27" t="str">
            <v xml:space="preserve"> </v>
          </cell>
          <cell r="U27" t="str">
            <v xml:space="preserve"> </v>
          </cell>
        </row>
        <row r="28">
          <cell r="A28">
            <v>23</v>
          </cell>
          <cell r="B28">
            <v>32</v>
          </cell>
          <cell r="E28" t="str">
            <v xml:space="preserve"> </v>
          </cell>
          <cell r="F28">
            <v>0</v>
          </cell>
          <cell r="G28">
            <v>0</v>
          </cell>
          <cell r="H28">
            <v>0</v>
          </cell>
          <cell r="I28">
            <v>0</v>
          </cell>
          <cell r="J28">
            <v>0</v>
          </cell>
          <cell r="L28">
            <v>0</v>
          </cell>
          <cell r="M28">
            <v>0</v>
          </cell>
          <cell r="N28">
            <v>0</v>
          </cell>
          <cell r="O28">
            <v>0</v>
          </cell>
          <cell r="P28">
            <v>0</v>
          </cell>
          <cell r="Q28">
            <v>0</v>
          </cell>
          <cell r="R28">
            <v>0</v>
          </cell>
          <cell r="S28">
            <v>0</v>
          </cell>
          <cell r="T28" t="str">
            <v xml:space="preserve"> </v>
          </cell>
          <cell r="U28" t="str">
            <v xml:space="preserve"> </v>
          </cell>
        </row>
        <row r="29">
          <cell r="A29">
            <v>24</v>
          </cell>
          <cell r="B29">
            <v>34</v>
          </cell>
          <cell r="E29" t="str">
            <v xml:space="preserve"> </v>
          </cell>
          <cell r="F29">
            <v>0</v>
          </cell>
          <cell r="G29">
            <v>0</v>
          </cell>
          <cell r="H29">
            <v>0</v>
          </cell>
          <cell r="I29">
            <v>0</v>
          </cell>
          <cell r="J29">
            <v>0</v>
          </cell>
          <cell r="L29">
            <v>0</v>
          </cell>
          <cell r="M29">
            <v>0</v>
          </cell>
          <cell r="N29">
            <v>0</v>
          </cell>
          <cell r="O29">
            <v>0</v>
          </cell>
          <cell r="P29">
            <v>0</v>
          </cell>
          <cell r="Q29">
            <v>0</v>
          </cell>
          <cell r="R29">
            <v>0</v>
          </cell>
          <cell r="S29">
            <v>0</v>
          </cell>
          <cell r="T29" t="str">
            <v xml:space="preserve"> </v>
          </cell>
          <cell r="U29" t="str">
            <v xml:space="preserve"> </v>
          </cell>
        </row>
        <row r="30">
          <cell r="A30">
            <v>25</v>
          </cell>
          <cell r="B30">
            <v>36</v>
          </cell>
          <cell r="E30" t="str">
            <v xml:space="preserve"> </v>
          </cell>
          <cell r="F30">
            <v>0</v>
          </cell>
          <cell r="G30">
            <v>0</v>
          </cell>
          <cell r="H30">
            <v>0</v>
          </cell>
          <cell r="I30">
            <v>0</v>
          </cell>
          <cell r="J30">
            <v>0</v>
          </cell>
          <cell r="L30">
            <v>0</v>
          </cell>
          <cell r="M30">
            <v>0</v>
          </cell>
          <cell r="N30">
            <v>0</v>
          </cell>
          <cell r="O30">
            <v>0</v>
          </cell>
          <cell r="P30">
            <v>0</v>
          </cell>
          <cell r="Q30">
            <v>0</v>
          </cell>
          <cell r="R30">
            <v>0</v>
          </cell>
          <cell r="S30">
            <v>0</v>
          </cell>
          <cell r="T30" t="str">
            <v xml:space="preserve"> </v>
          </cell>
          <cell r="U30" t="str">
            <v xml:space="preserve"> </v>
          </cell>
        </row>
        <row r="31">
          <cell r="A31">
            <v>26</v>
          </cell>
          <cell r="B31">
            <v>38</v>
          </cell>
          <cell r="E31" t="str">
            <v xml:space="preserve"> </v>
          </cell>
          <cell r="F31">
            <v>0</v>
          </cell>
          <cell r="G31">
            <v>0</v>
          </cell>
          <cell r="H31">
            <v>0</v>
          </cell>
          <cell r="I31">
            <v>0</v>
          </cell>
          <cell r="J31">
            <v>0</v>
          </cell>
          <cell r="L31">
            <v>0</v>
          </cell>
          <cell r="M31">
            <v>0</v>
          </cell>
          <cell r="N31">
            <v>0</v>
          </cell>
          <cell r="O31">
            <v>0</v>
          </cell>
          <cell r="P31">
            <v>0</v>
          </cell>
          <cell r="Q31">
            <v>0</v>
          </cell>
          <cell r="R31">
            <v>0</v>
          </cell>
          <cell r="S31">
            <v>0</v>
          </cell>
          <cell r="T31" t="str">
            <v xml:space="preserve"> </v>
          </cell>
          <cell r="U31" t="str">
            <v xml:space="preserve"> </v>
          </cell>
        </row>
        <row r="32">
          <cell r="A32">
            <v>27</v>
          </cell>
          <cell r="B32">
            <v>40</v>
          </cell>
          <cell r="E32" t="str">
            <v xml:space="preserve"> </v>
          </cell>
          <cell r="F32">
            <v>0</v>
          </cell>
          <cell r="G32">
            <v>0</v>
          </cell>
          <cell r="H32">
            <v>0</v>
          </cell>
          <cell r="I32">
            <v>0</v>
          </cell>
          <cell r="J32">
            <v>0</v>
          </cell>
          <cell r="L32">
            <v>0</v>
          </cell>
          <cell r="M32">
            <v>0</v>
          </cell>
          <cell r="N32">
            <v>0</v>
          </cell>
          <cell r="O32">
            <v>0</v>
          </cell>
          <cell r="P32">
            <v>0</v>
          </cell>
          <cell r="Q32">
            <v>0</v>
          </cell>
          <cell r="R32">
            <v>0</v>
          </cell>
          <cell r="S32">
            <v>0</v>
          </cell>
          <cell r="T32" t="str">
            <v xml:space="preserve"> </v>
          </cell>
          <cell r="U32" t="str">
            <v xml:space="preserve"> </v>
          </cell>
        </row>
        <row r="33">
          <cell r="A33">
            <v>28</v>
          </cell>
          <cell r="B33">
            <v>42</v>
          </cell>
          <cell r="E33" t="str">
            <v xml:space="preserve"> </v>
          </cell>
          <cell r="F33">
            <v>0</v>
          </cell>
          <cell r="G33">
            <v>0</v>
          </cell>
          <cell r="H33">
            <v>0</v>
          </cell>
          <cell r="I33">
            <v>0</v>
          </cell>
          <cell r="J33">
            <v>0</v>
          </cell>
          <cell r="L33">
            <v>0</v>
          </cell>
          <cell r="M33">
            <v>0</v>
          </cell>
          <cell r="N33">
            <v>0</v>
          </cell>
          <cell r="O33">
            <v>0</v>
          </cell>
          <cell r="P33">
            <v>0</v>
          </cell>
          <cell r="Q33">
            <v>0</v>
          </cell>
          <cell r="R33">
            <v>0</v>
          </cell>
          <cell r="S33">
            <v>0</v>
          </cell>
          <cell r="T33" t="str">
            <v xml:space="preserve"> </v>
          </cell>
          <cell r="U33" t="str">
            <v xml:space="preserve"> </v>
          </cell>
        </row>
        <row r="34">
          <cell r="A34">
            <v>29</v>
          </cell>
          <cell r="B34">
            <v>44</v>
          </cell>
          <cell r="E34" t="str">
            <v xml:space="preserve"> </v>
          </cell>
          <cell r="F34">
            <v>0</v>
          </cell>
          <cell r="G34">
            <v>0</v>
          </cell>
          <cell r="H34">
            <v>0</v>
          </cell>
          <cell r="I34">
            <v>0</v>
          </cell>
          <cell r="J34">
            <v>0</v>
          </cell>
          <cell r="L34">
            <v>0</v>
          </cell>
          <cell r="M34">
            <v>0</v>
          </cell>
          <cell r="N34">
            <v>0</v>
          </cell>
          <cell r="O34">
            <v>0</v>
          </cell>
          <cell r="P34">
            <v>0</v>
          </cell>
          <cell r="Q34">
            <v>0</v>
          </cell>
          <cell r="R34">
            <v>0</v>
          </cell>
          <cell r="S34">
            <v>0</v>
          </cell>
          <cell r="T34" t="str">
            <v xml:space="preserve"> </v>
          </cell>
          <cell r="U34" t="str">
            <v xml:space="preserve"> </v>
          </cell>
        </row>
        <row r="35">
          <cell r="A35">
            <v>30</v>
          </cell>
          <cell r="B35">
            <v>46</v>
          </cell>
          <cell r="E35" t="str">
            <v xml:space="preserve"> </v>
          </cell>
          <cell r="F35">
            <v>0</v>
          </cell>
          <cell r="G35">
            <v>0</v>
          </cell>
          <cell r="H35">
            <v>0</v>
          </cell>
          <cell r="I35">
            <v>0</v>
          </cell>
          <cell r="J35">
            <v>0</v>
          </cell>
          <cell r="L35">
            <v>0</v>
          </cell>
          <cell r="M35">
            <v>0</v>
          </cell>
          <cell r="N35">
            <v>0</v>
          </cell>
          <cell r="O35">
            <v>0</v>
          </cell>
          <cell r="P35">
            <v>0</v>
          </cell>
          <cell r="Q35">
            <v>0</v>
          </cell>
          <cell r="R35">
            <v>0</v>
          </cell>
          <cell r="S35">
            <v>0</v>
          </cell>
          <cell r="T35" t="str">
            <v xml:space="preserve"> </v>
          </cell>
          <cell r="U35" t="str">
            <v xml:space="preserve"> </v>
          </cell>
        </row>
        <row r="36">
          <cell r="A36">
            <v>31</v>
          </cell>
          <cell r="B36">
            <v>48</v>
          </cell>
          <cell r="E36" t="str">
            <v xml:space="preserve"> </v>
          </cell>
          <cell r="F36">
            <v>0</v>
          </cell>
          <cell r="G36">
            <v>0</v>
          </cell>
          <cell r="H36">
            <v>0</v>
          </cell>
          <cell r="I36">
            <v>0</v>
          </cell>
          <cell r="J36">
            <v>0</v>
          </cell>
          <cell r="L36">
            <v>0</v>
          </cell>
          <cell r="M36">
            <v>0</v>
          </cell>
          <cell r="N36">
            <v>0</v>
          </cell>
          <cell r="O36">
            <v>0</v>
          </cell>
          <cell r="P36">
            <v>0</v>
          </cell>
          <cell r="Q36">
            <v>0</v>
          </cell>
          <cell r="R36">
            <v>0</v>
          </cell>
          <cell r="S36">
            <v>0</v>
          </cell>
          <cell r="T36" t="str">
            <v xml:space="preserve"> </v>
          </cell>
          <cell r="U36" t="str">
            <v xml:space="preserve"> </v>
          </cell>
        </row>
        <row r="37">
          <cell r="A37">
            <v>32</v>
          </cell>
          <cell r="B37">
            <v>52</v>
          </cell>
          <cell r="E37" t="str">
            <v xml:space="preserve"> </v>
          </cell>
          <cell r="F37">
            <v>0</v>
          </cell>
          <cell r="G37">
            <v>0</v>
          </cell>
          <cell r="H37">
            <v>0</v>
          </cell>
          <cell r="I37">
            <v>0</v>
          </cell>
          <cell r="J37">
            <v>0</v>
          </cell>
          <cell r="L37">
            <v>0</v>
          </cell>
          <cell r="M37">
            <v>0</v>
          </cell>
          <cell r="N37">
            <v>0</v>
          </cell>
          <cell r="O37">
            <v>0</v>
          </cell>
          <cell r="P37">
            <v>0</v>
          </cell>
          <cell r="Q37">
            <v>0</v>
          </cell>
          <cell r="R37">
            <v>0</v>
          </cell>
          <cell r="S37">
            <v>0</v>
          </cell>
          <cell r="T37" t="str">
            <v xml:space="preserve"> </v>
          </cell>
          <cell r="U37" t="str">
            <v xml:space="preserve"> </v>
          </cell>
        </row>
        <row r="38">
          <cell r="A38">
            <v>33</v>
          </cell>
          <cell r="B38">
            <v>56</v>
          </cell>
          <cell r="E38" t="str">
            <v xml:space="preserve"> </v>
          </cell>
          <cell r="F38">
            <v>0</v>
          </cell>
          <cell r="G38">
            <v>0</v>
          </cell>
          <cell r="H38">
            <v>0</v>
          </cell>
          <cell r="I38">
            <v>0</v>
          </cell>
          <cell r="J38">
            <v>0</v>
          </cell>
          <cell r="L38">
            <v>0</v>
          </cell>
          <cell r="M38">
            <v>0</v>
          </cell>
          <cell r="N38">
            <v>0</v>
          </cell>
          <cell r="O38">
            <v>0</v>
          </cell>
          <cell r="P38">
            <v>0</v>
          </cell>
          <cell r="Q38">
            <v>0</v>
          </cell>
          <cell r="R38">
            <v>0</v>
          </cell>
          <cell r="S38">
            <v>0</v>
          </cell>
          <cell r="T38" t="str">
            <v xml:space="preserve"> </v>
          </cell>
          <cell r="U38" t="str">
            <v xml:space="preserve"> </v>
          </cell>
        </row>
        <row r="39">
          <cell r="A39">
            <v>34</v>
          </cell>
          <cell r="B39">
            <v>60</v>
          </cell>
          <cell r="E39" t="str">
            <v xml:space="preserve"> </v>
          </cell>
          <cell r="F39">
            <v>0</v>
          </cell>
          <cell r="G39">
            <v>0</v>
          </cell>
          <cell r="H39">
            <v>0</v>
          </cell>
          <cell r="I39">
            <v>0</v>
          </cell>
          <cell r="J39">
            <v>0</v>
          </cell>
          <cell r="L39">
            <v>0</v>
          </cell>
          <cell r="M39">
            <v>0</v>
          </cell>
          <cell r="N39">
            <v>0</v>
          </cell>
          <cell r="O39">
            <v>0</v>
          </cell>
          <cell r="P39">
            <v>0</v>
          </cell>
          <cell r="Q39">
            <v>0</v>
          </cell>
          <cell r="R39">
            <v>0</v>
          </cell>
          <cell r="S39">
            <v>0</v>
          </cell>
          <cell r="T39" t="str">
            <v xml:space="preserve"> </v>
          </cell>
          <cell r="U39" t="str">
            <v xml:space="preserve"> </v>
          </cell>
        </row>
        <row r="40">
          <cell r="A40">
            <v>35</v>
          </cell>
          <cell r="B40">
            <v>64</v>
          </cell>
          <cell r="E40" t="str">
            <v xml:space="preserve"> </v>
          </cell>
          <cell r="F40">
            <v>0</v>
          </cell>
          <cell r="G40">
            <v>0</v>
          </cell>
          <cell r="H40">
            <v>0</v>
          </cell>
          <cell r="I40">
            <v>0</v>
          </cell>
          <cell r="J40">
            <v>0</v>
          </cell>
          <cell r="L40">
            <v>0</v>
          </cell>
          <cell r="M40">
            <v>0</v>
          </cell>
          <cell r="N40">
            <v>0</v>
          </cell>
          <cell r="O40">
            <v>0</v>
          </cell>
          <cell r="P40">
            <v>0</v>
          </cell>
          <cell r="Q40">
            <v>0</v>
          </cell>
          <cell r="R40">
            <v>0</v>
          </cell>
          <cell r="S40">
            <v>0</v>
          </cell>
          <cell r="T40" t="str">
            <v xml:space="preserve"> </v>
          </cell>
          <cell r="U40" t="str">
            <v xml:space="preserve"> </v>
          </cell>
        </row>
        <row r="41">
          <cell r="A41">
            <v>36</v>
          </cell>
          <cell r="B41">
            <v>68</v>
          </cell>
          <cell r="E41" t="str">
            <v xml:space="preserve"> </v>
          </cell>
          <cell r="F41">
            <v>0</v>
          </cell>
          <cell r="G41">
            <v>0</v>
          </cell>
          <cell r="H41">
            <v>0</v>
          </cell>
          <cell r="I41">
            <v>0</v>
          </cell>
          <cell r="J41">
            <v>0</v>
          </cell>
          <cell r="L41">
            <v>0</v>
          </cell>
          <cell r="M41">
            <v>0</v>
          </cell>
          <cell r="N41">
            <v>0</v>
          </cell>
          <cell r="O41">
            <v>0</v>
          </cell>
          <cell r="P41">
            <v>0</v>
          </cell>
          <cell r="Q41">
            <v>0</v>
          </cell>
          <cell r="R41">
            <v>0</v>
          </cell>
          <cell r="S41">
            <v>0</v>
          </cell>
          <cell r="T41" t="str">
            <v xml:space="preserve"> </v>
          </cell>
          <cell r="U41" t="str">
            <v xml:space="preserve"> </v>
          </cell>
        </row>
        <row r="42">
          <cell r="A42">
            <v>37</v>
          </cell>
          <cell r="B42">
            <v>72</v>
          </cell>
          <cell r="E42" t="str">
            <v xml:space="preserve"> </v>
          </cell>
          <cell r="F42">
            <v>0</v>
          </cell>
          <cell r="G42">
            <v>0</v>
          </cell>
          <cell r="H42">
            <v>0</v>
          </cell>
          <cell r="I42">
            <v>0</v>
          </cell>
          <cell r="J42">
            <v>0</v>
          </cell>
          <cell r="L42">
            <v>0</v>
          </cell>
          <cell r="M42">
            <v>0</v>
          </cell>
          <cell r="N42">
            <v>0</v>
          </cell>
          <cell r="O42">
            <v>0</v>
          </cell>
          <cell r="P42">
            <v>0</v>
          </cell>
          <cell r="Q42">
            <v>0</v>
          </cell>
          <cell r="R42">
            <v>0</v>
          </cell>
          <cell r="S42">
            <v>0</v>
          </cell>
          <cell r="T42" t="str">
            <v xml:space="preserve"> </v>
          </cell>
          <cell r="U42" t="str">
            <v xml:space="preserve"> </v>
          </cell>
        </row>
        <row r="43">
          <cell r="A43">
            <v>38</v>
          </cell>
          <cell r="B43">
            <v>76</v>
          </cell>
          <cell r="E43" t="str">
            <v xml:space="preserve"> </v>
          </cell>
          <cell r="F43">
            <v>0</v>
          </cell>
          <cell r="G43">
            <v>0</v>
          </cell>
          <cell r="H43">
            <v>0</v>
          </cell>
          <cell r="I43">
            <v>0</v>
          </cell>
          <cell r="J43">
            <v>0</v>
          </cell>
          <cell r="L43">
            <v>0</v>
          </cell>
          <cell r="M43">
            <v>0</v>
          </cell>
          <cell r="N43">
            <v>0</v>
          </cell>
          <cell r="O43">
            <v>0</v>
          </cell>
          <cell r="P43">
            <v>0</v>
          </cell>
          <cell r="Q43">
            <v>0</v>
          </cell>
          <cell r="R43">
            <v>0</v>
          </cell>
          <cell r="S43">
            <v>0</v>
          </cell>
          <cell r="T43" t="str">
            <v xml:space="preserve"> </v>
          </cell>
          <cell r="U43" t="str">
            <v xml:space="preserve"> </v>
          </cell>
        </row>
        <row r="44">
          <cell r="A44">
            <v>39</v>
          </cell>
          <cell r="B44">
            <v>80</v>
          </cell>
          <cell r="E44" t="str">
            <v xml:space="preserve"> </v>
          </cell>
          <cell r="F44">
            <v>0</v>
          </cell>
          <cell r="G44">
            <v>0</v>
          </cell>
          <cell r="H44">
            <v>0</v>
          </cell>
          <cell r="I44">
            <v>0</v>
          </cell>
          <cell r="J44">
            <v>0</v>
          </cell>
          <cell r="L44">
            <v>0</v>
          </cell>
          <cell r="M44">
            <v>0</v>
          </cell>
          <cell r="N44">
            <v>0</v>
          </cell>
          <cell r="O44">
            <v>0</v>
          </cell>
          <cell r="P44">
            <v>0</v>
          </cell>
          <cell r="Q44">
            <v>0</v>
          </cell>
          <cell r="R44">
            <v>0</v>
          </cell>
          <cell r="S44">
            <v>0</v>
          </cell>
          <cell r="T44" t="str">
            <v xml:space="preserve"> </v>
          </cell>
          <cell r="U44" t="str">
            <v xml:space="preserve"> </v>
          </cell>
        </row>
        <row r="45">
          <cell r="A45" t="str">
            <v>AVE.</v>
          </cell>
          <cell r="B45" t="str">
            <v xml:space="preserve"> </v>
          </cell>
          <cell r="D45">
            <v>0</v>
          </cell>
          <cell r="E45">
            <v>0</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t="str">
            <v xml:space="preserve"> </v>
          </cell>
          <cell r="U45" t="str">
            <v xml:space="preserve"> </v>
          </cell>
        </row>
        <row r="47">
          <cell r="A47" t="str">
            <v>*** Reference Paper : Predict Fittings For Piping Systems ***</v>
          </cell>
          <cell r="K47" t="str">
            <v>Fc = 0.25  Utility Supply Lines, OSBL</v>
          </cell>
          <cell r="R47" t="str">
            <v>Fc = 2.00  Manifold Type Piping</v>
          </cell>
        </row>
        <row r="48">
          <cell r="D48" t="str">
            <v xml:space="preserve">   By William B. Hooper , Monsanto Co.</v>
          </cell>
          <cell r="K48" t="str">
            <v xml:space="preserve">        (PIPE JOINT FACTOR Fp = 100%)</v>
          </cell>
          <cell r="R48" t="str">
            <v xml:space="preserve">        (PIPE JOINT FACTOR Fp = 0%)</v>
          </cell>
        </row>
        <row r="49">
          <cell r="K49" t="str">
            <v>Fc = 0.50  Long, Straight Piping Run</v>
          </cell>
          <cell r="R49" t="str">
            <v>Fc = 4.00  Very Complex Manifolds</v>
          </cell>
        </row>
        <row r="50">
          <cell r="A50" t="str">
            <v>The number and types of pipe fittings can be estimated by this method</v>
          </cell>
          <cell r="K50" t="str">
            <v xml:space="preserve">        (PIPE JOINT FACTOR Fp = 100%)</v>
          </cell>
          <cell r="R50" t="str">
            <v xml:space="preserve">        (PIPE JOINT FACTOR Fp = 0%)</v>
          </cell>
        </row>
        <row r="51">
          <cell r="A51" t="str">
            <v>long before the piping isometrics are done. Pipe size and a general idea</v>
          </cell>
          <cell r="K51" t="str">
            <v>Fc = 1.00  Normal Piping</v>
          </cell>
        </row>
        <row r="52">
          <cell r="A52" t="str">
            <v>of the system's complexity are all that is needed.</v>
          </cell>
          <cell r="K52" t="str">
            <v xml:space="preserve">        (PIPE JOINT FACTOR Fp = 10%)</v>
          </cell>
        </row>
      </sheetData>
      <sheetData sheetId="3">
        <row r="8">
          <cell r="B8" t="str">
            <v>5S</v>
          </cell>
          <cell r="C8">
            <v>0.5</v>
          </cell>
          <cell r="D8">
            <v>1.65</v>
          </cell>
          <cell r="E8">
            <v>1</v>
          </cell>
          <cell r="I8">
            <v>7.0000000000000007E-2</v>
          </cell>
          <cell r="J8">
            <v>0</v>
          </cell>
          <cell r="K8">
            <v>7.0000000000000007E-2</v>
          </cell>
          <cell r="P8">
            <v>2</v>
          </cell>
        </row>
        <row r="9">
          <cell r="B9" t="str">
            <v>5S</v>
          </cell>
          <cell r="C9">
            <v>0.5</v>
          </cell>
          <cell r="D9">
            <v>1.65</v>
          </cell>
          <cell r="E9">
            <v>1</v>
          </cell>
          <cell r="I9">
            <v>7.0000000000000007E-2</v>
          </cell>
          <cell r="J9">
            <v>0</v>
          </cell>
          <cell r="K9">
            <v>7.0000000000000007E-2</v>
          </cell>
          <cell r="P9">
            <v>2</v>
          </cell>
        </row>
        <row r="10">
          <cell r="B10" t="str">
            <v>5S</v>
          </cell>
          <cell r="C10">
            <v>0.5</v>
          </cell>
          <cell r="D10">
            <v>1.65</v>
          </cell>
          <cell r="E10">
            <v>1</v>
          </cell>
          <cell r="I10">
            <v>7.0000000000000007E-2</v>
          </cell>
          <cell r="J10">
            <v>0</v>
          </cell>
          <cell r="K10">
            <v>7.0000000000000007E-2</v>
          </cell>
          <cell r="P10">
            <v>2</v>
          </cell>
        </row>
        <row r="11">
          <cell r="B11" t="str">
            <v>5S</v>
          </cell>
          <cell r="C11">
            <v>0.75</v>
          </cell>
          <cell r="D11">
            <v>1.65</v>
          </cell>
          <cell r="E11">
            <v>1</v>
          </cell>
          <cell r="I11">
            <v>7.0000000000000007E-2</v>
          </cell>
          <cell r="J11">
            <v>0</v>
          </cell>
          <cell r="K11">
            <v>7.0000000000000007E-2</v>
          </cell>
          <cell r="P11">
            <v>2</v>
          </cell>
        </row>
        <row r="12">
          <cell r="B12" t="str">
            <v>5S</v>
          </cell>
          <cell r="C12">
            <v>0.75</v>
          </cell>
          <cell r="D12">
            <v>1.65</v>
          </cell>
          <cell r="E12">
            <v>1</v>
          </cell>
          <cell r="I12">
            <v>7.0000000000000007E-2</v>
          </cell>
          <cell r="J12">
            <v>0</v>
          </cell>
          <cell r="K12">
            <v>7.0000000000000007E-2</v>
          </cell>
          <cell r="P12">
            <v>2</v>
          </cell>
        </row>
        <row r="13">
          <cell r="B13" t="str">
            <v>5S</v>
          </cell>
          <cell r="C13">
            <v>0.75</v>
          </cell>
          <cell r="D13">
            <v>1.65</v>
          </cell>
          <cell r="E13">
            <v>1</v>
          </cell>
          <cell r="I13">
            <v>7.0000000000000007E-2</v>
          </cell>
          <cell r="J13">
            <v>0</v>
          </cell>
          <cell r="K13">
            <v>7.0000000000000007E-2</v>
          </cell>
          <cell r="P13">
            <v>2</v>
          </cell>
        </row>
        <row r="14">
          <cell r="B14" t="str">
            <v>5S</v>
          </cell>
          <cell r="C14">
            <v>1</v>
          </cell>
          <cell r="D14">
            <v>1.65</v>
          </cell>
          <cell r="E14">
            <v>1</v>
          </cell>
          <cell r="I14">
            <v>0.12</v>
          </cell>
          <cell r="J14">
            <v>0</v>
          </cell>
          <cell r="K14">
            <v>0.12</v>
          </cell>
          <cell r="P14">
            <v>2</v>
          </cell>
        </row>
        <row r="15">
          <cell r="B15" t="str">
            <v>5S</v>
          </cell>
          <cell r="C15">
            <v>1</v>
          </cell>
          <cell r="D15">
            <v>1.65</v>
          </cell>
          <cell r="E15">
            <v>1</v>
          </cell>
          <cell r="I15">
            <v>0.12</v>
          </cell>
          <cell r="J15">
            <v>0</v>
          </cell>
          <cell r="K15">
            <v>0.12</v>
          </cell>
          <cell r="P15">
            <v>2</v>
          </cell>
        </row>
        <row r="16">
          <cell r="B16" t="str">
            <v>5S</v>
          </cell>
          <cell r="C16">
            <v>1</v>
          </cell>
          <cell r="D16">
            <v>1.65</v>
          </cell>
          <cell r="E16">
            <v>1</v>
          </cell>
          <cell r="I16">
            <v>0.12</v>
          </cell>
          <cell r="J16">
            <v>0</v>
          </cell>
          <cell r="K16">
            <v>0.12</v>
          </cell>
          <cell r="P16">
            <v>2</v>
          </cell>
        </row>
        <row r="17">
          <cell r="B17" t="str">
            <v>5S</v>
          </cell>
          <cell r="C17">
            <v>1.25</v>
          </cell>
          <cell r="D17">
            <v>1.65</v>
          </cell>
          <cell r="E17">
            <v>1</v>
          </cell>
          <cell r="I17">
            <v>0.15</v>
          </cell>
          <cell r="K17">
            <v>0.15</v>
          </cell>
          <cell r="P17">
            <v>2</v>
          </cell>
        </row>
        <row r="18">
          <cell r="B18" t="str">
            <v>5S</v>
          </cell>
          <cell r="C18">
            <v>1.25</v>
          </cell>
          <cell r="D18">
            <v>1.65</v>
          </cell>
          <cell r="E18">
            <v>1</v>
          </cell>
          <cell r="I18">
            <v>0.15</v>
          </cell>
          <cell r="K18">
            <v>0.15</v>
          </cell>
          <cell r="P18">
            <v>2</v>
          </cell>
        </row>
        <row r="19">
          <cell r="B19" t="str">
            <v>5S</v>
          </cell>
          <cell r="C19">
            <v>1.25</v>
          </cell>
          <cell r="D19">
            <v>1.65</v>
          </cell>
          <cell r="E19">
            <v>1</v>
          </cell>
          <cell r="I19">
            <v>0.15</v>
          </cell>
          <cell r="K19">
            <v>0.15</v>
          </cell>
          <cell r="P19">
            <v>2</v>
          </cell>
        </row>
        <row r="20">
          <cell r="B20" t="str">
            <v>5S</v>
          </cell>
          <cell r="C20">
            <v>1.5</v>
          </cell>
          <cell r="D20">
            <v>1.65</v>
          </cell>
          <cell r="E20">
            <v>1</v>
          </cell>
          <cell r="I20">
            <v>0.15</v>
          </cell>
          <cell r="J20">
            <v>0</v>
          </cell>
          <cell r="K20">
            <v>0.15</v>
          </cell>
          <cell r="P20">
            <v>2</v>
          </cell>
        </row>
        <row r="21">
          <cell r="B21" t="str">
            <v>5S</v>
          </cell>
          <cell r="C21">
            <v>1.5</v>
          </cell>
          <cell r="D21">
            <v>1.65</v>
          </cell>
          <cell r="E21">
            <v>1</v>
          </cell>
          <cell r="I21">
            <v>0.15</v>
          </cell>
          <cell r="J21">
            <v>0</v>
          </cell>
          <cell r="K21">
            <v>0.15</v>
          </cell>
          <cell r="P21">
            <v>2</v>
          </cell>
        </row>
        <row r="22">
          <cell r="B22" t="str">
            <v>5S</v>
          </cell>
          <cell r="C22">
            <v>1.5</v>
          </cell>
          <cell r="D22">
            <v>1.65</v>
          </cell>
          <cell r="E22">
            <v>1</v>
          </cell>
          <cell r="I22">
            <v>0.15</v>
          </cell>
          <cell r="J22">
            <v>0</v>
          </cell>
          <cell r="K22">
            <v>0.15</v>
          </cell>
          <cell r="P22">
            <v>2</v>
          </cell>
        </row>
        <row r="23">
          <cell r="B23" t="str">
            <v>5S</v>
          </cell>
          <cell r="C23">
            <v>2</v>
          </cell>
          <cell r="D23">
            <v>1.65</v>
          </cell>
          <cell r="E23">
            <v>1</v>
          </cell>
          <cell r="I23">
            <v>0.15</v>
          </cell>
          <cell r="J23">
            <v>0</v>
          </cell>
          <cell r="K23">
            <v>0.15</v>
          </cell>
          <cell r="P23">
            <v>2</v>
          </cell>
        </row>
        <row r="24">
          <cell r="B24" t="str">
            <v>5S</v>
          </cell>
          <cell r="C24">
            <v>2</v>
          </cell>
          <cell r="D24">
            <v>1.65</v>
          </cell>
          <cell r="E24">
            <v>1</v>
          </cell>
          <cell r="I24">
            <v>0.15</v>
          </cell>
          <cell r="J24">
            <v>0</v>
          </cell>
          <cell r="K24">
            <v>0.15</v>
          </cell>
          <cell r="P24">
            <v>2</v>
          </cell>
        </row>
        <row r="25">
          <cell r="B25" t="str">
            <v>5S</v>
          </cell>
          <cell r="C25">
            <v>2</v>
          </cell>
          <cell r="D25">
            <v>1.65</v>
          </cell>
          <cell r="E25">
            <v>1</v>
          </cell>
          <cell r="I25">
            <v>0.15</v>
          </cell>
          <cell r="J25">
            <v>0</v>
          </cell>
          <cell r="K25">
            <v>0.15</v>
          </cell>
          <cell r="P25">
            <v>2</v>
          </cell>
        </row>
        <row r="26">
          <cell r="B26" t="str">
            <v>5S</v>
          </cell>
          <cell r="C26">
            <v>2.5</v>
          </cell>
          <cell r="D26">
            <v>2.11</v>
          </cell>
          <cell r="E26">
            <v>1</v>
          </cell>
          <cell r="I26">
            <v>0.15</v>
          </cell>
          <cell r="J26">
            <v>0</v>
          </cell>
          <cell r="K26">
            <v>0.15</v>
          </cell>
          <cell r="P26">
            <v>2</v>
          </cell>
        </row>
        <row r="27">
          <cell r="B27" t="str">
            <v>5S</v>
          </cell>
          <cell r="C27">
            <v>3</v>
          </cell>
          <cell r="D27">
            <v>2.11</v>
          </cell>
          <cell r="E27">
            <v>1</v>
          </cell>
          <cell r="I27">
            <v>0.3</v>
          </cell>
          <cell r="J27">
            <v>0</v>
          </cell>
          <cell r="K27">
            <v>0.3</v>
          </cell>
          <cell r="P27">
            <v>2</v>
          </cell>
        </row>
        <row r="28">
          <cell r="B28" t="str">
            <v>5S</v>
          </cell>
          <cell r="C28">
            <v>3.5</v>
          </cell>
          <cell r="D28">
            <v>2.11</v>
          </cell>
          <cell r="E28">
            <v>1</v>
          </cell>
          <cell r="I28">
            <v>0.3</v>
          </cell>
          <cell r="K28">
            <v>0.3</v>
          </cell>
          <cell r="P28">
            <v>3</v>
          </cell>
        </row>
        <row r="29">
          <cell r="B29" t="str">
            <v>5S</v>
          </cell>
          <cell r="C29">
            <v>4</v>
          </cell>
          <cell r="D29">
            <v>2.11</v>
          </cell>
          <cell r="E29">
            <v>1</v>
          </cell>
          <cell r="I29">
            <v>0.3</v>
          </cell>
          <cell r="J29">
            <v>0</v>
          </cell>
          <cell r="K29">
            <v>0.3</v>
          </cell>
          <cell r="P29">
            <v>3</v>
          </cell>
        </row>
        <row r="30">
          <cell r="B30" t="str">
            <v>5S</v>
          </cell>
          <cell r="C30">
            <v>5</v>
          </cell>
          <cell r="D30">
            <v>2.77</v>
          </cell>
          <cell r="E30">
            <v>1</v>
          </cell>
          <cell r="I30">
            <v>0.3</v>
          </cell>
          <cell r="K30">
            <v>0.3</v>
          </cell>
          <cell r="P30">
            <v>4</v>
          </cell>
        </row>
        <row r="31">
          <cell r="B31" t="str">
            <v>5S</v>
          </cell>
          <cell r="C31">
            <v>6</v>
          </cell>
          <cell r="D31">
            <v>2.77</v>
          </cell>
          <cell r="E31">
            <v>1</v>
          </cell>
          <cell r="I31">
            <v>0.45</v>
          </cell>
          <cell r="J31">
            <v>0</v>
          </cell>
          <cell r="K31">
            <v>0.45</v>
          </cell>
          <cell r="P31">
            <v>4</v>
          </cell>
        </row>
        <row r="32">
          <cell r="B32" t="str">
            <v>5S</v>
          </cell>
          <cell r="C32">
            <v>8</v>
          </cell>
          <cell r="D32">
            <v>2.77</v>
          </cell>
          <cell r="E32">
            <v>1</v>
          </cell>
          <cell r="I32">
            <v>0.45</v>
          </cell>
          <cell r="J32">
            <v>0</v>
          </cell>
          <cell r="K32">
            <v>0.45</v>
          </cell>
          <cell r="P32">
            <v>4</v>
          </cell>
        </row>
        <row r="33">
          <cell r="B33" t="str">
            <v>5S</v>
          </cell>
          <cell r="C33">
            <v>10</v>
          </cell>
          <cell r="D33">
            <v>3.4</v>
          </cell>
          <cell r="E33">
            <v>1</v>
          </cell>
          <cell r="I33">
            <v>0.9</v>
          </cell>
          <cell r="J33">
            <v>0</v>
          </cell>
          <cell r="K33">
            <v>0.9</v>
          </cell>
          <cell r="P33">
            <v>4</v>
          </cell>
        </row>
        <row r="34">
          <cell r="B34" t="str">
            <v>5S</v>
          </cell>
          <cell r="C34">
            <v>12</v>
          </cell>
          <cell r="D34">
            <v>3.96</v>
          </cell>
          <cell r="E34">
            <v>1</v>
          </cell>
          <cell r="I34">
            <v>1.2</v>
          </cell>
          <cell r="J34">
            <v>0</v>
          </cell>
          <cell r="K34">
            <v>1.2</v>
          </cell>
          <cell r="P34">
            <v>6</v>
          </cell>
        </row>
        <row r="35">
          <cell r="B35" t="str">
            <v>5S</v>
          </cell>
          <cell r="C35">
            <v>14</v>
          </cell>
          <cell r="D35">
            <v>3.96</v>
          </cell>
          <cell r="E35">
            <v>1</v>
          </cell>
          <cell r="I35">
            <v>1.34</v>
          </cell>
          <cell r="J35">
            <v>0</v>
          </cell>
          <cell r="K35">
            <v>1.34</v>
          </cell>
          <cell r="P35">
            <v>6</v>
          </cell>
        </row>
        <row r="36">
          <cell r="B36" t="str">
            <v>5S</v>
          </cell>
          <cell r="C36">
            <v>16</v>
          </cell>
          <cell r="D36">
            <v>4.1900000000000004</v>
          </cell>
          <cell r="E36">
            <v>1</v>
          </cell>
          <cell r="I36">
            <v>1.65</v>
          </cell>
          <cell r="J36">
            <v>0</v>
          </cell>
          <cell r="K36">
            <v>1.65</v>
          </cell>
          <cell r="P36">
            <v>6</v>
          </cell>
        </row>
        <row r="37">
          <cell r="B37" t="str">
            <v>5S</v>
          </cell>
          <cell r="C37">
            <v>18</v>
          </cell>
          <cell r="D37">
            <v>4.1900000000000004</v>
          </cell>
          <cell r="E37">
            <v>1</v>
          </cell>
          <cell r="I37">
            <v>1.8</v>
          </cell>
          <cell r="J37">
            <v>0</v>
          </cell>
          <cell r="K37">
            <v>1.8</v>
          </cell>
          <cell r="P37">
            <v>6</v>
          </cell>
        </row>
        <row r="38">
          <cell r="B38" t="str">
            <v>5S</v>
          </cell>
          <cell r="C38">
            <v>20</v>
          </cell>
          <cell r="D38">
            <v>4.78</v>
          </cell>
          <cell r="E38">
            <v>1</v>
          </cell>
          <cell r="I38">
            <v>2.54</v>
          </cell>
          <cell r="J38">
            <v>0</v>
          </cell>
          <cell r="K38">
            <v>2.54</v>
          </cell>
          <cell r="P38">
            <v>7</v>
          </cell>
        </row>
        <row r="39">
          <cell r="B39" t="str">
            <v>5S</v>
          </cell>
          <cell r="C39">
            <v>22</v>
          </cell>
          <cell r="D39">
            <v>4.78</v>
          </cell>
          <cell r="E39">
            <v>1</v>
          </cell>
          <cell r="I39">
            <v>2.69</v>
          </cell>
          <cell r="J39">
            <v>0</v>
          </cell>
          <cell r="K39">
            <v>2.69</v>
          </cell>
          <cell r="P39">
            <v>8</v>
          </cell>
        </row>
        <row r="40">
          <cell r="B40" t="str">
            <v>5S</v>
          </cell>
          <cell r="C40">
            <v>24</v>
          </cell>
          <cell r="D40">
            <v>5.54</v>
          </cell>
          <cell r="E40">
            <v>1</v>
          </cell>
          <cell r="I40">
            <v>2.4300000000000002</v>
          </cell>
          <cell r="J40">
            <v>1.47</v>
          </cell>
          <cell r="K40">
            <v>3.9000000000000004</v>
          </cell>
          <cell r="P40">
            <v>8</v>
          </cell>
        </row>
        <row r="41">
          <cell r="B41" t="str">
            <v>5S</v>
          </cell>
          <cell r="C41">
            <v>30</v>
          </cell>
          <cell r="D41">
            <v>6.35</v>
          </cell>
          <cell r="E41">
            <v>1</v>
          </cell>
          <cell r="I41">
            <v>3.04</v>
          </cell>
          <cell r="J41">
            <v>3.11</v>
          </cell>
          <cell r="K41">
            <v>6.15</v>
          </cell>
          <cell r="P41">
            <v>10</v>
          </cell>
        </row>
        <row r="42">
          <cell r="B42">
            <v>10</v>
          </cell>
          <cell r="C42">
            <v>14</v>
          </cell>
          <cell r="D42">
            <v>6.35</v>
          </cell>
          <cell r="E42">
            <v>1</v>
          </cell>
          <cell r="I42">
            <v>1.42</v>
          </cell>
          <cell r="J42">
            <v>1.27</v>
          </cell>
          <cell r="K42">
            <v>2.69</v>
          </cell>
          <cell r="P42">
            <v>6</v>
          </cell>
        </row>
        <row r="43">
          <cell r="B43">
            <v>10</v>
          </cell>
          <cell r="C43">
            <v>16</v>
          </cell>
          <cell r="D43">
            <v>6.35</v>
          </cell>
          <cell r="E43">
            <v>1</v>
          </cell>
          <cell r="I43">
            <v>1.62</v>
          </cell>
          <cell r="J43">
            <v>1.38</v>
          </cell>
          <cell r="K43">
            <v>3</v>
          </cell>
          <cell r="P43">
            <v>6</v>
          </cell>
        </row>
        <row r="44">
          <cell r="B44">
            <v>10</v>
          </cell>
          <cell r="C44">
            <v>18</v>
          </cell>
          <cell r="D44">
            <v>6.35</v>
          </cell>
          <cell r="E44">
            <v>1</v>
          </cell>
          <cell r="I44">
            <v>1.82</v>
          </cell>
          <cell r="J44">
            <v>1.48</v>
          </cell>
          <cell r="K44">
            <v>3.3</v>
          </cell>
          <cell r="P44">
            <v>6</v>
          </cell>
        </row>
        <row r="45">
          <cell r="B45">
            <v>10</v>
          </cell>
          <cell r="C45">
            <v>20</v>
          </cell>
          <cell r="D45">
            <v>6.35</v>
          </cell>
          <cell r="E45">
            <v>1</v>
          </cell>
          <cell r="I45">
            <v>2.0299999999999998</v>
          </cell>
          <cell r="J45">
            <v>1.72</v>
          </cell>
          <cell r="K45">
            <v>3.75</v>
          </cell>
          <cell r="P45">
            <v>7</v>
          </cell>
        </row>
        <row r="46">
          <cell r="B46">
            <v>10</v>
          </cell>
          <cell r="C46">
            <v>22</v>
          </cell>
          <cell r="D46">
            <v>6.35</v>
          </cell>
          <cell r="E46">
            <v>1</v>
          </cell>
          <cell r="I46">
            <v>2.23</v>
          </cell>
          <cell r="J46">
            <v>2.27</v>
          </cell>
          <cell r="K46">
            <v>4.5</v>
          </cell>
          <cell r="P46">
            <v>8</v>
          </cell>
        </row>
        <row r="47">
          <cell r="B47">
            <v>10</v>
          </cell>
          <cell r="C47">
            <v>24</v>
          </cell>
          <cell r="D47">
            <v>6.35</v>
          </cell>
          <cell r="E47">
            <v>1</v>
          </cell>
          <cell r="I47">
            <v>2.4300000000000002</v>
          </cell>
          <cell r="J47">
            <v>2.0699999999999998</v>
          </cell>
          <cell r="K47">
            <v>4.5</v>
          </cell>
          <cell r="P47">
            <v>8</v>
          </cell>
        </row>
        <row r="48">
          <cell r="B48">
            <v>10</v>
          </cell>
          <cell r="C48">
            <v>26</v>
          </cell>
          <cell r="D48">
            <v>7.92</v>
          </cell>
          <cell r="E48">
            <v>1</v>
          </cell>
          <cell r="I48">
            <v>2.64</v>
          </cell>
          <cell r="J48">
            <v>4.8600000000000003</v>
          </cell>
          <cell r="K48">
            <v>7.5</v>
          </cell>
          <cell r="P48">
            <v>9</v>
          </cell>
        </row>
        <row r="49">
          <cell r="B49">
            <v>10</v>
          </cell>
          <cell r="C49">
            <v>28</v>
          </cell>
          <cell r="D49">
            <v>7.92</v>
          </cell>
          <cell r="E49">
            <v>1</v>
          </cell>
          <cell r="I49">
            <v>2.84</v>
          </cell>
          <cell r="J49">
            <v>5.26</v>
          </cell>
          <cell r="K49">
            <v>8.1</v>
          </cell>
          <cell r="P49">
            <v>9</v>
          </cell>
        </row>
        <row r="50">
          <cell r="B50">
            <v>10</v>
          </cell>
          <cell r="C50">
            <v>30</v>
          </cell>
          <cell r="D50">
            <v>7.92</v>
          </cell>
          <cell r="E50">
            <v>1</v>
          </cell>
          <cell r="I50">
            <v>3.04</v>
          </cell>
          <cell r="J50">
            <v>5.66</v>
          </cell>
          <cell r="K50">
            <v>8.6999999999999993</v>
          </cell>
          <cell r="P50">
            <v>10</v>
          </cell>
        </row>
        <row r="51">
          <cell r="B51">
            <v>10</v>
          </cell>
          <cell r="C51">
            <v>32</v>
          </cell>
          <cell r="D51">
            <v>7.92</v>
          </cell>
          <cell r="E51">
            <v>1</v>
          </cell>
          <cell r="I51">
            <v>3.24</v>
          </cell>
          <cell r="J51">
            <v>6.06</v>
          </cell>
          <cell r="K51">
            <v>9.3000000000000007</v>
          </cell>
          <cell r="P51">
            <v>11</v>
          </cell>
        </row>
        <row r="52">
          <cell r="B52">
            <v>10</v>
          </cell>
          <cell r="C52">
            <v>34</v>
          </cell>
          <cell r="D52">
            <v>7.92</v>
          </cell>
          <cell r="E52">
            <v>1</v>
          </cell>
          <cell r="I52">
            <v>3.45</v>
          </cell>
          <cell r="J52">
            <v>6.44</v>
          </cell>
          <cell r="K52">
            <v>9.89</v>
          </cell>
          <cell r="P52">
            <v>12</v>
          </cell>
        </row>
        <row r="53">
          <cell r="B53">
            <v>10</v>
          </cell>
          <cell r="C53">
            <v>36</v>
          </cell>
          <cell r="D53">
            <v>7.92</v>
          </cell>
          <cell r="E53">
            <v>1</v>
          </cell>
          <cell r="I53">
            <v>3.65</v>
          </cell>
          <cell r="J53">
            <v>6.84</v>
          </cell>
          <cell r="K53">
            <v>10.49</v>
          </cell>
          <cell r="P53">
            <v>12</v>
          </cell>
        </row>
        <row r="54">
          <cell r="B54" t="str">
            <v>10S</v>
          </cell>
          <cell r="C54">
            <v>0.125</v>
          </cell>
          <cell r="D54">
            <v>1.24</v>
          </cell>
          <cell r="E54">
            <v>1</v>
          </cell>
          <cell r="I54">
            <v>7.0000000000000007E-2</v>
          </cell>
          <cell r="K54">
            <v>7.0000000000000007E-2</v>
          </cell>
          <cell r="P54">
            <v>2</v>
          </cell>
        </row>
        <row r="55">
          <cell r="B55" t="str">
            <v>10S</v>
          </cell>
          <cell r="C55">
            <v>0.125</v>
          </cell>
          <cell r="D55">
            <v>1.24</v>
          </cell>
          <cell r="E55">
            <v>1</v>
          </cell>
          <cell r="I55">
            <v>7.0000000000000007E-2</v>
          </cell>
          <cell r="K55">
            <v>7.0000000000000007E-2</v>
          </cell>
          <cell r="P55">
            <v>2</v>
          </cell>
        </row>
        <row r="56">
          <cell r="B56" t="str">
            <v>10S</v>
          </cell>
          <cell r="C56">
            <v>0.125</v>
          </cell>
          <cell r="D56">
            <v>1.24</v>
          </cell>
          <cell r="E56">
            <v>1</v>
          </cell>
          <cell r="I56">
            <v>7.0000000000000007E-2</v>
          </cell>
          <cell r="K56">
            <v>7.0000000000000007E-2</v>
          </cell>
          <cell r="P56">
            <v>2</v>
          </cell>
        </row>
        <row r="57">
          <cell r="B57" t="str">
            <v>10S</v>
          </cell>
          <cell r="C57">
            <v>0.25</v>
          </cell>
          <cell r="D57">
            <v>1.65</v>
          </cell>
          <cell r="E57">
            <v>1</v>
          </cell>
          <cell r="I57">
            <v>7.0000000000000007E-2</v>
          </cell>
          <cell r="K57">
            <v>7.0000000000000007E-2</v>
          </cell>
          <cell r="P57">
            <v>2</v>
          </cell>
        </row>
        <row r="58">
          <cell r="B58" t="str">
            <v>10S</v>
          </cell>
          <cell r="C58">
            <v>0.25</v>
          </cell>
          <cell r="D58">
            <v>1.65</v>
          </cell>
          <cell r="E58">
            <v>1</v>
          </cell>
          <cell r="I58">
            <v>7.0000000000000007E-2</v>
          </cell>
          <cell r="K58">
            <v>7.0000000000000007E-2</v>
          </cell>
          <cell r="P58">
            <v>2</v>
          </cell>
        </row>
        <row r="59">
          <cell r="B59" t="str">
            <v>10S</v>
          </cell>
          <cell r="C59">
            <v>0.25</v>
          </cell>
          <cell r="D59">
            <v>1.65</v>
          </cell>
          <cell r="E59">
            <v>1</v>
          </cell>
          <cell r="I59">
            <v>7.0000000000000007E-2</v>
          </cell>
          <cell r="K59">
            <v>7.0000000000000007E-2</v>
          </cell>
          <cell r="P59">
            <v>2</v>
          </cell>
        </row>
        <row r="60">
          <cell r="B60" t="str">
            <v>10S</v>
          </cell>
          <cell r="C60">
            <v>0.375</v>
          </cell>
          <cell r="D60">
            <v>1.65</v>
          </cell>
          <cell r="E60">
            <v>1</v>
          </cell>
          <cell r="I60">
            <v>7.0000000000000007E-2</v>
          </cell>
          <cell r="J60">
            <v>0</v>
          </cell>
          <cell r="K60">
            <v>7.0000000000000007E-2</v>
          </cell>
          <cell r="P60">
            <v>2</v>
          </cell>
        </row>
        <row r="61">
          <cell r="B61" t="str">
            <v>10S</v>
          </cell>
          <cell r="C61">
            <v>0.375</v>
          </cell>
          <cell r="D61">
            <v>1.65</v>
          </cell>
          <cell r="E61">
            <v>1</v>
          </cell>
          <cell r="I61">
            <v>7.0000000000000007E-2</v>
          </cell>
          <cell r="J61">
            <v>0</v>
          </cell>
          <cell r="K61">
            <v>7.0000000000000007E-2</v>
          </cell>
          <cell r="P61">
            <v>2</v>
          </cell>
        </row>
        <row r="62">
          <cell r="B62" t="str">
            <v>10S</v>
          </cell>
          <cell r="C62">
            <v>0.375</v>
          </cell>
          <cell r="D62">
            <v>1.65</v>
          </cell>
          <cell r="E62">
            <v>1</v>
          </cell>
          <cell r="I62">
            <v>7.0000000000000007E-2</v>
          </cell>
          <cell r="J62">
            <v>0</v>
          </cell>
          <cell r="K62">
            <v>7.0000000000000007E-2</v>
          </cell>
          <cell r="P62">
            <v>2</v>
          </cell>
        </row>
        <row r="63">
          <cell r="B63" t="str">
            <v>10S</v>
          </cell>
          <cell r="C63">
            <v>0.5</v>
          </cell>
          <cell r="D63">
            <v>2.11</v>
          </cell>
          <cell r="E63">
            <v>1</v>
          </cell>
          <cell r="I63">
            <v>7.0000000000000007E-2</v>
          </cell>
          <cell r="J63">
            <v>0</v>
          </cell>
          <cell r="K63">
            <v>7.0000000000000007E-2</v>
          </cell>
          <cell r="P63">
            <v>2</v>
          </cell>
        </row>
        <row r="64">
          <cell r="B64" t="str">
            <v>10S</v>
          </cell>
          <cell r="C64">
            <v>0.5</v>
          </cell>
          <cell r="D64">
            <v>2.11</v>
          </cell>
          <cell r="E64">
            <v>1</v>
          </cell>
          <cell r="I64">
            <v>7.0000000000000007E-2</v>
          </cell>
          <cell r="J64">
            <v>0</v>
          </cell>
          <cell r="K64">
            <v>7.0000000000000007E-2</v>
          </cell>
          <cell r="P64">
            <v>2</v>
          </cell>
        </row>
        <row r="65">
          <cell r="B65" t="str">
            <v>10S</v>
          </cell>
          <cell r="C65">
            <v>0.5</v>
          </cell>
          <cell r="D65">
            <v>2.11</v>
          </cell>
          <cell r="E65">
            <v>1</v>
          </cell>
          <cell r="I65">
            <v>7.0000000000000007E-2</v>
          </cell>
          <cell r="J65">
            <v>0</v>
          </cell>
          <cell r="K65">
            <v>7.0000000000000007E-2</v>
          </cell>
          <cell r="P65">
            <v>2</v>
          </cell>
        </row>
        <row r="66">
          <cell r="B66" t="str">
            <v>10S</v>
          </cell>
          <cell r="C66">
            <v>0.75</v>
          </cell>
          <cell r="D66">
            <v>2.11</v>
          </cell>
          <cell r="E66">
            <v>1</v>
          </cell>
          <cell r="I66">
            <v>7.0000000000000007E-2</v>
          </cell>
          <cell r="J66">
            <v>0</v>
          </cell>
          <cell r="K66">
            <v>7.0000000000000007E-2</v>
          </cell>
          <cell r="P66">
            <v>2</v>
          </cell>
        </row>
        <row r="67">
          <cell r="B67" t="str">
            <v>10S</v>
          </cell>
          <cell r="C67">
            <v>0.75</v>
          </cell>
          <cell r="D67">
            <v>2.11</v>
          </cell>
          <cell r="E67">
            <v>1</v>
          </cell>
          <cell r="I67">
            <v>7.0000000000000007E-2</v>
          </cell>
          <cell r="J67">
            <v>0</v>
          </cell>
          <cell r="K67">
            <v>7.0000000000000007E-2</v>
          </cell>
          <cell r="P67">
            <v>2</v>
          </cell>
        </row>
        <row r="68">
          <cell r="B68" t="str">
            <v>10S</v>
          </cell>
          <cell r="C68">
            <v>0.75</v>
          </cell>
          <cell r="D68">
            <v>2.11</v>
          </cell>
          <cell r="E68">
            <v>1</v>
          </cell>
          <cell r="I68">
            <v>7.0000000000000007E-2</v>
          </cell>
          <cell r="J68">
            <v>0</v>
          </cell>
          <cell r="K68">
            <v>7.0000000000000007E-2</v>
          </cell>
          <cell r="P68">
            <v>2</v>
          </cell>
        </row>
        <row r="69">
          <cell r="B69" t="str">
            <v>10S</v>
          </cell>
          <cell r="C69">
            <v>1</v>
          </cell>
          <cell r="D69">
            <v>2.77</v>
          </cell>
          <cell r="E69">
            <v>1</v>
          </cell>
          <cell r="I69">
            <v>0.12</v>
          </cell>
          <cell r="J69">
            <v>0</v>
          </cell>
          <cell r="K69">
            <v>0.12</v>
          </cell>
          <cell r="P69">
            <v>2</v>
          </cell>
        </row>
        <row r="70">
          <cell r="B70" t="str">
            <v>10S</v>
          </cell>
          <cell r="C70">
            <v>1</v>
          </cell>
          <cell r="D70">
            <v>2.77</v>
          </cell>
          <cell r="E70">
            <v>1</v>
          </cell>
          <cell r="I70">
            <v>0.12</v>
          </cell>
          <cell r="J70">
            <v>0</v>
          </cell>
          <cell r="K70">
            <v>0.12</v>
          </cell>
          <cell r="P70">
            <v>2</v>
          </cell>
        </row>
        <row r="71">
          <cell r="B71" t="str">
            <v>10S</v>
          </cell>
          <cell r="C71">
            <v>1</v>
          </cell>
          <cell r="D71">
            <v>2.77</v>
          </cell>
          <cell r="E71">
            <v>1</v>
          </cell>
          <cell r="I71">
            <v>0.12</v>
          </cell>
          <cell r="J71">
            <v>0</v>
          </cell>
          <cell r="K71">
            <v>0.12</v>
          </cell>
          <cell r="P71">
            <v>2</v>
          </cell>
        </row>
        <row r="72">
          <cell r="B72" t="str">
            <v>10S</v>
          </cell>
          <cell r="C72">
            <v>1.25</v>
          </cell>
          <cell r="D72">
            <v>2.77</v>
          </cell>
          <cell r="E72">
            <v>1</v>
          </cell>
          <cell r="I72">
            <v>0.15</v>
          </cell>
          <cell r="K72">
            <v>0.15</v>
          </cell>
          <cell r="P72">
            <v>2</v>
          </cell>
        </row>
        <row r="73">
          <cell r="B73" t="str">
            <v>10S</v>
          </cell>
          <cell r="C73">
            <v>1.25</v>
          </cell>
          <cell r="D73">
            <v>2.77</v>
          </cell>
          <cell r="E73">
            <v>1</v>
          </cell>
          <cell r="I73">
            <v>0.15</v>
          </cell>
          <cell r="K73">
            <v>0.15</v>
          </cell>
          <cell r="P73">
            <v>2</v>
          </cell>
        </row>
        <row r="74">
          <cell r="B74" t="str">
            <v>10S</v>
          </cell>
          <cell r="C74">
            <v>1.25</v>
          </cell>
          <cell r="D74">
            <v>2.77</v>
          </cell>
          <cell r="E74">
            <v>1</v>
          </cell>
          <cell r="I74">
            <v>0.15</v>
          </cell>
          <cell r="K74">
            <v>0.15</v>
          </cell>
          <cell r="P74">
            <v>2</v>
          </cell>
        </row>
        <row r="75">
          <cell r="B75" t="str">
            <v>10S</v>
          </cell>
          <cell r="C75">
            <v>1.5</v>
          </cell>
          <cell r="D75">
            <v>2.77</v>
          </cell>
          <cell r="E75">
            <v>1</v>
          </cell>
          <cell r="I75">
            <v>0.15</v>
          </cell>
          <cell r="J75">
            <v>0</v>
          </cell>
          <cell r="K75">
            <v>0.15</v>
          </cell>
          <cell r="P75">
            <v>2</v>
          </cell>
        </row>
        <row r="76">
          <cell r="B76" t="str">
            <v>10S</v>
          </cell>
          <cell r="C76">
            <v>1.5</v>
          </cell>
          <cell r="D76">
            <v>2.77</v>
          </cell>
          <cell r="E76">
            <v>1</v>
          </cell>
          <cell r="I76">
            <v>0.15</v>
          </cell>
          <cell r="J76">
            <v>0</v>
          </cell>
          <cell r="K76">
            <v>0.15</v>
          </cell>
          <cell r="P76">
            <v>2</v>
          </cell>
        </row>
        <row r="77">
          <cell r="B77" t="str">
            <v>10S</v>
          </cell>
          <cell r="C77">
            <v>1.5</v>
          </cell>
          <cell r="D77">
            <v>2.77</v>
          </cell>
          <cell r="E77">
            <v>1</v>
          </cell>
          <cell r="I77">
            <v>0.15</v>
          </cell>
          <cell r="J77">
            <v>0</v>
          </cell>
          <cell r="K77">
            <v>0.15</v>
          </cell>
          <cell r="P77">
            <v>2</v>
          </cell>
        </row>
        <row r="78">
          <cell r="B78" t="str">
            <v>10S</v>
          </cell>
          <cell r="C78">
            <v>2</v>
          </cell>
          <cell r="D78">
            <v>2.77</v>
          </cell>
          <cell r="E78">
            <v>1</v>
          </cell>
          <cell r="I78">
            <v>0.15</v>
          </cell>
          <cell r="J78">
            <v>0</v>
          </cell>
          <cell r="K78">
            <v>0.15</v>
          </cell>
          <cell r="P78">
            <v>2</v>
          </cell>
        </row>
        <row r="79">
          <cell r="B79" t="str">
            <v>10S</v>
          </cell>
          <cell r="C79">
            <v>2</v>
          </cell>
          <cell r="D79">
            <v>2.77</v>
          </cell>
          <cell r="E79">
            <v>1</v>
          </cell>
          <cell r="I79">
            <v>0.15</v>
          </cell>
          <cell r="J79">
            <v>0</v>
          </cell>
          <cell r="K79">
            <v>0.15</v>
          </cell>
          <cell r="P79">
            <v>2</v>
          </cell>
        </row>
        <row r="80">
          <cell r="B80" t="str">
            <v>10S</v>
          </cell>
          <cell r="C80">
            <v>2</v>
          </cell>
          <cell r="D80">
            <v>2.77</v>
          </cell>
          <cell r="E80">
            <v>1</v>
          </cell>
          <cell r="I80">
            <v>0.15</v>
          </cell>
          <cell r="J80">
            <v>0</v>
          </cell>
          <cell r="K80">
            <v>0.15</v>
          </cell>
          <cell r="P80">
            <v>2</v>
          </cell>
        </row>
        <row r="81">
          <cell r="B81" t="str">
            <v>10S</v>
          </cell>
          <cell r="C81">
            <v>2.5</v>
          </cell>
          <cell r="D81">
            <v>3.05</v>
          </cell>
          <cell r="E81">
            <v>1</v>
          </cell>
          <cell r="I81">
            <v>0.15</v>
          </cell>
          <cell r="J81">
            <v>0</v>
          </cell>
          <cell r="K81">
            <v>0.15</v>
          </cell>
          <cell r="P81">
            <v>2</v>
          </cell>
        </row>
        <row r="82">
          <cell r="B82" t="str">
            <v>10S</v>
          </cell>
          <cell r="C82">
            <v>3</v>
          </cell>
          <cell r="D82">
            <v>3.05</v>
          </cell>
          <cell r="E82">
            <v>1</v>
          </cell>
          <cell r="I82">
            <v>0.3</v>
          </cell>
          <cell r="J82">
            <v>0</v>
          </cell>
          <cell r="K82">
            <v>0.3</v>
          </cell>
          <cell r="P82">
            <v>2</v>
          </cell>
        </row>
        <row r="83">
          <cell r="B83" t="str">
            <v>10S</v>
          </cell>
          <cell r="C83">
            <v>3.5</v>
          </cell>
          <cell r="D83">
            <v>3.05</v>
          </cell>
          <cell r="E83">
            <v>1</v>
          </cell>
          <cell r="I83">
            <v>0.3</v>
          </cell>
          <cell r="K83">
            <v>0.3</v>
          </cell>
          <cell r="P83">
            <v>3</v>
          </cell>
        </row>
        <row r="84">
          <cell r="B84" t="str">
            <v>10S</v>
          </cell>
          <cell r="C84">
            <v>4</v>
          </cell>
          <cell r="D84">
            <v>3.05</v>
          </cell>
          <cell r="E84">
            <v>1</v>
          </cell>
          <cell r="I84">
            <v>0.45</v>
          </cell>
          <cell r="J84">
            <v>0</v>
          </cell>
          <cell r="K84">
            <v>0.45</v>
          </cell>
          <cell r="P84">
            <v>3</v>
          </cell>
        </row>
        <row r="85">
          <cell r="B85" t="str">
            <v>10S</v>
          </cell>
          <cell r="C85">
            <v>5</v>
          </cell>
          <cell r="D85">
            <v>3.4</v>
          </cell>
          <cell r="E85">
            <v>1</v>
          </cell>
          <cell r="I85">
            <v>0.45</v>
          </cell>
          <cell r="K85">
            <v>0.45</v>
          </cell>
          <cell r="P85">
            <v>4</v>
          </cell>
        </row>
        <row r="86">
          <cell r="B86" t="str">
            <v>10S</v>
          </cell>
          <cell r="C86">
            <v>6</v>
          </cell>
          <cell r="D86">
            <v>3.4</v>
          </cell>
          <cell r="E86">
            <v>1</v>
          </cell>
          <cell r="I86">
            <v>0.6</v>
          </cell>
          <cell r="J86">
            <v>0</v>
          </cell>
          <cell r="K86">
            <v>0.6</v>
          </cell>
          <cell r="P86">
            <v>4</v>
          </cell>
        </row>
        <row r="87">
          <cell r="B87" t="str">
            <v>10S</v>
          </cell>
          <cell r="C87">
            <v>8</v>
          </cell>
          <cell r="D87">
            <v>3.76</v>
          </cell>
          <cell r="E87">
            <v>1</v>
          </cell>
          <cell r="I87">
            <v>0.6</v>
          </cell>
          <cell r="J87">
            <v>0</v>
          </cell>
          <cell r="K87">
            <v>0.6</v>
          </cell>
          <cell r="P87">
            <v>4</v>
          </cell>
        </row>
        <row r="88">
          <cell r="B88" t="str">
            <v>10S</v>
          </cell>
          <cell r="C88">
            <v>10</v>
          </cell>
          <cell r="D88">
            <v>4.1900000000000004</v>
          </cell>
          <cell r="E88">
            <v>1</v>
          </cell>
          <cell r="I88">
            <v>1.2</v>
          </cell>
          <cell r="J88">
            <v>0</v>
          </cell>
          <cell r="K88">
            <v>1.2</v>
          </cell>
          <cell r="P88">
            <v>4</v>
          </cell>
        </row>
        <row r="89">
          <cell r="B89" t="str">
            <v>10S</v>
          </cell>
          <cell r="C89">
            <v>12</v>
          </cell>
          <cell r="D89">
            <v>4.57</v>
          </cell>
          <cell r="E89">
            <v>1</v>
          </cell>
          <cell r="I89">
            <v>1.5</v>
          </cell>
          <cell r="J89">
            <v>0</v>
          </cell>
          <cell r="K89">
            <v>1.5</v>
          </cell>
          <cell r="P89">
            <v>6</v>
          </cell>
        </row>
        <row r="90">
          <cell r="B90" t="str">
            <v>10S</v>
          </cell>
          <cell r="C90">
            <v>14</v>
          </cell>
          <cell r="D90">
            <v>4.78</v>
          </cell>
          <cell r="E90">
            <v>1</v>
          </cell>
          <cell r="I90">
            <v>1.65</v>
          </cell>
          <cell r="J90">
            <v>0</v>
          </cell>
          <cell r="K90">
            <v>1.65</v>
          </cell>
          <cell r="P90">
            <v>6</v>
          </cell>
        </row>
        <row r="91">
          <cell r="B91" t="str">
            <v>10S</v>
          </cell>
          <cell r="C91">
            <v>16</v>
          </cell>
          <cell r="D91">
            <v>4.78</v>
          </cell>
          <cell r="E91">
            <v>1</v>
          </cell>
          <cell r="I91">
            <v>1.95</v>
          </cell>
          <cell r="J91">
            <v>0</v>
          </cell>
          <cell r="K91">
            <v>1.95</v>
          </cell>
          <cell r="P91">
            <v>6</v>
          </cell>
        </row>
        <row r="92">
          <cell r="B92" t="str">
            <v>10S</v>
          </cell>
          <cell r="C92">
            <v>18</v>
          </cell>
          <cell r="D92">
            <v>4.78</v>
          </cell>
          <cell r="E92">
            <v>1</v>
          </cell>
          <cell r="I92">
            <v>2.25</v>
          </cell>
          <cell r="J92">
            <v>0</v>
          </cell>
          <cell r="K92">
            <v>2.25</v>
          </cell>
          <cell r="P92">
            <v>6</v>
          </cell>
        </row>
        <row r="93">
          <cell r="B93" t="str">
            <v>10S</v>
          </cell>
          <cell r="C93">
            <v>20</v>
          </cell>
          <cell r="D93">
            <v>5.54</v>
          </cell>
          <cell r="E93">
            <v>1</v>
          </cell>
          <cell r="I93">
            <v>2.0299999999999998</v>
          </cell>
          <cell r="J93">
            <v>1.1200000000000001</v>
          </cell>
          <cell r="K93">
            <v>3.15</v>
          </cell>
          <cell r="P93">
            <v>7</v>
          </cell>
        </row>
        <row r="94">
          <cell r="B94" t="str">
            <v>10S</v>
          </cell>
          <cell r="C94">
            <v>22</v>
          </cell>
          <cell r="D94">
            <v>5.54</v>
          </cell>
          <cell r="E94">
            <v>1</v>
          </cell>
          <cell r="I94">
            <v>2.23</v>
          </cell>
          <cell r="J94">
            <v>1.37</v>
          </cell>
          <cell r="K94">
            <v>3.6</v>
          </cell>
          <cell r="P94">
            <v>8</v>
          </cell>
        </row>
        <row r="95">
          <cell r="B95" t="str">
            <v>10S</v>
          </cell>
          <cell r="C95">
            <v>24</v>
          </cell>
          <cell r="D95">
            <v>6.35</v>
          </cell>
          <cell r="E95">
            <v>1</v>
          </cell>
          <cell r="I95">
            <v>2.4300000000000002</v>
          </cell>
          <cell r="J95">
            <v>2.0699999999999998</v>
          </cell>
          <cell r="K95">
            <v>4.5</v>
          </cell>
          <cell r="P95">
            <v>8</v>
          </cell>
        </row>
        <row r="96">
          <cell r="B96" t="str">
            <v>10S</v>
          </cell>
          <cell r="C96">
            <v>30</v>
          </cell>
          <cell r="D96">
            <v>7.92</v>
          </cell>
          <cell r="E96">
            <v>1</v>
          </cell>
          <cell r="I96">
            <v>3.04</v>
          </cell>
          <cell r="J96">
            <v>5.66</v>
          </cell>
          <cell r="K96">
            <v>8.6999999999999993</v>
          </cell>
          <cell r="P96">
            <v>10</v>
          </cell>
        </row>
        <row r="97">
          <cell r="B97">
            <v>20</v>
          </cell>
          <cell r="C97">
            <v>8</v>
          </cell>
          <cell r="D97">
            <v>6.35</v>
          </cell>
          <cell r="E97">
            <v>1</v>
          </cell>
          <cell r="I97">
            <v>0.81</v>
          </cell>
          <cell r="J97">
            <v>0.99</v>
          </cell>
          <cell r="K97">
            <v>1.8</v>
          </cell>
          <cell r="P97">
            <v>4</v>
          </cell>
        </row>
        <row r="98">
          <cell r="B98">
            <v>20</v>
          </cell>
          <cell r="C98">
            <v>10</v>
          </cell>
          <cell r="D98">
            <v>6.35</v>
          </cell>
          <cell r="E98">
            <v>1</v>
          </cell>
          <cell r="I98">
            <v>1.01</v>
          </cell>
          <cell r="J98">
            <v>1.0900000000000001</v>
          </cell>
          <cell r="K98">
            <v>2.1</v>
          </cell>
          <cell r="P98">
            <v>4</v>
          </cell>
        </row>
        <row r="99">
          <cell r="B99">
            <v>20</v>
          </cell>
          <cell r="C99">
            <v>12</v>
          </cell>
          <cell r="D99">
            <v>6.35</v>
          </cell>
          <cell r="E99">
            <v>1</v>
          </cell>
          <cell r="I99">
            <v>1.22</v>
          </cell>
          <cell r="J99">
            <v>1.32</v>
          </cell>
          <cell r="K99">
            <v>2.54</v>
          </cell>
          <cell r="P99">
            <v>6</v>
          </cell>
        </row>
        <row r="100">
          <cell r="B100">
            <v>20</v>
          </cell>
          <cell r="C100">
            <v>14</v>
          </cell>
          <cell r="D100">
            <v>7.92</v>
          </cell>
          <cell r="E100">
            <v>1</v>
          </cell>
          <cell r="I100">
            <v>1.42</v>
          </cell>
          <cell r="J100">
            <v>2.48</v>
          </cell>
          <cell r="K100">
            <v>3.9</v>
          </cell>
          <cell r="P100">
            <v>6</v>
          </cell>
        </row>
        <row r="101">
          <cell r="B101">
            <v>20</v>
          </cell>
          <cell r="C101">
            <v>16</v>
          </cell>
          <cell r="D101">
            <v>7.92</v>
          </cell>
          <cell r="E101">
            <v>1</v>
          </cell>
          <cell r="I101">
            <v>1.62</v>
          </cell>
          <cell r="J101">
            <v>2.73</v>
          </cell>
          <cell r="K101">
            <v>4.3499999999999996</v>
          </cell>
          <cell r="P101">
            <v>6</v>
          </cell>
        </row>
        <row r="102">
          <cell r="B102">
            <v>20</v>
          </cell>
          <cell r="C102">
            <v>18</v>
          </cell>
          <cell r="D102">
            <v>7.92</v>
          </cell>
          <cell r="E102">
            <v>1</v>
          </cell>
          <cell r="I102">
            <v>1.82</v>
          </cell>
          <cell r="J102">
            <v>3.12</v>
          </cell>
          <cell r="K102">
            <v>4.9400000000000004</v>
          </cell>
          <cell r="P102">
            <v>6</v>
          </cell>
        </row>
        <row r="103">
          <cell r="B103">
            <v>20</v>
          </cell>
          <cell r="C103">
            <v>20</v>
          </cell>
          <cell r="D103">
            <v>9.5299999999999994</v>
          </cell>
          <cell r="E103">
            <v>1</v>
          </cell>
          <cell r="I103">
            <v>2.0299999999999998</v>
          </cell>
          <cell r="J103">
            <v>5.47</v>
          </cell>
          <cell r="K103">
            <v>7.5</v>
          </cell>
          <cell r="P103">
            <v>7</v>
          </cell>
        </row>
        <row r="104">
          <cell r="B104">
            <v>20</v>
          </cell>
          <cell r="C104">
            <v>22</v>
          </cell>
          <cell r="D104">
            <v>9.5299999999999994</v>
          </cell>
          <cell r="E104">
            <v>1</v>
          </cell>
          <cell r="I104">
            <v>2.23</v>
          </cell>
          <cell r="J104">
            <v>6.47</v>
          </cell>
          <cell r="K104">
            <v>8.6999999999999993</v>
          </cell>
          <cell r="P104">
            <v>8</v>
          </cell>
        </row>
        <row r="105">
          <cell r="B105">
            <v>20</v>
          </cell>
          <cell r="C105">
            <v>24</v>
          </cell>
          <cell r="D105">
            <v>9.5299999999999994</v>
          </cell>
          <cell r="E105">
            <v>1</v>
          </cell>
          <cell r="I105">
            <v>2.4300000000000002</v>
          </cell>
          <cell r="J105">
            <v>6.57</v>
          </cell>
          <cell r="K105">
            <v>9</v>
          </cell>
          <cell r="P105">
            <v>8</v>
          </cell>
        </row>
        <row r="106">
          <cell r="B106">
            <v>20</v>
          </cell>
          <cell r="C106">
            <v>26</v>
          </cell>
          <cell r="D106">
            <v>12.7</v>
          </cell>
          <cell r="E106">
            <v>1.25</v>
          </cell>
          <cell r="I106">
            <v>2.64</v>
          </cell>
          <cell r="J106">
            <v>13.86</v>
          </cell>
          <cell r="K106">
            <v>16.5</v>
          </cell>
          <cell r="P106">
            <v>9</v>
          </cell>
        </row>
        <row r="107">
          <cell r="B107">
            <v>20</v>
          </cell>
          <cell r="C107">
            <v>28</v>
          </cell>
          <cell r="D107">
            <v>12.7</v>
          </cell>
          <cell r="E107">
            <v>1.25</v>
          </cell>
          <cell r="I107">
            <v>2.84</v>
          </cell>
          <cell r="J107">
            <v>15.16</v>
          </cell>
          <cell r="K107">
            <v>18</v>
          </cell>
          <cell r="P107">
            <v>9</v>
          </cell>
        </row>
        <row r="108">
          <cell r="B108">
            <v>20</v>
          </cell>
          <cell r="C108">
            <v>30</v>
          </cell>
          <cell r="D108">
            <v>12.7</v>
          </cell>
          <cell r="E108">
            <v>1.25</v>
          </cell>
          <cell r="I108">
            <v>3.04</v>
          </cell>
          <cell r="J108">
            <v>16.45</v>
          </cell>
          <cell r="K108">
            <v>19.489999999999998</v>
          </cell>
          <cell r="P108">
            <v>10</v>
          </cell>
        </row>
        <row r="109">
          <cell r="B109">
            <v>20</v>
          </cell>
          <cell r="C109">
            <v>32</v>
          </cell>
          <cell r="D109">
            <v>12.7</v>
          </cell>
          <cell r="E109">
            <v>1.25</v>
          </cell>
          <cell r="I109">
            <v>3.24</v>
          </cell>
          <cell r="J109">
            <v>17.75</v>
          </cell>
          <cell r="K109">
            <v>20.990000000000002</v>
          </cell>
          <cell r="P109">
            <v>11</v>
          </cell>
        </row>
        <row r="110">
          <cell r="B110">
            <v>20</v>
          </cell>
          <cell r="C110">
            <v>34</v>
          </cell>
          <cell r="D110">
            <v>12.7</v>
          </cell>
          <cell r="E110">
            <v>1.25</v>
          </cell>
          <cell r="I110">
            <v>3.45</v>
          </cell>
          <cell r="J110">
            <v>18.54</v>
          </cell>
          <cell r="K110">
            <v>21.99</v>
          </cell>
          <cell r="P110">
            <v>12</v>
          </cell>
        </row>
        <row r="111">
          <cell r="B111">
            <v>20</v>
          </cell>
          <cell r="C111">
            <v>36</v>
          </cell>
          <cell r="D111">
            <v>12.7</v>
          </cell>
          <cell r="E111">
            <v>1.25</v>
          </cell>
          <cell r="I111">
            <v>3.65</v>
          </cell>
          <cell r="J111">
            <v>18.84</v>
          </cell>
          <cell r="K111">
            <v>22.49</v>
          </cell>
          <cell r="P111">
            <v>12</v>
          </cell>
        </row>
        <row r="112">
          <cell r="B112">
            <v>30</v>
          </cell>
          <cell r="C112">
            <v>8</v>
          </cell>
          <cell r="D112">
            <v>7.04</v>
          </cell>
          <cell r="E112">
            <v>1</v>
          </cell>
          <cell r="I112">
            <v>0.81</v>
          </cell>
          <cell r="J112">
            <v>1.1399999999999999</v>
          </cell>
          <cell r="K112">
            <v>1.95</v>
          </cell>
          <cell r="P112">
            <v>4</v>
          </cell>
        </row>
        <row r="113">
          <cell r="B113">
            <v>30</v>
          </cell>
          <cell r="C113">
            <v>10</v>
          </cell>
          <cell r="D113">
            <v>7.8</v>
          </cell>
          <cell r="E113">
            <v>1</v>
          </cell>
          <cell r="I113">
            <v>1.01</v>
          </cell>
          <cell r="J113">
            <v>1.99</v>
          </cell>
          <cell r="K113">
            <v>3</v>
          </cell>
          <cell r="P113">
            <v>4</v>
          </cell>
        </row>
        <row r="114">
          <cell r="B114">
            <v>30</v>
          </cell>
          <cell r="C114">
            <v>12</v>
          </cell>
          <cell r="D114">
            <v>8.3800000000000008</v>
          </cell>
          <cell r="E114">
            <v>1</v>
          </cell>
          <cell r="I114">
            <v>1.22</v>
          </cell>
          <cell r="J114">
            <v>2.68</v>
          </cell>
          <cell r="K114">
            <v>3.9000000000000004</v>
          </cell>
          <cell r="P114">
            <v>6</v>
          </cell>
        </row>
        <row r="115">
          <cell r="B115">
            <v>30</v>
          </cell>
          <cell r="C115">
            <v>14</v>
          </cell>
          <cell r="D115">
            <v>9.5299999999999994</v>
          </cell>
          <cell r="E115">
            <v>1</v>
          </cell>
          <cell r="I115">
            <v>1.42</v>
          </cell>
          <cell r="J115">
            <v>3.97</v>
          </cell>
          <cell r="K115">
            <v>5.3900000000000006</v>
          </cell>
          <cell r="P115">
            <v>6</v>
          </cell>
        </row>
        <row r="116">
          <cell r="B116">
            <v>30</v>
          </cell>
          <cell r="C116">
            <v>16</v>
          </cell>
          <cell r="D116">
            <v>9.5299999999999994</v>
          </cell>
          <cell r="E116">
            <v>1</v>
          </cell>
          <cell r="I116">
            <v>1.62</v>
          </cell>
          <cell r="J116">
            <v>4.68</v>
          </cell>
          <cell r="K116">
            <v>6.3</v>
          </cell>
          <cell r="P116">
            <v>6</v>
          </cell>
        </row>
        <row r="117">
          <cell r="B117">
            <v>30</v>
          </cell>
          <cell r="C117">
            <v>18</v>
          </cell>
          <cell r="D117">
            <v>11.13</v>
          </cell>
          <cell r="E117">
            <v>1.25</v>
          </cell>
          <cell r="I117">
            <v>1.82</v>
          </cell>
          <cell r="J117">
            <v>6.88</v>
          </cell>
          <cell r="K117">
            <v>8.6999999999999993</v>
          </cell>
          <cell r="P117">
            <v>6</v>
          </cell>
        </row>
        <row r="118">
          <cell r="B118">
            <v>30</v>
          </cell>
          <cell r="C118">
            <v>20</v>
          </cell>
          <cell r="D118">
            <v>12.7</v>
          </cell>
          <cell r="E118">
            <v>1.25</v>
          </cell>
          <cell r="I118">
            <v>2.0299999999999998</v>
          </cell>
          <cell r="J118">
            <v>10.42</v>
          </cell>
          <cell r="K118">
            <v>12.45</v>
          </cell>
          <cell r="P118">
            <v>7</v>
          </cell>
        </row>
        <row r="119">
          <cell r="B119">
            <v>30</v>
          </cell>
          <cell r="C119">
            <v>22</v>
          </cell>
          <cell r="D119">
            <v>12.7</v>
          </cell>
          <cell r="E119">
            <v>1.25</v>
          </cell>
          <cell r="I119">
            <v>2.23</v>
          </cell>
          <cell r="J119">
            <v>11.72</v>
          </cell>
          <cell r="K119">
            <v>13.950000000000001</v>
          </cell>
          <cell r="P119">
            <v>8</v>
          </cell>
        </row>
        <row r="120">
          <cell r="B120">
            <v>30</v>
          </cell>
          <cell r="C120">
            <v>24</v>
          </cell>
          <cell r="D120">
            <v>14.27</v>
          </cell>
          <cell r="E120">
            <v>1.25</v>
          </cell>
          <cell r="I120">
            <v>2.4300000000000002</v>
          </cell>
          <cell r="J120">
            <v>15.57</v>
          </cell>
          <cell r="K120">
            <v>18</v>
          </cell>
          <cell r="P120">
            <v>8</v>
          </cell>
        </row>
        <row r="121">
          <cell r="B121">
            <v>30</v>
          </cell>
          <cell r="C121">
            <v>28</v>
          </cell>
          <cell r="D121">
            <v>15.88</v>
          </cell>
          <cell r="E121">
            <v>1.5</v>
          </cell>
          <cell r="I121">
            <v>2.84</v>
          </cell>
          <cell r="J121">
            <v>22.65</v>
          </cell>
          <cell r="K121">
            <v>25.49</v>
          </cell>
          <cell r="P121">
            <v>9</v>
          </cell>
        </row>
        <row r="122">
          <cell r="B122">
            <v>30</v>
          </cell>
          <cell r="C122">
            <v>30</v>
          </cell>
          <cell r="D122">
            <v>15.88</v>
          </cell>
          <cell r="E122">
            <v>1.5</v>
          </cell>
          <cell r="I122">
            <v>3.04</v>
          </cell>
          <cell r="J122">
            <v>23.96</v>
          </cell>
          <cell r="K122">
            <v>27</v>
          </cell>
          <cell r="P122">
            <v>10</v>
          </cell>
        </row>
        <row r="123">
          <cell r="B123">
            <v>30</v>
          </cell>
          <cell r="C123">
            <v>32</v>
          </cell>
          <cell r="D123">
            <v>15.88</v>
          </cell>
          <cell r="E123">
            <v>1.5</v>
          </cell>
          <cell r="I123">
            <v>3.24</v>
          </cell>
          <cell r="J123">
            <v>26.76</v>
          </cell>
          <cell r="K123">
            <v>30</v>
          </cell>
          <cell r="P123">
            <v>11</v>
          </cell>
        </row>
        <row r="124">
          <cell r="B124">
            <v>30</v>
          </cell>
          <cell r="C124">
            <v>34</v>
          </cell>
          <cell r="D124">
            <v>15.88</v>
          </cell>
          <cell r="E124">
            <v>1.5</v>
          </cell>
          <cell r="I124">
            <v>3.45</v>
          </cell>
          <cell r="J124">
            <v>28.05</v>
          </cell>
          <cell r="K124">
            <v>31.5</v>
          </cell>
          <cell r="P124">
            <v>12</v>
          </cell>
        </row>
        <row r="125">
          <cell r="B125">
            <v>30</v>
          </cell>
          <cell r="C125">
            <v>36</v>
          </cell>
          <cell r="D125">
            <v>15.88</v>
          </cell>
          <cell r="E125">
            <v>1.5</v>
          </cell>
          <cell r="I125">
            <v>3.65</v>
          </cell>
          <cell r="J125">
            <v>29.35</v>
          </cell>
          <cell r="K125">
            <v>33</v>
          </cell>
          <cell r="P125">
            <v>12</v>
          </cell>
        </row>
        <row r="126">
          <cell r="B126">
            <v>40</v>
          </cell>
          <cell r="C126">
            <v>0.125</v>
          </cell>
          <cell r="D126">
            <v>1.73</v>
          </cell>
          <cell r="E126">
            <v>1</v>
          </cell>
          <cell r="I126">
            <v>7.0000000000000007E-2</v>
          </cell>
          <cell r="K126">
            <v>7.0000000000000007E-2</v>
          </cell>
          <cell r="P126">
            <v>2</v>
          </cell>
        </row>
        <row r="127">
          <cell r="B127">
            <v>40</v>
          </cell>
          <cell r="C127">
            <v>0.125</v>
          </cell>
          <cell r="D127">
            <v>1.73</v>
          </cell>
          <cell r="E127">
            <v>1</v>
          </cell>
          <cell r="I127">
            <v>7.0000000000000007E-2</v>
          </cell>
          <cell r="K127">
            <v>7.0000000000000007E-2</v>
          </cell>
          <cell r="P127">
            <v>2</v>
          </cell>
        </row>
        <row r="128">
          <cell r="B128">
            <v>40</v>
          </cell>
          <cell r="C128">
            <v>0.125</v>
          </cell>
          <cell r="D128">
            <v>1.73</v>
          </cell>
          <cell r="E128">
            <v>1</v>
          </cell>
          <cell r="I128">
            <v>7.0000000000000007E-2</v>
          </cell>
          <cell r="K128">
            <v>7.0000000000000007E-2</v>
          </cell>
          <cell r="P128">
            <v>2</v>
          </cell>
        </row>
        <row r="129">
          <cell r="B129">
            <v>40</v>
          </cell>
          <cell r="C129">
            <v>0.25</v>
          </cell>
          <cell r="D129">
            <v>2.2400000000000002</v>
          </cell>
          <cell r="E129">
            <v>1</v>
          </cell>
          <cell r="I129">
            <v>7.0000000000000007E-2</v>
          </cell>
          <cell r="K129">
            <v>7.0000000000000007E-2</v>
          </cell>
          <cell r="P129">
            <v>2</v>
          </cell>
        </row>
        <row r="130">
          <cell r="B130">
            <v>40</v>
          </cell>
          <cell r="C130">
            <v>0.25</v>
          </cell>
          <cell r="D130">
            <v>2.2400000000000002</v>
          </cell>
          <cell r="E130">
            <v>1</v>
          </cell>
          <cell r="I130">
            <v>7.0000000000000007E-2</v>
          </cell>
          <cell r="K130">
            <v>7.0000000000000007E-2</v>
          </cell>
          <cell r="P130">
            <v>2</v>
          </cell>
        </row>
        <row r="131">
          <cell r="B131">
            <v>40</v>
          </cell>
          <cell r="C131">
            <v>0.25</v>
          </cell>
          <cell r="D131">
            <v>2.2400000000000002</v>
          </cell>
          <cell r="E131">
            <v>1</v>
          </cell>
          <cell r="I131">
            <v>7.0000000000000007E-2</v>
          </cell>
          <cell r="K131">
            <v>7.0000000000000007E-2</v>
          </cell>
          <cell r="P131">
            <v>2</v>
          </cell>
        </row>
        <row r="132">
          <cell r="B132">
            <v>40</v>
          </cell>
          <cell r="C132">
            <v>0.375</v>
          </cell>
          <cell r="D132">
            <v>2.31</v>
          </cell>
          <cell r="E132">
            <v>1</v>
          </cell>
          <cell r="I132">
            <v>7.0000000000000007E-2</v>
          </cell>
          <cell r="J132">
            <v>0</v>
          </cell>
          <cell r="K132">
            <v>7.0000000000000007E-2</v>
          </cell>
          <cell r="P132">
            <v>2</v>
          </cell>
        </row>
        <row r="133">
          <cell r="B133">
            <v>40</v>
          </cell>
          <cell r="C133">
            <v>0.375</v>
          </cell>
          <cell r="D133">
            <v>2.31</v>
          </cell>
          <cell r="E133">
            <v>1</v>
          </cell>
          <cell r="I133">
            <v>7.0000000000000007E-2</v>
          </cell>
          <cell r="J133">
            <v>0</v>
          </cell>
          <cell r="K133">
            <v>7.0000000000000007E-2</v>
          </cell>
          <cell r="P133">
            <v>2</v>
          </cell>
        </row>
        <row r="134">
          <cell r="B134">
            <v>40</v>
          </cell>
          <cell r="C134">
            <v>0.375</v>
          </cell>
          <cell r="D134">
            <v>2.31</v>
          </cell>
          <cell r="E134">
            <v>1</v>
          </cell>
          <cell r="I134">
            <v>7.0000000000000007E-2</v>
          </cell>
          <cell r="J134">
            <v>0</v>
          </cell>
          <cell r="K134">
            <v>7.0000000000000007E-2</v>
          </cell>
          <cell r="P134">
            <v>2</v>
          </cell>
        </row>
        <row r="135">
          <cell r="B135">
            <v>40</v>
          </cell>
          <cell r="C135">
            <v>0.5</v>
          </cell>
          <cell r="D135">
            <v>2.77</v>
          </cell>
          <cell r="E135">
            <v>1</v>
          </cell>
          <cell r="I135">
            <v>7.0000000000000007E-2</v>
          </cell>
          <cell r="J135">
            <v>0</v>
          </cell>
          <cell r="K135">
            <v>7.0000000000000007E-2</v>
          </cell>
          <cell r="P135">
            <v>2</v>
          </cell>
        </row>
        <row r="136">
          <cell r="B136">
            <v>40</v>
          </cell>
          <cell r="C136">
            <v>0.5</v>
          </cell>
          <cell r="D136">
            <v>2.77</v>
          </cell>
          <cell r="E136">
            <v>1</v>
          </cell>
          <cell r="I136">
            <v>7.0000000000000007E-2</v>
          </cell>
          <cell r="J136">
            <v>0</v>
          </cell>
          <cell r="K136">
            <v>7.0000000000000007E-2</v>
          </cell>
          <cell r="P136">
            <v>2</v>
          </cell>
        </row>
        <row r="137">
          <cell r="B137">
            <v>40</v>
          </cell>
          <cell r="C137">
            <v>0.5</v>
          </cell>
          <cell r="D137">
            <v>2.77</v>
          </cell>
          <cell r="E137">
            <v>1</v>
          </cell>
          <cell r="I137">
            <v>7.0000000000000007E-2</v>
          </cell>
          <cell r="J137">
            <v>0</v>
          </cell>
          <cell r="K137">
            <v>7.0000000000000007E-2</v>
          </cell>
          <cell r="P137">
            <v>2</v>
          </cell>
        </row>
        <row r="138">
          <cell r="B138">
            <v>40</v>
          </cell>
          <cell r="C138">
            <v>0.75</v>
          </cell>
          <cell r="D138">
            <v>2.87</v>
          </cell>
          <cell r="E138">
            <v>1</v>
          </cell>
          <cell r="I138">
            <v>7.0000000000000007E-2</v>
          </cell>
          <cell r="J138">
            <v>0</v>
          </cell>
          <cell r="K138">
            <v>7.0000000000000007E-2</v>
          </cell>
          <cell r="P138">
            <v>2</v>
          </cell>
        </row>
        <row r="139">
          <cell r="B139">
            <v>40</v>
          </cell>
          <cell r="C139">
            <v>0.75</v>
          </cell>
          <cell r="D139">
            <v>2.87</v>
          </cell>
          <cell r="E139">
            <v>1</v>
          </cell>
          <cell r="I139">
            <v>7.0000000000000007E-2</v>
          </cell>
          <cell r="J139">
            <v>0</v>
          </cell>
          <cell r="K139">
            <v>7.0000000000000007E-2</v>
          </cell>
          <cell r="P139">
            <v>2</v>
          </cell>
        </row>
        <row r="140">
          <cell r="B140">
            <v>40</v>
          </cell>
          <cell r="C140">
            <v>0.75</v>
          </cell>
          <cell r="D140">
            <v>2.87</v>
          </cell>
          <cell r="E140">
            <v>1</v>
          </cell>
          <cell r="I140">
            <v>7.0000000000000007E-2</v>
          </cell>
          <cell r="J140">
            <v>0</v>
          </cell>
          <cell r="K140">
            <v>7.0000000000000007E-2</v>
          </cell>
          <cell r="P140">
            <v>2</v>
          </cell>
        </row>
        <row r="141">
          <cell r="B141">
            <v>40</v>
          </cell>
          <cell r="C141">
            <v>1</v>
          </cell>
          <cell r="D141">
            <v>3.38</v>
          </cell>
          <cell r="E141">
            <v>1</v>
          </cell>
          <cell r="I141">
            <v>0.12</v>
          </cell>
          <cell r="J141">
            <v>0</v>
          </cell>
          <cell r="K141">
            <v>0.12</v>
          </cell>
          <cell r="P141">
            <v>2</v>
          </cell>
        </row>
        <row r="142">
          <cell r="B142">
            <v>40</v>
          </cell>
          <cell r="C142">
            <v>1</v>
          </cell>
          <cell r="D142">
            <v>3.38</v>
          </cell>
          <cell r="E142">
            <v>1</v>
          </cell>
          <cell r="I142">
            <v>0.12</v>
          </cell>
          <cell r="J142">
            <v>0</v>
          </cell>
          <cell r="K142">
            <v>0.12</v>
          </cell>
          <cell r="P142">
            <v>2</v>
          </cell>
        </row>
        <row r="143">
          <cell r="B143">
            <v>40</v>
          </cell>
          <cell r="C143">
            <v>1</v>
          </cell>
          <cell r="D143">
            <v>3.38</v>
          </cell>
          <cell r="E143">
            <v>1</v>
          </cell>
          <cell r="I143">
            <v>0.12</v>
          </cell>
          <cell r="J143">
            <v>0</v>
          </cell>
          <cell r="K143">
            <v>0.12</v>
          </cell>
          <cell r="P143">
            <v>2</v>
          </cell>
        </row>
        <row r="144">
          <cell r="B144">
            <v>40</v>
          </cell>
          <cell r="C144">
            <v>1.25</v>
          </cell>
          <cell r="D144">
            <v>3.56</v>
          </cell>
          <cell r="E144">
            <v>1</v>
          </cell>
          <cell r="I144">
            <v>0.15</v>
          </cell>
          <cell r="K144">
            <v>0.15</v>
          </cell>
          <cell r="P144">
            <v>2</v>
          </cell>
        </row>
        <row r="145">
          <cell r="B145">
            <v>40</v>
          </cell>
          <cell r="C145">
            <v>1.25</v>
          </cell>
          <cell r="D145">
            <v>3.56</v>
          </cell>
          <cell r="E145">
            <v>1</v>
          </cell>
          <cell r="I145">
            <v>0.15</v>
          </cell>
          <cell r="K145">
            <v>0.15</v>
          </cell>
          <cell r="P145">
            <v>2</v>
          </cell>
        </row>
        <row r="146">
          <cell r="B146">
            <v>40</v>
          </cell>
          <cell r="C146">
            <v>1.25</v>
          </cell>
          <cell r="D146">
            <v>3.56</v>
          </cell>
          <cell r="E146">
            <v>1</v>
          </cell>
          <cell r="I146">
            <v>0.15</v>
          </cell>
          <cell r="K146">
            <v>0.15</v>
          </cell>
          <cell r="P146">
            <v>2</v>
          </cell>
        </row>
        <row r="147">
          <cell r="B147">
            <v>40</v>
          </cell>
          <cell r="C147">
            <v>1.5</v>
          </cell>
          <cell r="D147">
            <v>3.68</v>
          </cell>
          <cell r="E147">
            <v>1</v>
          </cell>
          <cell r="I147">
            <v>0.15</v>
          </cell>
          <cell r="J147">
            <v>0</v>
          </cell>
          <cell r="K147">
            <v>0.15</v>
          </cell>
          <cell r="P147">
            <v>2</v>
          </cell>
        </row>
        <row r="148">
          <cell r="B148">
            <v>40</v>
          </cell>
          <cell r="C148">
            <v>1.5</v>
          </cell>
          <cell r="D148">
            <v>3.68</v>
          </cell>
          <cell r="E148">
            <v>1</v>
          </cell>
          <cell r="I148">
            <v>0.15</v>
          </cell>
          <cell r="J148">
            <v>0</v>
          </cell>
          <cell r="K148">
            <v>0.15</v>
          </cell>
          <cell r="P148">
            <v>2</v>
          </cell>
        </row>
        <row r="149">
          <cell r="B149">
            <v>40</v>
          </cell>
          <cell r="C149">
            <v>1.5</v>
          </cell>
          <cell r="D149">
            <v>3.68</v>
          </cell>
          <cell r="E149">
            <v>1</v>
          </cell>
          <cell r="I149">
            <v>0.15</v>
          </cell>
          <cell r="J149">
            <v>0</v>
          </cell>
          <cell r="K149">
            <v>0.15</v>
          </cell>
          <cell r="P149">
            <v>2</v>
          </cell>
        </row>
        <row r="150">
          <cell r="B150">
            <v>40</v>
          </cell>
          <cell r="C150">
            <v>2</v>
          </cell>
          <cell r="D150">
            <v>3.91</v>
          </cell>
          <cell r="E150">
            <v>1</v>
          </cell>
          <cell r="I150">
            <v>0.3</v>
          </cell>
          <cell r="J150">
            <v>0</v>
          </cell>
          <cell r="K150">
            <v>0.3</v>
          </cell>
          <cell r="P150">
            <v>2</v>
          </cell>
        </row>
        <row r="151">
          <cell r="B151">
            <v>40</v>
          </cell>
          <cell r="C151">
            <v>2</v>
          </cell>
          <cell r="D151">
            <v>3.91</v>
          </cell>
          <cell r="E151">
            <v>1</v>
          </cell>
          <cell r="I151">
            <v>0.3</v>
          </cell>
          <cell r="J151">
            <v>0</v>
          </cell>
          <cell r="K151">
            <v>0.3</v>
          </cell>
          <cell r="P151">
            <v>2</v>
          </cell>
        </row>
        <row r="152">
          <cell r="B152">
            <v>40</v>
          </cell>
          <cell r="C152">
            <v>2</v>
          </cell>
          <cell r="D152">
            <v>3.91</v>
          </cell>
          <cell r="E152">
            <v>1</v>
          </cell>
          <cell r="I152">
            <v>0.3</v>
          </cell>
          <cell r="J152">
            <v>0</v>
          </cell>
          <cell r="K152">
            <v>0.3</v>
          </cell>
          <cell r="P152">
            <v>2</v>
          </cell>
        </row>
        <row r="153">
          <cell r="B153">
            <v>40</v>
          </cell>
          <cell r="C153">
            <v>2.5</v>
          </cell>
          <cell r="D153">
            <v>5.16</v>
          </cell>
          <cell r="E153">
            <v>1</v>
          </cell>
          <cell r="I153">
            <v>0.25</v>
          </cell>
          <cell r="J153">
            <v>0.2</v>
          </cell>
          <cell r="K153">
            <v>0.45</v>
          </cell>
          <cell r="P153">
            <v>2</v>
          </cell>
        </row>
        <row r="154">
          <cell r="B154">
            <v>40</v>
          </cell>
          <cell r="C154">
            <v>3</v>
          </cell>
          <cell r="D154">
            <v>5.49</v>
          </cell>
          <cell r="E154">
            <v>1</v>
          </cell>
          <cell r="I154">
            <v>0.3</v>
          </cell>
          <cell r="J154">
            <v>0.3</v>
          </cell>
          <cell r="K154">
            <v>0.6</v>
          </cell>
          <cell r="P154">
            <v>2</v>
          </cell>
        </row>
        <row r="155">
          <cell r="B155">
            <v>40</v>
          </cell>
          <cell r="C155">
            <v>3.5</v>
          </cell>
          <cell r="D155">
            <v>5.74</v>
          </cell>
          <cell r="E155">
            <v>1</v>
          </cell>
          <cell r="I155">
            <v>0.35</v>
          </cell>
          <cell r="J155">
            <v>0.4</v>
          </cell>
          <cell r="K155">
            <v>0.75</v>
          </cell>
          <cell r="P155">
            <v>3</v>
          </cell>
        </row>
        <row r="156">
          <cell r="B156">
            <v>40</v>
          </cell>
          <cell r="C156">
            <v>4</v>
          </cell>
          <cell r="D156">
            <v>6.02</v>
          </cell>
          <cell r="E156">
            <v>1</v>
          </cell>
          <cell r="I156">
            <v>0.41</v>
          </cell>
          <cell r="J156">
            <v>0.49</v>
          </cell>
          <cell r="K156">
            <v>0.89999999999999991</v>
          </cell>
          <cell r="P156">
            <v>3</v>
          </cell>
        </row>
        <row r="157">
          <cell r="B157">
            <v>40</v>
          </cell>
          <cell r="C157">
            <v>5</v>
          </cell>
          <cell r="D157">
            <v>6.55</v>
          </cell>
          <cell r="E157">
            <v>1</v>
          </cell>
          <cell r="I157">
            <v>0.51</v>
          </cell>
          <cell r="J157">
            <v>0.54</v>
          </cell>
          <cell r="K157">
            <v>1.05</v>
          </cell>
          <cell r="P157">
            <v>4</v>
          </cell>
        </row>
        <row r="158">
          <cell r="B158">
            <v>40</v>
          </cell>
          <cell r="C158">
            <v>6</v>
          </cell>
          <cell r="D158">
            <v>7.11</v>
          </cell>
          <cell r="E158">
            <v>1</v>
          </cell>
          <cell r="I158">
            <v>0.61</v>
          </cell>
          <cell r="J158">
            <v>1.04</v>
          </cell>
          <cell r="K158">
            <v>1.65</v>
          </cell>
          <cell r="P158">
            <v>4</v>
          </cell>
        </row>
        <row r="159">
          <cell r="B159">
            <v>40</v>
          </cell>
          <cell r="C159">
            <v>8</v>
          </cell>
          <cell r="D159">
            <v>8.18</v>
          </cell>
          <cell r="E159">
            <v>1</v>
          </cell>
          <cell r="I159">
            <v>0.81</v>
          </cell>
          <cell r="J159">
            <v>1.73</v>
          </cell>
          <cell r="K159">
            <v>2.54</v>
          </cell>
          <cell r="P159">
            <v>4</v>
          </cell>
        </row>
        <row r="160">
          <cell r="B160">
            <v>40</v>
          </cell>
          <cell r="C160">
            <v>10</v>
          </cell>
          <cell r="D160">
            <v>9.27</v>
          </cell>
          <cell r="E160">
            <v>1</v>
          </cell>
          <cell r="I160">
            <v>1.01</v>
          </cell>
          <cell r="J160">
            <v>3.04</v>
          </cell>
          <cell r="K160">
            <v>4.05</v>
          </cell>
          <cell r="P160">
            <v>4</v>
          </cell>
        </row>
        <row r="161">
          <cell r="B161">
            <v>40</v>
          </cell>
          <cell r="C161">
            <v>12</v>
          </cell>
          <cell r="D161">
            <v>10.31</v>
          </cell>
          <cell r="E161">
            <v>1.25</v>
          </cell>
          <cell r="I161">
            <v>1.22</v>
          </cell>
          <cell r="J161">
            <v>4.0199999999999996</v>
          </cell>
          <cell r="K161">
            <v>5.2399999999999993</v>
          </cell>
          <cell r="P161">
            <v>6</v>
          </cell>
        </row>
        <row r="162">
          <cell r="B162">
            <v>40</v>
          </cell>
          <cell r="C162">
            <v>14</v>
          </cell>
          <cell r="D162">
            <v>11.13</v>
          </cell>
          <cell r="E162">
            <v>1.25</v>
          </cell>
          <cell r="I162">
            <v>1.42</v>
          </cell>
          <cell r="J162">
            <v>5.33</v>
          </cell>
          <cell r="K162">
            <v>6.75</v>
          </cell>
          <cell r="P162">
            <v>6</v>
          </cell>
        </row>
        <row r="163">
          <cell r="B163">
            <v>40</v>
          </cell>
          <cell r="C163">
            <v>16</v>
          </cell>
          <cell r="D163">
            <v>12.7</v>
          </cell>
          <cell r="E163">
            <v>1.25</v>
          </cell>
          <cell r="I163">
            <v>1.62</v>
          </cell>
          <cell r="J163">
            <v>8.42</v>
          </cell>
          <cell r="K163">
            <v>10.039999999999999</v>
          </cell>
          <cell r="P163">
            <v>6</v>
          </cell>
        </row>
        <row r="164">
          <cell r="B164">
            <v>40</v>
          </cell>
          <cell r="C164">
            <v>18</v>
          </cell>
          <cell r="D164">
            <v>14.27</v>
          </cell>
          <cell r="E164">
            <v>1.25</v>
          </cell>
          <cell r="I164">
            <v>1.82</v>
          </cell>
          <cell r="J164">
            <v>11.53</v>
          </cell>
          <cell r="K164">
            <v>13.35</v>
          </cell>
          <cell r="P164">
            <v>6</v>
          </cell>
        </row>
        <row r="165">
          <cell r="B165">
            <v>40</v>
          </cell>
          <cell r="C165">
            <v>20</v>
          </cell>
          <cell r="D165">
            <v>15.09</v>
          </cell>
          <cell r="E165">
            <v>1.5</v>
          </cell>
          <cell r="I165">
            <v>2.0299999999999998</v>
          </cell>
          <cell r="J165">
            <v>14.47</v>
          </cell>
          <cell r="K165">
            <v>16.5</v>
          </cell>
          <cell r="P165">
            <v>7</v>
          </cell>
        </row>
        <row r="166">
          <cell r="B166">
            <v>40</v>
          </cell>
          <cell r="C166">
            <v>24</v>
          </cell>
          <cell r="D166">
            <v>17.48</v>
          </cell>
          <cell r="E166">
            <v>1.5</v>
          </cell>
          <cell r="I166">
            <v>2.4300000000000002</v>
          </cell>
          <cell r="J166">
            <v>24.57</v>
          </cell>
          <cell r="K166">
            <v>27</v>
          </cell>
          <cell r="P166">
            <v>8</v>
          </cell>
        </row>
        <row r="167">
          <cell r="B167">
            <v>40</v>
          </cell>
          <cell r="C167">
            <v>32</v>
          </cell>
          <cell r="D167">
            <v>17.48</v>
          </cell>
          <cell r="E167">
            <v>1.5</v>
          </cell>
          <cell r="I167">
            <v>3.24</v>
          </cell>
          <cell r="J167">
            <v>31.26</v>
          </cell>
          <cell r="K167">
            <v>34.5</v>
          </cell>
          <cell r="P167">
            <v>11</v>
          </cell>
        </row>
        <row r="168">
          <cell r="B168">
            <v>40</v>
          </cell>
          <cell r="C168">
            <v>34</v>
          </cell>
          <cell r="D168">
            <v>17.48</v>
          </cell>
          <cell r="E168">
            <v>1.5</v>
          </cell>
          <cell r="I168">
            <v>3.45</v>
          </cell>
          <cell r="J168">
            <v>34.049999999999997</v>
          </cell>
          <cell r="K168">
            <v>37.5</v>
          </cell>
          <cell r="P168">
            <v>12</v>
          </cell>
        </row>
        <row r="169">
          <cell r="B169">
            <v>40</v>
          </cell>
          <cell r="C169">
            <v>36</v>
          </cell>
          <cell r="D169">
            <v>19.05</v>
          </cell>
          <cell r="E169">
            <v>2</v>
          </cell>
          <cell r="I169">
            <v>3.65</v>
          </cell>
          <cell r="J169">
            <v>41.34</v>
          </cell>
          <cell r="K169">
            <v>44.99</v>
          </cell>
          <cell r="P169">
            <v>12</v>
          </cell>
        </row>
        <row r="170">
          <cell r="B170" t="str">
            <v>40S</v>
          </cell>
          <cell r="C170">
            <v>0.125</v>
          </cell>
          <cell r="D170">
            <v>1.73</v>
          </cell>
          <cell r="E170">
            <v>1</v>
          </cell>
          <cell r="I170">
            <v>7.0000000000000007E-2</v>
          </cell>
          <cell r="K170">
            <v>7.0000000000000007E-2</v>
          </cell>
          <cell r="P170">
            <v>2</v>
          </cell>
        </row>
        <row r="171">
          <cell r="B171" t="str">
            <v>40S</v>
          </cell>
          <cell r="C171">
            <v>0.125</v>
          </cell>
          <cell r="D171">
            <v>1.73</v>
          </cell>
          <cell r="E171">
            <v>1</v>
          </cell>
          <cell r="I171">
            <v>7.0000000000000007E-2</v>
          </cell>
          <cell r="K171">
            <v>7.0000000000000007E-2</v>
          </cell>
          <cell r="P171">
            <v>2</v>
          </cell>
        </row>
        <row r="172">
          <cell r="B172" t="str">
            <v>40S</v>
          </cell>
          <cell r="C172">
            <v>0.125</v>
          </cell>
          <cell r="D172">
            <v>1.73</v>
          </cell>
          <cell r="E172">
            <v>1</v>
          </cell>
          <cell r="I172">
            <v>7.0000000000000007E-2</v>
          </cell>
          <cell r="K172">
            <v>7.0000000000000007E-2</v>
          </cell>
          <cell r="P172">
            <v>2</v>
          </cell>
        </row>
        <row r="173">
          <cell r="B173" t="str">
            <v>40S</v>
          </cell>
          <cell r="C173">
            <v>0.25</v>
          </cell>
          <cell r="D173">
            <v>2.2400000000000002</v>
          </cell>
          <cell r="E173">
            <v>1</v>
          </cell>
          <cell r="I173">
            <v>7.0000000000000007E-2</v>
          </cell>
          <cell r="K173">
            <v>7.0000000000000007E-2</v>
          </cell>
          <cell r="P173">
            <v>2</v>
          </cell>
        </row>
        <row r="174">
          <cell r="B174" t="str">
            <v>40S</v>
          </cell>
          <cell r="C174">
            <v>0.25</v>
          </cell>
          <cell r="D174">
            <v>2.2400000000000002</v>
          </cell>
          <cell r="E174">
            <v>1</v>
          </cell>
          <cell r="I174">
            <v>7.0000000000000007E-2</v>
          </cell>
          <cell r="K174">
            <v>7.0000000000000007E-2</v>
          </cell>
          <cell r="P174">
            <v>2</v>
          </cell>
        </row>
        <row r="175">
          <cell r="B175" t="str">
            <v>40S</v>
          </cell>
          <cell r="C175">
            <v>0.25</v>
          </cell>
          <cell r="D175">
            <v>2.2400000000000002</v>
          </cell>
          <cell r="E175">
            <v>1</v>
          </cell>
          <cell r="I175">
            <v>7.0000000000000007E-2</v>
          </cell>
          <cell r="K175">
            <v>7.0000000000000007E-2</v>
          </cell>
          <cell r="P175">
            <v>2</v>
          </cell>
        </row>
        <row r="176">
          <cell r="B176" t="str">
            <v>40S</v>
          </cell>
          <cell r="C176">
            <v>0.375</v>
          </cell>
          <cell r="D176">
            <v>2.31</v>
          </cell>
          <cell r="E176">
            <v>1</v>
          </cell>
          <cell r="I176">
            <v>7.0000000000000007E-2</v>
          </cell>
          <cell r="K176">
            <v>7.0000000000000007E-2</v>
          </cell>
          <cell r="P176">
            <v>2</v>
          </cell>
        </row>
        <row r="177">
          <cell r="B177" t="str">
            <v>40S</v>
          </cell>
          <cell r="C177">
            <v>0.375</v>
          </cell>
          <cell r="D177">
            <v>2.31</v>
          </cell>
          <cell r="E177">
            <v>1</v>
          </cell>
          <cell r="I177">
            <v>7.0000000000000007E-2</v>
          </cell>
          <cell r="K177">
            <v>7.0000000000000007E-2</v>
          </cell>
          <cell r="P177">
            <v>2</v>
          </cell>
        </row>
        <row r="178">
          <cell r="B178" t="str">
            <v>40S</v>
          </cell>
          <cell r="C178">
            <v>0.375</v>
          </cell>
          <cell r="D178">
            <v>2.31</v>
          </cell>
          <cell r="E178">
            <v>1</v>
          </cell>
          <cell r="I178">
            <v>7.0000000000000007E-2</v>
          </cell>
          <cell r="K178">
            <v>7.0000000000000007E-2</v>
          </cell>
          <cell r="P178">
            <v>2</v>
          </cell>
        </row>
        <row r="179">
          <cell r="B179" t="str">
            <v>40S</v>
          </cell>
          <cell r="C179">
            <v>0.5</v>
          </cell>
          <cell r="D179">
            <v>2.77</v>
          </cell>
          <cell r="E179">
            <v>1</v>
          </cell>
          <cell r="I179">
            <v>7.0000000000000007E-2</v>
          </cell>
          <cell r="J179">
            <v>0</v>
          </cell>
          <cell r="K179">
            <v>7.0000000000000007E-2</v>
          </cell>
          <cell r="P179">
            <v>2</v>
          </cell>
        </row>
        <row r="180">
          <cell r="B180" t="str">
            <v>40S</v>
          </cell>
          <cell r="C180">
            <v>0.5</v>
          </cell>
          <cell r="D180">
            <v>2.77</v>
          </cell>
          <cell r="E180">
            <v>1</v>
          </cell>
          <cell r="I180">
            <v>7.0000000000000007E-2</v>
          </cell>
          <cell r="J180">
            <v>0</v>
          </cell>
          <cell r="K180">
            <v>7.0000000000000007E-2</v>
          </cell>
          <cell r="P180">
            <v>2</v>
          </cell>
        </row>
        <row r="181">
          <cell r="B181" t="str">
            <v>40S</v>
          </cell>
          <cell r="C181">
            <v>0.5</v>
          </cell>
          <cell r="D181">
            <v>2.77</v>
          </cell>
          <cell r="E181">
            <v>1</v>
          </cell>
          <cell r="I181">
            <v>7.0000000000000007E-2</v>
          </cell>
          <cell r="J181">
            <v>0</v>
          </cell>
          <cell r="K181">
            <v>7.0000000000000007E-2</v>
          </cell>
          <cell r="P181">
            <v>2</v>
          </cell>
        </row>
        <row r="182">
          <cell r="B182" t="str">
            <v>40S</v>
          </cell>
          <cell r="C182">
            <v>0.75</v>
          </cell>
          <cell r="D182">
            <v>2.87</v>
          </cell>
          <cell r="E182">
            <v>1</v>
          </cell>
          <cell r="I182">
            <v>7.0000000000000007E-2</v>
          </cell>
          <cell r="J182">
            <v>0</v>
          </cell>
          <cell r="K182">
            <v>7.0000000000000007E-2</v>
          </cell>
          <cell r="P182">
            <v>2</v>
          </cell>
        </row>
        <row r="183">
          <cell r="B183" t="str">
            <v>40S</v>
          </cell>
          <cell r="C183">
            <v>0.75</v>
          </cell>
          <cell r="D183">
            <v>2.87</v>
          </cell>
          <cell r="E183">
            <v>1</v>
          </cell>
          <cell r="I183">
            <v>7.0000000000000007E-2</v>
          </cell>
          <cell r="J183">
            <v>0</v>
          </cell>
          <cell r="K183">
            <v>7.0000000000000007E-2</v>
          </cell>
          <cell r="P183">
            <v>2</v>
          </cell>
        </row>
        <row r="184">
          <cell r="B184" t="str">
            <v>40S</v>
          </cell>
          <cell r="C184">
            <v>0.75</v>
          </cell>
          <cell r="D184">
            <v>2.87</v>
          </cell>
          <cell r="E184">
            <v>1</v>
          </cell>
          <cell r="I184">
            <v>7.0000000000000007E-2</v>
          </cell>
          <cell r="J184">
            <v>0</v>
          </cell>
          <cell r="K184">
            <v>7.0000000000000007E-2</v>
          </cell>
          <cell r="P184">
            <v>2</v>
          </cell>
        </row>
        <row r="185">
          <cell r="B185" t="str">
            <v>40S</v>
          </cell>
          <cell r="C185">
            <v>1</v>
          </cell>
          <cell r="D185">
            <v>3.38</v>
          </cell>
          <cell r="E185">
            <v>1</v>
          </cell>
          <cell r="I185">
            <v>0.12</v>
          </cell>
          <cell r="J185">
            <v>0</v>
          </cell>
          <cell r="K185">
            <v>0.12</v>
          </cell>
          <cell r="P185">
            <v>2</v>
          </cell>
        </row>
        <row r="186">
          <cell r="B186" t="str">
            <v>40S</v>
          </cell>
          <cell r="C186">
            <v>1</v>
          </cell>
          <cell r="D186">
            <v>3.38</v>
          </cell>
          <cell r="E186">
            <v>1</v>
          </cell>
          <cell r="I186">
            <v>0.12</v>
          </cell>
          <cell r="J186">
            <v>0</v>
          </cell>
          <cell r="K186">
            <v>0.12</v>
          </cell>
          <cell r="P186">
            <v>2</v>
          </cell>
        </row>
        <row r="187">
          <cell r="B187" t="str">
            <v>40S</v>
          </cell>
          <cell r="C187">
            <v>1</v>
          </cell>
          <cell r="D187">
            <v>3.38</v>
          </cell>
          <cell r="E187">
            <v>1</v>
          </cell>
          <cell r="I187">
            <v>0.12</v>
          </cell>
          <cell r="J187">
            <v>0</v>
          </cell>
          <cell r="K187">
            <v>0.12</v>
          </cell>
          <cell r="P187">
            <v>2</v>
          </cell>
        </row>
        <row r="188">
          <cell r="B188" t="str">
            <v>40S</v>
          </cell>
          <cell r="C188">
            <v>1.25</v>
          </cell>
          <cell r="D188">
            <v>3.56</v>
          </cell>
          <cell r="E188">
            <v>1</v>
          </cell>
          <cell r="I188">
            <v>0.15</v>
          </cell>
          <cell r="K188">
            <v>0.15</v>
          </cell>
          <cell r="P188">
            <v>2</v>
          </cell>
        </row>
        <row r="189">
          <cell r="B189" t="str">
            <v>40S</v>
          </cell>
          <cell r="C189">
            <v>1.25</v>
          </cell>
          <cell r="D189">
            <v>3.56</v>
          </cell>
          <cell r="E189">
            <v>1</v>
          </cell>
          <cell r="I189">
            <v>0.15</v>
          </cell>
          <cell r="K189">
            <v>0.15</v>
          </cell>
          <cell r="P189">
            <v>2</v>
          </cell>
        </row>
        <row r="190">
          <cell r="B190" t="str">
            <v>40S</v>
          </cell>
          <cell r="C190">
            <v>1.25</v>
          </cell>
          <cell r="D190">
            <v>3.56</v>
          </cell>
          <cell r="E190">
            <v>1</v>
          </cell>
          <cell r="I190">
            <v>0.15</v>
          </cell>
          <cell r="K190">
            <v>0.15</v>
          </cell>
          <cell r="P190">
            <v>2</v>
          </cell>
        </row>
        <row r="191">
          <cell r="B191" t="str">
            <v>40S</v>
          </cell>
          <cell r="C191">
            <v>1.5</v>
          </cell>
          <cell r="D191">
            <v>3.68</v>
          </cell>
          <cell r="E191">
            <v>1</v>
          </cell>
          <cell r="I191">
            <v>0.15</v>
          </cell>
          <cell r="J191">
            <v>0</v>
          </cell>
          <cell r="K191">
            <v>0.15</v>
          </cell>
          <cell r="P191">
            <v>2</v>
          </cell>
        </row>
        <row r="192">
          <cell r="B192" t="str">
            <v>40S</v>
          </cell>
          <cell r="C192">
            <v>1.5</v>
          </cell>
          <cell r="D192">
            <v>3.68</v>
          </cell>
          <cell r="E192">
            <v>1</v>
          </cell>
          <cell r="I192">
            <v>0.15</v>
          </cell>
          <cell r="J192">
            <v>0</v>
          </cell>
          <cell r="K192">
            <v>0.15</v>
          </cell>
          <cell r="P192">
            <v>2</v>
          </cell>
        </row>
        <row r="193">
          <cell r="B193" t="str">
            <v>40S</v>
          </cell>
          <cell r="C193">
            <v>1.5</v>
          </cell>
          <cell r="D193">
            <v>3.68</v>
          </cell>
          <cell r="E193">
            <v>1</v>
          </cell>
          <cell r="I193">
            <v>0.15</v>
          </cell>
          <cell r="J193">
            <v>0</v>
          </cell>
          <cell r="K193">
            <v>0.15</v>
          </cell>
          <cell r="P193">
            <v>2</v>
          </cell>
        </row>
        <row r="194">
          <cell r="B194" t="str">
            <v>40S</v>
          </cell>
          <cell r="C194">
            <v>2</v>
          </cell>
          <cell r="D194">
            <v>3.91</v>
          </cell>
          <cell r="E194">
            <v>1</v>
          </cell>
          <cell r="I194">
            <v>0.3</v>
          </cell>
          <cell r="J194">
            <v>0</v>
          </cell>
          <cell r="K194">
            <v>0.3</v>
          </cell>
          <cell r="P194">
            <v>2</v>
          </cell>
        </row>
        <row r="195">
          <cell r="B195" t="str">
            <v>40S</v>
          </cell>
          <cell r="C195">
            <v>2</v>
          </cell>
          <cell r="D195">
            <v>3.91</v>
          </cell>
          <cell r="E195">
            <v>1</v>
          </cell>
          <cell r="I195">
            <v>0.3</v>
          </cell>
          <cell r="J195">
            <v>0</v>
          </cell>
          <cell r="K195">
            <v>0.3</v>
          </cell>
          <cell r="P195">
            <v>2</v>
          </cell>
        </row>
        <row r="196">
          <cell r="B196" t="str">
            <v>40S</v>
          </cell>
          <cell r="C196">
            <v>2</v>
          </cell>
          <cell r="D196">
            <v>3.91</v>
          </cell>
          <cell r="E196">
            <v>1</v>
          </cell>
          <cell r="I196">
            <v>0.3</v>
          </cell>
          <cell r="J196">
            <v>0</v>
          </cell>
          <cell r="K196">
            <v>0.3</v>
          </cell>
          <cell r="P196">
            <v>2</v>
          </cell>
        </row>
        <row r="197">
          <cell r="B197" t="str">
            <v>40S</v>
          </cell>
          <cell r="C197">
            <v>2.5</v>
          </cell>
          <cell r="D197">
            <v>5.16</v>
          </cell>
          <cell r="E197">
            <v>1</v>
          </cell>
          <cell r="I197">
            <v>0.25</v>
          </cell>
          <cell r="J197">
            <v>0.2</v>
          </cell>
          <cell r="K197">
            <v>0.45</v>
          </cell>
          <cell r="P197">
            <v>2</v>
          </cell>
        </row>
        <row r="198">
          <cell r="B198" t="str">
            <v>40S</v>
          </cell>
          <cell r="C198">
            <v>3</v>
          </cell>
          <cell r="D198">
            <v>5.49</v>
          </cell>
          <cell r="E198">
            <v>1</v>
          </cell>
          <cell r="I198">
            <v>0.3</v>
          </cell>
          <cell r="J198">
            <v>0.3</v>
          </cell>
          <cell r="K198">
            <v>0.6</v>
          </cell>
          <cell r="P198">
            <v>2</v>
          </cell>
        </row>
        <row r="199">
          <cell r="B199" t="str">
            <v>40S</v>
          </cell>
          <cell r="C199">
            <v>3.5</v>
          </cell>
          <cell r="D199">
            <v>5.74</v>
          </cell>
          <cell r="E199">
            <v>1</v>
          </cell>
          <cell r="I199">
            <v>0.35</v>
          </cell>
          <cell r="J199">
            <v>0.4</v>
          </cell>
          <cell r="K199">
            <v>0.75</v>
          </cell>
          <cell r="P199">
            <v>3</v>
          </cell>
        </row>
        <row r="200">
          <cell r="B200" t="str">
            <v>40S</v>
          </cell>
          <cell r="C200">
            <v>4</v>
          </cell>
          <cell r="D200">
            <v>6.02</v>
          </cell>
          <cell r="E200">
            <v>1</v>
          </cell>
          <cell r="I200">
            <v>0.41</v>
          </cell>
          <cell r="J200">
            <v>0.49</v>
          </cell>
          <cell r="K200">
            <v>0.89999999999999991</v>
          </cell>
          <cell r="P200">
            <v>3</v>
          </cell>
        </row>
        <row r="201">
          <cell r="B201" t="str">
            <v>40S</v>
          </cell>
          <cell r="C201">
            <v>5</v>
          </cell>
          <cell r="D201">
            <v>6.55</v>
          </cell>
          <cell r="E201">
            <v>1</v>
          </cell>
          <cell r="I201">
            <v>0.51</v>
          </cell>
          <cell r="J201">
            <v>0.54</v>
          </cell>
          <cell r="K201">
            <v>1.05</v>
          </cell>
          <cell r="P201">
            <v>4</v>
          </cell>
        </row>
        <row r="202">
          <cell r="B202" t="str">
            <v>40S</v>
          </cell>
          <cell r="C202">
            <v>6</v>
          </cell>
          <cell r="D202">
            <v>7.11</v>
          </cell>
          <cell r="E202">
            <v>1</v>
          </cell>
          <cell r="I202">
            <v>0.61</v>
          </cell>
          <cell r="J202">
            <v>1.04</v>
          </cell>
          <cell r="K202">
            <v>1.65</v>
          </cell>
          <cell r="P202">
            <v>4</v>
          </cell>
        </row>
        <row r="203">
          <cell r="B203" t="str">
            <v>40S</v>
          </cell>
          <cell r="C203">
            <v>8</v>
          </cell>
          <cell r="D203">
            <v>8.18</v>
          </cell>
          <cell r="E203">
            <v>1</v>
          </cell>
          <cell r="I203">
            <v>0.81</v>
          </cell>
          <cell r="J203">
            <v>1.73</v>
          </cell>
          <cell r="K203">
            <v>2.54</v>
          </cell>
          <cell r="P203">
            <v>4</v>
          </cell>
        </row>
        <row r="204">
          <cell r="B204" t="str">
            <v>40S</v>
          </cell>
          <cell r="C204">
            <v>10</v>
          </cell>
          <cell r="D204">
            <v>9.27</v>
          </cell>
          <cell r="E204">
            <v>1</v>
          </cell>
          <cell r="I204">
            <v>1.01</v>
          </cell>
          <cell r="J204">
            <v>3.04</v>
          </cell>
          <cell r="K204">
            <v>4.05</v>
          </cell>
          <cell r="P204">
            <v>4</v>
          </cell>
        </row>
        <row r="205">
          <cell r="B205" t="str">
            <v>40S</v>
          </cell>
          <cell r="C205">
            <v>12</v>
          </cell>
          <cell r="D205">
            <v>9.5299999999999994</v>
          </cell>
          <cell r="E205">
            <v>1</v>
          </cell>
          <cell r="I205">
            <v>1.22</v>
          </cell>
          <cell r="J205">
            <v>3.28</v>
          </cell>
          <cell r="K205">
            <v>4.5</v>
          </cell>
          <cell r="P205">
            <v>6</v>
          </cell>
        </row>
        <row r="206">
          <cell r="B206">
            <v>60</v>
          </cell>
          <cell r="C206">
            <v>8</v>
          </cell>
          <cell r="D206">
            <v>10.31</v>
          </cell>
          <cell r="E206">
            <v>1.25</v>
          </cell>
          <cell r="I206">
            <v>0.81</v>
          </cell>
          <cell r="J206">
            <v>2.64</v>
          </cell>
          <cell r="K206">
            <v>3.45</v>
          </cell>
          <cell r="P206">
            <v>4</v>
          </cell>
        </row>
        <row r="207">
          <cell r="B207">
            <v>60</v>
          </cell>
          <cell r="C207">
            <v>10</v>
          </cell>
          <cell r="D207">
            <v>12.7</v>
          </cell>
          <cell r="E207">
            <v>1.25</v>
          </cell>
          <cell r="I207">
            <v>1.01</v>
          </cell>
          <cell r="J207">
            <v>5.74</v>
          </cell>
          <cell r="K207">
            <v>6.75</v>
          </cell>
          <cell r="P207">
            <v>4</v>
          </cell>
        </row>
        <row r="208">
          <cell r="B208">
            <v>60</v>
          </cell>
          <cell r="C208">
            <v>12</v>
          </cell>
          <cell r="D208">
            <v>14.27</v>
          </cell>
          <cell r="E208">
            <v>1.25</v>
          </cell>
          <cell r="I208">
            <v>1.22</v>
          </cell>
          <cell r="J208">
            <v>8.3800000000000008</v>
          </cell>
          <cell r="K208">
            <v>9.6000000000000014</v>
          </cell>
          <cell r="P208">
            <v>6</v>
          </cell>
        </row>
        <row r="209">
          <cell r="B209">
            <v>60</v>
          </cell>
          <cell r="C209">
            <v>14</v>
          </cell>
          <cell r="D209">
            <v>15.09</v>
          </cell>
          <cell r="E209">
            <v>1.5</v>
          </cell>
          <cell r="I209">
            <v>1.42</v>
          </cell>
          <cell r="J209">
            <v>9.9700000000000006</v>
          </cell>
          <cell r="K209">
            <v>11.39</v>
          </cell>
          <cell r="P209">
            <v>6</v>
          </cell>
        </row>
        <row r="210">
          <cell r="B210">
            <v>60</v>
          </cell>
          <cell r="C210">
            <v>16</v>
          </cell>
          <cell r="D210">
            <v>16.66</v>
          </cell>
          <cell r="E210">
            <v>1.5</v>
          </cell>
          <cell r="I210">
            <v>1.62</v>
          </cell>
          <cell r="J210">
            <v>14.88</v>
          </cell>
          <cell r="K210">
            <v>16.5</v>
          </cell>
          <cell r="P210">
            <v>6</v>
          </cell>
        </row>
        <row r="211">
          <cell r="B211">
            <v>60</v>
          </cell>
          <cell r="C211">
            <v>18</v>
          </cell>
          <cell r="D211">
            <v>19.05</v>
          </cell>
          <cell r="E211">
            <v>2</v>
          </cell>
          <cell r="I211">
            <v>1.82</v>
          </cell>
          <cell r="J211">
            <v>20.67</v>
          </cell>
          <cell r="K211">
            <v>22.490000000000002</v>
          </cell>
          <cell r="P211">
            <v>6</v>
          </cell>
        </row>
        <row r="212">
          <cell r="B212">
            <v>60</v>
          </cell>
          <cell r="C212">
            <v>20</v>
          </cell>
          <cell r="D212">
            <v>20.62</v>
          </cell>
          <cell r="E212">
            <v>2</v>
          </cell>
          <cell r="I212">
            <v>2.0299999999999998</v>
          </cell>
          <cell r="J212">
            <v>23.47</v>
          </cell>
          <cell r="K212">
            <v>25.5</v>
          </cell>
          <cell r="P212">
            <v>7</v>
          </cell>
        </row>
        <row r="213">
          <cell r="B213">
            <v>60</v>
          </cell>
          <cell r="C213">
            <v>22</v>
          </cell>
          <cell r="D213">
            <v>22.23</v>
          </cell>
          <cell r="E213">
            <v>2</v>
          </cell>
          <cell r="I213">
            <v>2.23</v>
          </cell>
          <cell r="J213">
            <v>29.27</v>
          </cell>
          <cell r="K213">
            <v>31.5</v>
          </cell>
          <cell r="P213">
            <v>8</v>
          </cell>
        </row>
        <row r="214">
          <cell r="B214">
            <v>60</v>
          </cell>
          <cell r="C214">
            <v>24</v>
          </cell>
          <cell r="D214">
            <v>24.61</v>
          </cell>
          <cell r="E214">
            <v>2</v>
          </cell>
          <cell r="I214">
            <v>2.4300000000000002</v>
          </cell>
          <cell r="J214">
            <v>35.07</v>
          </cell>
          <cell r="K214">
            <v>37.5</v>
          </cell>
          <cell r="P214">
            <v>8</v>
          </cell>
        </row>
        <row r="215">
          <cell r="B215">
            <v>80</v>
          </cell>
          <cell r="C215">
            <v>0.125</v>
          </cell>
          <cell r="D215">
            <v>2.41</v>
          </cell>
          <cell r="E215">
            <v>1</v>
          </cell>
          <cell r="I215">
            <v>7.0000000000000007E-2</v>
          </cell>
          <cell r="K215">
            <v>7.0000000000000007E-2</v>
          </cell>
          <cell r="P215">
            <v>2</v>
          </cell>
        </row>
        <row r="216">
          <cell r="B216">
            <v>80</v>
          </cell>
          <cell r="C216">
            <v>0.125</v>
          </cell>
          <cell r="D216">
            <v>2.41</v>
          </cell>
          <cell r="E216">
            <v>1</v>
          </cell>
          <cell r="I216">
            <v>7.0000000000000007E-2</v>
          </cell>
          <cell r="K216">
            <v>7.0000000000000007E-2</v>
          </cell>
          <cell r="P216">
            <v>2</v>
          </cell>
        </row>
        <row r="217">
          <cell r="B217">
            <v>80</v>
          </cell>
          <cell r="C217">
            <v>0.125</v>
          </cell>
          <cell r="D217">
            <v>2.41</v>
          </cell>
          <cell r="E217">
            <v>1</v>
          </cell>
          <cell r="I217">
            <v>7.0000000000000007E-2</v>
          </cell>
          <cell r="K217">
            <v>7.0000000000000007E-2</v>
          </cell>
          <cell r="P217">
            <v>2</v>
          </cell>
        </row>
        <row r="218">
          <cell r="B218">
            <v>80</v>
          </cell>
          <cell r="C218">
            <v>0.25</v>
          </cell>
          <cell r="D218">
            <v>3.02</v>
          </cell>
          <cell r="E218">
            <v>1</v>
          </cell>
          <cell r="I218">
            <v>7.0000000000000007E-2</v>
          </cell>
          <cell r="K218">
            <v>7.0000000000000007E-2</v>
          </cell>
          <cell r="P218">
            <v>2</v>
          </cell>
        </row>
        <row r="219">
          <cell r="B219">
            <v>80</v>
          </cell>
          <cell r="C219">
            <v>0.25</v>
          </cell>
          <cell r="D219">
            <v>3.02</v>
          </cell>
          <cell r="E219">
            <v>1</v>
          </cell>
          <cell r="I219">
            <v>7.0000000000000007E-2</v>
          </cell>
          <cell r="K219">
            <v>7.0000000000000007E-2</v>
          </cell>
          <cell r="P219">
            <v>2</v>
          </cell>
        </row>
        <row r="220">
          <cell r="B220">
            <v>80</v>
          </cell>
          <cell r="C220">
            <v>0.25</v>
          </cell>
          <cell r="D220">
            <v>3.02</v>
          </cell>
          <cell r="E220">
            <v>1</v>
          </cell>
          <cell r="I220">
            <v>7.0000000000000007E-2</v>
          </cell>
          <cell r="K220">
            <v>7.0000000000000007E-2</v>
          </cell>
          <cell r="P220">
            <v>2</v>
          </cell>
        </row>
        <row r="221">
          <cell r="B221">
            <v>80</v>
          </cell>
          <cell r="C221">
            <v>0.375</v>
          </cell>
          <cell r="D221">
            <v>3.2</v>
          </cell>
          <cell r="E221">
            <v>1</v>
          </cell>
          <cell r="I221">
            <v>7.0000000000000007E-2</v>
          </cell>
          <cell r="J221">
            <v>0</v>
          </cell>
          <cell r="K221">
            <v>7.0000000000000007E-2</v>
          </cell>
          <cell r="P221">
            <v>2</v>
          </cell>
        </row>
        <row r="222">
          <cell r="B222">
            <v>80</v>
          </cell>
          <cell r="C222">
            <v>0.375</v>
          </cell>
          <cell r="D222">
            <v>3.2</v>
          </cell>
          <cell r="E222">
            <v>1</v>
          </cell>
          <cell r="I222">
            <v>7.0000000000000007E-2</v>
          </cell>
          <cell r="J222">
            <v>0</v>
          </cell>
          <cell r="K222">
            <v>7.0000000000000007E-2</v>
          </cell>
          <cell r="P222">
            <v>2</v>
          </cell>
        </row>
        <row r="223">
          <cell r="B223">
            <v>80</v>
          </cell>
          <cell r="C223">
            <v>0.375</v>
          </cell>
          <cell r="D223">
            <v>3.2</v>
          </cell>
          <cell r="E223">
            <v>1</v>
          </cell>
          <cell r="I223">
            <v>7.0000000000000007E-2</v>
          </cell>
          <cell r="J223">
            <v>0</v>
          </cell>
          <cell r="K223">
            <v>7.0000000000000007E-2</v>
          </cell>
          <cell r="P223">
            <v>2</v>
          </cell>
        </row>
        <row r="224">
          <cell r="B224">
            <v>80</v>
          </cell>
          <cell r="C224">
            <v>0.5</v>
          </cell>
          <cell r="D224">
            <v>3.73</v>
          </cell>
          <cell r="E224">
            <v>1</v>
          </cell>
          <cell r="I224">
            <v>7.0000000000000007E-2</v>
          </cell>
          <cell r="J224">
            <v>0</v>
          </cell>
          <cell r="K224">
            <v>7.0000000000000007E-2</v>
          </cell>
          <cell r="P224">
            <v>2</v>
          </cell>
        </row>
        <row r="225">
          <cell r="B225">
            <v>80</v>
          </cell>
          <cell r="C225">
            <v>0.5</v>
          </cell>
          <cell r="D225">
            <v>3.73</v>
          </cell>
          <cell r="E225">
            <v>1</v>
          </cell>
          <cell r="I225">
            <v>7.0000000000000007E-2</v>
          </cell>
          <cell r="J225">
            <v>0</v>
          </cell>
          <cell r="K225">
            <v>7.0000000000000007E-2</v>
          </cell>
          <cell r="P225">
            <v>2</v>
          </cell>
        </row>
        <row r="226">
          <cell r="B226">
            <v>80</v>
          </cell>
          <cell r="C226">
            <v>0.5</v>
          </cell>
          <cell r="D226">
            <v>3.73</v>
          </cell>
          <cell r="E226">
            <v>1</v>
          </cell>
          <cell r="I226">
            <v>7.0000000000000007E-2</v>
          </cell>
          <cell r="J226">
            <v>0</v>
          </cell>
          <cell r="K226">
            <v>7.0000000000000007E-2</v>
          </cell>
          <cell r="P226">
            <v>2</v>
          </cell>
        </row>
        <row r="227">
          <cell r="B227">
            <v>80</v>
          </cell>
          <cell r="C227">
            <v>0.75</v>
          </cell>
          <cell r="D227">
            <v>3.91</v>
          </cell>
          <cell r="E227">
            <v>1</v>
          </cell>
          <cell r="I227">
            <v>7.0000000000000007E-2</v>
          </cell>
          <cell r="J227">
            <v>0</v>
          </cell>
          <cell r="K227">
            <v>7.0000000000000007E-2</v>
          </cell>
          <cell r="P227">
            <v>2</v>
          </cell>
        </row>
        <row r="228">
          <cell r="B228">
            <v>80</v>
          </cell>
          <cell r="C228">
            <v>0.75</v>
          </cell>
          <cell r="D228">
            <v>3.91</v>
          </cell>
          <cell r="E228">
            <v>1</v>
          </cell>
          <cell r="I228">
            <v>7.0000000000000007E-2</v>
          </cell>
          <cell r="J228">
            <v>0</v>
          </cell>
          <cell r="K228">
            <v>7.0000000000000007E-2</v>
          </cell>
          <cell r="P228">
            <v>2</v>
          </cell>
        </row>
        <row r="229">
          <cell r="B229">
            <v>80</v>
          </cell>
          <cell r="C229">
            <v>0.75</v>
          </cell>
          <cell r="D229">
            <v>3.91</v>
          </cell>
          <cell r="E229">
            <v>1</v>
          </cell>
          <cell r="I229">
            <v>7.0000000000000007E-2</v>
          </cell>
          <cell r="J229">
            <v>0</v>
          </cell>
          <cell r="K229">
            <v>7.0000000000000007E-2</v>
          </cell>
          <cell r="P229">
            <v>2</v>
          </cell>
        </row>
        <row r="230">
          <cell r="B230">
            <v>80</v>
          </cell>
          <cell r="C230">
            <v>1</v>
          </cell>
          <cell r="D230">
            <v>4.55</v>
          </cell>
          <cell r="E230">
            <v>1</v>
          </cell>
          <cell r="I230">
            <v>0.15</v>
          </cell>
          <cell r="J230">
            <v>0</v>
          </cell>
          <cell r="K230">
            <v>0.15</v>
          </cell>
          <cell r="P230">
            <v>2</v>
          </cell>
        </row>
        <row r="231">
          <cell r="B231">
            <v>80</v>
          </cell>
          <cell r="C231">
            <v>1</v>
          </cell>
          <cell r="D231">
            <v>4.55</v>
          </cell>
          <cell r="E231">
            <v>1</v>
          </cell>
          <cell r="I231">
            <v>0.15</v>
          </cell>
          <cell r="J231">
            <v>0</v>
          </cell>
          <cell r="K231">
            <v>0.15</v>
          </cell>
          <cell r="P231">
            <v>2</v>
          </cell>
        </row>
        <row r="232">
          <cell r="B232">
            <v>80</v>
          </cell>
          <cell r="C232">
            <v>1</v>
          </cell>
          <cell r="D232">
            <v>4.55</v>
          </cell>
          <cell r="E232">
            <v>1</v>
          </cell>
          <cell r="I232">
            <v>0.15</v>
          </cell>
          <cell r="J232">
            <v>0</v>
          </cell>
          <cell r="K232">
            <v>0.15</v>
          </cell>
          <cell r="P232">
            <v>2</v>
          </cell>
        </row>
        <row r="233">
          <cell r="B233">
            <v>80</v>
          </cell>
          <cell r="C233">
            <v>1.25</v>
          </cell>
          <cell r="D233">
            <v>4.8499999999999996</v>
          </cell>
          <cell r="E233">
            <v>1</v>
          </cell>
          <cell r="I233">
            <v>0.13</v>
          </cell>
          <cell r="J233">
            <v>0.17</v>
          </cell>
          <cell r="K233">
            <v>0.30000000000000004</v>
          </cell>
          <cell r="P233">
            <v>2</v>
          </cell>
        </row>
        <row r="234">
          <cell r="B234">
            <v>80</v>
          </cell>
          <cell r="C234">
            <v>1.25</v>
          </cell>
          <cell r="D234">
            <v>4.8499999999999996</v>
          </cell>
          <cell r="E234">
            <v>1</v>
          </cell>
          <cell r="I234">
            <v>0.13</v>
          </cell>
          <cell r="J234">
            <v>0.17</v>
          </cell>
          <cell r="K234">
            <v>0.30000000000000004</v>
          </cell>
          <cell r="P234">
            <v>2</v>
          </cell>
        </row>
        <row r="235">
          <cell r="B235">
            <v>80</v>
          </cell>
          <cell r="C235">
            <v>1.25</v>
          </cell>
          <cell r="D235">
            <v>4.8499999999999996</v>
          </cell>
          <cell r="E235">
            <v>1</v>
          </cell>
          <cell r="I235">
            <v>0.13</v>
          </cell>
          <cell r="J235">
            <v>0.17</v>
          </cell>
          <cell r="K235">
            <v>0.30000000000000004</v>
          </cell>
          <cell r="P235">
            <v>2</v>
          </cell>
        </row>
        <row r="236">
          <cell r="B236">
            <v>80</v>
          </cell>
          <cell r="C236">
            <v>1.5</v>
          </cell>
          <cell r="D236">
            <v>5.08</v>
          </cell>
          <cell r="E236">
            <v>1</v>
          </cell>
          <cell r="I236">
            <v>0.15</v>
          </cell>
          <cell r="J236">
            <v>0.15</v>
          </cell>
          <cell r="K236">
            <v>0.3</v>
          </cell>
          <cell r="P236">
            <v>2</v>
          </cell>
        </row>
        <row r="237">
          <cell r="B237">
            <v>80</v>
          </cell>
          <cell r="C237">
            <v>1.5</v>
          </cell>
          <cell r="D237">
            <v>5.08</v>
          </cell>
          <cell r="E237">
            <v>1</v>
          </cell>
          <cell r="I237">
            <v>0.15</v>
          </cell>
          <cell r="J237">
            <v>0.15</v>
          </cell>
          <cell r="K237">
            <v>0.3</v>
          </cell>
          <cell r="P237">
            <v>2</v>
          </cell>
        </row>
        <row r="238">
          <cell r="B238">
            <v>80</v>
          </cell>
          <cell r="C238">
            <v>1.5</v>
          </cell>
          <cell r="D238">
            <v>5.08</v>
          </cell>
          <cell r="E238">
            <v>1</v>
          </cell>
          <cell r="I238">
            <v>0.15</v>
          </cell>
          <cell r="J238">
            <v>0.15</v>
          </cell>
          <cell r="K238">
            <v>0.3</v>
          </cell>
          <cell r="P238">
            <v>2</v>
          </cell>
        </row>
        <row r="239">
          <cell r="B239">
            <v>80</v>
          </cell>
          <cell r="C239">
            <v>2</v>
          </cell>
          <cell r="D239">
            <v>5.54</v>
          </cell>
          <cell r="E239">
            <v>1</v>
          </cell>
          <cell r="I239">
            <v>0.2</v>
          </cell>
          <cell r="J239">
            <v>0.25</v>
          </cell>
          <cell r="K239">
            <v>0.45</v>
          </cell>
          <cell r="P239">
            <v>2</v>
          </cell>
        </row>
        <row r="240">
          <cell r="B240">
            <v>80</v>
          </cell>
          <cell r="C240">
            <v>2</v>
          </cell>
          <cell r="D240">
            <v>5.54</v>
          </cell>
          <cell r="E240">
            <v>1</v>
          </cell>
          <cell r="I240">
            <v>0.2</v>
          </cell>
          <cell r="J240">
            <v>0.25</v>
          </cell>
          <cell r="K240">
            <v>0.45</v>
          </cell>
          <cell r="P240">
            <v>2</v>
          </cell>
        </row>
        <row r="241">
          <cell r="B241">
            <v>80</v>
          </cell>
          <cell r="C241">
            <v>2</v>
          </cell>
          <cell r="D241">
            <v>5.54</v>
          </cell>
          <cell r="E241">
            <v>1</v>
          </cell>
          <cell r="I241">
            <v>0.2</v>
          </cell>
          <cell r="J241">
            <v>0.25</v>
          </cell>
          <cell r="K241">
            <v>0.45</v>
          </cell>
          <cell r="P241">
            <v>2</v>
          </cell>
        </row>
        <row r="242">
          <cell r="B242">
            <v>80</v>
          </cell>
          <cell r="C242">
            <v>2.5</v>
          </cell>
          <cell r="D242">
            <v>7.01</v>
          </cell>
          <cell r="E242">
            <v>1</v>
          </cell>
          <cell r="I242">
            <v>0.25</v>
          </cell>
          <cell r="J242">
            <v>0.5</v>
          </cell>
          <cell r="K242">
            <v>0.75</v>
          </cell>
          <cell r="P242">
            <v>2</v>
          </cell>
        </row>
        <row r="243">
          <cell r="B243">
            <v>80</v>
          </cell>
          <cell r="C243">
            <v>3</v>
          </cell>
          <cell r="D243">
            <v>7.62</v>
          </cell>
          <cell r="E243">
            <v>1</v>
          </cell>
          <cell r="I243">
            <v>0.3</v>
          </cell>
          <cell r="J243">
            <v>0.6</v>
          </cell>
          <cell r="K243">
            <v>0.89999999999999991</v>
          </cell>
          <cell r="P243">
            <v>2</v>
          </cell>
        </row>
        <row r="244">
          <cell r="B244">
            <v>80</v>
          </cell>
          <cell r="C244">
            <v>3.5</v>
          </cell>
          <cell r="D244">
            <v>8.08</v>
          </cell>
          <cell r="E244">
            <v>1</v>
          </cell>
          <cell r="I244">
            <v>0.35</v>
          </cell>
          <cell r="J244">
            <v>0.85</v>
          </cell>
          <cell r="K244">
            <v>1.2</v>
          </cell>
          <cell r="P244">
            <v>3</v>
          </cell>
        </row>
        <row r="245">
          <cell r="B245">
            <v>80</v>
          </cell>
          <cell r="C245">
            <v>4</v>
          </cell>
          <cell r="D245">
            <v>8.56</v>
          </cell>
          <cell r="E245">
            <v>1</v>
          </cell>
          <cell r="I245">
            <v>0.41</v>
          </cell>
          <cell r="J245">
            <v>0.93</v>
          </cell>
          <cell r="K245">
            <v>1.34</v>
          </cell>
          <cell r="P245">
            <v>3</v>
          </cell>
        </row>
        <row r="246">
          <cell r="B246">
            <v>80</v>
          </cell>
          <cell r="C246">
            <v>5</v>
          </cell>
          <cell r="D246">
            <v>9.5299999999999994</v>
          </cell>
          <cell r="E246">
            <v>1</v>
          </cell>
          <cell r="I246">
            <v>0.51</v>
          </cell>
          <cell r="J246">
            <v>1.59</v>
          </cell>
          <cell r="K246">
            <v>2.1</v>
          </cell>
          <cell r="P246">
            <v>4</v>
          </cell>
        </row>
        <row r="247">
          <cell r="B247">
            <v>80</v>
          </cell>
          <cell r="C247">
            <v>6</v>
          </cell>
          <cell r="D247">
            <v>10.97</v>
          </cell>
          <cell r="E247">
            <v>1.25</v>
          </cell>
          <cell r="I247">
            <v>0.61</v>
          </cell>
          <cell r="J247">
            <v>2.69</v>
          </cell>
          <cell r="K247">
            <v>3.3</v>
          </cell>
          <cell r="P247">
            <v>4</v>
          </cell>
        </row>
        <row r="248">
          <cell r="B248">
            <v>80</v>
          </cell>
          <cell r="C248">
            <v>8</v>
          </cell>
          <cell r="D248">
            <v>12.7</v>
          </cell>
          <cell r="E248">
            <v>1.25</v>
          </cell>
          <cell r="I248">
            <v>0.81</v>
          </cell>
          <cell r="J248">
            <v>4.58</v>
          </cell>
          <cell r="K248">
            <v>5.3900000000000006</v>
          </cell>
          <cell r="P248">
            <v>4</v>
          </cell>
        </row>
        <row r="249">
          <cell r="B249">
            <v>80</v>
          </cell>
          <cell r="C249">
            <v>10</v>
          </cell>
          <cell r="D249">
            <v>15.09</v>
          </cell>
          <cell r="E249">
            <v>1.5</v>
          </cell>
          <cell r="I249">
            <v>1.01</v>
          </cell>
          <cell r="J249">
            <v>7.99</v>
          </cell>
          <cell r="K249">
            <v>9</v>
          </cell>
          <cell r="P249">
            <v>4</v>
          </cell>
        </row>
        <row r="250">
          <cell r="B250">
            <v>80</v>
          </cell>
          <cell r="C250">
            <v>12</v>
          </cell>
          <cell r="D250">
            <v>17.48</v>
          </cell>
          <cell r="E250">
            <v>1.5</v>
          </cell>
          <cell r="I250">
            <v>1.22</v>
          </cell>
          <cell r="J250">
            <v>11.68</v>
          </cell>
          <cell r="K250">
            <v>12.9</v>
          </cell>
          <cell r="P250">
            <v>6</v>
          </cell>
        </row>
        <row r="251">
          <cell r="B251">
            <v>80</v>
          </cell>
          <cell r="C251">
            <v>14</v>
          </cell>
          <cell r="D251">
            <v>19.05</v>
          </cell>
          <cell r="E251">
            <v>2</v>
          </cell>
          <cell r="I251">
            <v>1.42</v>
          </cell>
          <cell r="J251">
            <v>12.68</v>
          </cell>
          <cell r="K251">
            <v>14.1</v>
          </cell>
          <cell r="P251">
            <v>6</v>
          </cell>
        </row>
        <row r="252">
          <cell r="B252">
            <v>80</v>
          </cell>
          <cell r="C252">
            <v>16</v>
          </cell>
          <cell r="D252">
            <v>21.44</v>
          </cell>
          <cell r="E252">
            <v>2</v>
          </cell>
          <cell r="I252">
            <v>1.62</v>
          </cell>
          <cell r="J252">
            <v>19.37</v>
          </cell>
          <cell r="K252">
            <v>20.990000000000002</v>
          </cell>
          <cell r="P252">
            <v>6</v>
          </cell>
        </row>
        <row r="253">
          <cell r="B253">
            <v>80</v>
          </cell>
          <cell r="C253">
            <v>18</v>
          </cell>
          <cell r="D253">
            <v>23.83</v>
          </cell>
          <cell r="E253">
            <v>2</v>
          </cell>
          <cell r="I253">
            <v>1.82</v>
          </cell>
          <cell r="J253">
            <v>26.68</v>
          </cell>
          <cell r="K253">
            <v>28.5</v>
          </cell>
          <cell r="P253">
            <v>6</v>
          </cell>
        </row>
        <row r="254">
          <cell r="B254">
            <v>80</v>
          </cell>
          <cell r="C254">
            <v>20</v>
          </cell>
          <cell r="D254">
            <v>26.19</v>
          </cell>
          <cell r="E254" t="str">
            <v>N</v>
          </cell>
          <cell r="I254">
            <v>2.0299999999999998</v>
          </cell>
          <cell r="J254">
            <v>36.96</v>
          </cell>
          <cell r="K254">
            <v>38.99</v>
          </cell>
          <cell r="P254">
            <v>7</v>
          </cell>
        </row>
        <row r="255">
          <cell r="B255">
            <v>80</v>
          </cell>
          <cell r="C255">
            <v>22</v>
          </cell>
          <cell r="D255">
            <v>28.58</v>
          </cell>
          <cell r="E255" t="str">
            <v>N</v>
          </cell>
          <cell r="I255">
            <v>2.23</v>
          </cell>
          <cell r="J255">
            <v>45.77</v>
          </cell>
          <cell r="K255">
            <v>48</v>
          </cell>
          <cell r="P255">
            <v>8</v>
          </cell>
        </row>
        <row r="256">
          <cell r="B256">
            <v>80</v>
          </cell>
          <cell r="C256">
            <v>24</v>
          </cell>
          <cell r="D256">
            <v>30.96</v>
          </cell>
          <cell r="E256" t="str">
            <v>N</v>
          </cell>
          <cell r="I256">
            <v>2.4300000000000002</v>
          </cell>
          <cell r="J256">
            <v>53.07</v>
          </cell>
          <cell r="K256">
            <v>55.5</v>
          </cell>
          <cell r="P256">
            <v>8</v>
          </cell>
        </row>
        <row r="257">
          <cell r="B257" t="str">
            <v>80S</v>
          </cell>
          <cell r="C257">
            <v>0.125</v>
          </cell>
          <cell r="D257">
            <v>2.41</v>
          </cell>
          <cell r="E257">
            <v>1</v>
          </cell>
          <cell r="I257">
            <v>7.0000000000000007E-2</v>
          </cell>
          <cell r="K257">
            <v>7.0000000000000007E-2</v>
          </cell>
          <cell r="P257">
            <v>2</v>
          </cell>
        </row>
        <row r="258">
          <cell r="B258" t="str">
            <v>80S</v>
          </cell>
          <cell r="C258">
            <v>0.125</v>
          </cell>
          <cell r="D258">
            <v>2.41</v>
          </cell>
          <cell r="E258">
            <v>1</v>
          </cell>
          <cell r="I258">
            <v>7.0000000000000007E-2</v>
          </cell>
          <cell r="K258">
            <v>7.0000000000000007E-2</v>
          </cell>
          <cell r="P258">
            <v>2</v>
          </cell>
        </row>
        <row r="259">
          <cell r="B259" t="str">
            <v>80S</v>
          </cell>
          <cell r="C259">
            <v>0.125</v>
          </cell>
          <cell r="D259">
            <v>2.41</v>
          </cell>
          <cell r="E259">
            <v>1</v>
          </cell>
          <cell r="I259">
            <v>7.0000000000000007E-2</v>
          </cell>
          <cell r="K259">
            <v>7.0000000000000007E-2</v>
          </cell>
          <cell r="P259">
            <v>2</v>
          </cell>
        </row>
        <row r="260">
          <cell r="B260" t="str">
            <v>80S</v>
          </cell>
          <cell r="C260">
            <v>0.25</v>
          </cell>
          <cell r="D260">
            <v>3.02</v>
          </cell>
          <cell r="E260">
            <v>1</v>
          </cell>
          <cell r="I260">
            <v>7.0000000000000007E-2</v>
          </cell>
          <cell r="K260">
            <v>7.0000000000000007E-2</v>
          </cell>
          <cell r="P260">
            <v>2</v>
          </cell>
        </row>
        <row r="261">
          <cell r="B261" t="str">
            <v>80S</v>
          </cell>
          <cell r="C261">
            <v>0.25</v>
          </cell>
          <cell r="D261">
            <v>3.02</v>
          </cell>
          <cell r="E261">
            <v>1</v>
          </cell>
          <cell r="I261">
            <v>7.0000000000000007E-2</v>
          </cell>
          <cell r="K261">
            <v>7.0000000000000007E-2</v>
          </cell>
          <cell r="P261">
            <v>2</v>
          </cell>
        </row>
        <row r="262">
          <cell r="B262" t="str">
            <v>80S</v>
          </cell>
          <cell r="C262">
            <v>0.25</v>
          </cell>
          <cell r="D262">
            <v>3.02</v>
          </cell>
          <cell r="E262">
            <v>1</v>
          </cell>
          <cell r="I262">
            <v>7.0000000000000007E-2</v>
          </cell>
          <cell r="K262">
            <v>7.0000000000000007E-2</v>
          </cell>
          <cell r="P262">
            <v>2</v>
          </cell>
        </row>
        <row r="263">
          <cell r="B263" t="str">
            <v>80S</v>
          </cell>
          <cell r="C263">
            <v>0.375</v>
          </cell>
          <cell r="D263">
            <v>3.2</v>
          </cell>
          <cell r="E263">
            <v>1</v>
          </cell>
          <cell r="I263">
            <v>7.0000000000000007E-2</v>
          </cell>
          <cell r="J263">
            <v>0</v>
          </cell>
          <cell r="K263">
            <v>7.0000000000000007E-2</v>
          </cell>
          <cell r="P263">
            <v>2</v>
          </cell>
        </row>
        <row r="264">
          <cell r="B264" t="str">
            <v>80S</v>
          </cell>
          <cell r="C264">
            <v>0.375</v>
          </cell>
          <cell r="D264">
            <v>3.2</v>
          </cell>
          <cell r="E264">
            <v>1</v>
          </cell>
          <cell r="I264">
            <v>7.0000000000000007E-2</v>
          </cell>
          <cell r="J264">
            <v>0</v>
          </cell>
          <cell r="K264">
            <v>7.0000000000000007E-2</v>
          </cell>
          <cell r="P264">
            <v>2</v>
          </cell>
        </row>
        <row r="265">
          <cell r="B265" t="str">
            <v>80S</v>
          </cell>
          <cell r="C265">
            <v>0.375</v>
          </cell>
          <cell r="D265">
            <v>3.2</v>
          </cell>
          <cell r="E265">
            <v>1</v>
          </cell>
          <cell r="I265">
            <v>7.0000000000000007E-2</v>
          </cell>
          <cell r="J265">
            <v>0</v>
          </cell>
          <cell r="K265">
            <v>7.0000000000000007E-2</v>
          </cell>
          <cell r="P265">
            <v>2</v>
          </cell>
        </row>
        <row r="266">
          <cell r="B266" t="str">
            <v>80S</v>
          </cell>
          <cell r="C266">
            <v>0.5</v>
          </cell>
          <cell r="D266">
            <v>3.73</v>
          </cell>
          <cell r="E266">
            <v>1</v>
          </cell>
          <cell r="I266">
            <v>7.0000000000000007E-2</v>
          </cell>
          <cell r="J266">
            <v>0</v>
          </cell>
          <cell r="K266">
            <v>7.0000000000000007E-2</v>
          </cell>
          <cell r="P266">
            <v>2</v>
          </cell>
        </row>
        <row r="267">
          <cell r="B267" t="str">
            <v>80S</v>
          </cell>
          <cell r="C267">
            <v>0.5</v>
          </cell>
          <cell r="D267">
            <v>3.73</v>
          </cell>
          <cell r="E267">
            <v>1</v>
          </cell>
          <cell r="I267">
            <v>7.0000000000000007E-2</v>
          </cell>
          <cell r="J267">
            <v>0</v>
          </cell>
          <cell r="K267">
            <v>7.0000000000000007E-2</v>
          </cell>
          <cell r="P267">
            <v>2</v>
          </cell>
        </row>
        <row r="268">
          <cell r="B268" t="str">
            <v>80S</v>
          </cell>
          <cell r="C268">
            <v>0.5</v>
          </cell>
          <cell r="D268">
            <v>3.73</v>
          </cell>
          <cell r="E268">
            <v>1</v>
          </cell>
          <cell r="I268">
            <v>7.0000000000000007E-2</v>
          </cell>
          <cell r="J268">
            <v>0</v>
          </cell>
          <cell r="K268">
            <v>7.0000000000000007E-2</v>
          </cell>
          <cell r="P268">
            <v>2</v>
          </cell>
        </row>
        <row r="269">
          <cell r="B269" t="str">
            <v>80S</v>
          </cell>
          <cell r="C269">
            <v>0.75</v>
          </cell>
          <cell r="D269">
            <v>3.91</v>
          </cell>
          <cell r="E269">
            <v>1</v>
          </cell>
          <cell r="I269">
            <v>7.0000000000000007E-2</v>
          </cell>
          <cell r="J269">
            <v>0</v>
          </cell>
          <cell r="K269">
            <v>7.0000000000000007E-2</v>
          </cell>
          <cell r="P269">
            <v>2</v>
          </cell>
        </row>
        <row r="270">
          <cell r="B270" t="str">
            <v>80S</v>
          </cell>
          <cell r="C270">
            <v>0.75</v>
          </cell>
          <cell r="D270">
            <v>3.91</v>
          </cell>
          <cell r="E270">
            <v>1</v>
          </cell>
          <cell r="I270">
            <v>7.0000000000000007E-2</v>
          </cell>
          <cell r="J270">
            <v>0</v>
          </cell>
          <cell r="K270">
            <v>7.0000000000000007E-2</v>
          </cell>
          <cell r="P270">
            <v>2</v>
          </cell>
        </row>
        <row r="271">
          <cell r="B271" t="str">
            <v>80S</v>
          </cell>
          <cell r="C271">
            <v>0.75</v>
          </cell>
          <cell r="D271">
            <v>3.91</v>
          </cell>
          <cell r="E271">
            <v>1</v>
          </cell>
          <cell r="I271">
            <v>7.0000000000000007E-2</v>
          </cell>
          <cell r="J271">
            <v>0</v>
          </cell>
          <cell r="K271">
            <v>7.0000000000000007E-2</v>
          </cell>
          <cell r="P271">
            <v>2</v>
          </cell>
        </row>
        <row r="272">
          <cell r="B272" t="str">
            <v>80S</v>
          </cell>
          <cell r="C272">
            <v>1</v>
          </cell>
          <cell r="D272">
            <v>4.55</v>
          </cell>
          <cell r="E272">
            <v>1</v>
          </cell>
          <cell r="I272">
            <v>0.15</v>
          </cell>
          <cell r="J272">
            <v>0</v>
          </cell>
          <cell r="K272">
            <v>0.15</v>
          </cell>
          <cell r="P272">
            <v>2</v>
          </cell>
        </row>
        <row r="273">
          <cell r="B273" t="str">
            <v>80S</v>
          </cell>
          <cell r="C273">
            <v>1</v>
          </cell>
          <cell r="D273">
            <v>4.55</v>
          </cell>
          <cell r="E273">
            <v>1</v>
          </cell>
          <cell r="I273">
            <v>0.15</v>
          </cell>
          <cell r="J273">
            <v>0</v>
          </cell>
          <cell r="K273">
            <v>0.15</v>
          </cell>
          <cell r="P273">
            <v>2</v>
          </cell>
        </row>
        <row r="274">
          <cell r="B274" t="str">
            <v>80S</v>
          </cell>
          <cell r="C274">
            <v>1</v>
          </cell>
          <cell r="D274">
            <v>4.55</v>
          </cell>
          <cell r="E274">
            <v>1</v>
          </cell>
          <cell r="I274">
            <v>0.15</v>
          </cell>
          <cell r="J274">
            <v>0</v>
          </cell>
          <cell r="K274">
            <v>0.15</v>
          </cell>
          <cell r="P274">
            <v>2</v>
          </cell>
        </row>
        <row r="275">
          <cell r="B275" t="str">
            <v>80S</v>
          </cell>
          <cell r="C275">
            <v>1.25</v>
          </cell>
          <cell r="D275">
            <v>4.8499999999999996</v>
          </cell>
          <cell r="E275">
            <v>1</v>
          </cell>
          <cell r="I275">
            <v>0.13</v>
          </cell>
          <cell r="J275">
            <v>0.17</v>
          </cell>
          <cell r="K275">
            <v>0.30000000000000004</v>
          </cell>
          <cell r="P275">
            <v>2</v>
          </cell>
        </row>
        <row r="276">
          <cell r="B276" t="str">
            <v>80S</v>
          </cell>
          <cell r="C276">
            <v>1.25</v>
          </cell>
          <cell r="D276">
            <v>4.8499999999999996</v>
          </cell>
          <cell r="E276">
            <v>1</v>
          </cell>
          <cell r="I276">
            <v>0.13</v>
          </cell>
          <cell r="J276">
            <v>0.17</v>
          </cell>
          <cell r="K276">
            <v>0.30000000000000004</v>
          </cell>
          <cell r="P276">
            <v>2</v>
          </cell>
        </row>
        <row r="277">
          <cell r="B277" t="str">
            <v>80S</v>
          </cell>
          <cell r="C277">
            <v>1.25</v>
          </cell>
          <cell r="D277">
            <v>4.8499999999999996</v>
          </cell>
          <cell r="E277">
            <v>1</v>
          </cell>
          <cell r="I277">
            <v>0.13</v>
          </cell>
          <cell r="J277">
            <v>0.17</v>
          </cell>
          <cell r="K277">
            <v>0.30000000000000004</v>
          </cell>
          <cell r="P277">
            <v>2</v>
          </cell>
        </row>
        <row r="278">
          <cell r="B278" t="str">
            <v>80S</v>
          </cell>
          <cell r="C278">
            <v>1.5</v>
          </cell>
          <cell r="D278">
            <v>5.08</v>
          </cell>
          <cell r="E278">
            <v>1</v>
          </cell>
          <cell r="I278">
            <v>0.15</v>
          </cell>
          <cell r="J278">
            <v>0.15</v>
          </cell>
          <cell r="K278">
            <v>0.3</v>
          </cell>
          <cell r="P278">
            <v>2</v>
          </cell>
        </row>
        <row r="279">
          <cell r="B279" t="str">
            <v>80S</v>
          </cell>
          <cell r="C279">
            <v>1.5</v>
          </cell>
          <cell r="D279">
            <v>5.08</v>
          </cell>
          <cell r="E279">
            <v>1</v>
          </cell>
          <cell r="I279">
            <v>0.15</v>
          </cell>
          <cell r="J279">
            <v>0.15</v>
          </cell>
          <cell r="K279">
            <v>0.3</v>
          </cell>
          <cell r="P279">
            <v>2</v>
          </cell>
        </row>
        <row r="280">
          <cell r="B280" t="str">
            <v>80S</v>
          </cell>
          <cell r="C280">
            <v>1.5</v>
          </cell>
          <cell r="D280">
            <v>5.08</v>
          </cell>
          <cell r="E280">
            <v>1</v>
          </cell>
          <cell r="I280">
            <v>0.15</v>
          </cell>
          <cell r="J280">
            <v>0.15</v>
          </cell>
          <cell r="K280">
            <v>0.3</v>
          </cell>
          <cell r="P280">
            <v>2</v>
          </cell>
        </row>
        <row r="281">
          <cell r="B281" t="str">
            <v>80S</v>
          </cell>
          <cell r="C281">
            <v>2</v>
          </cell>
          <cell r="D281">
            <v>5.54</v>
          </cell>
          <cell r="E281">
            <v>1</v>
          </cell>
          <cell r="I281">
            <v>0.2</v>
          </cell>
          <cell r="J281">
            <v>0.25</v>
          </cell>
          <cell r="K281">
            <v>0.45</v>
          </cell>
          <cell r="P281">
            <v>2</v>
          </cell>
        </row>
        <row r="282">
          <cell r="B282" t="str">
            <v>80S</v>
          </cell>
          <cell r="C282">
            <v>2</v>
          </cell>
          <cell r="D282">
            <v>5.54</v>
          </cell>
          <cell r="E282">
            <v>1</v>
          </cell>
          <cell r="I282">
            <v>0.2</v>
          </cell>
          <cell r="J282">
            <v>0.25</v>
          </cell>
          <cell r="K282">
            <v>0.45</v>
          </cell>
          <cell r="P282">
            <v>2</v>
          </cell>
        </row>
        <row r="283">
          <cell r="B283" t="str">
            <v>80S</v>
          </cell>
          <cell r="C283">
            <v>2</v>
          </cell>
          <cell r="D283">
            <v>5.54</v>
          </cell>
          <cell r="E283">
            <v>1</v>
          </cell>
          <cell r="I283">
            <v>0.2</v>
          </cell>
          <cell r="J283">
            <v>0.25</v>
          </cell>
          <cell r="K283">
            <v>0.45</v>
          </cell>
          <cell r="P283">
            <v>2</v>
          </cell>
        </row>
        <row r="284">
          <cell r="B284" t="str">
            <v>80S</v>
          </cell>
          <cell r="C284">
            <v>2.5</v>
          </cell>
          <cell r="D284">
            <v>7.01</v>
          </cell>
          <cell r="E284">
            <v>1</v>
          </cell>
          <cell r="I284">
            <v>0.25</v>
          </cell>
          <cell r="J284">
            <v>0.5</v>
          </cell>
          <cell r="K284">
            <v>0.75</v>
          </cell>
          <cell r="P284">
            <v>2</v>
          </cell>
        </row>
        <row r="285">
          <cell r="B285" t="str">
            <v>80S</v>
          </cell>
          <cell r="C285">
            <v>3</v>
          </cell>
          <cell r="D285">
            <v>7.62</v>
          </cell>
          <cell r="E285">
            <v>1</v>
          </cell>
          <cell r="I285">
            <v>0.3</v>
          </cell>
          <cell r="J285">
            <v>0.6</v>
          </cell>
          <cell r="K285">
            <v>0.89999999999999991</v>
          </cell>
          <cell r="P285">
            <v>2</v>
          </cell>
        </row>
        <row r="286">
          <cell r="B286" t="str">
            <v>80S</v>
          </cell>
          <cell r="C286">
            <v>3.5</v>
          </cell>
          <cell r="D286">
            <v>8.08</v>
          </cell>
          <cell r="E286">
            <v>1</v>
          </cell>
          <cell r="I286">
            <v>0.35</v>
          </cell>
          <cell r="J286">
            <v>0.85</v>
          </cell>
          <cell r="K286">
            <v>1.2</v>
          </cell>
          <cell r="P286">
            <v>3</v>
          </cell>
        </row>
        <row r="287">
          <cell r="B287" t="str">
            <v>80S</v>
          </cell>
          <cell r="C287">
            <v>4</v>
          </cell>
          <cell r="D287">
            <v>8.56</v>
          </cell>
          <cell r="E287">
            <v>1</v>
          </cell>
          <cell r="I287">
            <v>0.41</v>
          </cell>
          <cell r="J287">
            <v>0.93</v>
          </cell>
          <cell r="K287">
            <v>1.34</v>
          </cell>
          <cell r="P287">
            <v>3</v>
          </cell>
        </row>
        <row r="288">
          <cell r="B288" t="str">
            <v>80S</v>
          </cell>
          <cell r="C288">
            <v>5</v>
          </cell>
          <cell r="D288">
            <v>9.5299999999999994</v>
          </cell>
          <cell r="E288">
            <v>1</v>
          </cell>
          <cell r="I288">
            <v>0.51</v>
          </cell>
          <cell r="J288">
            <v>1.59</v>
          </cell>
          <cell r="K288">
            <v>2.1</v>
          </cell>
          <cell r="P288">
            <v>4</v>
          </cell>
        </row>
        <row r="289">
          <cell r="B289" t="str">
            <v>80S</v>
          </cell>
          <cell r="C289">
            <v>6</v>
          </cell>
          <cell r="D289">
            <v>10.97</v>
          </cell>
          <cell r="E289">
            <v>1.25</v>
          </cell>
          <cell r="I289">
            <v>0.61</v>
          </cell>
          <cell r="J289">
            <v>2.69</v>
          </cell>
          <cell r="K289">
            <v>3.3</v>
          </cell>
          <cell r="P289">
            <v>4</v>
          </cell>
        </row>
        <row r="290">
          <cell r="B290" t="str">
            <v>80S</v>
          </cell>
          <cell r="C290">
            <v>8</v>
          </cell>
          <cell r="D290">
            <v>12.7</v>
          </cell>
          <cell r="E290">
            <v>1.25</v>
          </cell>
          <cell r="I290">
            <v>0.81</v>
          </cell>
          <cell r="J290">
            <v>4.58</v>
          </cell>
          <cell r="K290">
            <v>5.3900000000000006</v>
          </cell>
          <cell r="P290">
            <v>4</v>
          </cell>
        </row>
        <row r="291">
          <cell r="B291" t="str">
            <v>80S</v>
          </cell>
          <cell r="C291">
            <v>10</v>
          </cell>
          <cell r="D291">
            <v>12.7</v>
          </cell>
          <cell r="E291">
            <v>1.25</v>
          </cell>
          <cell r="I291">
            <v>1.01</v>
          </cell>
          <cell r="J291">
            <v>5.74</v>
          </cell>
          <cell r="K291">
            <v>6.75</v>
          </cell>
          <cell r="P291">
            <v>4</v>
          </cell>
        </row>
        <row r="292">
          <cell r="B292" t="str">
            <v>80S</v>
          </cell>
          <cell r="C292">
            <v>12</v>
          </cell>
          <cell r="D292">
            <v>12.7</v>
          </cell>
          <cell r="E292">
            <v>1.25</v>
          </cell>
          <cell r="I292">
            <v>1.22</v>
          </cell>
          <cell r="J292">
            <v>6.73</v>
          </cell>
          <cell r="K292">
            <v>7.95</v>
          </cell>
          <cell r="P292">
            <v>6</v>
          </cell>
        </row>
        <row r="293">
          <cell r="B293">
            <v>100</v>
          </cell>
          <cell r="C293">
            <v>8</v>
          </cell>
          <cell r="D293">
            <v>15.09</v>
          </cell>
          <cell r="E293">
            <v>1.5</v>
          </cell>
          <cell r="I293">
            <v>0.81</v>
          </cell>
          <cell r="J293">
            <v>6.09</v>
          </cell>
          <cell r="K293">
            <v>6.9</v>
          </cell>
          <cell r="P293">
            <v>4</v>
          </cell>
        </row>
        <row r="294">
          <cell r="B294">
            <v>100</v>
          </cell>
          <cell r="C294">
            <v>10</v>
          </cell>
          <cell r="D294">
            <v>18.260000000000002</v>
          </cell>
          <cell r="E294">
            <v>1.5</v>
          </cell>
          <cell r="I294">
            <v>1.01</v>
          </cell>
          <cell r="J294">
            <v>11.44</v>
          </cell>
          <cell r="K294">
            <v>12.45</v>
          </cell>
          <cell r="P294">
            <v>4</v>
          </cell>
        </row>
        <row r="295">
          <cell r="B295">
            <v>100</v>
          </cell>
          <cell r="C295">
            <v>12</v>
          </cell>
          <cell r="D295">
            <v>21.44</v>
          </cell>
          <cell r="E295">
            <v>2</v>
          </cell>
          <cell r="I295">
            <v>1.22</v>
          </cell>
          <cell r="J295">
            <v>15.28</v>
          </cell>
          <cell r="K295">
            <v>16.5</v>
          </cell>
          <cell r="P295">
            <v>6</v>
          </cell>
        </row>
        <row r="296">
          <cell r="B296">
            <v>100</v>
          </cell>
          <cell r="C296">
            <v>14</v>
          </cell>
          <cell r="D296">
            <v>23.83</v>
          </cell>
          <cell r="E296">
            <v>2</v>
          </cell>
          <cell r="I296">
            <v>1.42</v>
          </cell>
          <cell r="J296">
            <v>21.07</v>
          </cell>
          <cell r="K296">
            <v>22.490000000000002</v>
          </cell>
          <cell r="P296">
            <v>6</v>
          </cell>
        </row>
        <row r="297">
          <cell r="B297">
            <v>100</v>
          </cell>
          <cell r="C297">
            <v>16</v>
          </cell>
          <cell r="D297">
            <v>26.19</v>
          </cell>
          <cell r="E297" t="str">
            <v>N</v>
          </cell>
          <cell r="I297">
            <v>1.62</v>
          </cell>
          <cell r="J297">
            <v>28.38</v>
          </cell>
          <cell r="K297">
            <v>30</v>
          </cell>
          <cell r="P297">
            <v>6</v>
          </cell>
        </row>
        <row r="298">
          <cell r="B298">
            <v>100</v>
          </cell>
          <cell r="C298">
            <v>18</v>
          </cell>
          <cell r="D298">
            <v>29.36</v>
          </cell>
          <cell r="E298" t="str">
            <v>N</v>
          </cell>
          <cell r="I298">
            <v>1.82</v>
          </cell>
          <cell r="J298">
            <v>37.17</v>
          </cell>
          <cell r="K298">
            <v>38.99</v>
          </cell>
          <cell r="P298">
            <v>6</v>
          </cell>
        </row>
        <row r="299">
          <cell r="B299">
            <v>100</v>
          </cell>
          <cell r="C299">
            <v>20</v>
          </cell>
          <cell r="D299">
            <v>32.54</v>
          </cell>
          <cell r="E299" t="str">
            <v>N</v>
          </cell>
          <cell r="I299">
            <v>2.0299999999999998</v>
          </cell>
          <cell r="J299">
            <v>45.97</v>
          </cell>
          <cell r="K299">
            <v>48</v>
          </cell>
          <cell r="P299">
            <v>7</v>
          </cell>
        </row>
        <row r="300">
          <cell r="B300">
            <v>100</v>
          </cell>
          <cell r="C300">
            <v>22</v>
          </cell>
          <cell r="D300">
            <v>34.93</v>
          </cell>
          <cell r="E300" t="str">
            <v>N</v>
          </cell>
          <cell r="I300">
            <v>2.23</v>
          </cell>
          <cell r="J300">
            <v>65.27</v>
          </cell>
          <cell r="K300">
            <v>67.5</v>
          </cell>
          <cell r="P300">
            <v>8</v>
          </cell>
        </row>
        <row r="301">
          <cell r="B301">
            <v>100</v>
          </cell>
          <cell r="C301">
            <v>24</v>
          </cell>
          <cell r="D301">
            <v>38.89</v>
          </cell>
          <cell r="E301" t="str">
            <v>N</v>
          </cell>
          <cell r="I301">
            <v>2.4300000000000002</v>
          </cell>
          <cell r="J301">
            <v>75.56</v>
          </cell>
          <cell r="K301">
            <v>77.990000000000009</v>
          </cell>
          <cell r="P301">
            <v>8</v>
          </cell>
        </row>
        <row r="302">
          <cell r="B302">
            <v>120</v>
          </cell>
          <cell r="C302">
            <v>4</v>
          </cell>
          <cell r="D302">
            <v>11.13</v>
          </cell>
          <cell r="E302">
            <v>1.25</v>
          </cell>
          <cell r="I302">
            <v>0.41</v>
          </cell>
          <cell r="J302">
            <v>1.84</v>
          </cell>
          <cell r="K302">
            <v>2.25</v>
          </cell>
          <cell r="P302">
            <v>4</v>
          </cell>
        </row>
        <row r="303">
          <cell r="B303">
            <v>120</v>
          </cell>
          <cell r="C303">
            <v>5</v>
          </cell>
          <cell r="D303">
            <v>12.7</v>
          </cell>
          <cell r="E303">
            <v>1.25</v>
          </cell>
          <cell r="I303">
            <v>0.51</v>
          </cell>
          <cell r="J303">
            <v>2.94</v>
          </cell>
          <cell r="K303">
            <v>3.45</v>
          </cell>
          <cell r="P303">
            <v>4</v>
          </cell>
        </row>
        <row r="304">
          <cell r="B304">
            <v>120</v>
          </cell>
          <cell r="C304">
            <v>6</v>
          </cell>
          <cell r="D304">
            <v>14.27</v>
          </cell>
          <cell r="E304">
            <v>1.25</v>
          </cell>
          <cell r="I304">
            <v>0.61</v>
          </cell>
          <cell r="J304">
            <v>4.1900000000000004</v>
          </cell>
          <cell r="K304">
            <v>4.8000000000000007</v>
          </cell>
          <cell r="P304">
            <v>4</v>
          </cell>
        </row>
        <row r="305">
          <cell r="B305">
            <v>120</v>
          </cell>
          <cell r="C305">
            <v>8</v>
          </cell>
          <cell r="D305">
            <v>18.260000000000002</v>
          </cell>
          <cell r="E305">
            <v>1.5</v>
          </cell>
          <cell r="I305">
            <v>0.81</v>
          </cell>
          <cell r="J305">
            <v>9.23</v>
          </cell>
          <cell r="K305">
            <v>10.040000000000001</v>
          </cell>
          <cell r="P305">
            <v>4</v>
          </cell>
        </row>
        <row r="306">
          <cell r="B306">
            <v>120</v>
          </cell>
          <cell r="C306">
            <v>10</v>
          </cell>
          <cell r="D306">
            <v>21.44</v>
          </cell>
          <cell r="E306">
            <v>2</v>
          </cell>
          <cell r="I306">
            <v>1.01</v>
          </cell>
          <cell r="J306">
            <v>12.49</v>
          </cell>
          <cell r="K306">
            <v>13.5</v>
          </cell>
          <cell r="P306">
            <v>4</v>
          </cell>
        </row>
        <row r="307">
          <cell r="B307">
            <v>120</v>
          </cell>
          <cell r="C307">
            <v>12</v>
          </cell>
          <cell r="D307">
            <v>25.4</v>
          </cell>
          <cell r="E307" t="str">
            <v>N</v>
          </cell>
          <cell r="I307">
            <v>1.22</v>
          </cell>
          <cell r="J307">
            <v>21.27</v>
          </cell>
          <cell r="K307">
            <v>22.49</v>
          </cell>
          <cell r="P307">
            <v>6</v>
          </cell>
        </row>
        <row r="308">
          <cell r="B308">
            <v>120</v>
          </cell>
          <cell r="C308">
            <v>14</v>
          </cell>
          <cell r="D308">
            <v>27.79</v>
          </cell>
          <cell r="E308" t="str">
            <v>N</v>
          </cell>
          <cell r="I308">
            <v>1.42</v>
          </cell>
          <cell r="J308">
            <v>25.58</v>
          </cell>
          <cell r="K308">
            <v>27</v>
          </cell>
          <cell r="P308">
            <v>6</v>
          </cell>
        </row>
        <row r="309">
          <cell r="B309">
            <v>120</v>
          </cell>
          <cell r="C309">
            <v>16</v>
          </cell>
          <cell r="D309">
            <v>30.96</v>
          </cell>
          <cell r="E309" t="str">
            <v>N</v>
          </cell>
          <cell r="I309">
            <v>1.62</v>
          </cell>
          <cell r="J309">
            <v>35.880000000000003</v>
          </cell>
          <cell r="K309">
            <v>37.5</v>
          </cell>
          <cell r="P309">
            <v>6</v>
          </cell>
        </row>
        <row r="310">
          <cell r="B310">
            <v>120</v>
          </cell>
          <cell r="C310">
            <v>18</v>
          </cell>
          <cell r="D310">
            <v>34.93</v>
          </cell>
          <cell r="E310" t="str">
            <v>N</v>
          </cell>
          <cell r="I310">
            <v>1.82</v>
          </cell>
          <cell r="J310">
            <v>47.68</v>
          </cell>
          <cell r="K310">
            <v>49.5</v>
          </cell>
          <cell r="P310">
            <v>6</v>
          </cell>
        </row>
        <row r="311">
          <cell r="B311">
            <v>120</v>
          </cell>
          <cell r="C311">
            <v>20</v>
          </cell>
          <cell r="D311">
            <v>38.1</v>
          </cell>
          <cell r="E311" t="str">
            <v>N</v>
          </cell>
          <cell r="I311">
            <v>2.0299999999999998</v>
          </cell>
          <cell r="J311">
            <v>62.47</v>
          </cell>
          <cell r="K311">
            <v>64.5</v>
          </cell>
          <cell r="P311">
            <v>7</v>
          </cell>
        </row>
        <row r="312">
          <cell r="B312">
            <v>120</v>
          </cell>
          <cell r="C312">
            <v>22</v>
          </cell>
          <cell r="D312">
            <v>41.28</v>
          </cell>
          <cell r="E312" t="str">
            <v>N</v>
          </cell>
          <cell r="I312">
            <v>2.23</v>
          </cell>
          <cell r="J312">
            <v>84.76</v>
          </cell>
          <cell r="K312">
            <v>86.990000000000009</v>
          </cell>
          <cell r="P312">
            <v>8</v>
          </cell>
        </row>
        <row r="313">
          <cell r="B313">
            <v>120</v>
          </cell>
          <cell r="C313">
            <v>24</v>
          </cell>
          <cell r="D313">
            <v>46.02</v>
          </cell>
          <cell r="E313" t="str">
            <v>N</v>
          </cell>
          <cell r="I313">
            <v>2.4300000000000002</v>
          </cell>
          <cell r="J313">
            <v>98.07</v>
          </cell>
          <cell r="K313">
            <v>100.5</v>
          </cell>
          <cell r="P313">
            <v>8</v>
          </cell>
        </row>
        <row r="314">
          <cell r="B314">
            <v>140</v>
          </cell>
          <cell r="C314">
            <v>8</v>
          </cell>
          <cell r="D314">
            <v>20.62</v>
          </cell>
          <cell r="E314">
            <v>2</v>
          </cell>
          <cell r="I314">
            <v>0.81</v>
          </cell>
          <cell r="J314">
            <v>10.130000000000001</v>
          </cell>
          <cell r="K314">
            <v>10.940000000000001</v>
          </cell>
          <cell r="P314">
            <v>4</v>
          </cell>
        </row>
        <row r="315">
          <cell r="B315">
            <v>140</v>
          </cell>
          <cell r="C315">
            <v>10</v>
          </cell>
          <cell r="D315">
            <v>25.4</v>
          </cell>
          <cell r="E315" t="str">
            <v>N</v>
          </cell>
          <cell r="I315">
            <v>1.01</v>
          </cell>
          <cell r="J315">
            <v>18.48</v>
          </cell>
          <cell r="K315">
            <v>19.490000000000002</v>
          </cell>
          <cell r="P315">
            <v>4</v>
          </cell>
        </row>
        <row r="316">
          <cell r="B316">
            <v>140</v>
          </cell>
          <cell r="C316">
            <v>12</v>
          </cell>
          <cell r="D316">
            <v>28.58</v>
          </cell>
          <cell r="E316" t="str">
            <v>N</v>
          </cell>
          <cell r="I316">
            <v>1.22</v>
          </cell>
          <cell r="J316">
            <v>25.78</v>
          </cell>
          <cell r="K316">
            <v>27</v>
          </cell>
          <cell r="P316">
            <v>6</v>
          </cell>
        </row>
        <row r="317">
          <cell r="B317">
            <v>140</v>
          </cell>
          <cell r="C317">
            <v>14</v>
          </cell>
          <cell r="D317">
            <v>31.75</v>
          </cell>
          <cell r="E317" t="str">
            <v>N</v>
          </cell>
          <cell r="I317">
            <v>1.42</v>
          </cell>
          <cell r="J317">
            <v>31.58</v>
          </cell>
          <cell r="K317">
            <v>33</v>
          </cell>
          <cell r="P317">
            <v>6</v>
          </cell>
        </row>
        <row r="318">
          <cell r="B318">
            <v>140</v>
          </cell>
          <cell r="C318">
            <v>16</v>
          </cell>
          <cell r="D318">
            <v>36.53</v>
          </cell>
          <cell r="E318" t="str">
            <v>N</v>
          </cell>
          <cell r="I318">
            <v>1.62</v>
          </cell>
          <cell r="J318">
            <v>44.87</v>
          </cell>
          <cell r="K318">
            <v>46.489999999999995</v>
          </cell>
          <cell r="P318">
            <v>6</v>
          </cell>
        </row>
        <row r="319">
          <cell r="B319">
            <v>140</v>
          </cell>
          <cell r="C319">
            <v>18</v>
          </cell>
          <cell r="D319">
            <v>39.67</v>
          </cell>
          <cell r="E319" t="str">
            <v>N</v>
          </cell>
          <cell r="I319">
            <v>1.82</v>
          </cell>
          <cell r="J319">
            <v>59.68</v>
          </cell>
          <cell r="K319">
            <v>61.5</v>
          </cell>
          <cell r="P319">
            <v>6</v>
          </cell>
        </row>
        <row r="320">
          <cell r="B320">
            <v>140</v>
          </cell>
          <cell r="C320">
            <v>20</v>
          </cell>
          <cell r="D320">
            <v>44.45</v>
          </cell>
          <cell r="E320" t="str">
            <v>N</v>
          </cell>
          <cell r="I320">
            <v>2.0299999999999998</v>
          </cell>
          <cell r="J320">
            <v>78.959999999999994</v>
          </cell>
          <cell r="K320">
            <v>80.989999999999995</v>
          </cell>
          <cell r="P320">
            <v>7</v>
          </cell>
        </row>
        <row r="321">
          <cell r="B321">
            <v>140</v>
          </cell>
          <cell r="C321">
            <v>22</v>
          </cell>
          <cell r="D321">
            <v>47.63</v>
          </cell>
          <cell r="E321" t="str">
            <v>N</v>
          </cell>
          <cell r="I321">
            <v>2.23</v>
          </cell>
          <cell r="J321">
            <v>108.77</v>
          </cell>
          <cell r="K321">
            <v>111</v>
          </cell>
          <cell r="P321">
            <v>8</v>
          </cell>
        </row>
        <row r="322">
          <cell r="B322">
            <v>140</v>
          </cell>
          <cell r="C322">
            <v>24</v>
          </cell>
          <cell r="D322">
            <v>52.37</v>
          </cell>
          <cell r="E322" t="str">
            <v>N</v>
          </cell>
          <cell r="I322">
            <v>2.4300000000000002</v>
          </cell>
          <cell r="J322">
            <v>126.57</v>
          </cell>
          <cell r="K322">
            <v>129</v>
          </cell>
          <cell r="P322">
            <v>8</v>
          </cell>
        </row>
        <row r="323">
          <cell r="B323">
            <v>160</v>
          </cell>
          <cell r="C323">
            <v>0.5</v>
          </cell>
          <cell r="D323">
            <v>4.78</v>
          </cell>
          <cell r="E323">
            <v>1</v>
          </cell>
          <cell r="I323">
            <v>7.0000000000000007E-2</v>
          </cell>
          <cell r="J323">
            <v>0.08</v>
          </cell>
          <cell r="K323">
            <v>0.15000000000000002</v>
          </cell>
          <cell r="P323">
            <v>2</v>
          </cell>
        </row>
        <row r="324">
          <cell r="B324">
            <v>160</v>
          </cell>
          <cell r="C324">
            <v>0.5</v>
          </cell>
          <cell r="D324">
            <v>4.78</v>
          </cell>
          <cell r="E324">
            <v>1</v>
          </cell>
          <cell r="I324">
            <v>7.0000000000000007E-2</v>
          </cell>
          <cell r="J324">
            <v>0.08</v>
          </cell>
          <cell r="K324">
            <v>0.15000000000000002</v>
          </cell>
          <cell r="P324">
            <v>2</v>
          </cell>
        </row>
        <row r="325">
          <cell r="B325">
            <v>160</v>
          </cell>
          <cell r="C325">
            <v>0.5</v>
          </cell>
          <cell r="D325">
            <v>4.78</v>
          </cell>
          <cell r="E325">
            <v>1</v>
          </cell>
          <cell r="I325">
            <v>7.0000000000000007E-2</v>
          </cell>
          <cell r="J325">
            <v>0.08</v>
          </cell>
          <cell r="K325">
            <v>0.15000000000000002</v>
          </cell>
          <cell r="P325">
            <v>2</v>
          </cell>
        </row>
        <row r="326">
          <cell r="B326">
            <v>160</v>
          </cell>
          <cell r="C326">
            <v>0.75</v>
          </cell>
          <cell r="D326">
            <v>5.56</v>
          </cell>
          <cell r="E326">
            <v>1</v>
          </cell>
          <cell r="I326">
            <v>0.08</v>
          </cell>
          <cell r="J326">
            <v>7.0000000000000007E-2</v>
          </cell>
          <cell r="K326">
            <v>0.15000000000000002</v>
          </cell>
          <cell r="P326">
            <v>2</v>
          </cell>
        </row>
        <row r="327">
          <cell r="B327">
            <v>160</v>
          </cell>
          <cell r="C327">
            <v>0.75</v>
          </cell>
          <cell r="D327">
            <v>5.56</v>
          </cell>
          <cell r="E327">
            <v>1</v>
          </cell>
          <cell r="I327">
            <v>0.08</v>
          </cell>
          <cell r="J327">
            <v>7.0000000000000007E-2</v>
          </cell>
          <cell r="K327">
            <v>0.15000000000000002</v>
          </cell>
          <cell r="P327">
            <v>2</v>
          </cell>
        </row>
        <row r="328">
          <cell r="B328">
            <v>160</v>
          </cell>
          <cell r="C328">
            <v>0.75</v>
          </cell>
          <cell r="D328">
            <v>5.56</v>
          </cell>
          <cell r="E328">
            <v>1</v>
          </cell>
          <cell r="I328">
            <v>0.08</v>
          </cell>
          <cell r="J328">
            <v>7.0000000000000007E-2</v>
          </cell>
          <cell r="K328">
            <v>0.15000000000000002</v>
          </cell>
          <cell r="P328">
            <v>2</v>
          </cell>
        </row>
        <row r="329">
          <cell r="B329">
            <v>160</v>
          </cell>
          <cell r="C329">
            <v>1</v>
          </cell>
          <cell r="D329">
            <v>6.35</v>
          </cell>
          <cell r="E329">
            <v>1</v>
          </cell>
          <cell r="I329">
            <v>0.1</v>
          </cell>
          <cell r="J329">
            <v>0.35</v>
          </cell>
          <cell r="K329">
            <v>0.44999999999999996</v>
          </cell>
          <cell r="P329">
            <v>2</v>
          </cell>
        </row>
        <row r="330">
          <cell r="B330">
            <v>160</v>
          </cell>
          <cell r="C330">
            <v>1</v>
          </cell>
          <cell r="D330">
            <v>6.35</v>
          </cell>
          <cell r="E330">
            <v>1</v>
          </cell>
          <cell r="I330">
            <v>0.1</v>
          </cell>
          <cell r="J330">
            <v>0.35</v>
          </cell>
          <cell r="K330">
            <v>0.44999999999999996</v>
          </cell>
          <cell r="P330">
            <v>2</v>
          </cell>
        </row>
        <row r="331">
          <cell r="B331">
            <v>160</v>
          </cell>
          <cell r="C331">
            <v>1</v>
          </cell>
          <cell r="D331">
            <v>6.35</v>
          </cell>
          <cell r="E331">
            <v>1</v>
          </cell>
          <cell r="I331">
            <v>0.1</v>
          </cell>
          <cell r="J331">
            <v>0.35</v>
          </cell>
          <cell r="K331">
            <v>0.44999999999999996</v>
          </cell>
          <cell r="P331">
            <v>2</v>
          </cell>
        </row>
        <row r="332">
          <cell r="B332">
            <v>160</v>
          </cell>
          <cell r="C332">
            <v>1.25</v>
          </cell>
          <cell r="D332">
            <v>6.35</v>
          </cell>
          <cell r="E332">
            <v>1</v>
          </cell>
          <cell r="I332">
            <v>0.13</v>
          </cell>
          <cell r="J332">
            <v>0.32</v>
          </cell>
          <cell r="K332">
            <v>0.45</v>
          </cell>
          <cell r="P332">
            <v>2</v>
          </cell>
        </row>
        <row r="333">
          <cell r="B333">
            <v>160</v>
          </cell>
          <cell r="C333">
            <v>1.25</v>
          </cell>
          <cell r="D333">
            <v>6.35</v>
          </cell>
          <cell r="E333">
            <v>1</v>
          </cell>
          <cell r="I333">
            <v>0.13</v>
          </cell>
          <cell r="J333">
            <v>0.32</v>
          </cell>
          <cell r="K333">
            <v>0.45</v>
          </cell>
          <cell r="P333">
            <v>2</v>
          </cell>
        </row>
        <row r="334">
          <cell r="B334">
            <v>160</v>
          </cell>
          <cell r="C334">
            <v>1.25</v>
          </cell>
          <cell r="D334">
            <v>6.35</v>
          </cell>
          <cell r="E334">
            <v>1</v>
          </cell>
          <cell r="I334">
            <v>0.13</v>
          </cell>
          <cell r="J334">
            <v>0.32</v>
          </cell>
          <cell r="K334">
            <v>0.45</v>
          </cell>
          <cell r="P334">
            <v>2</v>
          </cell>
        </row>
        <row r="335">
          <cell r="B335">
            <v>160</v>
          </cell>
          <cell r="C335">
            <v>1.5</v>
          </cell>
          <cell r="D335">
            <v>7.14</v>
          </cell>
          <cell r="E335">
            <v>1</v>
          </cell>
          <cell r="I335">
            <v>0.15</v>
          </cell>
          <cell r="J335">
            <v>0.45</v>
          </cell>
          <cell r="K335">
            <v>0.6</v>
          </cell>
          <cell r="P335">
            <v>2</v>
          </cell>
        </row>
        <row r="336">
          <cell r="B336">
            <v>160</v>
          </cell>
          <cell r="C336">
            <v>1.5</v>
          </cell>
          <cell r="D336">
            <v>7.14</v>
          </cell>
          <cell r="E336">
            <v>1</v>
          </cell>
          <cell r="I336">
            <v>0.15</v>
          </cell>
          <cell r="J336">
            <v>0.45</v>
          </cell>
          <cell r="K336">
            <v>0.6</v>
          </cell>
          <cell r="P336">
            <v>2</v>
          </cell>
        </row>
        <row r="337">
          <cell r="B337">
            <v>160</v>
          </cell>
          <cell r="C337">
            <v>1.5</v>
          </cell>
          <cell r="D337">
            <v>7.14</v>
          </cell>
          <cell r="E337">
            <v>1</v>
          </cell>
          <cell r="I337">
            <v>0.15</v>
          </cell>
          <cell r="J337">
            <v>0.45</v>
          </cell>
          <cell r="K337">
            <v>0.6</v>
          </cell>
          <cell r="P337">
            <v>2</v>
          </cell>
        </row>
        <row r="338">
          <cell r="B338">
            <v>160</v>
          </cell>
          <cell r="C338">
            <v>2</v>
          </cell>
          <cell r="D338">
            <v>8.74</v>
          </cell>
          <cell r="E338">
            <v>1</v>
          </cell>
          <cell r="I338">
            <v>0.2</v>
          </cell>
          <cell r="J338">
            <v>0.7</v>
          </cell>
          <cell r="K338">
            <v>0.89999999999999991</v>
          </cell>
          <cell r="P338">
            <v>4</v>
          </cell>
        </row>
        <row r="339">
          <cell r="B339">
            <v>160</v>
          </cell>
          <cell r="C339">
            <v>2</v>
          </cell>
          <cell r="D339">
            <v>8.74</v>
          </cell>
          <cell r="E339">
            <v>1</v>
          </cell>
          <cell r="I339">
            <v>0.2</v>
          </cell>
          <cell r="J339">
            <v>0.7</v>
          </cell>
          <cell r="K339">
            <v>0.89999999999999991</v>
          </cell>
          <cell r="P339">
            <v>4</v>
          </cell>
        </row>
        <row r="340">
          <cell r="B340">
            <v>160</v>
          </cell>
          <cell r="C340">
            <v>2</v>
          </cell>
          <cell r="D340">
            <v>8.74</v>
          </cell>
          <cell r="E340">
            <v>1</v>
          </cell>
          <cell r="I340">
            <v>0.2</v>
          </cell>
          <cell r="J340">
            <v>0.7</v>
          </cell>
          <cell r="K340">
            <v>0.89999999999999991</v>
          </cell>
          <cell r="P340">
            <v>4</v>
          </cell>
        </row>
        <row r="341">
          <cell r="B341">
            <v>160</v>
          </cell>
          <cell r="C341">
            <v>2.5</v>
          </cell>
          <cell r="D341">
            <v>9.5299999999999994</v>
          </cell>
          <cell r="E341">
            <v>1</v>
          </cell>
          <cell r="I341">
            <v>0.25</v>
          </cell>
          <cell r="J341">
            <v>0.8</v>
          </cell>
          <cell r="K341">
            <v>1.05</v>
          </cell>
          <cell r="P341">
            <v>4</v>
          </cell>
        </row>
        <row r="342">
          <cell r="B342">
            <v>160</v>
          </cell>
          <cell r="C342">
            <v>3</v>
          </cell>
          <cell r="D342">
            <v>11.13</v>
          </cell>
          <cell r="E342">
            <v>1.25</v>
          </cell>
          <cell r="I342">
            <v>0.3</v>
          </cell>
          <cell r="J342">
            <v>1.5</v>
          </cell>
          <cell r="K342">
            <v>1.8</v>
          </cell>
          <cell r="P342">
            <v>4</v>
          </cell>
        </row>
        <row r="343">
          <cell r="B343">
            <v>160</v>
          </cell>
          <cell r="C343">
            <v>4</v>
          </cell>
          <cell r="D343">
            <v>13.49</v>
          </cell>
          <cell r="E343">
            <v>1.25</v>
          </cell>
          <cell r="I343">
            <v>0.41</v>
          </cell>
          <cell r="J343">
            <v>2.59</v>
          </cell>
          <cell r="K343">
            <v>3</v>
          </cell>
          <cell r="P343">
            <v>4</v>
          </cell>
        </row>
        <row r="344">
          <cell r="B344">
            <v>160</v>
          </cell>
          <cell r="C344">
            <v>5</v>
          </cell>
          <cell r="D344">
            <v>15.88</v>
          </cell>
          <cell r="E344">
            <v>1.5</v>
          </cell>
          <cell r="I344">
            <v>0.51</v>
          </cell>
          <cell r="J344">
            <v>4.29</v>
          </cell>
          <cell r="K344">
            <v>4.8</v>
          </cell>
          <cell r="P344">
            <v>4</v>
          </cell>
        </row>
        <row r="345">
          <cell r="B345">
            <v>160</v>
          </cell>
          <cell r="C345">
            <v>6</v>
          </cell>
          <cell r="D345">
            <v>18.260000000000002</v>
          </cell>
          <cell r="E345">
            <v>1.5</v>
          </cell>
          <cell r="I345">
            <v>0.61</v>
          </cell>
          <cell r="J345">
            <v>7.04</v>
          </cell>
          <cell r="K345">
            <v>7.65</v>
          </cell>
          <cell r="P345">
            <v>4</v>
          </cell>
        </row>
        <row r="346">
          <cell r="B346">
            <v>160</v>
          </cell>
          <cell r="C346">
            <v>8</v>
          </cell>
          <cell r="D346">
            <v>23.01</v>
          </cell>
          <cell r="E346">
            <v>2</v>
          </cell>
          <cell r="I346">
            <v>0.81</v>
          </cell>
          <cell r="J346">
            <v>11.19</v>
          </cell>
          <cell r="K346">
            <v>12</v>
          </cell>
          <cell r="P346">
            <v>4</v>
          </cell>
        </row>
        <row r="347">
          <cell r="B347">
            <v>160</v>
          </cell>
          <cell r="C347">
            <v>10</v>
          </cell>
          <cell r="D347">
            <v>28.58</v>
          </cell>
          <cell r="E347" t="str">
            <v>N</v>
          </cell>
          <cell r="I347">
            <v>1.01</v>
          </cell>
          <cell r="J347">
            <v>21.48</v>
          </cell>
          <cell r="K347">
            <v>22.490000000000002</v>
          </cell>
          <cell r="P347">
            <v>4</v>
          </cell>
        </row>
        <row r="348">
          <cell r="B348">
            <v>160</v>
          </cell>
          <cell r="C348">
            <v>12</v>
          </cell>
          <cell r="D348">
            <v>33.32</v>
          </cell>
          <cell r="E348" t="str">
            <v>N</v>
          </cell>
          <cell r="I348">
            <v>1.22</v>
          </cell>
          <cell r="J348">
            <v>31.78</v>
          </cell>
          <cell r="K348">
            <v>33</v>
          </cell>
          <cell r="P348">
            <v>6</v>
          </cell>
        </row>
        <row r="349">
          <cell r="B349">
            <v>160</v>
          </cell>
          <cell r="C349">
            <v>14</v>
          </cell>
          <cell r="D349">
            <v>35.71</v>
          </cell>
          <cell r="E349" t="str">
            <v>N</v>
          </cell>
          <cell r="I349">
            <v>1.42</v>
          </cell>
          <cell r="J349">
            <v>39.07</v>
          </cell>
          <cell r="K349">
            <v>40.49</v>
          </cell>
          <cell r="P349">
            <v>6</v>
          </cell>
        </row>
        <row r="350">
          <cell r="B350">
            <v>160</v>
          </cell>
          <cell r="C350">
            <v>16</v>
          </cell>
          <cell r="D350">
            <v>40.49</v>
          </cell>
          <cell r="E350" t="str">
            <v>N</v>
          </cell>
          <cell r="I350">
            <v>1.62</v>
          </cell>
          <cell r="J350">
            <v>53.88</v>
          </cell>
          <cell r="K350">
            <v>55.5</v>
          </cell>
          <cell r="P350">
            <v>6</v>
          </cell>
        </row>
        <row r="351">
          <cell r="B351">
            <v>160</v>
          </cell>
          <cell r="C351">
            <v>18</v>
          </cell>
          <cell r="D351">
            <v>45.24</v>
          </cell>
          <cell r="E351" t="str">
            <v>N</v>
          </cell>
          <cell r="I351">
            <v>1.82</v>
          </cell>
          <cell r="J351">
            <v>71.680000000000007</v>
          </cell>
          <cell r="K351">
            <v>73.5</v>
          </cell>
          <cell r="P351">
            <v>6</v>
          </cell>
        </row>
        <row r="352">
          <cell r="B352">
            <v>160</v>
          </cell>
          <cell r="C352">
            <v>20</v>
          </cell>
          <cell r="D352">
            <v>50.01</v>
          </cell>
          <cell r="E352" t="str">
            <v>N</v>
          </cell>
          <cell r="I352">
            <v>2.0299999999999998</v>
          </cell>
          <cell r="J352">
            <v>93.97</v>
          </cell>
          <cell r="K352">
            <v>96</v>
          </cell>
          <cell r="P352">
            <v>7</v>
          </cell>
        </row>
        <row r="353">
          <cell r="B353">
            <v>160</v>
          </cell>
          <cell r="C353">
            <v>22</v>
          </cell>
          <cell r="D353">
            <v>53.98</v>
          </cell>
          <cell r="E353" t="str">
            <v>N</v>
          </cell>
          <cell r="I353">
            <v>2.23</v>
          </cell>
          <cell r="J353">
            <v>132.77000000000001</v>
          </cell>
          <cell r="K353">
            <v>135</v>
          </cell>
          <cell r="P353">
            <v>8</v>
          </cell>
        </row>
        <row r="354">
          <cell r="B354">
            <v>160</v>
          </cell>
          <cell r="C354">
            <v>24</v>
          </cell>
          <cell r="D354">
            <v>59.54</v>
          </cell>
          <cell r="E354" t="str">
            <v>N</v>
          </cell>
          <cell r="I354">
            <v>2.4300000000000002</v>
          </cell>
          <cell r="J354">
            <v>162.56</v>
          </cell>
          <cell r="K354">
            <v>164.99</v>
          </cell>
          <cell r="P354">
            <v>8</v>
          </cell>
        </row>
        <row r="355">
          <cell r="B355" t="str">
            <v>STD</v>
          </cell>
          <cell r="C355">
            <v>0.125</v>
          </cell>
          <cell r="D355">
            <v>1.73</v>
          </cell>
          <cell r="E355">
            <v>1</v>
          </cell>
          <cell r="I355">
            <v>7.0000000000000007E-2</v>
          </cell>
          <cell r="K355">
            <v>7.0000000000000007E-2</v>
          </cell>
          <cell r="P355">
            <v>2</v>
          </cell>
        </row>
        <row r="356">
          <cell r="B356" t="str">
            <v>STD</v>
          </cell>
          <cell r="C356">
            <v>0.125</v>
          </cell>
          <cell r="D356">
            <v>1.73</v>
          </cell>
          <cell r="E356">
            <v>1</v>
          </cell>
          <cell r="I356">
            <v>7.0000000000000007E-2</v>
          </cell>
          <cell r="K356">
            <v>7.0000000000000007E-2</v>
          </cell>
          <cell r="P356">
            <v>2</v>
          </cell>
        </row>
        <row r="357">
          <cell r="B357" t="str">
            <v>STD</v>
          </cell>
          <cell r="C357">
            <v>0.125</v>
          </cell>
          <cell r="D357">
            <v>1.73</v>
          </cell>
          <cell r="E357">
            <v>1</v>
          </cell>
          <cell r="I357">
            <v>7.0000000000000007E-2</v>
          </cell>
          <cell r="K357">
            <v>7.0000000000000007E-2</v>
          </cell>
          <cell r="P357">
            <v>2</v>
          </cell>
        </row>
        <row r="358">
          <cell r="B358" t="str">
            <v>STD</v>
          </cell>
          <cell r="C358">
            <v>0.25</v>
          </cell>
          <cell r="D358">
            <v>2.2400000000000002</v>
          </cell>
          <cell r="E358">
            <v>1</v>
          </cell>
          <cell r="I358">
            <v>7.0000000000000007E-2</v>
          </cell>
          <cell r="K358">
            <v>7.0000000000000007E-2</v>
          </cell>
          <cell r="P358">
            <v>2</v>
          </cell>
        </row>
        <row r="359">
          <cell r="B359" t="str">
            <v>STD</v>
          </cell>
          <cell r="C359">
            <v>0.25</v>
          </cell>
          <cell r="D359">
            <v>2.2400000000000002</v>
          </cell>
          <cell r="E359">
            <v>1</v>
          </cell>
          <cell r="I359">
            <v>7.0000000000000007E-2</v>
          </cell>
          <cell r="K359">
            <v>7.0000000000000007E-2</v>
          </cell>
          <cell r="P359">
            <v>2</v>
          </cell>
        </row>
        <row r="360">
          <cell r="B360" t="str">
            <v>STD</v>
          </cell>
          <cell r="C360">
            <v>0.25</v>
          </cell>
          <cell r="D360">
            <v>2.2400000000000002</v>
          </cell>
          <cell r="E360">
            <v>1</v>
          </cell>
          <cell r="I360">
            <v>7.0000000000000007E-2</v>
          </cell>
          <cell r="K360">
            <v>7.0000000000000007E-2</v>
          </cell>
          <cell r="P360">
            <v>2</v>
          </cell>
        </row>
        <row r="361">
          <cell r="B361" t="str">
            <v>STD</v>
          </cell>
          <cell r="C361">
            <v>0.375</v>
          </cell>
          <cell r="D361">
            <v>2.31</v>
          </cell>
          <cell r="E361">
            <v>1</v>
          </cell>
          <cell r="I361">
            <v>7.0000000000000007E-2</v>
          </cell>
          <cell r="J361">
            <v>0</v>
          </cell>
          <cell r="K361">
            <v>7.0000000000000007E-2</v>
          </cell>
          <cell r="P361">
            <v>2</v>
          </cell>
        </row>
        <row r="362">
          <cell r="B362" t="str">
            <v>STD</v>
          </cell>
          <cell r="C362">
            <v>0.375</v>
          </cell>
          <cell r="D362">
            <v>2.31</v>
          </cell>
          <cell r="E362">
            <v>1</v>
          </cell>
          <cell r="I362">
            <v>7.0000000000000007E-2</v>
          </cell>
          <cell r="J362">
            <v>0</v>
          </cell>
          <cell r="K362">
            <v>7.0000000000000007E-2</v>
          </cell>
          <cell r="P362">
            <v>2</v>
          </cell>
        </row>
        <row r="363">
          <cell r="B363" t="str">
            <v>STD</v>
          </cell>
          <cell r="C363">
            <v>0.375</v>
          </cell>
          <cell r="D363">
            <v>2.31</v>
          </cell>
          <cell r="E363">
            <v>1</v>
          </cell>
          <cell r="I363">
            <v>7.0000000000000007E-2</v>
          </cell>
          <cell r="J363">
            <v>0</v>
          </cell>
          <cell r="K363">
            <v>7.0000000000000007E-2</v>
          </cell>
          <cell r="P363">
            <v>2</v>
          </cell>
        </row>
        <row r="364">
          <cell r="B364" t="str">
            <v>STD</v>
          </cell>
          <cell r="C364">
            <v>0.5</v>
          </cell>
          <cell r="D364">
            <v>2.77</v>
          </cell>
          <cell r="E364">
            <v>1</v>
          </cell>
          <cell r="I364">
            <v>7.0000000000000007E-2</v>
          </cell>
          <cell r="J364">
            <v>0</v>
          </cell>
          <cell r="K364">
            <v>7.0000000000000007E-2</v>
          </cell>
          <cell r="P364">
            <v>2</v>
          </cell>
        </row>
        <row r="365">
          <cell r="B365" t="str">
            <v>STD</v>
          </cell>
          <cell r="C365">
            <v>0.5</v>
          </cell>
          <cell r="D365">
            <v>2.77</v>
          </cell>
          <cell r="E365">
            <v>1</v>
          </cell>
          <cell r="I365">
            <v>7.0000000000000007E-2</v>
          </cell>
          <cell r="J365">
            <v>0</v>
          </cell>
          <cell r="K365">
            <v>7.0000000000000007E-2</v>
          </cell>
          <cell r="P365">
            <v>2</v>
          </cell>
        </row>
        <row r="366">
          <cell r="B366" t="str">
            <v>STD</v>
          </cell>
          <cell r="C366">
            <v>0.5</v>
          </cell>
          <cell r="D366">
            <v>2.77</v>
          </cell>
          <cell r="E366">
            <v>1</v>
          </cell>
          <cell r="I366">
            <v>7.0000000000000007E-2</v>
          </cell>
          <cell r="J366">
            <v>0</v>
          </cell>
          <cell r="K366">
            <v>7.0000000000000007E-2</v>
          </cell>
          <cell r="P366">
            <v>2</v>
          </cell>
        </row>
        <row r="367">
          <cell r="B367" t="str">
            <v>STD</v>
          </cell>
          <cell r="C367">
            <v>0.75</v>
          </cell>
          <cell r="D367">
            <v>2.87</v>
          </cell>
          <cell r="E367">
            <v>1</v>
          </cell>
          <cell r="I367">
            <v>7.0000000000000007E-2</v>
          </cell>
          <cell r="J367">
            <v>0</v>
          </cell>
          <cell r="K367">
            <v>7.0000000000000007E-2</v>
          </cell>
          <cell r="P367">
            <v>2</v>
          </cell>
        </row>
        <row r="368">
          <cell r="B368" t="str">
            <v>STD</v>
          </cell>
          <cell r="C368">
            <v>0.75</v>
          </cell>
          <cell r="D368">
            <v>2.87</v>
          </cell>
          <cell r="E368">
            <v>1</v>
          </cell>
          <cell r="I368">
            <v>7.0000000000000007E-2</v>
          </cell>
          <cell r="J368">
            <v>0</v>
          </cell>
          <cell r="K368">
            <v>7.0000000000000007E-2</v>
          </cell>
          <cell r="P368">
            <v>2</v>
          </cell>
        </row>
        <row r="369">
          <cell r="B369" t="str">
            <v>STD</v>
          </cell>
          <cell r="C369">
            <v>0.75</v>
          </cell>
          <cell r="D369">
            <v>2.87</v>
          </cell>
          <cell r="E369">
            <v>1</v>
          </cell>
          <cell r="I369">
            <v>7.0000000000000007E-2</v>
          </cell>
          <cell r="J369">
            <v>0</v>
          </cell>
          <cell r="K369">
            <v>7.0000000000000007E-2</v>
          </cell>
          <cell r="P369">
            <v>2</v>
          </cell>
        </row>
        <row r="370">
          <cell r="B370" t="str">
            <v>STD</v>
          </cell>
          <cell r="C370">
            <v>1</v>
          </cell>
          <cell r="D370">
            <v>3.38</v>
          </cell>
          <cell r="E370">
            <v>1</v>
          </cell>
          <cell r="I370">
            <v>0.12</v>
          </cell>
          <cell r="J370">
            <v>0</v>
          </cell>
          <cell r="K370">
            <v>0.12</v>
          </cell>
          <cell r="P370">
            <v>2</v>
          </cell>
        </row>
        <row r="371">
          <cell r="B371" t="str">
            <v>STD</v>
          </cell>
          <cell r="C371">
            <v>1</v>
          </cell>
          <cell r="D371">
            <v>3.38</v>
          </cell>
          <cell r="E371">
            <v>1</v>
          </cell>
          <cell r="I371">
            <v>0.12</v>
          </cell>
          <cell r="J371">
            <v>0</v>
          </cell>
          <cell r="K371">
            <v>0.12</v>
          </cell>
          <cell r="P371">
            <v>2</v>
          </cell>
        </row>
        <row r="372">
          <cell r="B372" t="str">
            <v>STD</v>
          </cell>
          <cell r="C372">
            <v>1</v>
          </cell>
          <cell r="D372">
            <v>3.38</v>
          </cell>
          <cell r="E372">
            <v>1</v>
          </cell>
          <cell r="I372">
            <v>0.12</v>
          </cell>
          <cell r="J372">
            <v>0</v>
          </cell>
          <cell r="K372">
            <v>0.12</v>
          </cell>
          <cell r="P372">
            <v>2</v>
          </cell>
        </row>
        <row r="373">
          <cell r="B373" t="str">
            <v>STD</v>
          </cell>
          <cell r="C373">
            <v>1.25</v>
          </cell>
          <cell r="D373">
            <v>3.56</v>
          </cell>
          <cell r="E373">
            <v>1</v>
          </cell>
          <cell r="I373">
            <v>0.15</v>
          </cell>
          <cell r="K373">
            <v>0.15</v>
          </cell>
          <cell r="P373">
            <v>2</v>
          </cell>
        </row>
        <row r="374">
          <cell r="B374" t="str">
            <v>STD</v>
          </cell>
          <cell r="C374">
            <v>1.25</v>
          </cell>
          <cell r="D374">
            <v>3.56</v>
          </cell>
          <cell r="E374">
            <v>1</v>
          </cell>
          <cell r="I374">
            <v>0.15</v>
          </cell>
          <cell r="K374">
            <v>0.15</v>
          </cell>
          <cell r="P374">
            <v>2</v>
          </cell>
        </row>
        <row r="375">
          <cell r="B375" t="str">
            <v>STD</v>
          </cell>
          <cell r="C375">
            <v>1.25</v>
          </cell>
          <cell r="D375">
            <v>3.56</v>
          </cell>
          <cell r="E375">
            <v>1</v>
          </cell>
          <cell r="I375">
            <v>0.15</v>
          </cell>
          <cell r="K375">
            <v>0.15</v>
          </cell>
          <cell r="P375">
            <v>2</v>
          </cell>
        </row>
        <row r="376">
          <cell r="B376" t="str">
            <v>STD</v>
          </cell>
          <cell r="C376">
            <v>1.5</v>
          </cell>
          <cell r="D376">
            <v>3.68</v>
          </cell>
          <cell r="E376">
            <v>1</v>
          </cell>
          <cell r="I376">
            <v>0.15</v>
          </cell>
          <cell r="J376">
            <v>0</v>
          </cell>
          <cell r="K376">
            <v>0.15</v>
          </cell>
          <cell r="P376">
            <v>2</v>
          </cell>
        </row>
        <row r="377">
          <cell r="B377" t="str">
            <v>STD</v>
          </cell>
          <cell r="C377">
            <v>1.5</v>
          </cell>
          <cell r="D377">
            <v>3.68</v>
          </cell>
          <cell r="E377">
            <v>1</v>
          </cell>
          <cell r="I377">
            <v>0.15</v>
          </cell>
          <cell r="J377">
            <v>0</v>
          </cell>
          <cell r="K377">
            <v>0.15</v>
          </cell>
          <cell r="P377">
            <v>2</v>
          </cell>
        </row>
        <row r="378">
          <cell r="B378" t="str">
            <v>STD</v>
          </cell>
          <cell r="C378">
            <v>1.5</v>
          </cell>
          <cell r="D378">
            <v>3.68</v>
          </cell>
          <cell r="E378">
            <v>1</v>
          </cell>
          <cell r="I378">
            <v>0.15</v>
          </cell>
          <cell r="J378">
            <v>0</v>
          </cell>
          <cell r="K378">
            <v>0.15</v>
          </cell>
          <cell r="P378">
            <v>2</v>
          </cell>
        </row>
        <row r="379">
          <cell r="B379" t="str">
            <v>STD</v>
          </cell>
          <cell r="C379">
            <v>2</v>
          </cell>
          <cell r="D379">
            <v>3.91</v>
          </cell>
          <cell r="E379">
            <v>1</v>
          </cell>
          <cell r="I379">
            <v>0.3</v>
          </cell>
          <cell r="J379">
            <v>0</v>
          </cell>
          <cell r="K379">
            <v>0.3</v>
          </cell>
          <cell r="P379">
            <v>2</v>
          </cell>
        </row>
        <row r="380">
          <cell r="B380" t="str">
            <v>STD</v>
          </cell>
          <cell r="C380">
            <v>2</v>
          </cell>
          <cell r="D380">
            <v>3.91</v>
          </cell>
          <cell r="E380">
            <v>1</v>
          </cell>
          <cell r="I380">
            <v>0.3</v>
          </cell>
          <cell r="J380">
            <v>0</v>
          </cell>
          <cell r="K380">
            <v>0.3</v>
          </cell>
          <cell r="P380">
            <v>2</v>
          </cell>
        </row>
        <row r="381">
          <cell r="B381" t="str">
            <v>STD</v>
          </cell>
          <cell r="C381">
            <v>2</v>
          </cell>
          <cell r="D381">
            <v>3.91</v>
          </cell>
          <cell r="E381">
            <v>1</v>
          </cell>
          <cell r="I381">
            <v>0.3</v>
          </cell>
          <cell r="J381">
            <v>0</v>
          </cell>
          <cell r="K381">
            <v>0.3</v>
          </cell>
          <cell r="P381">
            <v>2</v>
          </cell>
        </row>
        <row r="382">
          <cell r="B382" t="str">
            <v>STD</v>
          </cell>
          <cell r="C382">
            <v>2.5</v>
          </cell>
          <cell r="D382">
            <v>5.16</v>
          </cell>
          <cell r="E382">
            <v>1</v>
          </cell>
          <cell r="I382">
            <v>0.25</v>
          </cell>
          <cell r="J382">
            <v>0.2</v>
          </cell>
          <cell r="K382">
            <v>0.45</v>
          </cell>
          <cell r="P382">
            <v>2</v>
          </cell>
        </row>
        <row r="383">
          <cell r="B383" t="str">
            <v>STD</v>
          </cell>
          <cell r="C383">
            <v>3</v>
          </cell>
          <cell r="D383">
            <v>5.49</v>
          </cell>
          <cell r="E383">
            <v>1</v>
          </cell>
          <cell r="I383">
            <v>0.3</v>
          </cell>
          <cell r="J383">
            <v>0.3</v>
          </cell>
          <cell r="K383">
            <v>0.6</v>
          </cell>
          <cell r="P383">
            <v>2</v>
          </cell>
        </row>
        <row r="384">
          <cell r="B384" t="str">
            <v>STD</v>
          </cell>
          <cell r="C384">
            <v>3.5</v>
          </cell>
          <cell r="D384">
            <v>5.74</v>
          </cell>
          <cell r="E384">
            <v>1</v>
          </cell>
          <cell r="I384">
            <v>0.35</v>
          </cell>
          <cell r="J384">
            <v>0.4</v>
          </cell>
          <cell r="K384">
            <v>0.75</v>
          </cell>
          <cell r="P384">
            <v>3</v>
          </cell>
        </row>
        <row r="385">
          <cell r="B385" t="str">
            <v>STD</v>
          </cell>
          <cell r="C385">
            <v>4</v>
          </cell>
          <cell r="D385">
            <v>6.02</v>
          </cell>
          <cell r="E385">
            <v>1</v>
          </cell>
          <cell r="I385">
            <v>0.41</v>
          </cell>
          <cell r="J385">
            <v>0.49</v>
          </cell>
          <cell r="K385">
            <v>0.89999999999999991</v>
          </cell>
          <cell r="P385">
            <v>3</v>
          </cell>
        </row>
        <row r="386">
          <cell r="B386" t="str">
            <v>STD</v>
          </cell>
          <cell r="C386">
            <v>5</v>
          </cell>
          <cell r="D386">
            <v>6.55</v>
          </cell>
          <cell r="E386">
            <v>1</v>
          </cell>
          <cell r="I386">
            <v>0.51</v>
          </cell>
          <cell r="J386">
            <v>0.54</v>
          </cell>
          <cell r="K386">
            <v>1.05</v>
          </cell>
          <cell r="P386">
            <v>4</v>
          </cell>
        </row>
        <row r="387">
          <cell r="B387" t="str">
            <v>STD</v>
          </cell>
          <cell r="C387">
            <v>6</v>
          </cell>
          <cell r="D387">
            <v>7.11</v>
          </cell>
          <cell r="E387">
            <v>1</v>
          </cell>
          <cell r="I387">
            <v>0.61</v>
          </cell>
          <cell r="J387">
            <v>1.04</v>
          </cell>
          <cell r="K387">
            <v>1.65</v>
          </cell>
          <cell r="P387">
            <v>4</v>
          </cell>
        </row>
        <row r="388">
          <cell r="B388" t="str">
            <v>STD</v>
          </cell>
          <cell r="C388">
            <v>8</v>
          </cell>
          <cell r="D388">
            <v>8.18</v>
          </cell>
          <cell r="E388">
            <v>1</v>
          </cell>
          <cell r="I388">
            <v>0.81</v>
          </cell>
          <cell r="J388">
            <v>1.73</v>
          </cell>
          <cell r="K388">
            <v>2.54</v>
          </cell>
          <cell r="P388">
            <v>4</v>
          </cell>
        </row>
        <row r="389">
          <cell r="B389" t="str">
            <v>STD</v>
          </cell>
          <cell r="C389">
            <v>10</v>
          </cell>
          <cell r="D389">
            <v>9.27</v>
          </cell>
          <cell r="E389">
            <v>1</v>
          </cell>
          <cell r="I389">
            <v>1.01</v>
          </cell>
          <cell r="J389">
            <v>3.04</v>
          </cell>
          <cell r="K389">
            <v>4.05</v>
          </cell>
          <cell r="P389">
            <v>4</v>
          </cell>
        </row>
        <row r="390">
          <cell r="B390" t="str">
            <v>STD</v>
          </cell>
          <cell r="C390">
            <v>12</v>
          </cell>
          <cell r="D390">
            <v>9.5299999999999994</v>
          </cell>
          <cell r="E390">
            <v>1</v>
          </cell>
          <cell r="I390">
            <v>1.22</v>
          </cell>
          <cell r="J390">
            <v>3.28</v>
          </cell>
          <cell r="K390">
            <v>4.5</v>
          </cell>
          <cell r="P390">
            <v>6</v>
          </cell>
        </row>
        <row r="391">
          <cell r="B391" t="str">
            <v>STD</v>
          </cell>
          <cell r="C391">
            <v>14</v>
          </cell>
          <cell r="D391">
            <v>9.5299999999999994</v>
          </cell>
          <cell r="E391">
            <v>1</v>
          </cell>
          <cell r="I391">
            <v>1.42</v>
          </cell>
          <cell r="J391">
            <v>3.97</v>
          </cell>
          <cell r="K391">
            <v>5.3900000000000006</v>
          </cell>
          <cell r="P391">
            <v>6</v>
          </cell>
        </row>
        <row r="392">
          <cell r="B392" t="str">
            <v>STD</v>
          </cell>
          <cell r="C392">
            <v>16</v>
          </cell>
          <cell r="D392">
            <v>9.5299999999999994</v>
          </cell>
          <cell r="E392">
            <v>1</v>
          </cell>
          <cell r="I392">
            <v>1.62</v>
          </cell>
          <cell r="J392">
            <v>4.68</v>
          </cell>
          <cell r="K392">
            <v>6.3</v>
          </cell>
          <cell r="P392">
            <v>6</v>
          </cell>
        </row>
        <row r="393">
          <cell r="B393" t="str">
            <v>STD</v>
          </cell>
          <cell r="C393">
            <v>18</v>
          </cell>
          <cell r="D393">
            <v>9.5299999999999994</v>
          </cell>
          <cell r="E393">
            <v>1</v>
          </cell>
          <cell r="I393">
            <v>1.82</v>
          </cell>
          <cell r="J393">
            <v>5.38</v>
          </cell>
          <cell r="K393">
            <v>7.2</v>
          </cell>
          <cell r="P393">
            <v>6</v>
          </cell>
        </row>
        <row r="394">
          <cell r="B394" t="str">
            <v>STD</v>
          </cell>
          <cell r="C394">
            <v>20</v>
          </cell>
          <cell r="D394">
            <v>9.5299999999999994</v>
          </cell>
          <cell r="E394">
            <v>1</v>
          </cell>
          <cell r="I394">
            <v>2.0299999999999998</v>
          </cell>
          <cell r="J394">
            <v>5.47</v>
          </cell>
          <cell r="K394">
            <v>7.5</v>
          </cell>
          <cell r="P394">
            <v>7</v>
          </cell>
        </row>
        <row r="395">
          <cell r="B395" t="str">
            <v>STD</v>
          </cell>
          <cell r="C395">
            <v>22</v>
          </cell>
          <cell r="D395">
            <v>9.5299999999999994</v>
          </cell>
          <cell r="E395">
            <v>1</v>
          </cell>
          <cell r="I395">
            <v>2.23</v>
          </cell>
          <cell r="J395">
            <v>6.47</v>
          </cell>
          <cell r="K395">
            <v>8.6999999999999993</v>
          </cell>
          <cell r="P395">
            <v>8</v>
          </cell>
        </row>
        <row r="396">
          <cell r="B396" t="str">
            <v>STD</v>
          </cell>
          <cell r="C396">
            <v>24</v>
          </cell>
          <cell r="D396">
            <v>9.5299999999999994</v>
          </cell>
          <cell r="E396">
            <v>1</v>
          </cell>
          <cell r="I396">
            <v>2.4300000000000002</v>
          </cell>
          <cell r="J396">
            <v>6.57</v>
          </cell>
          <cell r="K396">
            <v>9</v>
          </cell>
          <cell r="P396">
            <v>8</v>
          </cell>
        </row>
        <row r="397">
          <cell r="B397" t="str">
            <v>STD</v>
          </cell>
          <cell r="C397">
            <v>26</v>
          </cell>
          <cell r="D397">
            <v>9.5299999999999994</v>
          </cell>
          <cell r="E397">
            <v>1</v>
          </cell>
          <cell r="I397">
            <v>2.64</v>
          </cell>
          <cell r="J397">
            <v>7.7</v>
          </cell>
          <cell r="K397">
            <v>10.34</v>
          </cell>
          <cell r="P397">
            <v>9</v>
          </cell>
        </row>
        <row r="398">
          <cell r="B398" t="str">
            <v>STD</v>
          </cell>
          <cell r="C398">
            <v>28</v>
          </cell>
          <cell r="D398">
            <v>9.5299999999999994</v>
          </cell>
          <cell r="E398">
            <v>1</v>
          </cell>
          <cell r="I398">
            <v>2.84</v>
          </cell>
          <cell r="J398">
            <v>8.25</v>
          </cell>
          <cell r="K398">
            <v>11.09</v>
          </cell>
          <cell r="P398">
            <v>9</v>
          </cell>
        </row>
        <row r="399">
          <cell r="B399" t="str">
            <v>STD</v>
          </cell>
          <cell r="C399">
            <v>30</v>
          </cell>
          <cell r="D399">
            <v>9.5299999999999994</v>
          </cell>
          <cell r="E399">
            <v>1</v>
          </cell>
          <cell r="I399">
            <v>3.04</v>
          </cell>
          <cell r="J399">
            <v>8.9600000000000009</v>
          </cell>
          <cell r="K399">
            <v>12</v>
          </cell>
          <cell r="P399">
            <v>10</v>
          </cell>
        </row>
        <row r="400">
          <cell r="B400" t="str">
            <v>STD</v>
          </cell>
          <cell r="C400">
            <v>32</v>
          </cell>
          <cell r="D400">
            <v>9.5299999999999994</v>
          </cell>
          <cell r="E400">
            <v>1</v>
          </cell>
          <cell r="I400">
            <v>3.24</v>
          </cell>
          <cell r="J400">
            <v>9.51</v>
          </cell>
          <cell r="K400">
            <v>12.75</v>
          </cell>
          <cell r="P400">
            <v>11</v>
          </cell>
        </row>
        <row r="401">
          <cell r="B401" t="str">
            <v>STD</v>
          </cell>
          <cell r="C401">
            <v>34</v>
          </cell>
          <cell r="D401">
            <v>9.5299999999999994</v>
          </cell>
          <cell r="E401">
            <v>1</v>
          </cell>
          <cell r="I401">
            <v>3.45</v>
          </cell>
          <cell r="J401">
            <v>10.050000000000001</v>
          </cell>
          <cell r="K401">
            <v>13.5</v>
          </cell>
          <cell r="P401">
            <v>12</v>
          </cell>
        </row>
        <row r="402">
          <cell r="B402" t="str">
            <v>STD</v>
          </cell>
          <cell r="C402">
            <v>36</v>
          </cell>
          <cell r="D402">
            <v>9.5299999999999994</v>
          </cell>
          <cell r="E402">
            <v>1</v>
          </cell>
          <cell r="I402">
            <v>3.65</v>
          </cell>
          <cell r="J402">
            <v>10.6</v>
          </cell>
          <cell r="K402">
            <v>14.25</v>
          </cell>
          <cell r="P402">
            <v>12</v>
          </cell>
        </row>
        <row r="403">
          <cell r="B403" t="str">
            <v>STD</v>
          </cell>
          <cell r="C403">
            <v>38</v>
          </cell>
          <cell r="D403">
            <v>9.5299999999999994</v>
          </cell>
          <cell r="E403">
            <v>1</v>
          </cell>
          <cell r="I403">
            <v>3.85</v>
          </cell>
          <cell r="J403">
            <v>11.23</v>
          </cell>
          <cell r="K403">
            <v>15.08</v>
          </cell>
          <cell r="P403">
            <v>13</v>
          </cell>
        </row>
        <row r="404">
          <cell r="B404" t="str">
            <v>STD</v>
          </cell>
          <cell r="C404">
            <v>40</v>
          </cell>
          <cell r="D404">
            <v>9.5299999999999994</v>
          </cell>
          <cell r="E404">
            <v>1</v>
          </cell>
          <cell r="I404">
            <v>4.0599999999999996</v>
          </cell>
          <cell r="J404">
            <v>11.66</v>
          </cell>
          <cell r="K404">
            <v>15.719999999999999</v>
          </cell>
          <cell r="P404">
            <v>14</v>
          </cell>
        </row>
        <row r="405">
          <cell r="B405" t="str">
            <v>STD</v>
          </cell>
          <cell r="C405">
            <v>42</v>
          </cell>
          <cell r="D405">
            <v>9.5299999999999994</v>
          </cell>
          <cell r="E405">
            <v>1</v>
          </cell>
          <cell r="I405">
            <v>4.26</v>
          </cell>
          <cell r="J405">
            <v>12.24</v>
          </cell>
          <cell r="K405">
            <v>16.5</v>
          </cell>
          <cell r="P405">
            <v>14</v>
          </cell>
        </row>
        <row r="406">
          <cell r="B406" t="str">
            <v>STD</v>
          </cell>
          <cell r="C406">
            <v>44</v>
          </cell>
          <cell r="D406">
            <v>9.5299999999999994</v>
          </cell>
          <cell r="E406">
            <v>1</v>
          </cell>
          <cell r="I406">
            <v>4.47</v>
          </cell>
          <cell r="J406">
            <v>17.54</v>
          </cell>
          <cell r="K406">
            <v>22.009999999999998</v>
          </cell>
          <cell r="P406">
            <v>15</v>
          </cell>
        </row>
        <row r="407">
          <cell r="B407" t="str">
            <v>STD</v>
          </cell>
          <cell r="C407">
            <v>46</v>
          </cell>
          <cell r="D407">
            <v>9.5299999999999994</v>
          </cell>
          <cell r="E407">
            <v>1</v>
          </cell>
          <cell r="I407">
            <v>4.67</v>
          </cell>
          <cell r="J407">
            <v>18.329999999999998</v>
          </cell>
          <cell r="K407">
            <v>23</v>
          </cell>
          <cell r="P407">
            <v>16</v>
          </cell>
        </row>
        <row r="408">
          <cell r="B408" t="str">
            <v>STD</v>
          </cell>
          <cell r="C408">
            <v>48</v>
          </cell>
          <cell r="D408">
            <v>9.5299999999999994</v>
          </cell>
          <cell r="E408">
            <v>1</v>
          </cell>
          <cell r="I408">
            <v>4.87</v>
          </cell>
          <cell r="J408">
            <v>19.13</v>
          </cell>
          <cell r="K408">
            <v>24</v>
          </cell>
          <cell r="P408">
            <v>16</v>
          </cell>
        </row>
        <row r="409">
          <cell r="B409" t="str">
            <v xml:space="preserve">XS </v>
          </cell>
          <cell r="C409">
            <v>0.125</v>
          </cell>
          <cell r="D409">
            <v>2.41</v>
          </cell>
          <cell r="E409">
            <v>1</v>
          </cell>
          <cell r="I409">
            <v>7.0000000000000007E-2</v>
          </cell>
          <cell r="K409">
            <v>7.0000000000000007E-2</v>
          </cell>
          <cell r="P409">
            <v>2</v>
          </cell>
        </row>
        <row r="410">
          <cell r="B410" t="str">
            <v xml:space="preserve">XS </v>
          </cell>
          <cell r="C410">
            <v>0.125</v>
          </cell>
          <cell r="D410">
            <v>2.41</v>
          </cell>
          <cell r="E410">
            <v>1</v>
          </cell>
          <cell r="I410">
            <v>7.0000000000000007E-2</v>
          </cell>
          <cell r="K410">
            <v>7.0000000000000007E-2</v>
          </cell>
          <cell r="P410">
            <v>2</v>
          </cell>
        </row>
        <row r="411">
          <cell r="B411" t="str">
            <v xml:space="preserve">XS </v>
          </cell>
          <cell r="C411">
            <v>0.125</v>
          </cell>
          <cell r="D411">
            <v>2.41</v>
          </cell>
          <cell r="E411">
            <v>1</v>
          </cell>
          <cell r="I411">
            <v>7.0000000000000007E-2</v>
          </cell>
          <cell r="K411">
            <v>7.0000000000000007E-2</v>
          </cell>
          <cell r="P411">
            <v>2</v>
          </cell>
        </row>
        <row r="412">
          <cell r="B412" t="str">
            <v xml:space="preserve">XS </v>
          </cell>
          <cell r="C412">
            <v>0.25</v>
          </cell>
          <cell r="D412">
            <v>3.02</v>
          </cell>
          <cell r="E412">
            <v>1</v>
          </cell>
          <cell r="I412">
            <v>7.0000000000000007E-2</v>
          </cell>
          <cell r="K412">
            <v>7.0000000000000007E-2</v>
          </cell>
          <cell r="P412">
            <v>2</v>
          </cell>
        </row>
        <row r="413">
          <cell r="B413" t="str">
            <v xml:space="preserve">XS </v>
          </cell>
          <cell r="C413">
            <v>0.25</v>
          </cell>
          <cell r="D413">
            <v>3.02</v>
          </cell>
          <cell r="E413">
            <v>1</v>
          </cell>
          <cell r="I413">
            <v>7.0000000000000007E-2</v>
          </cell>
          <cell r="K413">
            <v>7.0000000000000007E-2</v>
          </cell>
          <cell r="P413">
            <v>2</v>
          </cell>
        </row>
        <row r="414">
          <cell r="B414" t="str">
            <v xml:space="preserve">XS </v>
          </cell>
          <cell r="C414">
            <v>0.25</v>
          </cell>
          <cell r="D414">
            <v>3.02</v>
          </cell>
          <cell r="E414">
            <v>1</v>
          </cell>
          <cell r="I414">
            <v>7.0000000000000007E-2</v>
          </cell>
          <cell r="K414">
            <v>7.0000000000000007E-2</v>
          </cell>
          <cell r="P414">
            <v>2</v>
          </cell>
        </row>
        <row r="415">
          <cell r="B415" t="str">
            <v xml:space="preserve">XS </v>
          </cell>
          <cell r="C415">
            <v>0.375</v>
          </cell>
          <cell r="D415">
            <v>3.2</v>
          </cell>
          <cell r="E415">
            <v>1</v>
          </cell>
          <cell r="I415">
            <v>7.0000000000000007E-2</v>
          </cell>
          <cell r="J415">
            <v>0</v>
          </cell>
          <cell r="K415">
            <v>7.0000000000000007E-2</v>
          </cell>
          <cell r="P415">
            <v>2</v>
          </cell>
        </row>
        <row r="416">
          <cell r="B416" t="str">
            <v xml:space="preserve">XS </v>
          </cell>
          <cell r="C416">
            <v>0.375</v>
          </cell>
          <cell r="D416">
            <v>3.2</v>
          </cell>
          <cell r="E416">
            <v>1</v>
          </cell>
          <cell r="I416">
            <v>7.0000000000000007E-2</v>
          </cell>
          <cell r="J416">
            <v>0</v>
          </cell>
          <cell r="K416">
            <v>7.0000000000000007E-2</v>
          </cell>
          <cell r="P416">
            <v>2</v>
          </cell>
        </row>
        <row r="417">
          <cell r="B417" t="str">
            <v xml:space="preserve">XS </v>
          </cell>
          <cell r="C417">
            <v>0.375</v>
          </cell>
          <cell r="D417">
            <v>3.2</v>
          </cell>
          <cell r="E417">
            <v>1</v>
          </cell>
          <cell r="I417">
            <v>7.0000000000000007E-2</v>
          </cell>
          <cell r="J417">
            <v>0</v>
          </cell>
          <cell r="K417">
            <v>7.0000000000000007E-2</v>
          </cell>
          <cell r="P417">
            <v>2</v>
          </cell>
        </row>
        <row r="418">
          <cell r="B418" t="str">
            <v xml:space="preserve">XS </v>
          </cell>
          <cell r="C418">
            <v>0.5</v>
          </cell>
          <cell r="D418">
            <v>3.73</v>
          </cell>
          <cell r="E418">
            <v>1</v>
          </cell>
          <cell r="I418">
            <v>7.0000000000000007E-2</v>
          </cell>
          <cell r="J418">
            <v>0</v>
          </cell>
          <cell r="K418">
            <v>7.0000000000000007E-2</v>
          </cell>
          <cell r="P418">
            <v>2</v>
          </cell>
        </row>
        <row r="419">
          <cell r="B419" t="str">
            <v xml:space="preserve">XS </v>
          </cell>
          <cell r="C419">
            <v>0.5</v>
          </cell>
          <cell r="D419">
            <v>3.73</v>
          </cell>
          <cell r="E419">
            <v>1</v>
          </cell>
          <cell r="I419">
            <v>7.0000000000000007E-2</v>
          </cell>
          <cell r="J419">
            <v>0</v>
          </cell>
          <cell r="K419">
            <v>7.0000000000000007E-2</v>
          </cell>
          <cell r="P419">
            <v>2</v>
          </cell>
        </row>
        <row r="420">
          <cell r="B420" t="str">
            <v xml:space="preserve">XS </v>
          </cell>
          <cell r="C420">
            <v>0.5</v>
          </cell>
          <cell r="D420">
            <v>3.73</v>
          </cell>
          <cell r="E420">
            <v>1</v>
          </cell>
          <cell r="I420">
            <v>7.0000000000000007E-2</v>
          </cell>
          <cell r="J420">
            <v>0</v>
          </cell>
          <cell r="K420">
            <v>7.0000000000000007E-2</v>
          </cell>
          <cell r="P420">
            <v>2</v>
          </cell>
        </row>
        <row r="421">
          <cell r="B421" t="str">
            <v xml:space="preserve">XS </v>
          </cell>
          <cell r="C421">
            <v>0.75</v>
          </cell>
          <cell r="D421">
            <v>3.91</v>
          </cell>
          <cell r="E421">
            <v>1</v>
          </cell>
          <cell r="I421">
            <v>7.0000000000000007E-2</v>
          </cell>
          <cell r="J421">
            <v>0</v>
          </cell>
          <cell r="K421">
            <v>7.0000000000000007E-2</v>
          </cell>
          <cell r="P421">
            <v>2</v>
          </cell>
        </row>
        <row r="422">
          <cell r="B422" t="str">
            <v xml:space="preserve">XS </v>
          </cell>
          <cell r="C422">
            <v>0.75</v>
          </cell>
          <cell r="D422">
            <v>3.91</v>
          </cell>
          <cell r="E422">
            <v>1</v>
          </cell>
          <cell r="I422">
            <v>7.0000000000000007E-2</v>
          </cell>
          <cell r="J422">
            <v>0</v>
          </cell>
          <cell r="K422">
            <v>7.0000000000000007E-2</v>
          </cell>
          <cell r="P422">
            <v>2</v>
          </cell>
        </row>
        <row r="423">
          <cell r="B423" t="str">
            <v xml:space="preserve">XS </v>
          </cell>
          <cell r="C423">
            <v>0.75</v>
          </cell>
          <cell r="D423">
            <v>3.91</v>
          </cell>
          <cell r="E423">
            <v>1</v>
          </cell>
          <cell r="I423">
            <v>7.0000000000000007E-2</v>
          </cell>
          <cell r="J423">
            <v>0</v>
          </cell>
          <cell r="K423">
            <v>7.0000000000000007E-2</v>
          </cell>
          <cell r="P423">
            <v>2</v>
          </cell>
        </row>
        <row r="424">
          <cell r="B424" t="str">
            <v xml:space="preserve">XS </v>
          </cell>
          <cell r="C424">
            <v>1</v>
          </cell>
          <cell r="D424">
            <v>4.55</v>
          </cell>
          <cell r="E424">
            <v>1</v>
          </cell>
          <cell r="I424">
            <v>0.15</v>
          </cell>
          <cell r="J424">
            <v>0</v>
          </cell>
          <cell r="K424">
            <v>0.15</v>
          </cell>
          <cell r="P424">
            <v>2</v>
          </cell>
        </row>
        <row r="425">
          <cell r="B425" t="str">
            <v xml:space="preserve">XS </v>
          </cell>
          <cell r="C425">
            <v>1</v>
          </cell>
          <cell r="D425">
            <v>4.55</v>
          </cell>
          <cell r="E425">
            <v>1</v>
          </cell>
          <cell r="I425">
            <v>0.15</v>
          </cell>
          <cell r="J425">
            <v>0</v>
          </cell>
          <cell r="K425">
            <v>0.15</v>
          </cell>
          <cell r="P425">
            <v>2</v>
          </cell>
        </row>
        <row r="426">
          <cell r="B426" t="str">
            <v xml:space="preserve">XS </v>
          </cell>
          <cell r="C426">
            <v>1</v>
          </cell>
          <cell r="D426">
            <v>4.55</v>
          </cell>
          <cell r="E426">
            <v>1</v>
          </cell>
          <cell r="I426">
            <v>0.15</v>
          </cell>
          <cell r="J426">
            <v>0</v>
          </cell>
          <cell r="K426">
            <v>0.15</v>
          </cell>
          <cell r="P426">
            <v>2</v>
          </cell>
        </row>
        <row r="427">
          <cell r="B427" t="str">
            <v xml:space="preserve">XS </v>
          </cell>
          <cell r="C427">
            <v>1.25</v>
          </cell>
          <cell r="D427">
            <v>4.8499999999999996</v>
          </cell>
          <cell r="E427">
            <v>1</v>
          </cell>
          <cell r="I427">
            <v>0.13</v>
          </cell>
          <cell r="J427">
            <v>0.17</v>
          </cell>
          <cell r="K427">
            <v>0.30000000000000004</v>
          </cell>
          <cell r="P427">
            <v>2</v>
          </cell>
        </row>
        <row r="428">
          <cell r="B428" t="str">
            <v xml:space="preserve">XS </v>
          </cell>
          <cell r="C428">
            <v>1.25</v>
          </cell>
          <cell r="D428">
            <v>4.8499999999999996</v>
          </cell>
          <cell r="E428">
            <v>1</v>
          </cell>
          <cell r="I428">
            <v>0.13</v>
          </cell>
          <cell r="J428">
            <v>0.17</v>
          </cell>
          <cell r="K428">
            <v>0.30000000000000004</v>
          </cell>
          <cell r="P428">
            <v>2</v>
          </cell>
        </row>
        <row r="429">
          <cell r="B429" t="str">
            <v xml:space="preserve">XS </v>
          </cell>
          <cell r="C429">
            <v>1.25</v>
          </cell>
          <cell r="D429">
            <v>4.8499999999999996</v>
          </cell>
          <cell r="E429">
            <v>1</v>
          </cell>
          <cell r="I429">
            <v>0.13</v>
          </cell>
          <cell r="J429">
            <v>0.17</v>
          </cell>
          <cell r="K429">
            <v>0.30000000000000004</v>
          </cell>
          <cell r="P429">
            <v>2</v>
          </cell>
        </row>
        <row r="430">
          <cell r="B430" t="str">
            <v xml:space="preserve">XS </v>
          </cell>
          <cell r="C430">
            <v>1.5</v>
          </cell>
          <cell r="D430">
            <v>5.08</v>
          </cell>
          <cell r="E430">
            <v>1</v>
          </cell>
          <cell r="I430">
            <v>0.15</v>
          </cell>
          <cell r="J430">
            <v>0.15</v>
          </cell>
          <cell r="K430">
            <v>0.3</v>
          </cell>
          <cell r="P430">
            <v>2</v>
          </cell>
        </row>
        <row r="431">
          <cell r="B431" t="str">
            <v xml:space="preserve">XS </v>
          </cell>
          <cell r="C431">
            <v>1.5</v>
          </cell>
          <cell r="D431">
            <v>5.08</v>
          </cell>
          <cell r="E431">
            <v>1</v>
          </cell>
          <cell r="I431">
            <v>0.15</v>
          </cell>
          <cell r="J431">
            <v>0.15</v>
          </cell>
          <cell r="K431">
            <v>0.3</v>
          </cell>
          <cell r="P431">
            <v>2</v>
          </cell>
        </row>
        <row r="432">
          <cell r="B432" t="str">
            <v xml:space="preserve">XS </v>
          </cell>
          <cell r="C432">
            <v>1.5</v>
          </cell>
          <cell r="D432">
            <v>5.08</v>
          </cell>
          <cell r="E432">
            <v>1</v>
          </cell>
          <cell r="I432">
            <v>0.15</v>
          </cell>
          <cell r="J432">
            <v>0.15</v>
          </cell>
          <cell r="K432">
            <v>0.3</v>
          </cell>
          <cell r="P432">
            <v>2</v>
          </cell>
        </row>
        <row r="433">
          <cell r="B433" t="str">
            <v xml:space="preserve">XS </v>
          </cell>
          <cell r="C433">
            <v>2</v>
          </cell>
          <cell r="D433">
            <v>5.54</v>
          </cell>
          <cell r="E433">
            <v>1</v>
          </cell>
          <cell r="I433">
            <v>0.2</v>
          </cell>
          <cell r="J433">
            <v>0.25</v>
          </cell>
          <cell r="K433">
            <v>0.45</v>
          </cell>
          <cell r="P433">
            <v>2</v>
          </cell>
        </row>
        <row r="434">
          <cell r="B434" t="str">
            <v xml:space="preserve">XS </v>
          </cell>
          <cell r="C434">
            <v>2</v>
          </cell>
          <cell r="D434">
            <v>5.54</v>
          </cell>
          <cell r="E434">
            <v>1</v>
          </cell>
          <cell r="I434">
            <v>0.2</v>
          </cell>
          <cell r="J434">
            <v>0.25</v>
          </cell>
          <cell r="K434">
            <v>0.45</v>
          </cell>
          <cell r="P434">
            <v>2</v>
          </cell>
        </row>
        <row r="435">
          <cell r="B435" t="str">
            <v xml:space="preserve">XS </v>
          </cell>
          <cell r="C435">
            <v>2</v>
          </cell>
          <cell r="D435">
            <v>5.54</v>
          </cell>
          <cell r="E435">
            <v>1</v>
          </cell>
          <cell r="I435">
            <v>0.2</v>
          </cell>
          <cell r="J435">
            <v>0.25</v>
          </cell>
          <cell r="K435">
            <v>0.45</v>
          </cell>
          <cell r="P435">
            <v>2</v>
          </cell>
        </row>
        <row r="436">
          <cell r="B436" t="str">
            <v xml:space="preserve">XS </v>
          </cell>
          <cell r="C436">
            <v>2.5</v>
          </cell>
          <cell r="D436">
            <v>7.01</v>
          </cell>
          <cell r="E436">
            <v>1</v>
          </cell>
          <cell r="I436">
            <v>0.25</v>
          </cell>
          <cell r="J436">
            <v>0.5</v>
          </cell>
          <cell r="K436">
            <v>0.75</v>
          </cell>
          <cell r="P436">
            <v>2</v>
          </cell>
        </row>
        <row r="437">
          <cell r="B437" t="str">
            <v xml:space="preserve">XS </v>
          </cell>
          <cell r="C437">
            <v>3</v>
          </cell>
          <cell r="D437">
            <v>7.62</v>
          </cell>
          <cell r="E437">
            <v>1</v>
          </cell>
          <cell r="I437">
            <v>0.3</v>
          </cell>
          <cell r="J437">
            <v>0.6</v>
          </cell>
          <cell r="K437">
            <v>0.89999999999999991</v>
          </cell>
          <cell r="P437">
            <v>2</v>
          </cell>
        </row>
        <row r="438">
          <cell r="B438" t="str">
            <v xml:space="preserve">XS </v>
          </cell>
          <cell r="C438">
            <v>3.5</v>
          </cell>
          <cell r="D438">
            <v>8.08</v>
          </cell>
          <cell r="E438">
            <v>1</v>
          </cell>
          <cell r="I438">
            <v>0.35</v>
          </cell>
          <cell r="J438">
            <v>0.85</v>
          </cell>
          <cell r="K438">
            <v>1.2</v>
          </cell>
          <cell r="P438">
            <v>3</v>
          </cell>
        </row>
        <row r="439">
          <cell r="B439" t="str">
            <v xml:space="preserve">XS </v>
          </cell>
          <cell r="C439">
            <v>4</v>
          </cell>
          <cell r="D439">
            <v>8.56</v>
          </cell>
          <cell r="E439">
            <v>1</v>
          </cell>
          <cell r="I439">
            <v>0.41</v>
          </cell>
          <cell r="J439">
            <v>0.93</v>
          </cell>
          <cell r="K439">
            <v>1.34</v>
          </cell>
          <cell r="P439">
            <v>3</v>
          </cell>
        </row>
        <row r="440">
          <cell r="B440" t="str">
            <v xml:space="preserve">XS </v>
          </cell>
          <cell r="C440">
            <v>5</v>
          </cell>
          <cell r="D440">
            <v>9.5299999999999994</v>
          </cell>
          <cell r="E440">
            <v>1</v>
          </cell>
          <cell r="I440">
            <v>0.51</v>
          </cell>
          <cell r="J440">
            <v>1.59</v>
          </cell>
          <cell r="K440">
            <v>2.1</v>
          </cell>
          <cell r="P440">
            <v>4</v>
          </cell>
        </row>
        <row r="441">
          <cell r="B441" t="str">
            <v xml:space="preserve">XS </v>
          </cell>
          <cell r="C441">
            <v>6</v>
          </cell>
          <cell r="D441">
            <v>10.97</v>
          </cell>
          <cell r="E441">
            <v>1.25</v>
          </cell>
          <cell r="I441">
            <v>0.61</v>
          </cell>
          <cell r="J441">
            <v>2.69</v>
          </cell>
          <cell r="K441">
            <v>3.3</v>
          </cell>
          <cell r="P441">
            <v>4</v>
          </cell>
        </row>
        <row r="442">
          <cell r="B442" t="str">
            <v xml:space="preserve">XS </v>
          </cell>
          <cell r="C442">
            <v>8</v>
          </cell>
          <cell r="D442">
            <v>12.7</v>
          </cell>
          <cell r="E442">
            <v>1.25</v>
          </cell>
          <cell r="I442">
            <v>0.81</v>
          </cell>
          <cell r="J442">
            <v>4.58</v>
          </cell>
          <cell r="K442">
            <v>5.3900000000000006</v>
          </cell>
          <cell r="P442">
            <v>4</v>
          </cell>
        </row>
        <row r="443">
          <cell r="B443" t="str">
            <v xml:space="preserve">XS </v>
          </cell>
          <cell r="C443">
            <v>10</v>
          </cell>
          <cell r="D443">
            <v>12.7</v>
          </cell>
          <cell r="E443">
            <v>1.25</v>
          </cell>
          <cell r="I443">
            <v>1.01</v>
          </cell>
          <cell r="J443">
            <v>5.74</v>
          </cell>
          <cell r="K443">
            <v>6.75</v>
          </cell>
          <cell r="P443">
            <v>4</v>
          </cell>
        </row>
        <row r="444">
          <cell r="B444" t="str">
            <v xml:space="preserve">XS </v>
          </cell>
          <cell r="C444">
            <v>12</v>
          </cell>
          <cell r="D444">
            <v>12.7</v>
          </cell>
          <cell r="E444">
            <v>1.25</v>
          </cell>
          <cell r="I444">
            <v>1.22</v>
          </cell>
          <cell r="J444">
            <v>6.73</v>
          </cell>
          <cell r="K444">
            <v>7.95</v>
          </cell>
          <cell r="P444">
            <v>6</v>
          </cell>
        </row>
        <row r="445">
          <cell r="B445" t="str">
            <v xml:space="preserve">XS </v>
          </cell>
          <cell r="C445">
            <v>14</v>
          </cell>
          <cell r="D445">
            <v>12.7</v>
          </cell>
          <cell r="E445">
            <v>1.25</v>
          </cell>
          <cell r="I445">
            <v>1.42</v>
          </cell>
          <cell r="J445">
            <v>7.28</v>
          </cell>
          <cell r="K445">
            <v>8.6999999999999993</v>
          </cell>
          <cell r="P445">
            <v>6</v>
          </cell>
        </row>
        <row r="446">
          <cell r="B446" t="str">
            <v xml:space="preserve">XS </v>
          </cell>
          <cell r="C446">
            <v>16</v>
          </cell>
          <cell r="D446">
            <v>12.7</v>
          </cell>
          <cell r="E446">
            <v>1.25</v>
          </cell>
          <cell r="I446">
            <v>1.62</v>
          </cell>
          <cell r="J446">
            <v>8.42</v>
          </cell>
          <cell r="K446">
            <v>10.039999999999999</v>
          </cell>
          <cell r="P446">
            <v>6</v>
          </cell>
        </row>
        <row r="447">
          <cell r="B447" t="str">
            <v xml:space="preserve">XS </v>
          </cell>
          <cell r="C447">
            <v>18</v>
          </cell>
          <cell r="D447">
            <v>12.7</v>
          </cell>
          <cell r="E447">
            <v>1.25</v>
          </cell>
          <cell r="I447">
            <v>1.82</v>
          </cell>
          <cell r="J447">
            <v>9.42</v>
          </cell>
          <cell r="K447">
            <v>11.24</v>
          </cell>
          <cell r="P447">
            <v>6</v>
          </cell>
        </row>
        <row r="448">
          <cell r="B448" t="str">
            <v xml:space="preserve">XS </v>
          </cell>
          <cell r="C448">
            <v>20</v>
          </cell>
          <cell r="D448">
            <v>12.7</v>
          </cell>
          <cell r="E448">
            <v>1.25</v>
          </cell>
          <cell r="I448">
            <v>2.0299999999999998</v>
          </cell>
          <cell r="J448">
            <v>10.42</v>
          </cell>
          <cell r="K448">
            <v>12.45</v>
          </cell>
          <cell r="P448">
            <v>7</v>
          </cell>
        </row>
        <row r="449">
          <cell r="B449" t="str">
            <v xml:space="preserve">XS </v>
          </cell>
          <cell r="C449">
            <v>22</v>
          </cell>
          <cell r="D449">
            <v>12.7</v>
          </cell>
          <cell r="E449">
            <v>1.25</v>
          </cell>
          <cell r="I449">
            <v>2.23</v>
          </cell>
          <cell r="J449">
            <v>11.72</v>
          </cell>
          <cell r="K449">
            <v>13.950000000000001</v>
          </cell>
          <cell r="P449">
            <v>8</v>
          </cell>
        </row>
        <row r="450">
          <cell r="B450" t="str">
            <v xml:space="preserve">XS </v>
          </cell>
          <cell r="C450">
            <v>24</v>
          </cell>
          <cell r="D450">
            <v>12.7</v>
          </cell>
          <cell r="E450">
            <v>1.25</v>
          </cell>
          <cell r="I450">
            <v>2.4300000000000002</v>
          </cell>
          <cell r="J450">
            <v>12.57</v>
          </cell>
          <cell r="K450">
            <v>15</v>
          </cell>
          <cell r="P450">
            <v>8</v>
          </cell>
        </row>
        <row r="451">
          <cell r="B451" t="str">
            <v xml:space="preserve">XS </v>
          </cell>
          <cell r="C451">
            <v>26</v>
          </cell>
          <cell r="D451">
            <v>12.7</v>
          </cell>
          <cell r="E451">
            <v>1.25</v>
          </cell>
          <cell r="I451">
            <v>2.64</v>
          </cell>
          <cell r="J451">
            <v>13.86</v>
          </cell>
          <cell r="K451">
            <v>16.5</v>
          </cell>
          <cell r="P451">
            <v>9</v>
          </cell>
        </row>
        <row r="452">
          <cell r="B452" t="str">
            <v xml:space="preserve">XS </v>
          </cell>
          <cell r="C452">
            <v>28</v>
          </cell>
          <cell r="D452">
            <v>12.7</v>
          </cell>
          <cell r="E452">
            <v>1.25</v>
          </cell>
          <cell r="I452">
            <v>2.84</v>
          </cell>
          <cell r="J452">
            <v>15.16</v>
          </cell>
          <cell r="K452">
            <v>18</v>
          </cell>
          <cell r="P452">
            <v>9</v>
          </cell>
        </row>
        <row r="453">
          <cell r="B453" t="str">
            <v xml:space="preserve">XS </v>
          </cell>
          <cell r="C453">
            <v>30</v>
          </cell>
          <cell r="D453">
            <v>12.7</v>
          </cell>
          <cell r="E453">
            <v>1.25</v>
          </cell>
          <cell r="I453">
            <v>3.04</v>
          </cell>
          <cell r="J453">
            <v>16.45</v>
          </cell>
          <cell r="K453">
            <v>19.489999999999998</v>
          </cell>
          <cell r="P453">
            <v>10</v>
          </cell>
        </row>
        <row r="454">
          <cell r="B454" t="str">
            <v xml:space="preserve">XS </v>
          </cell>
          <cell r="C454">
            <v>32</v>
          </cell>
          <cell r="D454">
            <v>12.7</v>
          </cell>
          <cell r="E454">
            <v>1.25</v>
          </cell>
          <cell r="I454">
            <v>3.24</v>
          </cell>
          <cell r="J454">
            <v>17.75</v>
          </cell>
          <cell r="K454">
            <v>20.990000000000002</v>
          </cell>
          <cell r="P454">
            <v>11</v>
          </cell>
        </row>
        <row r="455">
          <cell r="B455" t="str">
            <v xml:space="preserve">XS </v>
          </cell>
          <cell r="C455">
            <v>34</v>
          </cell>
          <cell r="D455">
            <v>12.7</v>
          </cell>
          <cell r="E455">
            <v>1.25</v>
          </cell>
          <cell r="I455">
            <v>3.45</v>
          </cell>
          <cell r="J455">
            <v>18.54</v>
          </cell>
          <cell r="K455">
            <v>21.99</v>
          </cell>
          <cell r="P455">
            <v>12</v>
          </cell>
        </row>
        <row r="456">
          <cell r="B456" t="str">
            <v xml:space="preserve">XS </v>
          </cell>
          <cell r="C456">
            <v>36</v>
          </cell>
          <cell r="D456">
            <v>12.7</v>
          </cell>
          <cell r="E456">
            <v>1.25</v>
          </cell>
          <cell r="I456">
            <v>3.65</v>
          </cell>
          <cell r="J456">
            <v>18.84</v>
          </cell>
          <cell r="K456">
            <v>22.49</v>
          </cell>
          <cell r="P456">
            <v>12</v>
          </cell>
        </row>
        <row r="457">
          <cell r="B457" t="str">
            <v xml:space="preserve">XS </v>
          </cell>
          <cell r="C457">
            <v>38</v>
          </cell>
          <cell r="D457">
            <v>12.7</v>
          </cell>
          <cell r="E457">
            <v>1.25</v>
          </cell>
          <cell r="I457">
            <v>3.85</v>
          </cell>
          <cell r="J457">
            <v>19.89</v>
          </cell>
          <cell r="K457">
            <v>23.740000000000002</v>
          </cell>
          <cell r="P457">
            <v>13</v>
          </cell>
        </row>
        <row r="458">
          <cell r="B458" t="str">
            <v xml:space="preserve">XS </v>
          </cell>
          <cell r="C458">
            <v>40</v>
          </cell>
          <cell r="D458">
            <v>12.7</v>
          </cell>
          <cell r="E458">
            <v>1.25</v>
          </cell>
          <cell r="I458">
            <v>4.0599999999999996</v>
          </cell>
          <cell r="J458">
            <v>21.66</v>
          </cell>
          <cell r="K458">
            <v>25.72</v>
          </cell>
          <cell r="P458">
            <v>14</v>
          </cell>
        </row>
        <row r="459">
          <cell r="B459" t="str">
            <v xml:space="preserve">XS </v>
          </cell>
          <cell r="C459">
            <v>42</v>
          </cell>
          <cell r="D459">
            <v>12.7</v>
          </cell>
          <cell r="E459">
            <v>1.25</v>
          </cell>
          <cell r="I459">
            <v>4.26</v>
          </cell>
          <cell r="J459">
            <v>22.74</v>
          </cell>
          <cell r="K459">
            <v>27</v>
          </cell>
          <cell r="P459">
            <v>14</v>
          </cell>
        </row>
        <row r="460">
          <cell r="B460" t="str">
            <v xml:space="preserve">XS </v>
          </cell>
          <cell r="C460">
            <v>44</v>
          </cell>
          <cell r="D460">
            <v>12.7</v>
          </cell>
          <cell r="E460">
            <v>1.25</v>
          </cell>
          <cell r="I460">
            <v>4.47</v>
          </cell>
          <cell r="J460">
            <v>27.16</v>
          </cell>
          <cell r="K460">
            <v>31.63</v>
          </cell>
          <cell r="P460">
            <v>15</v>
          </cell>
        </row>
        <row r="461">
          <cell r="B461" t="str">
            <v xml:space="preserve">XS </v>
          </cell>
          <cell r="C461">
            <v>46</v>
          </cell>
          <cell r="D461">
            <v>12.7</v>
          </cell>
          <cell r="E461">
            <v>1.25</v>
          </cell>
          <cell r="I461">
            <v>4.67</v>
          </cell>
          <cell r="J461">
            <v>28.4</v>
          </cell>
          <cell r="K461">
            <v>33.07</v>
          </cell>
          <cell r="P461">
            <v>16</v>
          </cell>
        </row>
        <row r="462">
          <cell r="B462" t="str">
            <v xml:space="preserve">XS </v>
          </cell>
          <cell r="C462">
            <v>48</v>
          </cell>
          <cell r="D462">
            <v>12.7</v>
          </cell>
          <cell r="E462">
            <v>1.25</v>
          </cell>
          <cell r="I462">
            <v>4.87</v>
          </cell>
          <cell r="J462">
            <v>29.63</v>
          </cell>
          <cell r="K462">
            <v>34.5</v>
          </cell>
          <cell r="P462">
            <v>16</v>
          </cell>
        </row>
        <row r="463">
          <cell r="B463" t="str">
            <v>XXS</v>
          </cell>
          <cell r="C463">
            <v>0.5</v>
          </cell>
          <cell r="D463">
            <v>7.47</v>
          </cell>
          <cell r="E463">
            <v>1</v>
          </cell>
          <cell r="I463">
            <v>7.0000000000000007E-2</v>
          </cell>
          <cell r="J463">
            <v>0.23</v>
          </cell>
          <cell r="K463">
            <v>0.30000000000000004</v>
          </cell>
          <cell r="P463">
            <v>2</v>
          </cell>
        </row>
        <row r="464">
          <cell r="B464" t="str">
            <v>XXS</v>
          </cell>
          <cell r="C464">
            <v>0.5</v>
          </cell>
          <cell r="D464">
            <v>7.47</v>
          </cell>
          <cell r="E464">
            <v>1</v>
          </cell>
          <cell r="I464">
            <v>7.0000000000000007E-2</v>
          </cell>
          <cell r="J464">
            <v>0.23</v>
          </cell>
          <cell r="K464">
            <v>0.30000000000000004</v>
          </cell>
          <cell r="P464">
            <v>2</v>
          </cell>
        </row>
        <row r="465">
          <cell r="B465" t="str">
            <v>XXS</v>
          </cell>
          <cell r="C465">
            <v>0.5</v>
          </cell>
          <cell r="D465">
            <v>7.47</v>
          </cell>
          <cell r="E465">
            <v>1</v>
          </cell>
          <cell r="I465">
            <v>7.0000000000000007E-2</v>
          </cell>
          <cell r="J465">
            <v>0.23</v>
          </cell>
          <cell r="K465">
            <v>0.30000000000000004</v>
          </cell>
          <cell r="P465">
            <v>2</v>
          </cell>
        </row>
        <row r="466">
          <cell r="B466" t="str">
            <v>XXS</v>
          </cell>
          <cell r="C466">
            <v>0.75</v>
          </cell>
          <cell r="D466">
            <v>7.82</v>
          </cell>
          <cell r="E466">
            <v>1</v>
          </cell>
          <cell r="I466">
            <v>0.08</v>
          </cell>
          <cell r="J466">
            <v>0.22</v>
          </cell>
          <cell r="K466">
            <v>0.3</v>
          </cell>
          <cell r="P466">
            <v>2</v>
          </cell>
        </row>
        <row r="467">
          <cell r="B467" t="str">
            <v>XXS</v>
          </cell>
          <cell r="C467">
            <v>0.75</v>
          </cell>
          <cell r="D467">
            <v>7.82</v>
          </cell>
          <cell r="E467">
            <v>1</v>
          </cell>
          <cell r="I467">
            <v>0.08</v>
          </cell>
          <cell r="J467">
            <v>0.22</v>
          </cell>
          <cell r="K467">
            <v>0.3</v>
          </cell>
          <cell r="P467">
            <v>2</v>
          </cell>
        </row>
        <row r="468">
          <cell r="B468" t="str">
            <v>XXS</v>
          </cell>
          <cell r="C468">
            <v>0.75</v>
          </cell>
          <cell r="D468">
            <v>7.82</v>
          </cell>
          <cell r="E468">
            <v>1</v>
          </cell>
          <cell r="I468">
            <v>0.08</v>
          </cell>
          <cell r="J468">
            <v>0.22</v>
          </cell>
          <cell r="K468">
            <v>0.3</v>
          </cell>
          <cell r="P468">
            <v>2</v>
          </cell>
        </row>
        <row r="469">
          <cell r="B469" t="str">
            <v>XXS</v>
          </cell>
          <cell r="C469">
            <v>1</v>
          </cell>
          <cell r="D469">
            <v>9.09</v>
          </cell>
          <cell r="E469">
            <v>1</v>
          </cell>
          <cell r="I469">
            <v>0.1</v>
          </cell>
          <cell r="J469">
            <v>0.5</v>
          </cell>
          <cell r="K469">
            <v>0.6</v>
          </cell>
          <cell r="P469">
            <v>2</v>
          </cell>
        </row>
        <row r="470">
          <cell r="B470" t="str">
            <v>XXS</v>
          </cell>
          <cell r="C470">
            <v>1</v>
          </cell>
          <cell r="D470">
            <v>9.09</v>
          </cell>
          <cell r="E470">
            <v>1</v>
          </cell>
          <cell r="I470">
            <v>0.1</v>
          </cell>
          <cell r="J470">
            <v>0.5</v>
          </cell>
          <cell r="K470">
            <v>0.6</v>
          </cell>
          <cell r="P470">
            <v>2</v>
          </cell>
        </row>
        <row r="471">
          <cell r="B471" t="str">
            <v>XXS</v>
          </cell>
          <cell r="C471">
            <v>1</v>
          </cell>
          <cell r="D471">
            <v>9.09</v>
          </cell>
          <cell r="E471">
            <v>1</v>
          </cell>
          <cell r="I471">
            <v>0.1</v>
          </cell>
          <cell r="J471">
            <v>0.5</v>
          </cell>
          <cell r="K471">
            <v>0.6</v>
          </cell>
          <cell r="P471">
            <v>2</v>
          </cell>
        </row>
        <row r="472">
          <cell r="B472" t="str">
            <v>XXS</v>
          </cell>
          <cell r="C472">
            <v>1.25</v>
          </cell>
          <cell r="D472">
            <v>9.6999999999999993</v>
          </cell>
          <cell r="E472">
            <v>1</v>
          </cell>
          <cell r="I472">
            <v>0.13</v>
          </cell>
          <cell r="J472">
            <v>0.67</v>
          </cell>
          <cell r="K472">
            <v>0.8</v>
          </cell>
          <cell r="P472">
            <v>2</v>
          </cell>
        </row>
        <row r="473">
          <cell r="B473" t="str">
            <v>XXS</v>
          </cell>
          <cell r="C473">
            <v>1.25</v>
          </cell>
          <cell r="D473">
            <v>9.6999999999999993</v>
          </cell>
          <cell r="E473">
            <v>1</v>
          </cell>
          <cell r="I473">
            <v>0.13</v>
          </cell>
          <cell r="J473">
            <v>0.67</v>
          </cell>
          <cell r="K473">
            <v>0.8</v>
          </cell>
          <cell r="P473">
            <v>2</v>
          </cell>
        </row>
        <row r="474">
          <cell r="B474" t="str">
            <v>XXS</v>
          </cell>
          <cell r="C474">
            <v>1.25</v>
          </cell>
          <cell r="D474">
            <v>9.6999999999999993</v>
          </cell>
          <cell r="E474">
            <v>1</v>
          </cell>
          <cell r="I474">
            <v>0.13</v>
          </cell>
          <cell r="J474">
            <v>0.67</v>
          </cell>
          <cell r="K474">
            <v>0.8</v>
          </cell>
          <cell r="P474">
            <v>2</v>
          </cell>
        </row>
        <row r="475">
          <cell r="B475" t="str">
            <v>XXS</v>
          </cell>
          <cell r="C475">
            <v>1.5</v>
          </cell>
          <cell r="D475">
            <v>10.15</v>
          </cell>
          <cell r="E475">
            <v>1.25</v>
          </cell>
          <cell r="I475">
            <v>0.15</v>
          </cell>
          <cell r="J475">
            <v>0.75</v>
          </cell>
          <cell r="K475">
            <v>0.9</v>
          </cell>
          <cell r="P475">
            <v>2</v>
          </cell>
        </row>
        <row r="476">
          <cell r="B476" t="str">
            <v>XXS</v>
          </cell>
          <cell r="C476">
            <v>1.5</v>
          </cell>
          <cell r="D476">
            <v>10.15</v>
          </cell>
          <cell r="E476">
            <v>1.25</v>
          </cell>
          <cell r="I476">
            <v>0.15</v>
          </cell>
          <cell r="J476">
            <v>0.75</v>
          </cell>
          <cell r="K476">
            <v>0.9</v>
          </cell>
          <cell r="P476">
            <v>2</v>
          </cell>
        </row>
        <row r="477">
          <cell r="B477" t="str">
            <v>XXS</v>
          </cell>
          <cell r="C477">
            <v>1.5</v>
          </cell>
          <cell r="D477">
            <v>10.15</v>
          </cell>
          <cell r="E477">
            <v>1.25</v>
          </cell>
          <cell r="I477">
            <v>0.15</v>
          </cell>
          <cell r="J477">
            <v>0.75</v>
          </cell>
          <cell r="K477">
            <v>0.9</v>
          </cell>
          <cell r="P477">
            <v>2</v>
          </cell>
        </row>
        <row r="478">
          <cell r="B478" t="str">
            <v>XXS</v>
          </cell>
          <cell r="C478">
            <v>2</v>
          </cell>
          <cell r="D478">
            <v>11.07</v>
          </cell>
          <cell r="E478">
            <v>1.25</v>
          </cell>
          <cell r="I478">
            <v>0.2</v>
          </cell>
          <cell r="J478">
            <v>1</v>
          </cell>
          <cell r="K478">
            <v>1.2</v>
          </cell>
          <cell r="P478">
            <v>4</v>
          </cell>
        </row>
        <row r="479">
          <cell r="B479" t="str">
            <v>XXS</v>
          </cell>
          <cell r="C479">
            <v>2</v>
          </cell>
          <cell r="D479">
            <v>11.07</v>
          </cell>
          <cell r="E479">
            <v>1.25</v>
          </cell>
          <cell r="I479">
            <v>0.2</v>
          </cell>
          <cell r="J479">
            <v>1</v>
          </cell>
          <cell r="K479">
            <v>1.2</v>
          </cell>
          <cell r="P479">
            <v>4</v>
          </cell>
        </row>
        <row r="480">
          <cell r="B480" t="str">
            <v>XXS</v>
          </cell>
          <cell r="C480">
            <v>2</v>
          </cell>
          <cell r="D480">
            <v>11.07</v>
          </cell>
          <cell r="E480">
            <v>1.25</v>
          </cell>
          <cell r="I480">
            <v>0.2</v>
          </cell>
          <cell r="J480">
            <v>1</v>
          </cell>
          <cell r="K480">
            <v>1.2</v>
          </cell>
          <cell r="P480">
            <v>4</v>
          </cell>
        </row>
        <row r="481">
          <cell r="B481" t="str">
            <v>XXS</v>
          </cell>
          <cell r="C481">
            <v>2.5</v>
          </cell>
          <cell r="D481">
            <v>14.02</v>
          </cell>
          <cell r="E481">
            <v>1.25</v>
          </cell>
          <cell r="I481">
            <v>0.25</v>
          </cell>
          <cell r="J481">
            <v>1.7</v>
          </cell>
          <cell r="K481">
            <v>1.95</v>
          </cell>
          <cell r="P481">
            <v>4</v>
          </cell>
        </row>
        <row r="482">
          <cell r="B482" t="str">
            <v>XXS</v>
          </cell>
          <cell r="C482">
            <v>3</v>
          </cell>
          <cell r="D482">
            <v>15.24</v>
          </cell>
          <cell r="E482">
            <v>1.5</v>
          </cell>
          <cell r="I482">
            <v>0.3</v>
          </cell>
          <cell r="J482">
            <v>2.39</v>
          </cell>
          <cell r="K482">
            <v>2.69</v>
          </cell>
          <cell r="P482">
            <v>4</v>
          </cell>
        </row>
        <row r="483">
          <cell r="B483" t="str">
            <v>XXS</v>
          </cell>
          <cell r="C483">
            <v>4</v>
          </cell>
          <cell r="D483">
            <v>17.12</v>
          </cell>
          <cell r="E483">
            <v>1.5</v>
          </cell>
          <cell r="I483">
            <v>0.41</v>
          </cell>
          <cell r="J483">
            <v>4.09</v>
          </cell>
          <cell r="K483">
            <v>4.5</v>
          </cell>
          <cell r="P483">
            <v>4</v>
          </cell>
        </row>
        <row r="484">
          <cell r="B484" t="str">
            <v>XXS</v>
          </cell>
          <cell r="C484">
            <v>5</v>
          </cell>
          <cell r="D484">
            <v>19.05</v>
          </cell>
          <cell r="E484">
            <v>2</v>
          </cell>
          <cell r="I484">
            <v>0.51</v>
          </cell>
          <cell r="J484">
            <v>4.43</v>
          </cell>
          <cell r="K484">
            <v>4.9399999999999995</v>
          </cell>
          <cell r="P484">
            <v>4</v>
          </cell>
        </row>
        <row r="485">
          <cell r="B485" t="str">
            <v>XXS</v>
          </cell>
          <cell r="C485">
            <v>6</v>
          </cell>
          <cell r="D485">
            <v>21.95</v>
          </cell>
          <cell r="E485">
            <v>2</v>
          </cell>
          <cell r="I485">
            <v>0.61</v>
          </cell>
          <cell r="J485">
            <v>8.09</v>
          </cell>
          <cell r="K485">
            <v>8.6999999999999993</v>
          </cell>
          <cell r="P485">
            <v>4</v>
          </cell>
        </row>
        <row r="486">
          <cell r="B486" t="str">
            <v>XXS</v>
          </cell>
          <cell r="C486">
            <v>8</v>
          </cell>
          <cell r="D486">
            <v>22.23</v>
          </cell>
          <cell r="E486">
            <v>2</v>
          </cell>
          <cell r="I486">
            <v>0.81</v>
          </cell>
          <cell r="J486">
            <v>11.49</v>
          </cell>
          <cell r="K486">
            <v>12.3</v>
          </cell>
          <cell r="P486">
            <v>4</v>
          </cell>
        </row>
        <row r="487">
          <cell r="B487" t="str">
            <v>XXS</v>
          </cell>
          <cell r="C487">
            <v>10</v>
          </cell>
          <cell r="D487">
            <v>25.4</v>
          </cell>
          <cell r="E487" t="str">
            <v>N</v>
          </cell>
          <cell r="I487">
            <v>1.01</v>
          </cell>
          <cell r="J487">
            <v>18.489999999999998</v>
          </cell>
          <cell r="K487">
            <v>19.5</v>
          </cell>
          <cell r="P487">
            <v>4</v>
          </cell>
        </row>
        <row r="488">
          <cell r="B488" t="str">
            <v>XXS</v>
          </cell>
          <cell r="C488">
            <v>12</v>
          </cell>
          <cell r="D488">
            <v>25.4</v>
          </cell>
          <cell r="E488" t="str">
            <v>N</v>
          </cell>
          <cell r="I488">
            <v>1.22</v>
          </cell>
          <cell r="J488">
            <v>21.27</v>
          </cell>
          <cell r="K488">
            <v>22.49</v>
          </cell>
          <cell r="P488">
            <v>6</v>
          </cell>
        </row>
        <row r="489">
          <cell r="B489">
            <v>8.73</v>
          </cell>
          <cell r="C489">
            <v>64</v>
          </cell>
          <cell r="D489">
            <v>8.73</v>
          </cell>
          <cell r="E489">
            <v>1</v>
          </cell>
          <cell r="I489">
            <v>6.49</v>
          </cell>
          <cell r="J489">
            <v>20.29</v>
          </cell>
          <cell r="K489">
            <v>26.78</v>
          </cell>
          <cell r="P489">
            <v>21</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1 HAGIANG"/>
      <sheetName val="2 TUYEN QUANG"/>
      <sheetName val="3 CAOBANG"/>
      <sheetName val="4 LANGSON"/>
      <sheetName val="5 LAOCAI"/>
      <sheetName val="6 YENBAI"/>
      <sheetName val="7 THAI NGUYEN"/>
      <sheetName val="8 BAC CAN"/>
      <sheetName val="9 PHU THO"/>
      <sheetName val="10 VINH PHUC"/>
      <sheetName val="11 BAC GIANG"/>
      <sheetName val="12 BAC NINH"/>
      <sheetName val="13 QUANG NINH"/>
      <sheetName val="14 HOA BINH"/>
      <sheetName val="15 SON LA"/>
      <sheetName val="16 LAI CHAU"/>
      <sheetName val="17 HA NOI"/>
      <sheetName val="18 HAI PHONG"/>
      <sheetName val="19 HAI DUONG"/>
      <sheetName val="20 HUNG YEN"/>
      <sheetName val="21 HA TAY"/>
      <sheetName val="22 THAI BINH"/>
      <sheetName val="23 NAM DINH"/>
      <sheetName val="24 HA NAM"/>
      <sheetName val="25 NINH BINH"/>
      <sheetName val="26 THANH HOA"/>
      <sheetName val="27 NGHE AN"/>
      <sheetName val="28 HA TINH"/>
      <sheetName val="29 QUANG BINH"/>
      <sheetName val="30 QUANG TRI"/>
      <sheetName val="31 THUA THIEN HUE"/>
      <sheetName val="32 TP DA NANG"/>
      <sheetName val="33 QUANG NAM"/>
      <sheetName val="34 QUANG NGAI "/>
      <sheetName val="35 BINH DINH"/>
      <sheetName val="36 PHU YEN"/>
      <sheetName val="37 KHANH HOA"/>
      <sheetName val="38 DAC LAC "/>
      <sheetName val="39 GIA LAI"/>
      <sheetName val="40 KON TUM "/>
      <sheetName val="41 LAM DONG"/>
      <sheetName val="42 TP HO CHI MINH"/>
      <sheetName val="43 DONG NAI"/>
      <sheetName val="44 BINH DUONG"/>
      <sheetName val="45 BINH PHUOC"/>
      <sheetName val="46 TAY NINH"/>
      <sheetName val="47 BA RIA VT"/>
      <sheetName val="48 NINH THUAN"/>
      <sheetName val="49 BINH THUAN "/>
      <sheetName val="50 LONG AN"/>
      <sheetName val="51 TIEN GIANG"/>
      <sheetName val="52 BEN TRE"/>
      <sheetName val="53 TRA VINH"/>
      <sheetName val="54 VINH LONG"/>
      <sheetName val="55 CAN THO"/>
      <sheetName val="56 SOC TRANG"/>
      <sheetName val="57 AN GIANG"/>
      <sheetName val="58 DONG THAP"/>
      <sheetName val="59 KIEN GIANG"/>
      <sheetName val="60 BAC LIEU"/>
      <sheetName val="61 CA MAU"/>
      <sheetName val="Shee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11">
          <cell r="A11">
            <v>2</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3" Type="http://schemas.openxmlformats.org/officeDocument/2006/relationships/comments" Target="../comments29.xml"/><Relationship Id="rId2" Type="http://schemas.openxmlformats.org/officeDocument/2006/relationships/vmlDrawing" Target="../drawings/vmlDrawing29.vml"/><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2.xml"/><Relationship Id="rId1" Type="http://schemas.openxmlformats.org/officeDocument/2006/relationships/printerSettings" Target="../printerSettings/printerSettings57.bin"/><Relationship Id="rId4" Type="http://schemas.openxmlformats.org/officeDocument/2006/relationships/comments" Target="../comments7.xml"/></Relationships>
</file>

<file path=xl/worksheets/_rels/sheet5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3" Type="http://schemas.openxmlformats.org/officeDocument/2006/relationships/comments" Target="../comments23.xml"/><Relationship Id="rId2" Type="http://schemas.openxmlformats.org/officeDocument/2006/relationships/vmlDrawing" Target="../drawings/vmlDrawing23.v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3" Type="http://schemas.openxmlformats.org/officeDocument/2006/relationships/comments" Target="../comments24.xml"/><Relationship Id="rId2" Type="http://schemas.openxmlformats.org/officeDocument/2006/relationships/vmlDrawing" Target="../drawings/vmlDrawing24.v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3" Type="http://schemas.openxmlformats.org/officeDocument/2006/relationships/comments" Target="../comments25.xml"/><Relationship Id="rId2" Type="http://schemas.openxmlformats.org/officeDocument/2006/relationships/vmlDrawing" Target="../drawings/vmlDrawing25.v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3" Type="http://schemas.openxmlformats.org/officeDocument/2006/relationships/comments" Target="../comments26.xml"/><Relationship Id="rId2" Type="http://schemas.openxmlformats.org/officeDocument/2006/relationships/vmlDrawing" Target="../drawings/vmlDrawing26.v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3" Type="http://schemas.openxmlformats.org/officeDocument/2006/relationships/comments" Target="../comments27.xml"/><Relationship Id="rId2" Type="http://schemas.openxmlformats.org/officeDocument/2006/relationships/vmlDrawing" Target="../drawings/vmlDrawing27.v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3" Type="http://schemas.openxmlformats.org/officeDocument/2006/relationships/comments" Target="../comments28.xml"/><Relationship Id="rId2" Type="http://schemas.openxmlformats.org/officeDocument/2006/relationships/vmlDrawing" Target="../drawings/vmlDrawing28.v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IG231"/>
  <sheetViews>
    <sheetView topLeftCell="A37" workbookViewId="0">
      <selection activeCell="C95" sqref="C95"/>
    </sheetView>
  </sheetViews>
  <sheetFormatPr defaultColWidth="6.85546875" defaultRowHeight="15"/>
  <cols>
    <col min="1" max="1" width="1.140625" style="140" customWidth="1"/>
    <col min="2" max="2" width="6.28515625" style="156" customWidth="1"/>
    <col min="3" max="3" width="62.140625" style="157" customWidth="1"/>
    <col min="4" max="4" width="7.85546875" style="155" customWidth="1"/>
    <col min="5" max="5" width="1.140625" style="140" customWidth="1"/>
    <col min="6" max="16384" width="6.85546875" style="140"/>
  </cols>
  <sheetData>
    <row r="1" spans="1:241" ht="25.5" customHeight="1">
      <c r="B1" s="517" t="s">
        <v>128</v>
      </c>
      <c r="C1" s="517"/>
      <c r="D1" s="517"/>
    </row>
    <row r="2" spans="1:241" ht="24.75" customHeight="1">
      <c r="B2" s="517" t="s">
        <v>129</v>
      </c>
      <c r="C2" s="517"/>
      <c r="D2" s="517"/>
    </row>
    <row r="3" spans="1:241" ht="24.75" customHeight="1" thickBot="1">
      <c r="B3" s="141"/>
      <c r="C3" s="141"/>
      <c r="D3" s="141"/>
    </row>
    <row r="4" spans="1:241" ht="38.25" customHeight="1">
      <c r="B4" s="142" t="s">
        <v>130</v>
      </c>
      <c r="C4" s="143"/>
      <c r="D4" s="142" t="s">
        <v>131</v>
      </c>
    </row>
    <row r="5" spans="1:241" ht="36.75" customHeight="1">
      <c r="B5" s="144">
        <v>111</v>
      </c>
      <c r="C5" s="145" t="s">
        <v>132</v>
      </c>
      <c r="D5" s="11">
        <v>363</v>
      </c>
    </row>
    <row r="6" spans="1:241" ht="30" customHeight="1">
      <c r="B6" s="1"/>
      <c r="C6" s="146" t="s">
        <v>133</v>
      </c>
      <c r="D6" s="11"/>
    </row>
    <row r="7" spans="1:241" ht="37.5" customHeight="1">
      <c r="B7" s="144">
        <v>112</v>
      </c>
      <c r="C7" s="145" t="s">
        <v>134</v>
      </c>
      <c r="D7" s="11">
        <v>364</v>
      </c>
    </row>
    <row r="8" spans="1:241" ht="23.25" customHeight="1">
      <c r="A8" s="1"/>
      <c r="B8" s="144"/>
      <c r="C8" s="146" t="s">
        <v>135</v>
      </c>
      <c r="D8" s="1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row>
    <row r="9" spans="1:241" s="3" customFormat="1" ht="33.75" customHeight="1">
      <c r="A9" s="1"/>
      <c r="B9" s="144">
        <v>113</v>
      </c>
      <c r="C9" s="145" t="s">
        <v>136</v>
      </c>
      <c r="D9" s="11">
        <v>365</v>
      </c>
    </row>
    <row r="10" spans="1:241" s="3" customFormat="1" ht="33.75" customHeight="1">
      <c r="A10" s="4"/>
      <c r="B10" s="1"/>
      <c r="C10" s="146" t="s">
        <v>137</v>
      </c>
      <c r="D10" s="11"/>
    </row>
    <row r="11" spans="1:241" ht="19.5" customHeight="1">
      <c r="B11" s="144">
        <v>114</v>
      </c>
      <c r="C11" s="145" t="s">
        <v>138</v>
      </c>
      <c r="D11" s="11">
        <v>366</v>
      </c>
      <c r="E11" s="147"/>
    </row>
    <row r="12" spans="1:241" ht="19.5" customHeight="1">
      <c r="B12" s="144"/>
      <c r="C12" s="146" t="s">
        <v>139</v>
      </c>
      <c r="D12" s="11"/>
      <c r="E12" s="147"/>
    </row>
    <row r="13" spans="1:241" ht="33.75" customHeight="1">
      <c r="B13" s="144">
        <v>115</v>
      </c>
      <c r="C13" s="145" t="s">
        <v>599</v>
      </c>
      <c r="D13" s="11">
        <v>367</v>
      </c>
      <c r="E13" s="147"/>
    </row>
    <row r="14" spans="1:241" ht="23.25" customHeight="1">
      <c r="B14" s="1"/>
      <c r="C14" s="146" t="s">
        <v>600</v>
      </c>
      <c r="D14" s="11"/>
      <c r="E14" s="147"/>
    </row>
    <row r="15" spans="1:241" ht="23.25" customHeight="1">
      <c r="B15" s="144">
        <v>116</v>
      </c>
      <c r="C15" s="145" t="s">
        <v>140</v>
      </c>
      <c r="D15" s="11">
        <v>368</v>
      </c>
      <c r="E15" s="147"/>
    </row>
    <row r="16" spans="1:241" ht="23.25" customHeight="1">
      <c r="B16" s="144"/>
      <c r="C16" s="146" t="s">
        <v>141</v>
      </c>
      <c r="D16" s="11"/>
      <c r="E16" s="147"/>
    </row>
    <row r="17" spans="2:5" ht="23.25" customHeight="1">
      <c r="B17" s="144">
        <v>117</v>
      </c>
      <c r="C17" s="145" t="s">
        <v>142</v>
      </c>
      <c r="D17" s="11">
        <v>369</v>
      </c>
      <c r="E17" s="147"/>
    </row>
    <row r="18" spans="2:5" ht="23.25" customHeight="1">
      <c r="B18" s="1"/>
      <c r="C18" s="146" t="s">
        <v>143</v>
      </c>
      <c r="D18" s="11"/>
      <c r="E18" s="147"/>
    </row>
    <row r="19" spans="2:5" ht="23.25" customHeight="1">
      <c r="B19" s="144">
        <v>118</v>
      </c>
      <c r="C19" s="145" t="s">
        <v>144</v>
      </c>
      <c r="D19" s="11">
        <v>370</v>
      </c>
      <c r="E19" s="147"/>
    </row>
    <row r="20" spans="2:5" ht="23.25" customHeight="1">
      <c r="B20" s="144"/>
      <c r="C20" s="146" t="s">
        <v>145</v>
      </c>
      <c r="D20" s="11"/>
      <c r="E20" s="147"/>
    </row>
    <row r="21" spans="2:5" ht="36.75" customHeight="1">
      <c r="B21" s="144">
        <v>119</v>
      </c>
      <c r="C21" s="145" t="s">
        <v>146</v>
      </c>
      <c r="D21" s="11">
        <v>371</v>
      </c>
      <c r="E21" s="147"/>
    </row>
    <row r="22" spans="2:5" ht="23.25" customHeight="1">
      <c r="B22" s="1"/>
      <c r="C22" s="146" t="s">
        <v>147</v>
      </c>
      <c r="D22" s="11"/>
      <c r="E22" s="147"/>
    </row>
    <row r="23" spans="2:5" ht="23.25" customHeight="1">
      <c r="B23" s="144">
        <v>120</v>
      </c>
      <c r="C23" s="145" t="s">
        <v>148</v>
      </c>
      <c r="D23" s="11">
        <v>372</v>
      </c>
      <c r="E23" s="147"/>
    </row>
    <row r="24" spans="2:5" ht="23.25" customHeight="1">
      <c r="B24" s="144"/>
      <c r="C24" s="146" t="s">
        <v>149</v>
      </c>
      <c r="D24" s="11"/>
      <c r="E24" s="147"/>
    </row>
    <row r="25" spans="2:5" s="148" customFormat="1" ht="23.25" customHeight="1">
      <c r="B25" s="144">
        <v>121</v>
      </c>
      <c r="C25" s="145" t="s">
        <v>150</v>
      </c>
      <c r="D25" s="11">
        <v>373</v>
      </c>
      <c r="E25" s="147"/>
    </row>
    <row r="26" spans="2:5" s="148" customFormat="1" ht="23.25" customHeight="1">
      <c r="B26" s="1"/>
      <c r="C26" s="146" t="s">
        <v>151</v>
      </c>
      <c r="D26" s="11"/>
      <c r="E26" s="147"/>
    </row>
    <row r="27" spans="2:5" s="10" customFormat="1" ht="23.25" customHeight="1">
      <c r="B27" s="144">
        <v>122</v>
      </c>
      <c r="C27" s="145" t="s">
        <v>152</v>
      </c>
      <c r="D27" s="11">
        <v>374</v>
      </c>
      <c r="E27" s="11"/>
    </row>
    <row r="28" spans="2:5" s="10" customFormat="1" ht="23.25" customHeight="1">
      <c r="B28" s="144"/>
      <c r="C28" s="146" t="s">
        <v>153</v>
      </c>
      <c r="D28" s="11"/>
      <c r="E28" s="11"/>
    </row>
    <row r="29" spans="2:5" ht="23.25" customHeight="1">
      <c r="B29" s="144">
        <v>123</v>
      </c>
      <c r="C29" s="145" t="s">
        <v>154</v>
      </c>
      <c r="D29" s="11">
        <v>375</v>
      </c>
      <c r="E29" s="147"/>
    </row>
    <row r="30" spans="2:5" ht="23.25" customHeight="1">
      <c r="B30" s="1"/>
      <c r="C30" s="146" t="s">
        <v>155</v>
      </c>
      <c r="D30" s="11"/>
      <c r="E30" s="147"/>
    </row>
    <row r="31" spans="2:5" ht="23.25" customHeight="1">
      <c r="B31" s="144">
        <v>124</v>
      </c>
      <c r="C31" s="145" t="s">
        <v>156</v>
      </c>
      <c r="D31" s="11">
        <v>376</v>
      </c>
      <c r="E31" s="147"/>
    </row>
    <row r="32" spans="2:5" ht="23.25" customHeight="1">
      <c r="B32" s="144"/>
      <c r="C32" s="146" t="s">
        <v>157</v>
      </c>
      <c r="D32" s="11"/>
      <c r="E32" s="147"/>
    </row>
    <row r="33" spans="2:5" ht="23.25" customHeight="1">
      <c r="B33" s="144">
        <v>125</v>
      </c>
      <c r="C33" s="145" t="s">
        <v>158</v>
      </c>
      <c r="D33" s="11">
        <v>377</v>
      </c>
      <c r="E33" s="147"/>
    </row>
    <row r="34" spans="2:5" ht="23.25" customHeight="1">
      <c r="B34" s="1"/>
      <c r="C34" s="146" t="s">
        <v>159</v>
      </c>
      <c r="D34" s="11"/>
      <c r="E34" s="147"/>
    </row>
    <row r="35" spans="2:5" ht="23.25" customHeight="1">
      <c r="B35" s="144">
        <v>126</v>
      </c>
      <c r="C35" s="145" t="s">
        <v>160</v>
      </c>
      <c r="D35" s="11">
        <v>378</v>
      </c>
      <c r="E35" s="147"/>
    </row>
    <row r="36" spans="2:5" ht="23.25" customHeight="1">
      <c r="B36" s="144"/>
      <c r="C36" s="146" t="s">
        <v>161</v>
      </c>
      <c r="D36" s="11"/>
      <c r="E36" s="147"/>
    </row>
    <row r="37" spans="2:5" ht="23.25" customHeight="1">
      <c r="B37" s="144">
        <v>127</v>
      </c>
      <c r="C37" s="145" t="s">
        <v>162</v>
      </c>
      <c r="D37" s="11">
        <v>379</v>
      </c>
      <c r="E37" s="147"/>
    </row>
    <row r="38" spans="2:5" ht="23.25" customHeight="1">
      <c r="B38" s="1"/>
      <c r="C38" s="146" t="s">
        <v>163</v>
      </c>
      <c r="D38" s="11"/>
      <c r="E38" s="147"/>
    </row>
    <row r="39" spans="2:5" ht="23.25" customHeight="1">
      <c r="B39" s="144">
        <v>128</v>
      </c>
      <c r="C39" s="145" t="s">
        <v>164</v>
      </c>
      <c r="D39" s="11">
        <v>380</v>
      </c>
      <c r="E39" s="147"/>
    </row>
    <row r="40" spans="2:5" ht="23.25" customHeight="1">
      <c r="B40" s="144"/>
      <c r="C40" s="146" t="s">
        <v>165</v>
      </c>
      <c r="D40" s="11"/>
      <c r="E40" s="147"/>
    </row>
    <row r="41" spans="2:5" ht="23.25" customHeight="1">
      <c r="B41" s="144">
        <v>129</v>
      </c>
      <c r="C41" s="145" t="s">
        <v>166</v>
      </c>
      <c r="D41" s="11">
        <v>381</v>
      </c>
      <c r="E41" s="147"/>
    </row>
    <row r="42" spans="2:5" ht="23.25" customHeight="1">
      <c r="B42" s="1"/>
      <c r="C42" s="146" t="s">
        <v>167</v>
      </c>
      <c r="D42" s="11"/>
      <c r="E42" s="147"/>
    </row>
    <row r="43" spans="2:5" ht="23.25" customHeight="1">
      <c r="B43" s="144">
        <v>130</v>
      </c>
      <c r="C43" s="145" t="s">
        <v>168</v>
      </c>
      <c r="D43" s="11">
        <v>382</v>
      </c>
      <c r="E43" s="147"/>
    </row>
    <row r="44" spans="2:5" ht="23.25" customHeight="1">
      <c r="B44" s="144"/>
      <c r="C44" s="146" t="s">
        <v>169</v>
      </c>
      <c r="D44" s="11"/>
      <c r="E44" s="147"/>
    </row>
    <row r="45" spans="2:5" ht="23.25" customHeight="1">
      <c r="B45" s="144">
        <v>131</v>
      </c>
      <c r="C45" s="145" t="s">
        <v>170</v>
      </c>
      <c r="D45" s="11">
        <v>383</v>
      </c>
      <c r="E45" s="147"/>
    </row>
    <row r="46" spans="2:5" ht="23.25" customHeight="1">
      <c r="B46" s="1"/>
      <c r="C46" s="146" t="s">
        <v>171</v>
      </c>
      <c r="D46" s="11"/>
      <c r="E46" s="147"/>
    </row>
    <row r="47" spans="2:5" ht="23.25" customHeight="1">
      <c r="B47" s="144">
        <v>132</v>
      </c>
      <c r="C47" s="145" t="s">
        <v>172</v>
      </c>
      <c r="D47" s="11">
        <v>384</v>
      </c>
      <c r="E47" s="147"/>
    </row>
    <row r="48" spans="2:5" ht="23.25" customHeight="1">
      <c r="B48" s="144"/>
      <c r="C48" s="146" t="s">
        <v>173</v>
      </c>
      <c r="D48" s="11"/>
      <c r="E48" s="147"/>
    </row>
    <row r="49" spans="2:5" ht="23.25" customHeight="1">
      <c r="B49" s="144">
        <v>133</v>
      </c>
      <c r="C49" s="145" t="s">
        <v>174</v>
      </c>
      <c r="D49" s="11">
        <v>385</v>
      </c>
      <c r="E49" s="147"/>
    </row>
    <row r="50" spans="2:5" ht="23.25" customHeight="1">
      <c r="B50" s="1"/>
      <c r="C50" s="146" t="s">
        <v>175</v>
      </c>
      <c r="D50" s="11"/>
      <c r="E50" s="147"/>
    </row>
    <row r="51" spans="2:5" ht="23.25" customHeight="1">
      <c r="B51" s="144">
        <v>134</v>
      </c>
      <c r="C51" s="145" t="s">
        <v>176</v>
      </c>
      <c r="D51" s="11">
        <v>386</v>
      </c>
      <c r="E51" s="147"/>
    </row>
    <row r="52" spans="2:5" ht="23.25" customHeight="1">
      <c r="B52" s="144"/>
      <c r="C52" s="146" t="s">
        <v>177</v>
      </c>
      <c r="D52" s="11"/>
      <c r="E52" s="147"/>
    </row>
    <row r="53" spans="2:5" s="148" customFormat="1" ht="23.25" customHeight="1">
      <c r="B53" s="144">
        <v>135</v>
      </c>
      <c r="C53" s="145" t="s">
        <v>178</v>
      </c>
      <c r="D53" s="11">
        <v>387</v>
      </c>
      <c r="E53" s="147"/>
    </row>
    <row r="54" spans="2:5" s="148" customFormat="1" ht="23.25" customHeight="1">
      <c r="B54" s="1"/>
      <c r="C54" s="146" t="s">
        <v>179</v>
      </c>
      <c r="D54" s="11"/>
      <c r="E54" s="147"/>
    </row>
    <row r="55" spans="2:5" s="148" customFormat="1" ht="23.25" customHeight="1">
      <c r="B55" s="144">
        <v>136</v>
      </c>
      <c r="C55" s="145" t="s">
        <v>180</v>
      </c>
      <c r="D55" s="11">
        <v>388</v>
      </c>
      <c r="E55" s="147"/>
    </row>
    <row r="56" spans="2:5" s="148" customFormat="1" ht="23.25" customHeight="1">
      <c r="B56" s="144"/>
      <c r="C56" s="146" t="s">
        <v>181</v>
      </c>
      <c r="D56" s="11"/>
      <c r="E56" s="147"/>
    </row>
    <row r="57" spans="2:5" s="148" customFormat="1" ht="23.25" customHeight="1">
      <c r="B57" s="144">
        <v>137</v>
      </c>
      <c r="C57" s="145" t="s">
        <v>182</v>
      </c>
      <c r="D57" s="11">
        <v>389</v>
      </c>
      <c r="E57" s="147"/>
    </row>
    <row r="58" spans="2:5" s="148" customFormat="1" ht="23.25" customHeight="1">
      <c r="B58" s="1"/>
      <c r="C58" s="146" t="s">
        <v>183</v>
      </c>
      <c r="D58" s="11"/>
      <c r="E58" s="147"/>
    </row>
    <row r="59" spans="2:5" s="148" customFormat="1" ht="23.25" customHeight="1">
      <c r="B59" s="144">
        <v>138</v>
      </c>
      <c r="C59" s="145" t="s">
        <v>184</v>
      </c>
      <c r="D59" s="11">
        <v>390</v>
      </c>
      <c r="E59" s="147"/>
    </row>
    <row r="60" spans="2:5" s="148" customFormat="1" ht="23.25" customHeight="1">
      <c r="B60" s="144"/>
      <c r="C60" s="146" t="s">
        <v>185</v>
      </c>
      <c r="D60" s="11"/>
      <c r="E60" s="147"/>
    </row>
    <row r="61" spans="2:5" s="148" customFormat="1" ht="23.25" customHeight="1">
      <c r="B61" s="144">
        <v>139</v>
      </c>
      <c r="C61" s="145" t="s">
        <v>186</v>
      </c>
      <c r="D61" s="11">
        <v>391</v>
      </c>
      <c r="E61" s="147"/>
    </row>
    <row r="62" spans="2:5" s="148" customFormat="1" ht="23.25" customHeight="1">
      <c r="B62" s="1"/>
      <c r="C62" s="146" t="s">
        <v>187</v>
      </c>
      <c r="D62" s="11"/>
      <c r="E62" s="147"/>
    </row>
    <row r="63" spans="2:5" s="148" customFormat="1" ht="23.25" customHeight="1">
      <c r="B63" s="144">
        <v>140</v>
      </c>
      <c r="C63" s="145" t="s">
        <v>188</v>
      </c>
      <c r="D63" s="11">
        <v>392</v>
      </c>
      <c r="E63" s="147"/>
    </row>
    <row r="64" spans="2:5" s="148" customFormat="1" ht="23.25" customHeight="1">
      <c r="B64" s="144"/>
      <c r="C64" s="146" t="s">
        <v>189</v>
      </c>
      <c r="D64" s="11"/>
      <c r="E64" s="147"/>
    </row>
    <row r="65" spans="1:5" s="148" customFormat="1" ht="23.25" customHeight="1">
      <c r="B65" s="144">
        <v>141</v>
      </c>
      <c r="C65" s="145" t="s">
        <v>190</v>
      </c>
      <c r="D65" s="11">
        <v>393</v>
      </c>
      <c r="E65" s="147"/>
    </row>
    <row r="66" spans="1:5" s="148" customFormat="1" ht="23.25" customHeight="1">
      <c r="B66" s="1"/>
      <c r="C66" s="146" t="s">
        <v>191</v>
      </c>
      <c r="D66" s="11"/>
      <c r="E66" s="147"/>
    </row>
    <row r="67" spans="1:5" s="148" customFormat="1" ht="23.25" customHeight="1">
      <c r="B67" s="144">
        <v>142</v>
      </c>
      <c r="C67" s="145" t="s">
        <v>192</v>
      </c>
      <c r="D67" s="11">
        <v>394</v>
      </c>
      <c r="E67" s="147"/>
    </row>
    <row r="68" spans="1:5" s="148" customFormat="1" ht="23.25" customHeight="1">
      <c r="B68" s="144"/>
      <c r="C68" s="146" t="s">
        <v>193</v>
      </c>
      <c r="D68" s="11"/>
      <c r="E68" s="147"/>
    </row>
    <row r="69" spans="1:5" s="148" customFormat="1" ht="23.25" customHeight="1">
      <c r="B69" s="144">
        <v>143</v>
      </c>
      <c r="C69" s="145" t="s">
        <v>194</v>
      </c>
      <c r="D69" s="11">
        <v>395</v>
      </c>
      <c r="E69" s="147"/>
    </row>
    <row r="70" spans="1:5" s="148" customFormat="1" ht="23.25" customHeight="1">
      <c r="B70" s="1"/>
      <c r="C70" s="146" t="s">
        <v>195</v>
      </c>
      <c r="D70" s="11"/>
      <c r="E70" s="147"/>
    </row>
    <row r="71" spans="1:5" s="148" customFormat="1" ht="23.25" customHeight="1">
      <c r="B71" s="144">
        <v>144</v>
      </c>
      <c r="C71" s="145" t="s">
        <v>196</v>
      </c>
      <c r="D71" s="11">
        <v>396</v>
      </c>
      <c r="E71" s="147"/>
    </row>
    <row r="72" spans="1:5" s="148" customFormat="1" ht="23.25" customHeight="1">
      <c r="B72" s="144"/>
      <c r="C72" s="146" t="s">
        <v>197</v>
      </c>
      <c r="D72" s="11"/>
      <c r="E72" s="147"/>
    </row>
    <row r="73" spans="1:5" s="3" customFormat="1" ht="23.25" customHeight="1">
      <c r="A73" s="1"/>
      <c r="B73" s="144">
        <v>145</v>
      </c>
      <c r="C73" s="145" t="s">
        <v>198</v>
      </c>
      <c r="D73" s="11">
        <v>397</v>
      </c>
    </row>
    <row r="74" spans="1:5" s="3" customFormat="1" ht="23.25" customHeight="1">
      <c r="A74" s="6"/>
      <c r="B74" s="1"/>
      <c r="C74" s="146" t="s">
        <v>199</v>
      </c>
      <c r="D74" s="11"/>
    </row>
    <row r="75" spans="1:5" s="3" customFormat="1" ht="23.25" customHeight="1">
      <c r="B75" s="144">
        <v>146</v>
      </c>
      <c r="C75" s="145" t="s">
        <v>200</v>
      </c>
      <c r="D75" s="11">
        <v>399</v>
      </c>
    </row>
    <row r="76" spans="1:5" s="3" customFormat="1" ht="23.25" customHeight="1">
      <c r="B76" s="144"/>
      <c r="C76" s="146" t="s">
        <v>201</v>
      </c>
      <c r="D76" s="11"/>
    </row>
    <row r="77" spans="1:5" s="3" customFormat="1" ht="23.25" customHeight="1">
      <c r="B77" s="144">
        <v>147</v>
      </c>
      <c r="C77" s="145" t="s">
        <v>202</v>
      </c>
      <c r="D77" s="11">
        <v>400</v>
      </c>
    </row>
    <row r="78" spans="1:5" s="3" customFormat="1" ht="23.25" customHeight="1">
      <c r="B78" s="1"/>
      <c r="C78" s="146" t="s">
        <v>203</v>
      </c>
      <c r="D78" s="11"/>
    </row>
    <row r="79" spans="1:5" s="148" customFormat="1" ht="23.25" customHeight="1">
      <c r="B79" s="144">
        <v>148</v>
      </c>
      <c r="C79" s="145" t="s">
        <v>204</v>
      </c>
      <c r="D79" s="11">
        <v>401</v>
      </c>
      <c r="E79" s="147"/>
    </row>
    <row r="80" spans="1:5" s="148" customFormat="1" ht="23.25" customHeight="1">
      <c r="B80" s="144"/>
      <c r="C80" s="146" t="s">
        <v>205</v>
      </c>
      <c r="D80" s="11"/>
      <c r="E80" s="147"/>
    </row>
    <row r="81" spans="2:5" s="148" customFormat="1" ht="23.25" customHeight="1">
      <c r="B81" s="144">
        <v>149</v>
      </c>
      <c r="C81" s="145" t="s">
        <v>206</v>
      </c>
      <c r="D81" s="11">
        <v>402</v>
      </c>
      <c r="E81" s="147"/>
    </row>
    <row r="82" spans="2:5" s="148" customFormat="1" ht="23.25" customHeight="1">
      <c r="B82" s="1"/>
      <c r="C82" s="146" t="s">
        <v>207</v>
      </c>
      <c r="D82" s="11"/>
      <c r="E82" s="147"/>
    </row>
    <row r="83" spans="2:5" s="148" customFormat="1" ht="23.25" customHeight="1">
      <c r="B83" s="144">
        <v>150</v>
      </c>
      <c r="C83" s="145" t="s">
        <v>208</v>
      </c>
      <c r="D83" s="11">
        <v>403</v>
      </c>
      <c r="E83" s="147"/>
    </row>
    <row r="84" spans="2:5" s="148" customFormat="1" ht="23.25" customHeight="1">
      <c r="B84" s="144"/>
      <c r="C84" s="146" t="s">
        <v>209</v>
      </c>
      <c r="D84" s="11"/>
      <c r="E84" s="147"/>
    </row>
    <row r="85" spans="2:5" s="148" customFormat="1" ht="23.25" customHeight="1">
      <c r="B85" s="144">
        <v>151</v>
      </c>
      <c r="C85" s="145" t="s">
        <v>210</v>
      </c>
      <c r="D85" s="11">
        <v>404</v>
      </c>
      <c r="E85" s="147"/>
    </row>
    <row r="86" spans="2:5" s="148" customFormat="1" ht="23.25" customHeight="1">
      <c r="B86" s="1"/>
      <c r="C86" s="146" t="s">
        <v>211</v>
      </c>
      <c r="D86" s="11"/>
      <c r="E86" s="147"/>
    </row>
    <row r="87" spans="2:5" s="148" customFormat="1" ht="23.25" customHeight="1">
      <c r="B87" s="144">
        <v>152</v>
      </c>
      <c r="C87" s="145" t="s">
        <v>212</v>
      </c>
      <c r="D87" s="11">
        <v>405</v>
      </c>
      <c r="E87" s="147"/>
    </row>
    <row r="88" spans="2:5" s="148" customFormat="1" ht="23.25" customHeight="1">
      <c r="B88" s="144"/>
      <c r="C88" s="146" t="s">
        <v>213</v>
      </c>
      <c r="D88" s="11"/>
      <c r="E88" s="147"/>
    </row>
    <row r="89" spans="2:5" s="148" customFormat="1" ht="23.25" customHeight="1">
      <c r="B89" s="144">
        <v>153</v>
      </c>
      <c r="C89" s="145" t="s">
        <v>214</v>
      </c>
      <c r="D89" s="11">
        <v>406</v>
      </c>
      <c r="E89" s="147"/>
    </row>
    <row r="90" spans="2:5" s="148" customFormat="1" ht="23.25" customHeight="1">
      <c r="B90" s="1"/>
      <c r="C90" s="146" t="s">
        <v>215</v>
      </c>
      <c r="D90" s="11"/>
      <c r="E90" s="147"/>
    </row>
    <row r="91" spans="2:5" s="148" customFormat="1" ht="23.25" customHeight="1">
      <c r="B91" s="144">
        <v>154</v>
      </c>
      <c r="C91" s="145" t="s">
        <v>216</v>
      </c>
      <c r="D91" s="11">
        <v>407</v>
      </c>
      <c r="E91" s="147"/>
    </row>
    <row r="92" spans="2:5" s="148" customFormat="1" ht="23.25" customHeight="1">
      <c r="B92" s="144"/>
      <c r="C92" s="146" t="s">
        <v>217</v>
      </c>
      <c r="D92" s="11"/>
      <c r="E92" s="147"/>
    </row>
    <row r="93" spans="2:5" s="148" customFormat="1" ht="23.25" customHeight="1">
      <c r="B93" s="144">
        <v>155</v>
      </c>
      <c r="C93" s="145" t="s">
        <v>218</v>
      </c>
      <c r="D93" s="11">
        <v>408</v>
      </c>
      <c r="E93" s="147"/>
    </row>
    <row r="94" spans="2:5" s="148" customFormat="1" ht="23.25" customHeight="1">
      <c r="B94" s="1"/>
      <c r="C94" s="146" t="s">
        <v>219</v>
      </c>
      <c r="D94" s="11"/>
      <c r="E94" s="147"/>
    </row>
    <row r="95" spans="2:5" s="148" customFormat="1" ht="23.25" customHeight="1">
      <c r="B95" s="144">
        <v>156</v>
      </c>
      <c r="C95" s="145" t="s">
        <v>220</v>
      </c>
      <c r="D95" s="11">
        <v>409</v>
      </c>
      <c r="E95" s="147"/>
    </row>
    <row r="96" spans="2:5" s="148" customFormat="1" ht="23.25" customHeight="1">
      <c r="B96" s="144"/>
      <c r="C96" s="146" t="s">
        <v>221</v>
      </c>
      <c r="D96" s="11"/>
      <c r="E96" s="147"/>
    </row>
    <row r="97" spans="1:5" s="148" customFormat="1" ht="23.25" customHeight="1">
      <c r="B97" s="144">
        <v>157</v>
      </c>
      <c r="C97" s="145" t="s">
        <v>222</v>
      </c>
      <c r="D97" s="11">
        <v>410</v>
      </c>
      <c r="E97" s="147"/>
    </row>
    <row r="98" spans="1:5" s="148" customFormat="1" ht="23.25" customHeight="1">
      <c r="B98" s="1"/>
      <c r="C98" s="146" t="s">
        <v>223</v>
      </c>
      <c r="D98" s="11"/>
      <c r="E98" s="147"/>
    </row>
    <row r="99" spans="1:5" s="148" customFormat="1" ht="23.25" customHeight="1">
      <c r="B99" s="144">
        <v>158</v>
      </c>
      <c r="C99" s="145" t="s">
        <v>224</v>
      </c>
      <c r="D99" s="11">
        <v>411</v>
      </c>
      <c r="E99" s="147"/>
    </row>
    <row r="100" spans="1:5" s="148" customFormat="1" ht="23.25" customHeight="1">
      <c r="B100" s="144"/>
      <c r="C100" s="146" t="s">
        <v>225</v>
      </c>
      <c r="D100" s="11"/>
      <c r="E100" s="147"/>
    </row>
    <row r="101" spans="1:5" s="148" customFormat="1" ht="23.25" customHeight="1">
      <c r="B101" s="144">
        <v>159</v>
      </c>
      <c r="C101" s="145" t="s">
        <v>226</v>
      </c>
      <c r="D101" s="11">
        <v>412</v>
      </c>
      <c r="E101" s="147"/>
    </row>
    <row r="102" spans="1:5" s="148" customFormat="1" ht="23.25" customHeight="1">
      <c r="B102" s="1"/>
      <c r="C102" s="146" t="s">
        <v>227</v>
      </c>
      <c r="D102" s="11"/>
      <c r="E102" s="147"/>
    </row>
    <row r="103" spans="1:5" s="148" customFormat="1" ht="23.25" customHeight="1">
      <c r="B103" s="144">
        <v>160</v>
      </c>
      <c r="C103" s="145" t="s">
        <v>228</v>
      </c>
      <c r="D103" s="11">
        <v>413</v>
      </c>
      <c r="E103" s="147"/>
    </row>
    <row r="104" spans="1:5" s="148" customFormat="1" ht="23.25" customHeight="1">
      <c r="B104" s="144"/>
      <c r="C104" s="146" t="s">
        <v>229</v>
      </c>
      <c r="D104" s="11"/>
      <c r="E104" s="147"/>
    </row>
    <row r="105" spans="1:5" s="148" customFormat="1" ht="23.25" customHeight="1">
      <c r="B105" s="144">
        <v>161</v>
      </c>
      <c r="C105" s="145" t="s">
        <v>230</v>
      </c>
      <c r="D105" s="11">
        <v>414</v>
      </c>
      <c r="E105" s="147"/>
    </row>
    <row r="106" spans="1:5" s="148" customFormat="1" ht="23.25" customHeight="1">
      <c r="B106" s="1"/>
      <c r="C106" s="146" t="s">
        <v>231</v>
      </c>
      <c r="D106" s="11"/>
      <c r="E106" s="147"/>
    </row>
    <row r="107" spans="1:5" s="30" customFormat="1" ht="23.25" customHeight="1">
      <c r="B107" s="144">
        <v>162</v>
      </c>
      <c r="C107" s="145" t="s">
        <v>232</v>
      </c>
      <c r="D107" s="11">
        <v>415</v>
      </c>
      <c r="E107" s="29"/>
    </row>
    <row r="108" spans="1:5" s="148" customFormat="1" ht="23.25" customHeight="1">
      <c r="B108" s="144"/>
      <c r="C108" s="146" t="s">
        <v>233</v>
      </c>
      <c r="D108" s="11"/>
      <c r="E108" s="147"/>
    </row>
    <row r="109" spans="1:5" s="3" customFormat="1" ht="23.25" customHeight="1">
      <c r="B109" s="144">
        <v>163</v>
      </c>
      <c r="C109" s="145" t="s">
        <v>234</v>
      </c>
      <c r="D109" s="11">
        <v>416</v>
      </c>
    </row>
    <row r="110" spans="1:5" s="3" customFormat="1" ht="23.25" customHeight="1">
      <c r="B110" s="1"/>
      <c r="C110" s="146" t="s">
        <v>235</v>
      </c>
      <c r="D110" s="11"/>
    </row>
    <row r="111" spans="1:5" s="3" customFormat="1" ht="23.25" customHeight="1">
      <c r="B111" s="144">
        <v>164</v>
      </c>
      <c r="C111" s="145" t="s">
        <v>236</v>
      </c>
      <c r="D111" s="11">
        <v>417</v>
      </c>
    </row>
    <row r="112" spans="1:5" s="3" customFormat="1" ht="23.25" customHeight="1">
      <c r="A112" s="6"/>
      <c r="B112" s="144"/>
      <c r="C112" s="146" t="s">
        <v>237</v>
      </c>
      <c r="D112" s="11"/>
    </row>
    <row r="113" spans="2:5" s="148" customFormat="1" ht="23.25" customHeight="1">
      <c r="B113" s="144">
        <v>165</v>
      </c>
      <c r="C113" s="145" t="s">
        <v>238</v>
      </c>
      <c r="D113" s="11">
        <v>418</v>
      </c>
      <c r="E113" s="147"/>
    </row>
    <row r="114" spans="2:5" s="148" customFormat="1" ht="23.25" customHeight="1">
      <c r="B114" s="1"/>
      <c r="C114" s="146" t="s">
        <v>239</v>
      </c>
      <c r="D114" s="11"/>
      <c r="E114" s="147"/>
    </row>
    <row r="115" spans="2:5" s="148" customFormat="1" ht="23.25" customHeight="1">
      <c r="B115" s="144">
        <v>166</v>
      </c>
      <c r="C115" s="145" t="s">
        <v>240</v>
      </c>
      <c r="D115" s="11">
        <v>419</v>
      </c>
      <c r="E115" s="147"/>
    </row>
    <row r="116" spans="2:5" s="148" customFormat="1" ht="23.25" customHeight="1">
      <c r="B116" s="144"/>
      <c r="C116" s="146" t="s">
        <v>241</v>
      </c>
      <c r="D116" s="11"/>
      <c r="E116" s="147"/>
    </row>
    <row r="117" spans="2:5" s="148" customFormat="1" ht="23.25" customHeight="1">
      <c r="B117" s="144">
        <v>167</v>
      </c>
      <c r="C117" s="145" t="s">
        <v>242</v>
      </c>
      <c r="D117" s="11">
        <v>420</v>
      </c>
      <c r="E117" s="147"/>
    </row>
    <row r="118" spans="2:5" s="148" customFormat="1" ht="23.25" customHeight="1">
      <c r="B118" s="1"/>
      <c r="C118" s="146" t="s">
        <v>243</v>
      </c>
      <c r="D118" s="11"/>
      <c r="E118" s="147"/>
    </row>
    <row r="119" spans="2:5" s="148" customFormat="1" ht="23.25" customHeight="1">
      <c r="B119" s="144">
        <v>168</v>
      </c>
      <c r="C119" s="145" t="s">
        <v>244</v>
      </c>
      <c r="D119" s="11">
        <v>421</v>
      </c>
      <c r="E119" s="147"/>
    </row>
    <row r="120" spans="2:5" s="148" customFormat="1" ht="23.25" customHeight="1">
      <c r="B120" s="144"/>
      <c r="C120" s="146" t="s">
        <v>245</v>
      </c>
      <c r="D120" s="11"/>
      <c r="E120" s="147"/>
    </row>
    <row r="121" spans="2:5" s="148" customFormat="1" ht="23.25" customHeight="1">
      <c r="B121" s="144">
        <v>169</v>
      </c>
      <c r="C121" s="145" t="s">
        <v>246</v>
      </c>
      <c r="D121" s="11">
        <v>422</v>
      </c>
      <c r="E121" s="147"/>
    </row>
    <row r="122" spans="2:5" ht="23.25" customHeight="1">
      <c r="B122" s="1"/>
      <c r="C122" s="146" t="s">
        <v>247</v>
      </c>
      <c r="D122" s="11"/>
      <c r="E122" s="147"/>
    </row>
    <row r="123" spans="2:5" ht="23.25" customHeight="1">
      <c r="B123" s="144">
        <v>170</v>
      </c>
      <c r="C123" s="145" t="s">
        <v>248</v>
      </c>
      <c r="D123" s="11">
        <v>423</v>
      </c>
      <c r="E123" s="147"/>
    </row>
    <row r="124" spans="2:5" ht="23.25" customHeight="1">
      <c r="B124" s="144"/>
      <c r="C124" s="146" t="s">
        <v>249</v>
      </c>
      <c r="D124" s="11"/>
      <c r="E124" s="147"/>
    </row>
    <row r="125" spans="2:5" ht="23.25" customHeight="1">
      <c r="B125" s="144">
        <v>171</v>
      </c>
      <c r="C125" s="145" t="s">
        <v>250</v>
      </c>
      <c r="D125" s="11">
        <v>424</v>
      </c>
      <c r="E125" s="147"/>
    </row>
    <row r="126" spans="2:5" ht="23.25" customHeight="1">
      <c r="B126" s="1"/>
      <c r="C126" s="146" t="s">
        <v>251</v>
      </c>
      <c r="D126" s="11"/>
      <c r="E126" s="147"/>
    </row>
    <row r="127" spans="2:5" ht="23.25" customHeight="1">
      <c r="B127" s="144">
        <v>172</v>
      </c>
      <c r="C127" s="145" t="s">
        <v>252</v>
      </c>
      <c r="D127" s="11">
        <v>425</v>
      </c>
      <c r="E127" s="147"/>
    </row>
    <row r="128" spans="2:5" ht="23.25" customHeight="1">
      <c r="B128" s="144"/>
      <c r="C128" s="146" t="s">
        <v>253</v>
      </c>
      <c r="D128" s="11"/>
      <c r="E128" s="147"/>
    </row>
    <row r="129" spans="2:5" ht="23.25" customHeight="1">
      <c r="B129" s="144">
        <v>173</v>
      </c>
      <c r="C129" s="145" t="s">
        <v>254</v>
      </c>
      <c r="D129" s="11">
        <v>426</v>
      </c>
      <c r="E129" s="147"/>
    </row>
    <row r="130" spans="2:5" ht="23.25" customHeight="1">
      <c r="B130" s="1"/>
      <c r="C130" s="146" t="s">
        <v>255</v>
      </c>
      <c r="D130" s="11"/>
      <c r="E130" s="147"/>
    </row>
    <row r="131" spans="2:5" ht="23.25" customHeight="1">
      <c r="B131" s="144">
        <v>174</v>
      </c>
      <c r="C131" s="145" t="s">
        <v>256</v>
      </c>
      <c r="D131" s="11">
        <v>427</v>
      </c>
      <c r="E131" s="147"/>
    </row>
    <row r="132" spans="2:5" ht="23.25" customHeight="1">
      <c r="B132" s="144"/>
      <c r="C132" s="146" t="s">
        <v>257</v>
      </c>
      <c r="D132" s="11"/>
      <c r="E132" s="147"/>
    </row>
    <row r="133" spans="2:5" ht="23.25" customHeight="1">
      <c r="B133" s="144">
        <v>175</v>
      </c>
      <c r="C133" s="145" t="s">
        <v>258</v>
      </c>
      <c r="D133" s="11">
        <v>428</v>
      </c>
      <c r="E133" s="147"/>
    </row>
    <row r="134" spans="2:5" ht="23.25" customHeight="1">
      <c r="B134" s="1"/>
      <c r="C134" s="146" t="s">
        <v>259</v>
      </c>
      <c r="D134" s="11"/>
      <c r="E134" s="147"/>
    </row>
    <row r="135" spans="2:5" ht="23.25" customHeight="1">
      <c r="B135" s="144">
        <v>176</v>
      </c>
      <c r="C135" s="145" t="s">
        <v>260</v>
      </c>
      <c r="D135" s="11">
        <v>429</v>
      </c>
      <c r="E135" s="147"/>
    </row>
    <row r="136" spans="2:5" ht="23.25" customHeight="1">
      <c r="B136" s="144"/>
      <c r="C136" s="146" t="s">
        <v>261</v>
      </c>
      <c r="D136" s="11"/>
      <c r="E136" s="147"/>
    </row>
    <row r="137" spans="2:5" ht="23.25" customHeight="1">
      <c r="B137" s="144">
        <v>177</v>
      </c>
      <c r="C137" s="145" t="s">
        <v>262</v>
      </c>
      <c r="D137" s="11">
        <v>430</v>
      </c>
      <c r="E137" s="147"/>
    </row>
    <row r="138" spans="2:5" ht="23.25" customHeight="1">
      <c r="B138" s="1"/>
      <c r="C138" s="146" t="s">
        <v>263</v>
      </c>
      <c r="D138" s="11"/>
      <c r="E138" s="147"/>
    </row>
    <row r="139" spans="2:5" ht="23.25" customHeight="1">
      <c r="B139" s="144">
        <v>178</v>
      </c>
      <c r="C139" s="145" t="s">
        <v>264</v>
      </c>
      <c r="D139" s="11">
        <v>431</v>
      </c>
      <c r="E139" s="147"/>
    </row>
    <row r="140" spans="2:5" ht="23.25" customHeight="1">
      <c r="B140" s="144"/>
      <c r="C140" s="146" t="s">
        <v>265</v>
      </c>
      <c r="D140" s="11"/>
      <c r="E140" s="147"/>
    </row>
    <row r="141" spans="2:5" ht="23.25" customHeight="1">
      <c r="B141" s="144">
        <v>179</v>
      </c>
      <c r="C141" s="145" t="s">
        <v>266</v>
      </c>
      <c r="D141" s="11">
        <v>432</v>
      </c>
      <c r="E141" s="147"/>
    </row>
    <row r="142" spans="2:5" ht="23.25" customHeight="1">
      <c r="B142" s="1"/>
      <c r="C142" s="146" t="s">
        <v>267</v>
      </c>
      <c r="D142" s="11"/>
      <c r="E142" s="147"/>
    </row>
    <row r="143" spans="2:5" ht="23.25" customHeight="1">
      <c r="B143" s="144">
        <v>180</v>
      </c>
      <c r="C143" s="145" t="s">
        <v>268</v>
      </c>
      <c r="D143" s="11">
        <v>433</v>
      </c>
      <c r="E143" s="147"/>
    </row>
    <row r="144" spans="2:5" ht="23.25" customHeight="1">
      <c r="B144" s="144"/>
      <c r="C144" s="146" t="s">
        <v>269</v>
      </c>
      <c r="D144" s="11"/>
      <c r="E144" s="147"/>
    </row>
    <row r="145" spans="2:5" ht="23.25" customHeight="1">
      <c r="B145" s="144">
        <v>181</v>
      </c>
      <c r="C145" s="145" t="s">
        <v>270</v>
      </c>
      <c r="D145" s="11">
        <v>434</v>
      </c>
      <c r="E145" s="147"/>
    </row>
    <row r="146" spans="2:5" ht="23.25" customHeight="1">
      <c r="B146" s="1"/>
      <c r="C146" s="146" t="s">
        <v>271</v>
      </c>
      <c r="D146" s="11"/>
      <c r="E146" s="147"/>
    </row>
    <row r="147" spans="2:5" ht="23.25" customHeight="1">
      <c r="B147" s="144">
        <v>182</v>
      </c>
      <c r="C147" s="145" t="s">
        <v>272</v>
      </c>
      <c r="D147" s="11">
        <v>435</v>
      </c>
      <c r="E147" s="147"/>
    </row>
    <row r="148" spans="2:5" ht="23.25" customHeight="1">
      <c r="B148" s="144"/>
      <c r="C148" s="146" t="s">
        <v>273</v>
      </c>
      <c r="D148" s="11"/>
      <c r="E148" s="147"/>
    </row>
    <row r="149" spans="2:5" ht="23.25" customHeight="1">
      <c r="B149" s="144">
        <v>183</v>
      </c>
      <c r="C149" s="145" t="s">
        <v>274</v>
      </c>
      <c r="D149" s="11">
        <v>436</v>
      </c>
      <c r="E149" s="147"/>
    </row>
    <row r="150" spans="2:5" ht="23.25" customHeight="1">
      <c r="B150" s="1"/>
      <c r="C150" s="146" t="s">
        <v>275</v>
      </c>
      <c r="D150" s="11"/>
      <c r="E150" s="147"/>
    </row>
    <row r="151" spans="2:5" ht="23.25" customHeight="1">
      <c r="B151" s="144">
        <v>184</v>
      </c>
      <c r="C151" s="145" t="s">
        <v>276</v>
      </c>
      <c r="D151" s="11">
        <v>437</v>
      </c>
      <c r="E151" s="147"/>
    </row>
    <row r="152" spans="2:5" ht="23.25" customHeight="1">
      <c r="B152" s="144"/>
      <c r="C152" s="146" t="s">
        <v>277</v>
      </c>
      <c r="D152" s="11"/>
      <c r="E152" s="147"/>
    </row>
    <row r="153" spans="2:5" ht="23.25" customHeight="1">
      <c r="B153" s="144">
        <v>185</v>
      </c>
      <c r="C153" s="145" t="s">
        <v>278</v>
      </c>
      <c r="D153" s="11">
        <v>438</v>
      </c>
      <c r="E153" s="147"/>
    </row>
    <row r="154" spans="2:5" ht="23.25" customHeight="1">
      <c r="B154" s="1"/>
      <c r="C154" s="146" t="s">
        <v>279</v>
      </c>
      <c r="D154" s="11"/>
      <c r="E154" s="147"/>
    </row>
    <row r="155" spans="2:5" ht="23.25" customHeight="1">
      <c r="B155" s="144">
        <v>186</v>
      </c>
      <c r="C155" s="145" t="s">
        <v>280</v>
      </c>
      <c r="D155" s="11">
        <v>439</v>
      </c>
      <c r="E155" s="147"/>
    </row>
    <row r="156" spans="2:5" ht="23.25" customHeight="1">
      <c r="B156" s="144"/>
      <c r="C156" s="146" t="s">
        <v>281</v>
      </c>
      <c r="D156" s="11"/>
      <c r="E156" s="147"/>
    </row>
    <row r="157" spans="2:5" ht="23.25" customHeight="1">
      <c r="B157" s="144">
        <v>187</v>
      </c>
      <c r="C157" s="145" t="s">
        <v>282</v>
      </c>
      <c r="D157" s="11">
        <v>440</v>
      </c>
      <c r="E157" s="147"/>
    </row>
    <row r="158" spans="2:5" ht="23.25" customHeight="1">
      <c r="B158" s="1"/>
      <c r="C158" s="146" t="s">
        <v>283</v>
      </c>
      <c r="D158" s="11"/>
      <c r="E158" s="147"/>
    </row>
    <row r="159" spans="2:5" ht="23.25" customHeight="1">
      <c r="B159" s="144">
        <v>188</v>
      </c>
      <c r="C159" s="145" t="s">
        <v>284</v>
      </c>
      <c r="D159" s="11">
        <v>441</v>
      </c>
      <c r="E159" s="147"/>
    </row>
    <row r="160" spans="2:5" ht="23.25" customHeight="1">
      <c r="B160" s="144"/>
      <c r="C160" s="146" t="s">
        <v>285</v>
      </c>
      <c r="D160" s="11"/>
      <c r="E160" s="147"/>
    </row>
    <row r="161" spans="2:6" ht="23.25" customHeight="1">
      <c r="B161" s="144">
        <v>189</v>
      </c>
      <c r="C161" s="145" t="s">
        <v>286</v>
      </c>
      <c r="D161" s="11">
        <v>442</v>
      </c>
      <c r="E161" s="147"/>
      <c r="F161" s="1"/>
    </row>
    <row r="162" spans="2:6" ht="23.25" customHeight="1">
      <c r="B162" s="1"/>
      <c r="C162" s="146" t="s">
        <v>287</v>
      </c>
      <c r="D162" s="11"/>
      <c r="E162" s="147"/>
      <c r="F162" s="1"/>
    </row>
    <row r="163" spans="2:6" ht="23.25" customHeight="1">
      <c r="B163" s="144">
        <v>190</v>
      </c>
      <c r="C163" s="145" t="s">
        <v>288</v>
      </c>
      <c r="D163" s="11">
        <v>443</v>
      </c>
      <c r="E163" s="147"/>
      <c r="F163" s="6"/>
    </row>
    <row r="164" spans="2:6" ht="23.25" customHeight="1">
      <c r="B164" s="144"/>
      <c r="C164" s="146" t="s">
        <v>289</v>
      </c>
      <c r="D164" s="11"/>
      <c r="E164" s="147"/>
    </row>
    <row r="165" spans="2:6" ht="23.25" customHeight="1">
      <c r="B165" s="144">
        <v>191</v>
      </c>
      <c r="C165" s="145" t="s">
        <v>290</v>
      </c>
      <c r="D165" s="11">
        <v>444</v>
      </c>
      <c r="E165" s="147"/>
    </row>
    <row r="166" spans="2:6" ht="23.25" customHeight="1">
      <c r="B166" s="1"/>
      <c r="C166" s="146" t="s">
        <v>291</v>
      </c>
      <c r="D166" s="11"/>
      <c r="E166" s="147"/>
    </row>
    <row r="167" spans="2:6" ht="23.25" customHeight="1">
      <c r="B167" s="144">
        <v>192</v>
      </c>
      <c r="C167" s="145" t="s">
        <v>292</v>
      </c>
      <c r="D167" s="11">
        <v>445</v>
      </c>
      <c r="E167" s="147"/>
    </row>
    <row r="168" spans="2:6" ht="23.25" customHeight="1">
      <c r="B168" s="144"/>
      <c r="C168" s="146" t="s">
        <v>293</v>
      </c>
      <c r="D168" s="11"/>
      <c r="E168" s="147"/>
    </row>
    <row r="169" spans="2:6" ht="23.25" customHeight="1">
      <c r="B169" s="144">
        <v>193</v>
      </c>
      <c r="C169" s="145" t="s">
        <v>294</v>
      </c>
      <c r="D169" s="11">
        <v>446</v>
      </c>
      <c r="E169" s="147"/>
    </row>
    <row r="170" spans="2:6" ht="23.25" customHeight="1">
      <c r="B170" s="1"/>
      <c r="C170" s="146" t="s">
        <v>295</v>
      </c>
      <c r="D170" s="11"/>
      <c r="E170" s="147"/>
    </row>
    <row r="171" spans="2:6" ht="23.25" customHeight="1">
      <c r="B171" s="144">
        <v>194</v>
      </c>
      <c r="C171" s="145" t="s">
        <v>296</v>
      </c>
      <c r="D171" s="11">
        <v>447</v>
      </c>
      <c r="E171" s="147"/>
    </row>
    <row r="172" spans="2:6" ht="23.25" customHeight="1">
      <c r="B172" s="144"/>
      <c r="C172" s="146" t="s">
        <v>297</v>
      </c>
      <c r="D172" s="11"/>
      <c r="E172" s="147"/>
    </row>
    <row r="173" spans="2:6" ht="23.25" customHeight="1">
      <c r="B173" s="144">
        <v>195</v>
      </c>
      <c r="C173" s="145" t="s">
        <v>298</v>
      </c>
      <c r="D173" s="11">
        <v>448</v>
      </c>
      <c r="E173" s="147"/>
    </row>
    <row r="174" spans="2:6" ht="23.25" customHeight="1">
      <c r="B174" s="1"/>
      <c r="C174" s="146" t="s">
        <v>299</v>
      </c>
      <c r="D174" s="11"/>
      <c r="E174" s="147"/>
    </row>
    <row r="175" spans="2:6" ht="23.25" customHeight="1">
      <c r="B175" s="144">
        <v>196</v>
      </c>
      <c r="C175" s="145" t="s">
        <v>300</v>
      </c>
      <c r="D175" s="11">
        <v>449</v>
      </c>
      <c r="E175" s="147"/>
    </row>
    <row r="176" spans="2:6" ht="23.25" customHeight="1">
      <c r="B176" s="144"/>
      <c r="C176" s="146" t="s">
        <v>301</v>
      </c>
      <c r="D176" s="11"/>
      <c r="E176" s="147"/>
    </row>
    <row r="177" spans="2:5" ht="23.25" customHeight="1">
      <c r="B177" s="144">
        <v>197</v>
      </c>
      <c r="C177" s="145" t="s">
        <v>302</v>
      </c>
      <c r="D177" s="11">
        <v>450</v>
      </c>
      <c r="E177" s="147"/>
    </row>
    <row r="178" spans="2:5" ht="23.25" customHeight="1">
      <c r="B178" s="1"/>
      <c r="C178" s="146" t="s">
        <v>303</v>
      </c>
      <c r="D178" s="11"/>
      <c r="E178" s="147"/>
    </row>
    <row r="179" spans="2:5" ht="23.25" customHeight="1">
      <c r="B179" s="144">
        <v>198</v>
      </c>
      <c r="C179" s="145" t="s">
        <v>304</v>
      </c>
      <c r="D179" s="11">
        <v>451</v>
      </c>
      <c r="E179" s="147"/>
    </row>
    <row r="180" spans="2:5" ht="23.25" customHeight="1">
      <c r="B180" s="144"/>
      <c r="C180" s="146" t="s">
        <v>305</v>
      </c>
      <c r="D180" s="11"/>
      <c r="E180" s="147"/>
    </row>
    <row r="181" spans="2:5" ht="23.25" customHeight="1">
      <c r="B181" s="144">
        <v>199</v>
      </c>
      <c r="C181" s="145" t="s">
        <v>306</v>
      </c>
      <c r="D181" s="11">
        <v>452</v>
      </c>
      <c r="E181" s="147"/>
    </row>
    <row r="182" spans="2:5" ht="23.25" customHeight="1">
      <c r="B182" s="1"/>
      <c r="C182" s="146" t="s">
        <v>307</v>
      </c>
      <c r="D182" s="11"/>
      <c r="E182" s="147"/>
    </row>
    <row r="183" spans="2:5" ht="23.25" customHeight="1">
      <c r="B183" s="144">
        <v>200</v>
      </c>
      <c r="C183" s="145" t="s">
        <v>308</v>
      </c>
      <c r="D183" s="11">
        <v>453</v>
      </c>
      <c r="E183" s="147"/>
    </row>
    <row r="184" spans="2:5" ht="23.25" customHeight="1">
      <c r="B184" s="144"/>
      <c r="C184" s="146" t="s">
        <v>309</v>
      </c>
      <c r="D184" s="11"/>
      <c r="E184" s="147"/>
    </row>
    <row r="185" spans="2:5" ht="23.25" customHeight="1">
      <c r="B185" s="144">
        <v>201</v>
      </c>
      <c r="C185" s="145" t="s">
        <v>310</v>
      </c>
      <c r="D185" s="11">
        <v>454</v>
      </c>
      <c r="E185" s="147"/>
    </row>
    <row r="186" spans="2:5" ht="23.25" customHeight="1">
      <c r="B186" s="1"/>
      <c r="C186" s="146" t="s">
        <v>311</v>
      </c>
      <c r="D186" s="11"/>
      <c r="E186" s="147"/>
    </row>
    <row r="187" spans="2:5" ht="23.25" customHeight="1">
      <c r="B187" s="144">
        <v>202</v>
      </c>
      <c r="C187" s="145" t="s">
        <v>312</v>
      </c>
      <c r="D187" s="11">
        <v>455</v>
      </c>
      <c r="E187" s="147"/>
    </row>
    <row r="188" spans="2:5" ht="23.25" customHeight="1">
      <c r="B188" s="144"/>
      <c r="C188" s="146" t="s">
        <v>313</v>
      </c>
      <c r="D188" s="11"/>
      <c r="E188" s="147"/>
    </row>
    <row r="189" spans="2:5" ht="23.25" customHeight="1">
      <c r="B189" s="144">
        <v>203</v>
      </c>
      <c r="C189" s="145" t="s">
        <v>314</v>
      </c>
      <c r="D189" s="11">
        <v>456</v>
      </c>
      <c r="E189" s="147"/>
    </row>
    <row r="190" spans="2:5" ht="32.25" customHeight="1">
      <c r="B190" s="1"/>
      <c r="C190" s="146" t="s">
        <v>315</v>
      </c>
      <c r="D190" s="11"/>
      <c r="E190" s="147"/>
    </row>
    <row r="191" spans="2:5" ht="23.25" customHeight="1">
      <c r="B191" s="144">
        <v>204</v>
      </c>
      <c r="C191" s="145" t="s">
        <v>316</v>
      </c>
      <c r="D191" s="11">
        <v>457</v>
      </c>
      <c r="E191" s="147"/>
    </row>
    <row r="192" spans="2:5" ht="23.25" customHeight="1">
      <c r="B192" s="144"/>
      <c r="C192" s="146" t="s">
        <v>317</v>
      </c>
      <c r="D192" s="11"/>
      <c r="E192" s="147"/>
    </row>
    <row r="193" spans="2:5" ht="23.25" customHeight="1">
      <c r="B193" s="144">
        <v>205</v>
      </c>
      <c r="C193" s="145" t="s">
        <v>318</v>
      </c>
      <c r="D193" s="11">
        <v>458</v>
      </c>
      <c r="E193" s="147"/>
    </row>
    <row r="194" spans="2:5" ht="23.25" customHeight="1">
      <c r="B194" s="1"/>
      <c r="C194" s="146" t="s">
        <v>319</v>
      </c>
      <c r="D194" s="11"/>
      <c r="E194" s="147"/>
    </row>
    <row r="195" spans="2:5" ht="23.25" customHeight="1">
      <c r="B195" s="144">
        <v>206</v>
      </c>
      <c r="C195" s="145" t="s">
        <v>320</v>
      </c>
      <c r="D195" s="11">
        <v>459</v>
      </c>
      <c r="E195" s="147"/>
    </row>
    <row r="196" spans="2:5" ht="23.25" customHeight="1">
      <c r="B196" s="144"/>
      <c r="C196" s="146" t="s">
        <v>321</v>
      </c>
      <c r="D196" s="11"/>
      <c r="E196" s="147"/>
    </row>
    <row r="197" spans="2:5" ht="23.25" customHeight="1">
      <c r="B197" s="144">
        <v>207</v>
      </c>
      <c r="C197" s="145" t="s">
        <v>322</v>
      </c>
      <c r="D197" s="11">
        <v>460</v>
      </c>
      <c r="E197" s="147"/>
    </row>
    <row r="198" spans="2:5" ht="23.25" customHeight="1">
      <c r="B198" s="1"/>
      <c r="C198" s="146" t="s">
        <v>323</v>
      </c>
      <c r="D198" s="11"/>
      <c r="E198" s="147"/>
    </row>
    <row r="199" spans="2:5" ht="23.25" customHeight="1">
      <c r="B199" s="144">
        <v>208</v>
      </c>
      <c r="C199" s="145" t="s">
        <v>324</v>
      </c>
      <c r="D199" s="11">
        <v>461</v>
      </c>
      <c r="E199" s="147"/>
    </row>
    <row r="200" spans="2:5" ht="23.25" customHeight="1">
      <c r="B200" s="144"/>
      <c r="C200" s="146" t="s">
        <v>325</v>
      </c>
      <c r="D200" s="11"/>
      <c r="E200" s="147"/>
    </row>
    <row r="201" spans="2:5" ht="23.25" customHeight="1">
      <c r="B201" s="144">
        <v>209</v>
      </c>
      <c r="C201" s="145" t="s">
        <v>326</v>
      </c>
      <c r="D201" s="11">
        <v>462</v>
      </c>
      <c r="E201" s="147"/>
    </row>
    <row r="202" spans="2:5" ht="23.25" customHeight="1">
      <c r="B202" s="1"/>
      <c r="C202" s="146" t="s">
        <v>327</v>
      </c>
      <c r="D202" s="11"/>
      <c r="E202" s="147"/>
    </row>
    <row r="203" spans="2:5" ht="23.25" customHeight="1">
      <c r="B203" s="144">
        <v>210</v>
      </c>
      <c r="C203" s="145" t="s">
        <v>328</v>
      </c>
      <c r="D203" s="11">
        <v>463</v>
      </c>
      <c r="E203" s="147"/>
    </row>
    <row r="204" spans="2:5" ht="23.25" customHeight="1">
      <c r="B204" s="144"/>
      <c r="C204" s="146" t="s">
        <v>329</v>
      </c>
      <c r="D204" s="149"/>
      <c r="E204" s="147"/>
    </row>
    <row r="205" spans="2:5" ht="9.75" customHeight="1">
      <c r="B205" s="150"/>
      <c r="C205" s="151"/>
      <c r="D205" s="152"/>
      <c r="E205" s="147"/>
    </row>
    <row r="206" spans="2:5">
      <c r="B206" s="153"/>
      <c r="C206" s="154"/>
      <c r="E206" s="147"/>
    </row>
    <row r="207" spans="2:5">
      <c r="B207" s="153"/>
      <c r="C207" s="154"/>
      <c r="E207" s="147"/>
    </row>
    <row r="208" spans="2:5">
      <c r="B208" s="153"/>
      <c r="C208" s="154"/>
      <c r="E208" s="147"/>
    </row>
    <row r="209" spans="2:5">
      <c r="B209" s="153"/>
      <c r="C209" s="154"/>
      <c r="E209" s="147"/>
    </row>
    <row r="210" spans="2:5">
      <c r="B210" s="153"/>
      <c r="C210" s="154"/>
      <c r="E210" s="147"/>
    </row>
    <row r="211" spans="2:5">
      <c r="B211" s="153"/>
      <c r="C211" s="154"/>
      <c r="E211" s="147"/>
    </row>
    <row r="212" spans="2:5">
      <c r="B212" s="153"/>
      <c r="C212" s="154"/>
      <c r="E212" s="147"/>
    </row>
    <row r="213" spans="2:5">
      <c r="B213" s="153"/>
      <c r="C213" s="154"/>
      <c r="E213" s="147"/>
    </row>
    <row r="214" spans="2:5">
      <c r="B214" s="153"/>
      <c r="C214" s="154"/>
      <c r="E214" s="147"/>
    </row>
    <row r="215" spans="2:5">
      <c r="B215" s="153"/>
      <c r="C215" s="154"/>
      <c r="E215" s="147"/>
    </row>
    <row r="216" spans="2:5">
      <c r="B216" s="153"/>
      <c r="C216" s="154"/>
      <c r="E216" s="147"/>
    </row>
    <row r="217" spans="2:5">
      <c r="B217" s="153"/>
      <c r="C217" s="154"/>
      <c r="E217" s="147"/>
    </row>
    <row r="218" spans="2:5">
      <c r="B218" s="153"/>
      <c r="C218" s="154"/>
      <c r="E218" s="147"/>
    </row>
    <row r="219" spans="2:5">
      <c r="B219" s="153"/>
      <c r="C219" s="154"/>
      <c r="E219" s="147"/>
    </row>
    <row r="220" spans="2:5">
      <c r="B220" s="153"/>
      <c r="C220" s="154"/>
      <c r="E220" s="147"/>
    </row>
    <row r="221" spans="2:5">
      <c r="B221" s="153"/>
      <c r="C221" s="154"/>
      <c r="E221" s="147"/>
    </row>
    <row r="222" spans="2:5">
      <c r="B222" s="153"/>
      <c r="C222" s="154"/>
      <c r="E222" s="147"/>
    </row>
    <row r="223" spans="2:5">
      <c r="B223" s="153"/>
      <c r="C223" s="154"/>
      <c r="E223" s="147"/>
    </row>
    <row r="224" spans="2:5">
      <c r="B224" s="153"/>
      <c r="C224" s="154"/>
      <c r="E224" s="147"/>
    </row>
    <row r="225" spans="2:5">
      <c r="B225" s="153"/>
      <c r="C225" s="154"/>
      <c r="E225" s="147"/>
    </row>
    <row r="226" spans="2:5">
      <c r="B226" s="153"/>
      <c r="C226" s="154"/>
      <c r="E226" s="147"/>
    </row>
    <row r="227" spans="2:5">
      <c r="B227" s="153"/>
      <c r="C227" s="154"/>
      <c r="E227" s="147"/>
    </row>
    <row r="228" spans="2:5">
      <c r="B228" s="153"/>
      <c r="C228" s="154"/>
      <c r="E228" s="147"/>
    </row>
    <row r="229" spans="2:5">
      <c r="B229" s="153"/>
      <c r="C229" s="154"/>
      <c r="E229" s="147"/>
    </row>
    <row r="230" spans="2:5">
      <c r="B230" s="153"/>
      <c r="C230" s="154"/>
      <c r="E230" s="147"/>
    </row>
    <row r="231" spans="2:5">
      <c r="B231" s="153"/>
      <c r="C231" s="154"/>
      <c r="E231" s="147"/>
    </row>
  </sheetData>
  <mergeCells count="2">
    <mergeCell ref="B1:D1"/>
    <mergeCell ref="B2:D2"/>
  </mergeCells>
  <pageMargins left="0.98425196850393704" right="0.98425196850393704" top="0.94488188976377996" bottom="1.49606299212598" header="0.511811023622047" footer="1.1811023622047201"/>
  <pageSetup paperSize="9" firstPageNumber="339" orientation="portrait" useFirstPageNumber="1" horizontalDpi="4294967295" verticalDpi="4294967295" r:id="rId1"/>
  <headerFooter alignWithMargins="0">
    <oddFooter>&amp;C&amp;"-,Bold"Nông nghiệp, lâm nghiệp và thủy sản -&amp;"-,Regular" &amp;"-,Italic"Agriculture, forestry and fishing&amp;"-,Regular"           &amp;20&amp;P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99"/>
  <sheetViews>
    <sheetView workbookViewId="0">
      <selection activeCell="R7" sqref="R7"/>
    </sheetView>
  </sheetViews>
  <sheetFormatPr defaultColWidth="0" defaultRowHeight="15"/>
  <cols>
    <col min="1" max="1" width="24.5703125" style="10" customWidth="1"/>
    <col min="2" max="3" width="10.85546875" style="10" hidden="1" customWidth="1"/>
    <col min="4" max="4" width="10.85546875" style="3" hidden="1" customWidth="1"/>
    <col min="5" max="9" width="10.85546875" style="3" customWidth="1"/>
    <col min="10" max="10" width="9.140625" style="10" customWidth="1"/>
    <col min="11" max="241" width="9.140625" style="27" customWidth="1"/>
    <col min="242" max="242" width="24.5703125" style="27" customWidth="1"/>
    <col min="243" max="243" width="10.85546875" style="27" customWidth="1"/>
    <col min="244" max="16384" width="0" style="27" hidden="1"/>
  </cols>
  <sheetData>
    <row r="1" spans="1:10" s="3" customFormat="1" ht="24" customHeight="1">
      <c r="A1" s="1" t="s">
        <v>810</v>
      </c>
      <c r="B1" s="1"/>
      <c r="C1" s="1"/>
    </row>
    <row r="2" spans="1:10" s="3" customFormat="1" ht="20.100000000000001" customHeight="1">
      <c r="A2" s="4" t="s">
        <v>384</v>
      </c>
      <c r="B2" s="1"/>
    </row>
    <row r="3" spans="1:10" s="3" customFormat="1" ht="13.5" customHeight="1">
      <c r="A3" s="6"/>
    </row>
    <row r="4" spans="1:10" s="10" customFormat="1" ht="20.100000000000001" customHeight="1">
      <c r="A4" s="123"/>
      <c r="B4" s="188"/>
      <c r="C4" s="123"/>
      <c r="D4" s="11"/>
      <c r="E4" s="7"/>
      <c r="F4" s="7"/>
      <c r="G4" s="123"/>
      <c r="H4" s="123"/>
      <c r="I4" s="179" t="s">
        <v>385</v>
      </c>
    </row>
    <row r="5" spans="1:10" s="10" customFormat="1" ht="27" customHeight="1">
      <c r="A5" s="11"/>
      <c r="B5" s="356">
        <v>2010</v>
      </c>
      <c r="C5" s="356">
        <v>2014</v>
      </c>
      <c r="D5" s="356">
        <v>2015</v>
      </c>
      <c r="E5" s="450">
        <v>2016</v>
      </c>
      <c r="F5" s="450">
        <v>2017</v>
      </c>
      <c r="G5" s="450">
        <v>2018</v>
      </c>
      <c r="H5" s="450">
        <v>2019</v>
      </c>
      <c r="I5" s="450">
        <v>2020</v>
      </c>
    </row>
    <row r="6" spans="1:10" s="10" customFormat="1" ht="7.5" customHeight="1">
      <c r="A6" s="11"/>
      <c r="B6" s="356"/>
      <c r="C6" s="118"/>
      <c r="D6" s="118"/>
      <c r="E6" s="356"/>
      <c r="F6" s="356"/>
      <c r="G6" s="356"/>
      <c r="H6" s="356"/>
      <c r="I6" s="356"/>
    </row>
    <row r="7" spans="1:10" s="10" customFormat="1" ht="20.100000000000001" customHeight="1">
      <c r="A7" s="201" t="s">
        <v>2</v>
      </c>
      <c r="B7" s="119">
        <f t="shared" ref="B7:D7" si="0">SUM(B8:B32)</f>
        <v>50037</v>
      </c>
      <c r="C7" s="119">
        <f t="shared" si="0"/>
        <v>47341</v>
      </c>
      <c r="D7" s="119">
        <f t="shared" si="0"/>
        <v>45874</v>
      </c>
      <c r="E7" s="375">
        <v>42778.2</v>
      </c>
      <c r="F7" s="375">
        <v>42464</v>
      </c>
      <c r="G7" s="375">
        <v>38588.590000000004</v>
      </c>
      <c r="H7" s="375">
        <v>36828.67</v>
      </c>
      <c r="I7" s="375">
        <v>35317</v>
      </c>
      <c r="J7" s="215"/>
    </row>
    <row r="8" spans="1:10" s="10" customFormat="1" ht="20.100000000000001" customHeight="1">
      <c r="A8" s="19" t="s">
        <v>3</v>
      </c>
      <c r="B8" s="356">
        <v>134</v>
      </c>
      <c r="C8" s="356">
        <v>69</v>
      </c>
      <c r="D8" s="356">
        <v>71</v>
      </c>
      <c r="E8" s="379">
        <v>109</v>
      </c>
      <c r="F8" s="379">
        <v>97</v>
      </c>
      <c r="G8" s="379">
        <v>64</v>
      </c>
      <c r="H8" s="379">
        <v>61</v>
      </c>
      <c r="I8" s="379">
        <v>51</v>
      </c>
      <c r="J8" s="118"/>
    </row>
    <row r="9" spans="1:10" s="10" customFormat="1" ht="20.100000000000001" customHeight="1">
      <c r="A9" s="186" t="s">
        <v>4</v>
      </c>
      <c r="B9" s="356"/>
      <c r="C9" s="356"/>
      <c r="D9" s="356"/>
      <c r="E9" s="379"/>
      <c r="F9" s="379"/>
      <c r="G9" s="379"/>
      <c r="H9" s="379"/>
      <c r="I9" s="379"/>
      <c r="J9" s="118"/>
    </row>
    <row r="10" spans="1:10" s="10" customFormat="1" ht="20.100000000000001" customHeight="1">
      <c r="A10" s="19" t="s">
        <v>5</v>
      </c>
      <c r="B10" s="356">
        <v>0</v>
      </c>
      <c r="C10" s="356">
        <v>0</v>
      </c>
      <c r="D10" s="356">
        <v>0</v>
      </c>
      <c r="E10" s="451">
        <v>0</v>
      </c>
      <c r="F10" s="451">
        <v>0</v>
      </c>
      <c r="G10" s="451">
        <v>0</v>
      </c>
      <c r="H10" s="451">
        <v>0</v>
      </c>
      <c r="I10" s="451">
        <v>0</v>
      </c>
      <c r="J10" s="118"/>
    </row>
    <row r="11" spans="1:10" s="10" customFormat="1" ht="20.100000000000001" customHeight="1">
      <c r="A11" s="186" t="s">
        <v>6</v>
      </c>
      <c r="B11" s="356"/>
      <c r="C11" s="356"/>
      <c r="D11" s="356"/>
      <c r="E11" s="379"/>
      <c r="F11" s="379"/>
      <c r="G11" s="379"/>
      <c r="H11" s="379"/>
      <c r="I11" s="379"/>
      <c r="J11" s="118"/>
    </row>
    <row r="12" spans="1:10" s="10" customFormat="1" ht="20.100000000000001" customHeight="1">
      <c r="A12" s="19" t="s">
        <v>7</v>
      </c>
      <c r="B12" s="356">
        <v>4455</v>
      </c>
      <c r="C12" s="356">
        <v>4301</v>
      </c>
      <c r="D12" s="356">
        <v>4384</v>
      </c>
      <c r="E12" s="379">
        <v>4362</v>
      </c>
      <c r="F12" s="379">
        <v>4419</v>
      </c>
      <c r="G12" s="379">
        <v>4209</v>
      </c>
      <c r="H12" s="379">
        <v>4193</v>
      </c>
      <c r="I12" s="379">
        <v>3905</v>
      </c>
      <c r="J12" s="118"/>
    </row>
    <row r="13" spans="1:10" s="10" customFormat="1" ht="20.100000000000001" customHeight="1">
      <c r="A13" s="186" t="s">
        <v>8</v>
      </c>
      <c r="B13" s="356"/>
      <c r="C13" s="356"/>
      <c r="D13" s="356"/>
      <c r="E13" s="379"/>
      <c r="F13" s="379"/>
      <c r="G13" s="379"/>
      <c r="H13" s="379"/>
      <c r="I13" s="379"/>
      <c r="J13" s="118"/>
    </row>
    <row r="14" spans="1:10" s="10" customFormat="1" ht="20.100000000000001" customHeight="1">
      <c r="A14" s="19" t="s">
        <v>9</v>
      </c>
      <c r="B14" s="356">
        <v>687</v>
      </c>
      <c r="C14" s="356">
        <v>619</v>
      </c>
      <c r="D14" s="356">
        <v>619</v>
      </c>
      <c r="E14" s="379">
        <v>556</v>
      </c>
      <c r="F14" s="379">
        <v>571</v>
      </c>
      <c r="G14" s="379">
        <v>578</v>
      </c>
      <c r="H14" s="379">
        <v>582</v>
      </c>
      <c r="I14" s="379">
        <v>581</v>
      </c>
      <c r="J14" s="118"/>
    </row>
    <row r="15" spans="1:10" s="10" customFormat="1" ht="20.100000000000001" customHeight="1">
      <c r="A15" s="186" t="s">
        <v>31</v>
      </c>
      <c r="B15" s="356"/>
      <c r="C15" s="356"/>
      <c r="D15" s="356"/>
      <c r="E15" s="379"/>
      <c r="F15" s="379"/>
      <c r="G15" s="379"/>
      <c r="H15" s="379"/>
      <c r="I15" s="379"/>
      <c r="J15" s="118"/>
    </row>
    <row r="16" spans="1:10" s="10" customFormat="1" ht="20.100000000000001" customHeight="1">
      <c r="A16" s="19" t="s">
        <v>11</v>
      </c>
      <c r="B16" s="356">
        <v>4458</v>
      </c>
      <c r="C16" s="356">
        <v>4252</v>
      </c>
      <c r="D16" s="356">
        <v>4074</v>
      </c>
      <c r="E16" s="379">
        <v>3933</v>
      </c>
      <c r="F16" s="379">
        <v>3718</v>
      </c>
      <c r="G16" s="379">
        <v>3075.45</v>
      </c>
      <c r="H16" s="379">
        <v>2859</v>
      </c>
      <c r="I16" s="379">
        <v>2352</v>
      </c>
      <c r="J16" s="118"/>
    </row>
    <row r="17" spans="1:10" s="10" customFormat="1" ht="20.100000000000001" customHeight="1">
      <c r="A17" s="186" t="s">
        <v>32</v>
      </c>
      <c r="B17" s="356"/>
      <c r="C17" s="356"/>
      <c r="D17" s="356"/>
      <c r="E17" s="379"/>
      <c r="F17" s="379"/>
      <c r="G17" s="379"/>
      <c r="H17" s="379"/>
      <c r="I17" s="379"/>
      <c r="J17" s="118"/>
    </row>
    <row r="18" spans="1:10" s="10" customFormat="1" ht="20.100000000000001" customHeight="1">
      <c r="A18" s="19" t="s">
        <v>13</v>
      </c>
      <c r="B18" s="356">
        <v>5546</v>
      </c>
      <c r="C18" s="356">
        <v>4322</v>
      </c>
      <c r="D18" s="356">
        <v>3972</v>
      </c>
      <c r="E18" s="379">
        <v>3384</v>
      </c>
      <c r="F18" s="379">
        <v>3076</v>
      </c>
      <c r="G18" s="379">
        <v>2969.14</v>
      </c>
      <c r="H18" s="379">
        <v>2735</v>
      </c>
      <c r="I18" s="379">
        <v>2447</v>
      </c>
      <c r="J18" s="118"/>
    </row>
    <row r="19" spans="1:10" s="10" customFormat="1" ht="20.100000000000001" customHeight="1">
      <c r="A19" s="186" t="s">
        <v>34</v>
      </c>
      <c r="B19" s="356"/>
      <c r="C19" s="356"/>
      <c r="D19" s="356"/>
      <c r="E19" s="379"/>
      <c r="F19" s="379"/>
      <c r="G19" s="379"/>
      <c r="H19" s="379"/>
      <c r="I19" s="379"/>
      <c r="J19" s="118"/>
    </row>
    <row r="20" spans="1:10" s="10" customFormat="1" ht="20.100000000000001" customHeight="1">
      <c r="A20" s="19" t="s">
        <v>15</v>
      </c>
      <c r="B20" s="356">
        <v>9982</v>
      </c>
      <c r="C20" s="356">
        <v>7231</v>
      </c>
      <c r="D20" s="356">
        <v>6338</v>
      </c>
      <c r="E20" s="379">
        <v>5630</v>
      </c>
      <c r="F20" s="379">
        <v>5411</v>
      </c>
      <c r="G20" s="379">
        <v>4716.3</v>
      </c>
      <c r="H20" s="379">
        <v>4256.6000000000004</v>
      </c>
      <c r="I20" s="379">
        <v>3960</v>
      </c>
    </row>
    <row r="21" spans="1:10" s="10" customFormat="1" ht="20.100000000000001" customHeight="1">
      <c r="A21" s="186" t="s">
        <v>35</v>
      </c>
      <c r="B21" s="356"/>
      <c r="C21" s="356"/>
      <c r="D21" s="356"/>
      <c r="E21" s="379"/>
      <c r="F21" s="379"/>
      <c r="G21" s="379"/>
      <c r="H21" s="379"/>
      <c r="I21" s="379"/>
    </row>
    <row r="22" spans="1:10" s="10" customFormat="1" ht="20.100000000000001" customHeight="1">
      <c r="A22" s="19" t="s">
        <v>17</v>
      </c>
      <c r="B22" s="356">
        <v>5674</v>
      </c>
      <c r="C22" s="356">
        <v>6028.5</v>
      </c>
      <c r="D22" s="356">
        <v>5963</v>
      </c>
      <c r="E22" s="379">
        <v>5656</v>
      </c>
      <c r="F22" s="379">
        <v>5735</v>
      </c>
      <c r="G22" s="379">
        <v>5039.5</v>
      </c>
      <c r="H22" s="379">
        <v>4096.8</v>
      </c>
      <c r="I22" s="379">
        <v>4042</v>
      </c>
    </row>
    <row r="23" spans="1:10" s="10" customFormat="1" ht="20.100000000000001" customHeight="1">
      <c r="A23" s="186" t="s">
        <v>36</v>
      </c>
      <c r="B23" s="356"/>
      <c r="C23" s="356"/>
      <c r="D23" s="356"/>
      <c r="E23" s="379"/>
      <c r="F23" s="379"/>
      <c r="G23" s="379"/>
      <c r="H23" s="379"/>
      <c r="I23" s="379"/>
    </row>
    <row r="24" spans="1:10" s="10" customFormat="1" ht="20.100000000000001" customHeight="1">
      <c r="A24" s="19" t="s">
        <v>19</v>
      </c>
      <c r="B24" s="356">
        <v>702</v>
      </c>
      <c r="C24" s="356">
        <v>644</v>
      </c>
      <c r="D24" s="356">
        <v>665</v>
      </c>
      <c r="E24" s="379">
        <v>681.2</v>
      </c>
      <c r="F24" s="379">
        <v>756</v>
      </c>
      <c r="G24" s="379">
        <v>527.92999999999995</v>
      </c>
      <c r="H24" s="379">
        <v>456</v>
      </c>
      <c r="I24" s="379">
        <v>441</v>
      </c>
    </row>
    <row r="25" spans="1:10" s="10" customFormat="1" ht="20.100000000000001" customHeight="1">
      <c r="A25" s="186" t="s">
        <v>37</v>
      </c>
      <c r="B25" s="356"/>
      <c r="C25" s="356"/>
      <c r="D25" s="356"/>
      <c r="E25" s="379"/>
      <c r="F25" s="379"/>
      <c r="G25" s="379"/>
      <c r="H25" s="379"/>
      <c r="I25" s="379"/>
    </row>
    <row r="26" spans="1:10" s="10" customFormat="1" ht="20.100000000000001" customHeight="1">
      <c r="A26" s="19" t="s">
        <v>21</v>
      </c>
      <c r="B26" s="356">
        <v>797</v>
      </c>
      <c r="C26" s="356">
        <v>840</v>
      </c>
      <c r="D26" s="356">
        <v>634</v>
      </c>
      <c r="E26" s="379">
        <v>500</v>
      </c>
      <c r="F26" s="379">
        <v>542</v>
      </c>
      <c r="G26" s="379">
        <v>337.08</v>
      </c>
      <c r="H26" s="379">
        <v>279.76</v>
      </c>
      <c r="I26" s="379">
        <v>221</v>
      </c>
    </row>
    <row r="27" spans="1:10" s="10" customFormat="1" ht="20.100000000000001" customHeight="1">
      <c r="A27" s="186" t="s">
        <v>38</v>
      </c>
      <c r="B27" s="356"/>
      <c r="C27" s="356"/>
      <c r="D27" s="356"/>
      <c r="E27" s="379"/>
      <c r="F27" s="379"/>
      <c r="G27" s="379"/>
      <c r="H27" s="379"/>
      <c r="I27" s="379"/>
    </row>
    <row r="28" spans="1:10" s="10" customFormat="1" ht="20.100000000000001" customHeight="1">
      <c r="A28" s="19" t="s">
        <v>23</v>
      </c>
      <c r="B28" s="356">
        <v>8381</v>
      </c>
      <c r="C28" s="356">
        <v>8952</v>
      </c>
      <c r="D28" s="356">
        <v>8790</v>
      </c>
      <c r="E28" s="379">
        <v>8526</v>
      </c>
      <c r="F28" s="379">
        <v>7714</v>
      </c>
      <c r="G28" s="379">
        <v>6804.79</v>
      </c>
      <c r="H28" s="379">
        <v>6602.23</v>
      </c>
      <c r="I28" s="379">
        <v>6581</v>
      </c>
    </row>
    <row r="29" spans="1:10" s="10" customFormat="1" ht="20.100000000000001" customHeight="1">
      <c r="A29" s="186" t="s">
        <v>39</v>
      </c>
      <c r="B29" s="356"/>
      <c r="C29" s="356"/>
      <c r="D29" s="356"/>
      <c r="E29" s="379"/>
      <c r="F29" s="379"/>
      <c r="G29" s="379"/>
      <c r="H29" s="379"/>
      <c r="I29" s="379"/>
    </row>
    <row r="30" spans="1:10" s="10" customFormat="1" ht="20.100000000000001" customHeight="1">
      <c r="A30" s="19" t="s">
        <v>25</v>
      </c>
      <c r="B30" s="356">
        <v>9221</v>
      </c>
      <c r="C30" s="356">
        <v>10082.5</v>
      </c>
      <c r="D30" s="356">
        <v>10364</v>
      </c>
      <c r="E30" s="379">
        <v>9441</v>
      </c>
      <c r="F30" s="379">
        <v>10425</v>
      </c>
      <c r="G30" s="379">
        <v>10267.4</v>
      </c>
      <c r="H30" s="379">
        <v>10707.28</v>
      </c>
      <c r="I30" s="379">
        <v>10736</v>
      </c>
    </row>
    <row r="31" spans="1:10" s="10" customFormat="1" ht="20.100000000000001" customHeight="1">
      <c r="A31" s="186" t="s">
        <v>40</v>
      </c>
      <c r="B31" s="139"/>
      <c r="C31" s="139"/>
      <c r="D31" s="139"/>
      <c r="E31" s="356"/>
      <c r="F31" s="356"/>
      <c r="G31" s="356"/>
      <c r="H31" s="356"/>
      <c r="I31" s="356"/>
    </row>
    <row r="32" spans="1:10" s="10" customFormat="1" ht="12.75" customHeight="1">
      <c r="A32" s="123"/>
      <c r="B32" s="123"/>
      <c r="C32" s="123"/>
      <c r="D32" s="123"/>
      <c r="E32" s="123"/>
      <c r="F32" s="123"/>
      <c r="G32" s="123"/>
      <c r="H32" s="123"/>
      <c r="I32" s="123"/>
    </row>
    <row r="33" spans="1:9" s="10" customFormat="1" ht="20.100000000000001" customHeight="1">
      <c r="A33" s="11"/>
      <c r="B33" s="11"/>
      <c r="C33" s="11"/>
      <c r="D33" s="11"/>
      <c r="E33" s="11"/>
      <c r="F33" s="11"/>
      <c r="G33" s="11"/>
      <c r="H33" s="11"/>
      <c r="I33" s="11"/>
    </row>
    <row r="34" spans="1:9" s="10" customFormat="1" ht="20.100000000000001" customHeight="1">
      <c r="A34" s="126"/>
      <c r="B34" s="127"/>
      <c r="C34" s="519"/>
      <c r="D34" s="519"/>
      <c r="E34" s="11"/>
      <c r="F34" s="11"/>
      <c r="G34" s="11"/>
      <c r="H34" s="11"/>
      <c r="I34" s="11"/>
    </row>
    <row r="35" spans="1:9" s="10" customFormat="1" ht="20.100000000000001" customHeight="1">
      <c r="A35" s="128"/>
      <c r="B35" s="126"/>
      <c r="C35" s="220"/>
      <c r="D35" s="11"/>
      <c r="E35" s="11"/>
      <c r="F35" s="11"/>
      <c r="G35" s="11"/>
      <c r="H35" s="11"/>
      <c r="I35" s="11"/>
    </row>
    <row r="36" spans="1:9" s="10" customFormat="1" ht="20.100000000000001" customHeight="1">
      <c r="A36" s="11"/>
      <c r="B36" s="11"/>
      <c r="C36" s="11"/>
      <c r="D36" s="11"/>
      <c r="E36" s="11"/>
      <c r="F36" s="11"/>
      <c r="G36" s="11"/>
      <c r="H36" s="11"/>
      <c r="I36" s="11"/>
    </row>
    <row r="37" spans="1:9" s="10" customFormat="1" ht="20.100000000000001" customHeight="1">
      <c r="A37" s="11"/>
      <c r="B37" s="11"/>
      <c r="C37" s="11"/>
      <c r="D37" s="11"/>
      <c r="E37" s="11"/>
      <c r="F37" s="11"/>
      <c r="G37" s="11"/>
      <c r="H37" s="11"/>
      <c r="I37" s="11"/>
    </row>
    <row r="38" spans="1:9" s="10" customFormat="1" ht="20.100000000000001" customHeight="1">
      <c r="A38" s="11"/>
      <c r="B38" s="11"/>
      <c r="C38" s="11"/>
      <c r="D38" s="11"/>
      <c r="E38" s="11"/>
      <c r="F38" s="11"/>
      <c r="G38" s="11"/>
      <c r="H38" s="11"/>
      <c r="I38" s="11"/>
    </row>
    <row r="39" spans="1:9" s="10" customFormat="1" ht="20.100000000000001" customHeight="1">
      <c r="A39" s="11"/>
      <c r="B39" s="11"/>
      <c r="C39" s="11"/>
      <c r="D39" s="11"/>
      <c r="E39" s="11"/>
      <c r="F39" s="11"/>
      <c r="G39" s="11"/>
      <c r="H39" s="11"/>
      <c r="I39" s="11"/>
    </row>
    <row r="40" spans="1:9" s="10" customFormat="1" ht="20.100000000000001" customHeight="1">
      <c r="A40" s="11"/>
      <c r="B40" s="11"/>
      <c r="C40" s="11"/>
      <c r="D40" s="11"/>
      <c r="E40" s="11"/>
      <c r="F40" s="11"/>
      <c r="G40" s="11"/>
      <c r="H40" s="11"/>
      <c r="I40" s="11"/>
    </row>
    <row r="41" spans="1:9" s="10" customFormat="1" ht="20.100000000000001" customHeight="1">
      <c r="A41" s="11"/>
      <c r="B41" s="11"/>
      <c r="C41" s="11"/>
      <c r="D41" s="11"/>
      <c r="E41" s="11"/>
      <c r="F41" s="11"/>
      <c r="G41" s="11"/>
      <c r="H41" s="11"/>
      <c r="I41" s="11"/>
    </row>
    <row r="42" spans="1:9" s="10" customFormat="1" ht="20.100000000000001" customHeight="1">
      <c r="A42" s="11"/>
      <c r="B42" s="11"/>
      <c r="C42" s="11"/>
      <c r="D42" s="11"/>
      <c r="E42" s="11"/>
      <c r="F42" s="11"/>
      <c r="G42" s="11"/>
      <c r="H42" s="11"/>
      <c r="I42" s="11"/>
    </row>
    <row r="43" spans="1:9" s="10" customFormat="1" ht="20.100000000000001" customHeight="1">
      <c r="A43" s="11"/>
      <c r="B43" s="11"/>
      <c r="C43" s="11"/>
      <c r="D43" s="11"/>
      <c r="E43" s="11"/>
      <c r="F43" s="11"/>
      <c r="G43" s="11"/>
      <c r="H43" s="11"/>
      <c r="I43" s="11"/>
    </row>
    <row r="44" spans="1:9" s="10" customFormat="1" ht="20.100000000000001" customHeight="1">
      <c r="A44" s="11"/>
      <c r="B44" s="11"/>
      <c r="C44" s="11"/>
      <c r="D44" s="11"/>
      <c r="E44" s="11"/>
      <c r="F44" s="11"/>
      <c r="G44" s="11"/>
      <c r="H44" s="11"/>
      <c r="I44" s="11"/>
    </row>
    <row r="45" spans="1:9" s="10" customFormat="1" ht="20.100000000000001" customHeight="1">
      <c r="A45" s="11"/>
      <c r="B45" s="11"/>
      <c r="C45" s="11"/>
      <c r="D45" s="11"/>
      <c r="E45" s="11"/>
      <c r="F45" s="11"/>
      <c r="G45" s="11"/>
      <c r="H45" s="11"/>
      <c r="I45" s="11"/>
    </row>
    <row r="46" spans="1:9" s="10" customFormat="1" ht="20.100000000000001" customHeight="1">
      <c r="A46" s="11"/>
      <c r="B46" s="11"/>
      <c r="C46" s="11"/>
      <c r="D46" s="11"/>
      <c r="E46" s="11"/>
      <c r="F46" s="11"/>
      <c r="G46" s="11"/>
      <c r="H46" s="11"/>
      <c r="I46" s="11"/>
    </row>
    <row r="47" spans="1:9" s="10" customFormat="1" ht="20.100000000000001" customHeight="1">
      <c r="A47" s="11"/>
      <c r="B47" s="11"/>
      <c r="C47" s="11"/>
      <c r="D47" s="11"/>
      <c r="E47" s="11"/>
      <c r="F47" s="11"/>
      <c r="G47" s="11"/>
      <c r="H47" s="11"/>
      <c r="I47" s="11"/>
    </row>
    <row r="48" spans="1:9" s="10" customFormat="1" ht="20.100000000000001" customHeight="1">
      <c r="A48" s="11"/>
      <c r="B48" s="11"/>
      <c r="C48" s="11"/>
      <c r="D48" s="11"/>
      <c r="E48" s="11"/>
      <c r="F48" s="11"/>
      <c r="G48" s="11"/>
      <c r="H48" s="11"/>
      <c r="I48" s="11"/>
    </row>
    <row r="49" spans="1:9" s="10" customFormat="1" ht="20.100000000000001" customHeight="1">
      <c r="A49" s="11"/>
      <c r="B49" s="11"/>
      <c r="C49" s="11"/>
      <c r="D49" s="11"/>
      <c r="E49" s="11"/>
      <c r="F49" s="11"/>
      <c r="G49" s="11"/>
      <c r="H49" s="11"/>
      <c r="I49" s="11"/>
    </row>
    <row r="50" spans="1:9" s="10" customFormat="1" ht="20.100000000000001" customHeight="1">
      <c r="A50" s="11"/>
      <c r="B50" s="11"/>
      <c r="C50" s="11"/>
      <c r="D50" s="11"/>
      <c r="E50" s="11"/>
      <c r="F50" s="11"/>
      <c r="G50" s="11"/>
      <c r="H50" s="11"/>
      <c r="I50" s="11"/>
    </row>
    <row r="51" spans="1:9" s="10" customFormat="1" ht="20.100000000000001" customHeight="1">
      <c r="A51" s="11"/>
      <c r="B51" s="11"/>
      <c r="C51" s="11"/>
      <c r="D51" s="11"/>
      <c r="E51" s="11"/>
      <c r="F51" s="11"/>
      <c r="G51" s="11"/>
      <c r="H51" s="11"/>
      <c r="I51" s="11"/>
    </row>
    <row r="52" spans="1:9" s="10" customFormat="1" ht="20.100000000000001" customHeight="1">
      <c r="A52" s="11"/>
      <c r="B52" s="11"/>
      <c r="C52" s="11"/>
      <c r="D52" s="11"/>
      <c r="E52" s="11"/>
      <c r="F52" s="11"/>
      <c r="G52" s="11"/>
      <c r="H52" s="11"/>
      <c r="I52" s="11"/>
    </row>
    <row r="53" spans="1:9" s="10" customFormat="1" ht="20.100000000000001" customHeight="1">
      <c r="A53" s="11"/>
      <c r="B53" s="11"/>
      <c r="C53" s="11"/>
      <c r="D53" s="11"/>
      <c r="E53" s="11"/>
      <c r="F53" s="11"/>
      <c r="G53" s="11"/>
      <c r="H53" s="11"/>
      <c r="I53" s="11"/>
    </row>
    <row r="54" spans="1:9" s="10" customFormat="1" ht="20.100000000000001" customHeight="1">
      <c r="A54" s="11"/>
      <c r="B54" s="11"/>
      <c r="C54" s="11"/>
      <c r="D54" s="11"/>
      <c r="E54" s="11"/>
      <c r="F54" s="11"/>
      <c r="G54" s="11"/>
      <c r="H54" s="11"/>
      <c r="I54" s="11"/>
    </row>
    <row r="55" spans="1:9" s="10" customFormat="1" ht="20.100000000000001" customHeight="1">
      <c r="A55" s="11"/>
      <c r="B55" s="11"/>
      <c r="C55" s="11"/>
      <c r="D55" s="11"/>
      <c r="E55" s="11"/>
      <c r="F55" s="11"/>
      <c r="G55" s="11"/>
      <c r="H55" s="11"/>
      <c r="I55" s="11"/>
    </row>
    <row r="56" spans="1:9" s="10" customFormat="1" ht="20.100000000000001" customHeight="1">
      <c r="A56" s="11"/>
      <c r="B56" s="11"/>
      <c r="C56" s="11"/>
      <c r="D56" s="11"/>
      <c r="E56" s="11"/>
      <c r="F56" s="11"/>
      <c r="G56" s="11"/>
      <c r="H56" s="11"/>
      <c r="I56" s="11"/>
    </row>
    <row r="57" spans="1:9" s="10" customFormat="1" ht="20.100000000000001" customHeight="1">
      <c r="A57" s="11"/>
      <c r="B57" s="11"/>
      <c r="C57" s="11"/>
      <c r="D57" s="11"/>
      <c r="E57" s="11"/>
      <c r="F57" s="11"/>
      <c r="G57" s="11"/>
      <c r="H57" s="11"/>
      <c r="I57" s="11"/>
    </row>
    <row r="58" spans="1:9" s="10" customFormat="1" ht="20.100000000000001" customHeight="1">
      <c r="A58" s="11"/>
      <c r="B58" s="11"/>
      <c r="C58" s="11"/>
      <c r="D58" s="11"/>
      <c r="E58" s="11"/>
      <c r="F58" s="11"/>
      <c r="G58" s="11"/>
      <c r="H58" s="11"/>
      <c r="I58" s="11"/>
    </row>
    <row r="59" spans="1:9" s="10" customFormat="1" ht="20.100000000000001" customHeight="1">
      <c r="A59" s="11"/>
      <c r="B59" s="11"/>
      <c r="C59" s="11"/>
      <c r="D59" s="11"/>
      <c r="E59" s="11"/>
      <c r="F59" s="11"/>
      <c r="G59" s="11"/>
      <c r="H59" s="11"/>
      <c r="I59" s="11"/>
    </row>
    <row r="60" spans="1:9" s="10" customFormat="1" ht="20.100000000000001" customHeight="1">
      <c r="A60" s="11"/>
      <c r="B60" s="11"/>
      <c r="C60" s="11"/>
      <c r="D60" s="11"/>
      <c r="E60" s="11"/>
      <c r="F60" s="11"/>
      <c r="G60" s="11"/>
      <c r="H60" s="11"/>
      <c r="I60" s="11"/>
    </row>
    <row r="61" spans="1:9" s="10" customFormat="1" ht="20.100000000000001" customHeight="1">
      <c r="A61" s="11"/>
      <c r="B61" s="11"/>
      <c r="C61" s="11"/>
      <c r="D61" s="11"/>
      <c r="E61" s="11"/>
      <c r="F61" s="11"/>
      <c r="G61" s="11"/>
      <c r="H61" s="11"/>
      <c r="I61" s="11"/>
    </row>
    <row r="62" spans="1:9" s="10" customFormat="1" ht="20.100000000000001" customHeight="1">
      <c r="A62" s="11"/>
      <c r="B62" s="11"/>
      <c r="C62" s="11"/>
      <c r="D62" s="11"/>
      <c r="E62" s="11"/>
      <c r="F62" s="11"/>
      <c r="G62" s="11"/>
      <c r="H62" s="11"/>
      <c r="I62" s="11"/>
    </row>
    <row r="63" spans="1:9" s="10" customFormat="1" ht="20.100000000000001" customHeight="1">
      <c r="A63" s="11"/>
      <c r="B63" s="11"/>
      <c r="C63" s="11"/>
      <c r="D63" s="11"/>
      <c r="E63" s="11"/>
      <c r="F63" s="11"/>
      <c r="G63" s="11"/>
      <c r="H63" s="11"/>
      <c r="I63" s="11"/>
    </row>
    <row r="64" spans="1:9" s="10" customFormat="1" ht="20.100000000000001" customHeight="1">
      <c r="A64" s="11"/>
      <c r="B64" s="11"/>
      <c r="C64" s="11"/>
      <c r="D64" s="11"/>
      <c r="E64" s="11"/>
      <c r="F64" s="11"/>
      <c r="G64" s="11"/>
      <c r="H64" s="11"/>
      <c r="I64" s="11"/>
    </row>
    <row r="65" spans="1:9" s="10" customFormat="1" ht="20.100000000000001" customHeight="1">
      <c r="A65" s="11"/>
      <c r="B65" s="11"/>
      <c r="C65" s="11"/>
      <c r="D65" s="11"/>
      <c r="E65" s="11"/>
      <c r="F65" s="11"/>
      <c r="G65" s="11"/>
      <c r="H65" s="11"/>
      <c r="I65" s="11"/>
    </row>
    <row r="66" spans="1:9" s="10" customFormat="1" ht="20.100000000000001" customHeight="1">
      <c r="A66" s="11"/>
      <c r="B66" s="11"/>
      <c r="C66" s="11"/>
      <c r="D66" s="11"/>
      <c r="E66" s="11"/>
      <c r="F66" s="11"/>
      <c r="G66" s="11"/>
      <c r="H66" s="11"/>
      <c r="I66" s="11"/>
    </row>
    <row r="67" spans="1:9" s="10" customFormat="1" ht="20.100000000000001" customHeight="1">
      <c r="A67" s="11"/>
      <c r="B67" s="11"/>
      <c r="C67" s="11"/>
      <c r="D67" s="11"/>
      <c r="E67" s="11"/>
      <c r="F67" s="11"/>
      <c r="G67" s="11"/>
      <c r="H67" s="11"/>
      <c r="I67" s="11"/>
    </row>
    <row r="68" spans="1:9" s="10" customFormat="1" ht="15.95" customHeight="1">
      <c r="A68" s="11"/>
      <c r="B68" s="11"/>
      <c r="C68" s="11"/>
      <c r="D68" s="11"/>
      <c r="E68" s="11"/>
      <c r="F68" s="11"/>
      <c r="G68" s="11"/>
      <c r="H68" s="11"/>
      <c r="I68" s="11"/>
    </row>
    <row r="69" spans="1:9" s="10" customFormat="1" ht="15.95" customHeight="1">
      <c r="A69" s="11"/>
      <c r="B69" s="11"/>
      <c r="C69" s="11"/>
      <c r="D69" s="11"/>
      <c r="E69" s="11"/>
      <c r="F69" s="11"/>
      <c r="G69" s="11"/>
      <c r="H69" s="11"/>
      <c r="I69" s="11"/>
    </row>
    <row r="70" spans="1:9" s="10" customFormat="1" ht="15.95" customHeight="1">
      <c r="A70" s="11"/>
      <c r="B70" s="11"/>
      <c r="C70" s="11"/>
      <c r="D70" s="11"/>
      <c r="E70" s="11"/>
      <c r="F70" s="11"/>
      <c r="G70" s="11"/>
      <c r="H70" s="11"/>
      <c r="I70" s="11"/>
    </row>
    <row r="71" spans="1:9" s="10" customFormat="1" ht="15.95" customHeight="1">
      <c r="A71" s="11"/>
      <c r="B71" s="11"/>
      <c r="C71" s="11"/>
      <c r="D71" s="11"/>
      <c r="E71" s="11"/>
      <c r="F71" s="11"/>
      <c r="G71" s="11"/>
      <c r="H71" s="11"/>
      <c r="I71" s="11"/>
    </row>
    <row r="72" spans="1:9" s="10" customFormat="1" ht="15.95" customHeight="1">
      <c r="A72" s="11"/>
      <c r="B72" s="11"/>
      <c r="C72" s="11"/>
      <c r="D72" s="11"/>
      <c r="E72" s="11"/>
      <c r="F72" s="11"/>
      <c r="G72" s="11"/>
      <c r="H72" s="11"/>
      <c r="I72" s="11"/>
    </row>
    <row r="73" spans="1:9" s="10" customFormat="1" ht="15.95" customHeight="1">
      <c r="A73" s="11"/>
      <c r="B73" s="11"/>
      <c r="C73" s="11"/>
      <c r="D73" s="11"/>
      <c r="E73" s="11"/>
      <c r="F73" s="11"/>
      <c r="G73" s="11"/>
      <c r="H73" s="11"/>
      <c r="I73" s="11"/>
    </row>
    <row r="74" spans="1:9" s="10" customFormat="1" ht="15.95" customHeight="1">
      <c r="A74" s="11"/>
      <c r="B74" s="11"/>
      <c r="C74" s="11"/>
      <c r="D74" s="11"/>
      <c r="E74" s="11"/>
      <c r="F74" s="11"/>
      <c r="G74" s="11"/>
      <c r="H74" s="11"/>
      <c r="I74" s="11"/>
    </row>
    <row r="75" spans="1:9" s="10" customFormat="1" ht="15.95" customHeight="1">
      <c r="A75" s="11"/>
      <c r="B75" s="11"/>
      <c r="C75" s="11"/>
      <c r="D75" s="11"/>
      <c r="E75" s="11"/>
      <c r="F75" s="11"/>
      <c r="G75" s="11"/>
      <c r="H75" s="11"/>
      <c r="I75" s="11"/>
    </row>
    <row r="76" spans="1:9" s="10" customFormat="1" ht="15.95" customHeight="1">
      <c r="A76" s="11"/>
      <c r="B76" s="11"/>
      <c r="C76" s="11"/>
      <c r="D76" s="11"/>
      <c r="E76" s="11"/>
      <c r="F76" s="11"/>
      <c r="G76" s="11"/>
      <c r="H76" s="11"/>
      <c r="I76" s="11"/>
    </row>
    <row r="77" spans="1:9" s="10" customFormat="1" ht="15.95" customHeight="1">
      <c r="A77" s="11"/>
      <c r="B77" s="11"/>
      <c r="C77" s="11"/>
      <c r="D77" s="11"/>
      <c r="E77" s="11"/>
      <c r="F77" s="11"/>
      <c r="G77" s="11"/>
      <c r="H77" s="11"/>
      <c r="I77" s="11"/>
    </row>
    <row r="78" spans="1:9" s="10" customFormat="1" ht="15.95" customHeight="1">
      <c r="A78" s="11"/>
      <c r="B78" s="11"/>
      <c r="C78" s="11"/>
      <c r="D78" s="11"/>
      <c r="E78" s="11"/>
      <c r="F78" s="11"/>
      <c r="G78" s="11"/>
      <c r="H78" s="11"/>
      <c r="I78" s="11"/>
    </row>
    <row r="79" spans="1:9" s="10" customFormat="1" ht="15.95" customHeight="1">
      <c r="A79" s="11"/>
      <c r="B79" s="11"/>
      <c r="C79" s="11"/>
      <c r="D79" s="11"/>
      <c r="E79" s="11"/>
      <c r="F79" s="11"/>
      <c r="G79" s="11"/>
      <c r="H79" s="11"/>
      <c r="I79" s="11"/>
    </row>
    <row r="80" spans="1:9" s="10" customFormat="1" ht="15.95" customHeight="1">
      <c r="A80" s="11"/>
      <c r="B80" s="11"/>
      <c r="C80" s="11"/>
      <c r="D80" s="11"/>
      <c r="E80" s="11"/>
      <c r="F80" s="11"/>
      <c r="G80" s="11"/>
      <c r="H80" s="11"/>
      <c r="I80" s="11"/>
    </row>
    <row r="81" spans="1:9" s="10" customFormat="1" ht="15.95" customHeight="1">
      <c r="A81" s="11"/>
      <c r="B81" s="11"/>
      <c r="C81" s="11"/>
      <c r="D81" s="11"/>
      <c r="E81" s="11"/>
      <c r="F81" s="11"/>
      <c r="G81" s="11"/>
      <c r="H81" s="11"/>
      <c r="I81" s="11"/>
    </row>
    <row r="82" spans="1:9" s="10" customFormat="1" ht="15.95" customHeight="1">
      <c r="A82" s="11"/>
      <c r="B82" s="11"/>
      <c r="C82" s="11"/>
      <c r="D82" s="11"/>
      <c r="E82" s="11"/>
      <c r="F82" s="11"/>
      <c r="G82" s="11"/>
      <c r="H82" s="11"/>
      <c r="I82" s="11"/>
    </row>
    <row r="83" spans="1:9" s="10" customFormat="1" ht="15.95" customHeight="1">
      <c r="A83" s="11"/>
      <c r="B83" s="11"/>
      <c r="C83" s="11"/>
      <c r="D83" s="11"/>
      <c r="E83" s="11"/>
      <c r="F83" s="11"/>
      <c r="G83" s="11"/>
      <c r="H83" s="11"/>
      <c r="I83" s="11"/>
    </row>
    <row r="84" spans="1:9" s="10" customFormat="1" ht="15.95" customHeight="1">
      <c r="A84" s="11"/>
      <c r="B84" s="11"/>
      <c r="C84" s="11"/>
      <c r="D84" s="11"/>
      <c r="E84" s="11"/>
      <c r="F84" s="11"/>
      <c r="G84" s="11"/>
      <c r="H84" s="11"/>
      <c r="I84" s="11"/>
    </row>
    <row r="85" spans="1:9" s="10" customFormat="1" ht="15.95" customHeight="1">
      <c r="A85" s="11"/>
      <c r="B85" s="11"/>
      <c r="C85" s="11"/>
      <c r="D85" s="11"/>
      <c r="E85" s="11"/>
      <c r="F85" s="11"/>
      <c r="G85" s="11"/>
      <c r="H85" s="11"/>
      <c r="I85" s="11"/>
    </row>
    <row r="86" spans="1:9" s="10" customFormat="1" ht="15.95" customHeight="1">
      <c r="A86" s="11"/>
      <c r="B86" s="11"/>
      <c r="C86" s="11"/>
      <c r="D86" s="11"/>
      <c r="E86" s="11"/>
      <c r="F86" s="11"/>
      <c r="G86" s="11"/>
      <c r="H86" s="11"/>
      <c r="I86" s="11"/>
    </row>
    <row r="87" spans="1:9" s="10" customFormat="1" ht="15.95" customHeight="1">
      <c r="A87" s="11"/>
      <c r="B87" s="11"/>
      <c r="C87" s="11"/>
      <c r="D87" s="11"/>
      <c r="E87" s="11"/>
      <c r="F87" s="11"/>
      <c r="G87" s="11"/>
      <c r="H87" s="11"/>
      <c r="I87" s="11"/>
    </row>
    <row r="88" spans="1:9" s="10" customFormat="1" ht="15.95" customHeight="1">
      <c r="A88" s="11"/>
      <c r="B88" s="11"/>
      <c r="C88" s="11"/>
      <c r="D88" s="11"/>
      <c r="E88" s="11"/>
      <c r="F88" s="11"/>
      <c r="G88" s="11"/>
      <c r="H88" s="11"/>
      <c r="I88" s="11"/>
    </row>
    <row r="89" spans="1:9" s="10" customFormat="1" ht="15.95" customHeight="1">
      <c r="A89" s="11"/>
      <c r="B89" s="11"/>
      <c r="C89" s="11"/>
      <c r="D89" s="11"/>
      <c r="E89" s="11"/>
      <c r="F89" s="11"/>
      <c r="G89" s="11"/>
      <c r="H89" s="11"/>
      <c r="I89" s="11"/>
    </row>
    <row r="90" spans="1:9" s="10" customFormat="1" ht="15.95" customHeight="1">
      <c r="A90" s="11"/>
      <c r="B90" s="11"/>
      <c r="C90" s="11"/>
      <c r="D90" s="11"/>
      <c r="E90" s="11"/>
      <c r="F90" s="11"/>
      <c r="G90" s="11"/>
      <c r="H90" s="11"/>
      <c r="I90" s="11"/>
    </row>
    <row r="91" spans="1:9" s="10" customFormat="1" ht="15.95" customHeight="1">
      <c r="A91" s="11"/>
      <c r="B91" s="11"/>
      <c r="C91" s="11"/>
      <c r="D91" s="11"/>
      <c r="E91" s="11"/>
      <c r="F91" s="11"/>
      <c r="G91" s="11"/>
      <c r="H91" s="11"/>
      <c r="I91" s="11"/>
    </row>
    <row r="92" spans="1:9" s="10" customFormat="1" ht="15.95" customHeight="1">
      <c r="A92" s="11"/>
      <c r="B92" s="11"/>
      <c r="C92" s="11"/>
      <c r="D92" s="11"/>
      <c r="E92" s="11"/>
      <c r="F92" s="11"/>
      <c r="G92" s="11"/>
      <c r="H92" s="11"/>
      <c r="I92" s="11"/>
    </row>
    <row r="93" spans="1:9" s="10" customFormat="1" ht="15.95" customHeight="1">
      <c r="A93" s="11"/>
      <c r="B93" s="11"/>
      <c r="C93" s="11"/>
      <c r="D93" s="11"/>
      <c r="E93" s="11"/>
      <c r="F93" s="11"/>
      <c r="G93" s="11"/>
      <c r="H93" s="11"/>
      <c r="I93" s="11"/>
    </row>
    <row r="94" spans="1:9" s="10" customFormat="1" ht="15.95" customHeight="1">
      <c r="A94" s="11"/>
      <c r="B94" s="11"/>
      <c r="C94" s="11"/>
      <c r="D94" s="11"/>
      <c r="E94" s="11"/>
      <c r="F94" s="11"/>
      <c r="G94" s="11"/>
      <c r="H94" s="11"/>
      <c r="I94" s="11"/>
    </row>
    <row r="95" spans="1:9" s="10" customFormat="1" ht="15.95" customHeight="1">
      <c r="A95" s="11"/>
      <c r="B95" s="11"/>
      <c r="C95" s="11"/>
      <c r="D95" s="11"/>
      <c r="E95" s="11"/>
      <c r="F95" s="11"/>
      <c r="G95" s="11"/>
      <c r="H95" s="11"/>
      <c r="I95" s="11"/>
    </row>
    <row r="96" spans="1:9" s="10" customFormat="1" ht="15.95" customHeight="1">
      <c r="A96" s="11"/>
      <c r="B96" s="11"/>
      <c r="C96" s="11"/>
      <c r="D96" s="11"/>
      <c r="E96" s="11"/>
      <c r="F96" s="11"/>
      <c r="G96" s="11"/>
      <c r="H96" s="11"/>
      <c r="I96" s="11"/>
    </row>
    <row r="97" spans="1:9" s="10" customFormat="1" ht="15.95" customHeight="1">
      <c r="A97" s="11"/>
      <c r="B97" s="11"/>
      <c r="C97" s="11"/>
      <c r="D97" s="11"/>
      <c r="E97" s="11"/>
      <c r="F97" s="11"/>
      <c r="G97" s="11"/>
      <c r="H97" s="11"/>
      <c r="I97" s="11"/>
    </row>
    <row r="98" spans="1:9" s="10" customFormat="1" ht="15.95" customHeight="1">
      <c r="A98" s="11"/>
      <c r="B98" s="11"/>
      <c r="C98" s="11"/>
      <c r="D98" s="11"/>
      <c r="E98" s="11"/>
      <c r="F98" s="11"/>
      <c r="G98" s="11"/>
      <c r="H98" s="11"/>
      <c r="I98" s="11"/>
    </row>
    <row r="99" spans="1:9" s="10" customFormat="1" ht="15.95" customHeight="1">
      <c r="A99" s="11"/>
      <c r="B99" s="11"/>
      <c r="C99" s="11"/>
      <c r="D99" s="11"/>
      <c r="E99" s="11"/>
      <c r="F99" s="11"/>
      <c r="G99" s="11"/>
      <c r="H99" s="11"/>
      <c r="I99" s="11"/>
    </row>
    <row r="100" spans="1:9" s="10" customFormat="1" ht="15.95" customHeight="1">
      <c r="A100" s="11"/>
      <c r="B100" s="11"/>
      <c r="C100" s="11"/>
      <c r="D100" s="11"/>
      <c r="E100" s="11"/>
      <c r="F100" s="11"/>
      <c r="G100" s="11"/>
      <c r="H100" s="11"/>
      <c r="I100" s="11"/>
    </row>
    <row r="101" spans="1:9" s="10" customFormat="1" ht="15.95" customHeight="1">
      <c r="A101" s="11"/>
      <c r="B101" s="11"/>
      <c r="C101" s="11"/>
      <c r="D101" s="11"/>
      <c r="E101" s="11"/>
      <c r="F101" s="11"/>
      <c r="G101" s="11"/>
      <c r="H101" s="11"/>
      <c r="I101" s="11"/>
    </row>
    <row r="102" spans="1:9" s="10" customFormat="1" ht="15.95" customHeight="1">
      <c r="A102" s="11"/>
      <c r="B102" s="11"/>
      <c r="C102" s="11"/>
      <c r="D102" s="11"/>
      <c r="E102" s="11"/>
      <c r="F102" s="11"/>
      <c r="G102" s="11"/>
      <c r="H102" s="11"/>
      <c r="I102" s="11"/>
    </row>
    <row r="103" spans="1:9" s="10" customFormat="1" ht="15.95" customHeight="1">
      <c r="A103" s="11"/>
      <c r="B103" s="11"/>
      <c r="C103" s="11"/>
      <c r="D103" s="11"/>
      <c r="E103" s="11"/>
      <c r="F103" s="11"/>
      <c r="G103" s="11"/>
      <c r="H103" s="11"/>
      <c r="I103" s="11"/>
    </row>
    <row r="104" spans="1:9" s="10" customFormat="1" ht="15.95" customHeight="1">
      <c r="A104" s="11"/>
      <c r="B104" s="11"/>
      <c r="C104" s="11"/>
      <c r="D104" s="11"/>
      <c r="E104" s="11"/>
      <c r="F104" s="11"/>
      <c r="G104" s="11"/>
      <c r="H104" s="11"/>
      <c r="I104" s="11"/>
    </row>
    <row r="105" spans="1:9" s="10" customFormat="1" ht="15.95" customHeight="1">
      <c r="A105" s="11"/>
      <c r="B105" s="11"/>
      <c r="C105" s="11"/>
      <c r="D105" s="11"/>
      <c r="E105" s="11"/>
      <c r="F105" s="11"/>
      <c r="G105" s="11"/>
      <c r="H105" s="11"/>
      <c r="I105" s="11"/>
    </row>
    <row r="106" spans="1:9" s="10" customFormat="1" ht="15.95" customHeight="1">
      <c r="A106" s="11"/>
      <c r="B106" s="11"/>
      <c r="C106" s="11"/>
      <c r="D106" s="11"/>
      <c r="E106" s="11"/>
      <c r="F106" s="11"/>
      <c r="G106" s="11"/>
      <c r="H106" s="11"/>
      <c r="I106" s="11"/>
    </row>
    <row r="107" spans="1:9" s="10" customFormat="1" ht="15.95" customHeight="1">
      <c r="A107" s="11"/>
      <c r="B107" s="11"/>
      <c r="C107" s="11"/>
      <c r="D107" s="11"/>
      <c r="E107" s="11"/>
      <c r="F107" s="11"/>
      <c r="G107" s="11"/>
      <c r="H107" s="11"/>
      <c r="I107" s="11"/>
    </row>
    <row r="108" spans="1:9" s="10" customFormat="1" ht="15.95" customHeight="1">
      <c r="A108" s="11"/>
      <c r="B108" s="11"/>
      <c r="C108" s="11"/>
      <c r="D108" s="11"/>
      <c r="E108" s="11"/>
      <c r="F108" s="11"/>
      <c r="G108" s="11"/>
      <c r="H108" s="11"/>
      <c r="I108" s="11"/>
    </row>
    <row r="109" spans="1:9" s="10" customFormat="1" ht="15.95" customHeight="1">
      <c r="A109" s="11"/>
      <c r="B109" s="11"/>
      <c r="C109" s="11"/>
      <c r="D109" s="11"/>
      <c r="E109" s="11"/>
      <c r="F109" s="11"/>
      <c r="G109" s="11"/>
      <c r="H109" s="11"/>
      <c r="I109" s="11"/>
    </row>
    <row r="110" spans="1:9" s="10" customFormat="1" ht="15.95" customHeight="1">
      <c r="A110" s="11"/>
      <c r="B110" s="11"/>
      <c r="C110" s="11"/>
      <c r="D110" s="11"/>
      <c r="E110" s="11"/>
      <c r="F110" s="11"/>
      <c r="G110" s="11"/>
      <c r="H110" s="11"/>
      <c r="I110" s="11"/>
    </row>
    <row r="111" spans="1:9" s="10" customFormat="1" ht="15.95" customHeight="1">
      <c r="A111" s="11"/>
      <c r="B111" s="11"/>
      <c r="C111" s="11"/>
      <c r="D111" s="11"/>
      <c r="E111" s="11"/>
      <c r="F111" s="11"/>
      <c r="G111" s="11"/>
      <c r="H111" s="11"/>
      <c r="I111" s="11"/>
    </row>
    <row r="112" spans="1:9" s="10" customFormat="1" ht="15.95" customHeight="1">
      <c r="A112" s="11"/>
      <c r="B112" s="11"/>
      <c r="C112" s="11"/>
      <c r="D112" s="11"/>
      <c r="E112" s="11"/>
      <c r="F112" s="11"/>
      <c r="G112" s="11"/>
      <c r="H112" s="11"/>
      <c r="I112" s="11"/>
    </row>
    <row r="113" spans="1:9" s="10" customFormat="1" ht="15.95" customHeight="1">
      <c r="A113" s="11"/>
      <c r="B113" s="11"/>
      <c r="C113" s="11"/>
      <c r="D113" s="11"/>
      <c r="E113" s="11"/>
      <c r="F113" s="11"/>
      <c r="G113" s="11"/>
      <c r="H113" s="11"/>
      <c r="I113" s="11"/>
    </row>
    <row r="114" spans="1:9" s="10" customFormat="1" ht="15.95" customHeight="1">
      <c r="A114" s="11"/>
      <c r="B114" s="11"/>
      <c r="C114" s="11"/>
      <c r="D114" s="11"/>
      <c r="E114" s="11"/>
      <c r="F114" s="11"/>
      <c r="G114" s="11"/>
      <c r="H114" s="11"/>
      <c r="I114" s="11"/>
    </row>
    <row r="115" spans="1:9" s="10" customFormat="1" ht="15.95" customHeight="1">
      <c r="A115" s="11"/>
      <c r="B115" s="11"/>
      <c r="C115" s="11"/>
      <c r="D115" s="11"/>
      <c r="E115" s="11"/>
      <c r="F115" s="11"/>
      <c r="G115" s="11"/>
      <c r="H115" s="11"/>
      <c r="I115" s="11"/>
    </row>
    <row r="116" spans="1:9" s="10" customFormat="1" ht="15.95" customHeight="1">
      <c r="A116" s="11"/>
      <c r="B116" s="11"/>
      <c r="C116" s="11"/>
      <c r="D116" s="11"/>
      <c r="E116" s="11"/>
      <c r="F116" s="11"/>
      <c r="G116" s="11"/>
      <c r="H116" s="11"/>
      <c r="I116" s="11"/>
    </row>
    <row r="117" spans="1:9" s="10" customFormat="1" ht="15.95" customHeight="1">
      <c r="A117" s="11"/>
      <c r="B117" s="11"/>
      <c r="C117" s="11"/>
      <c r="D117" s="11"/>
      <c r="E117" s="11"/>
      <c r="F117" s="11"/>
      <c r="G117" s="11"/>
      <c r="H117" s="11"/>
      <c r="I117" s="11"/>
    </row>
    <row r="118" spans="1:9" s="10" customFormat="1" ht="15.95" customHeight="1">
      <c r="A118" s="11"/>
      <c r="B118" s="11"/>
      <c r="C118" s="11"/>
      <c r="D118" s="11"/>
      <c r="E118" s="11"/>
      <c r="F118" s="11"/>
      <c r="G118" s="11"/>
      <c r="H118" s="11"/>
      <c r="I118" s="11"/>
    </row>
    <row r="119" spans="1:9" s="10" customFormat="1" ht="15.95" customHeight="1">
      <c r="A119" s="11"/>
      <c r="B119" s="11"/>
      <c r="C119" s="11"/>
      <c r="D119" s="11"/>
      <c r="E119" s="11"/>
      <c r="F119" s="11"/>
      <c r="G119" s="11"/>
      <c r="H119" s="11"/>
      <c r="I119" s="11"/>
    </row>
    <row r="120" spans="1:9" s="10" customFormat="1" ht="15.95" customHeight="1">
      <c r="A120" s="11"/>
      <c r="B120" s="11"/>
      <c r="C120" s="11"/>
      <c r="D120" s="11"/>
      <c r="E120" s="11"/>
      <c r="F120" s="11"/>
      <c r="G120" s="11"/>
      <c r="H120" s="11"/>
      <c r="I120" s="11"/>
    </row>
    <row r="121" spans="1:9" s="10" customFormat="1" ht="15.95" customHeight="1">
      <c r="A121" s="11"/>
      <c r="B121" s="11"/>
      <c r="C121" s="11"/>
      <c r="D121" s="11"/>
      <c r="E121" s="11"/>
      <c r="F121" s="11"/>
      <c r="G121" s="11"/>
      <c r="H121" s="11"/>
      <c r="I121" s="11"/>
    </row>
    <row r="122" spans="1:9" s="10" customFormat="1" ht="15.95" customHeight="1">
      <c r="A122" s="11"/>
      <c r="B122" s="11"/>
      <c r="C122" s="11"/>
      <c r="D122" s="11"/>
      <c r="E122" s="11"/>
      <c r="F122" s="11"/>
      <c r="G122" s="11"/>
      <c r="H122" s="11"/>
      <c r="I122" s="11"/>
    </row>
    <row r="123" spans="1:9" s="10" customFormat="1" ht="15.95" customHeight="1">
      <c r="A123" s="11"/>
      <c r="B123" s="11"/>
      <c r="C123" s="11"/>
      <c r="D123" s="11"/>
      <c r="E123" s="11"/>
      <c r="F123" s="11"/>
      <c r="G123" s="11"/>
      <c r="H123" s="11"/>
      <c r="I123" s="11"/>
    </row>
    <row r="124" spans="1:9" s="10" customFormat="1" ht="15.95" customHeight="1">
      <c r="A124" s="11"/>
      <c r="B124" s="11"/>
      <c r="C124" s="11"/>
      <c r="D124" s="11"/>
      <c r="E124" s="11"/>
      <c r="F124" s="11"/>
      <c r="G124" s="11"/>
      <c r="H124" s="11"/>
      <c r="I124" s="11"/>
    </row>
    <row r="125" spans="1:9" s="10" customFormat="1" ht="15.95" customHeight="1">
      <c r="A125" s="11"/>
      <c r="B125" s="11"/>
      <c r="C125" s="11"/>
      <c r="D125" s="11"/>
      <c r="E125" s="11"/>
      <c r="F125" s="11"/>
      <c r="G125" s="11"/>
      <c r="H125" s="11"/>
      <c r="I125" s="11"/>
    </row>
    <row r="126" spans="1:9" s="10" customFormat="1" ht="15.95" customHeight="1">
      <c r="A126" s="11"/>
      <c r="B126" s="11"/>
      <c r="C126" s="11"/>
      <c r="D126" s="11"/>
      <c r="E126" s="11"/>
      <c r="F126" s="11"/>
      <c r="G126" s="11"/>
      <c r="H126" s="11"/>
      <c r="I126" s="11"/>
    </row>
    <row r="127" spans="1:9" s="10" customFormat="1" ht="15.95" customHeight="1">
      <c r="A127" s="11"/>
      <c r="B127" s="11"/>
      <c r="C127" s="11"/>
      <c r="D127" s="11"/>
      <c r="E127" s="11"/>
      <c r="F127" s="11"/>
      <c r="G127" s="11"/>
      <c r="H127" s="11"/>
      <c r="I127" s="11"/>
    </row>
    <row r="128" spans="1:9" s="10" customFormat="1" ht="15.95" customHeight="1">
      <c r="A128" s="11"/>
      <c r="B128" s="11"/>
      <c r="C128" s="11"/>
      <c r="D128" s="11"/>
      <c r="E128" s="11"/>
      <c r="F128" s="11"/>
      <c r="G128" s="11"/>
      <c r="H128" s="11"/>
      <c r="I128" s="11"/>
    </row>
    <row r="129" spans="1:9" s="10" customFormat="1" ht="15.95" customHeight="1">
      <c r="A129" s="11"/>
      <c r="B129" s="11"/>
      <c r="C129" s="11"/>
      <c r="D129" s="11"/>
      <c r="E129" s="11"/>
      <c r="F129" s="11"/>
      <c r="G129" s="11"/>
      <c r="H129" s="11"/>
      <c r="I129" s="11"/>
    </row>
    <row r="130" spans="1:9" s="10" customFormat="1" ht="15.95" customHeight="1">
      <c r="A130" s="11"/>
      <c r="B130" s="11"/>
      <c r="C130" s="11"/>
      <c r="D130" s="11"/>
      <c r="E130" s="11"/>
      <c r="F130" s="11"/>
      <c r="G130" s="11"/>
      <c r="H130" s="11"/>
      <c r="I130" s="11"/>
    </row>
    <row r="131" spans="1:9" s="10" customFormat="1" ht="15.95" customHeight="1">
      <c r="A131" s="11"/>
      <c r="B131" s="11"/>
      <c r="C131" s="11"/>
      <c r="D131" s="11"/>
      <c r="E131" s="11"/>
      <c r="F131" s="11"/>
      <c r="G131" s="11"/>
      <c r="H131" s="11"/>
      <c r="I131" s="11"/>
    </row>
    <row r="132" spans="1:9" s="10" customFormat="1" ht="15.95" customHeight="1">
      <c r="A132" s="11"/>
      <c r="B132" s="11"/>
      <c r="C132" s="11"/>
      <c r="D132" s="11"/>
      <c r="E132" s="11"/>
      <c r="F132" s="11"/>
      <c r="G132" s="11"/>
      <c r="H132" s="11"/>
      <c r="I132" s="11"/>
    </row>
    <row r="133" spans="1:9" s="10" customFormat="1" ht="15.95" customHeight="1">
      <c r="A133" s="11"/>
      <c r="B133" s="11"/>
      <c r="C133" s="11"/>
      <c r="D133" s="11"/>
      <c r="E133" s="11"/>
      <c r="F133" s="11"/>
      <c r="G133" s="11"/>
      <c r="H133" s="11"/>
      <c r="I133" s="11"/>
    </row>
    <row r="134" spans="1:9" s="10" customFormat="1" ht="15.95" customHeight="1">
      <c r="A134" s="11"/>
      <c r="B134" s="11"/>
      <c r="C134" s="11"/>
      <c r="D134" s="11"/>
      <c r="E134" s="11"/>
      <c r="F134" s="11"/>
      <c r="G134" s="11"/>
      <c r="H134" s="11"/>
      <c r="I134" s="11"/>
    </row>
    <row r="135" spans="1:9" s="10" customFormat="1" ht="15.95" customHeight="1">
      <c r="A135" s="11"/>
      <c r="B135" s="11"/>
      <c r="C135" s="11"/>
      <c r="D135" s="11"/>
      <c r="E135" s="11"/>
      <c r="F135" s="11"/>
      <c r="G135" s="11"/>
      <c r="H135" s="11"/>
      <c r="I135" s="11"/>
    </row>
    <row r="136" spans="1:9" s="10" customFormat="1" ht="15.95" customHeight="1">
      <c r="A136" s="11"/>
      <c r="B136" s="11"/>
      <c r="C136" s="11"/>
      <c r="D136" s="11"/>
      <c r="E136" s="11"/>
      <c r="F136" s="11"/>
      <c r="G136" s="11"/>
      <c r="H136" s="11"/>
      <c r="I136" s="11"/>
    </row>
    <row r="137" spans="1:9" s="10" customFormat="1" ht="15.95" customHeight="1">
      <c r="A137" s="11"/>
      <c r="B137" s="11"/>
      <c r="C137" s="11"/>
      <c r="D137" s="11"/>
      <c r="E137" s="11"/>
      <c r="F137" s="11"/>
      <c r="G137" s="11"/>
      <c r="H137" s="11"/>
      <c r="I137" s="11"/>
    </row>
    <row r="138" spans="1:9" s="10" customFormat="1" ht="15.95" customHeight="1">
      <c r="A138" s="11"/>
      <c r="B138" s="11"/>
      <c r="C138" s="11"/>
      <c r="D138" s="11"/>
      <c r="E138" s="11"/>
      <c r="F138" s="11"/>
      <c r="G138" s="11"/>
      <c r="H138" s="11"/>
      <c r="I138" s="11"/>
    </row>
    <row r="139" spans="1:9" s="10" customFormat="1" ht="15.95" customHeight="1">
      <c r="A139" s="11"/>
      <c r="B139" s="11"/>
      <c r="C139" s="11"/>
      <c r="D139" s="11"/>
      <c r="E139" s="11"/>
      <c r="F139" s="11"/>
      <c r="G139" s="11"/>
      <c r="H139" s="11"/>
      <c r="I139" s="11"/>
    </row>
    <row r="140" spans="1:9" s="10" customFormat="1" ht="15.95" customHeight="1">
      <c r="A140" s="11"/>
      <c r="B140" s="11"/>
      <c r="C140" s="11"/>
      <c r="D140" s="11"/>
      <c r="E140" s="11"/>
      <c r="F140" s="11"/>
      <c r="G140" s="11"/>
      <c r="H140" s="11"/>
      <c r="I140" s="11"/>
    </row>
    <row r="141" spans="1:9" s="10" customFormat="1" ht="15.95" customHeight="1">
      <c r="A141" s="11"/>
      <c r="B141" s="11"/>
      <c r="C141" s="11"/>
      <c r="D141" s="11"/>
      <c r="E141" s="11"/>
      <c r="F141" s="11"/>
      <c r="G141" s="11"/>
      <c r="H141" s="11"/>
      <c r="I141" s="11"/>
    </row>
    <row r="142" spans="1:9" s="10" customFormat="1" ht="15.95" customHeight="1">
      <c r="A142" s="11"/>
      <c r="B142" s="11"/>
      <c r="C142" s="11"/>
      <c r="D142" s="11"/>
      <c r="E142" s="11"/>
      <c r="F142" s="11"/>
      <c r="G142" s="11"/>
      <c r="H142" s="11"/>
      <c r="I142" s="11"/>
    </row>
    <row r="143" spans="1:9" s="10" customFormat="1" ht="15.95" customHeight="1">
      <c r="A143" s="11"/>
      <c r="B143" s="11"/>
      <c r="C143" s="11"/>
      <c r="D143" s="11"/>
      <c r="E143" s="11"/>
      <c r="F143" s="11"/>
      <c r="G143" s="11"/>
      <c r="H143" s="11"/>
      <c r="I143" s="11"/>
    </row>
    <row r="144" spans="1:9" s="10" customFormat="1" ht="15.95" customHeight="1">
      <c r="A144" s="11"/>
      <c r="B144" s="11"/>
      <c r="C144" s="11"/>
      <c r="D144" s="11"/>
      <c r="E144" s="11"/>
      <c r="F144" s="11"/>
      <c r="G144" s="11"/>
      <c r="H144" s="11"/>
      <c r="I144" s="11"/>
    </row>
    <row r="145" spans="1:9" s="10" customFormat="1" ht="15.95" customHeight="1">
      <c r="A145" s="11"/>
      <c r="B145" s="11"/>
      <c r="C145" s="11"/>
      <c r="D145" s="11"/>
      <c r="E145" s="11"/>
      <c r="F145" s="11"/>
      <c r="G145" s="11"/>
      <c r="H145" s="11"/>
      <c r="I145" s="11"/>
    </row>
    <row r="146" spans="1:9" s="10" customFormat="1" ht="15.95" customHeight="1">
      <c r="A146" s="11"/>
      <c r="B146" s="11"/>
      <c r="C146" s="11"/>
      <c r="D146" s="11"/>
      <c r="E146" s="11"/>
      <c r="F146" s="11"/>
      <c r="G146" s="11"/>
      <c r="H146" s="11"/>
      <c r="I146" s="11"/>
    </row>
    <row r="147" spans="1:9" s="10" customFormat="1" ht="15.95" customHeight="1">
      <c r="A147" s="11"/>
      <c r="B147" s="11"/>
      <c r="C147" s="11"/>
      <c r="D147" s="11"/>
      <c r="E147" s="11"/>
      <c r="F147" s="11"/>
      <c r="G147" s="11"/>
      <c r="H147" s="11"/>
      <c r="I147" s="11"/>
    </row>
    <row r="148" spans="1:9" s="10" customFormat="1" ht="15.95" customHeight="1">
      <c r="A148" s="11"/>
      <c r="B148" s="11"/>
      <c r="C148" s="11"/>
      <c r="D148" s="11"/>
      <c r="E148" s="11"/>
      <c r="F148" s="11"/>
      <c r="G148" s="11"/>
      <c r="H148" s="11"/>
      <c r="I148" s="11"/>
    </row>
    <row r="149" spans="1:9" s="10" customFormat="1" ht="15.95" customHeight="1">
      <c r="A149" s="11"/>
      <c r="B149" s="11"/>
      <c r="C149" s="11"/>
      <c r="D149" s="11"/>
      <c r="E149" s="11"/>
      <c r="F149" s="11"/>
      <c r="G149" s="11"/>
      <c r="H149" s="11"/>
      <c r="I149" s="11"/>
    </row>
    <row r="150" spans="1:9" s="10" customFormat="1" ht="15.95" customHeight="1">
      <c r="A150" s="11"/>
      <c r="B150" s="11"/>
      <c r="C150" s="11"/>
      <c r="D150" s="11"/>
      <c r="E150" s="11"/>
      <c r="F150" s="11"/>
      <c r="G150" s="11"/>
      <c r="H150" s="11"/>
      <c r="I150" s="11"/>
    </row>
    <row r="151" spans="1:9" s="10" customFormat="1" ht="15.95" customHeight="1">
      <c r="A151" s="11"/>
      <c r="B151" s="11"/>
      <c r="C151" s="11"/>
      <c r="D151" s="11"/>
      <c r="E151" s="11"/>
      <c r="F151" s="11"/>
      <c r="G151" s="11"/>
      <c r="H151" s="11"/>
      <c r="I151" s="11"/>
    </row>
    <row r="152" spans="1:9" s="10" customFormat="1" ht="15.95" customHeight="1">
      <c r="A152" s="11"/>
      <c r="B152" s="11"/>
      <c r="C152" s="11"/>
      <c r="D152" s="11"/>
      <c r="E152" s="11"/>
      <c r="F152" s="11"/>
      <c r="G152" s="11"/>
      <c r="H152" s="11"/>
      <c r="I152" s="11"/>
    </row>
    <row r="153" spans="1:9" s="10" customFormat="1" ht="15.95" customHeight="1">
      <c r="A153" s="11"/>
      <c r="B153" s="11"/>
      <c r="C153" s="11"/>
      <c r="D153" s="11"/>
      <c r="E153" s="11"/>
      <c r="F153" s="11"/>
      <c r="G153" s="11"/>
      <c r="H153" s="11"/>
      <c r="I153" s="11"/>
    </row>
    <row r="154" spans="1:9" s="10" customFormat="1" ht="15.95" customHeight="1">
      <c r="A154" s="11"/>
      <c r="B154" s="11"/>
      <c r="C154" s="11"/>
      <c r="D154" s="11"/>
      <c r="E154" s="11"/>
      <c r="F154" s="11"/>
      <c r="G154" s="11"/>
      <c r="H154" s="11"/>
      <c r="I154" s="11"/>
    </row>
    <row r="155" spans="1:9" s="10" customFormat="1" ht="15.95" customHeight="1">
      <c r="A155" s="11"/>
      <c r="B155" s="11"/>
      <c r="C155" s="11"/>
      <c r="D155" s="11"/>
      <c r="E155" s="11"/>
      <c r="F155" s="11"/>
      <c r="G155" s="11"/>
      <c r="H155" s="11"/>
      <c r="I155" s="11"/>
    </row>
    <row r="156" spans="1:9" s="10" customFormat="1" ht="15.95" customHeight="1">
      <c r="A156" s="11"/>
      <c r="B156" s="11"/>
      <c r="C156" s="11"/>
      <c r="D156" s="11"/>
      <c r="E156" s="11"/>
      <c r="F156" s="11"/>
      <c r="G156" s="11"/>
      <c r="H156" s="11"/>
      <c r="I156" s="11"/>
    </row>
    <row r="157" spans="1:9" s="10" customFormat="1" ht="15.95" customHeight="1">
      <c r="A157" s="11"/>
      <c r="B157" s="11"/>
      <c r="C157" s="11"/>
      <c r="D157" s="11"/>
      <c r="E157" s="11"/>
      <c r="F157" s="11"/>
      <c r="G157" s="11"/>
      <c r="H157" s="11"/>
      <c r="I157" s="11"/>
    </row>
    <row r="158" spans="1:9" s="10" customFormat="1" ht="15.95" customHeight="1">
      <c r="A158" s="11"/>
      <c r="B158" s="11"/>
      <c r="C158" s="11"/>
      <c r="D158" s="11"/>
      <c r="E158" s="11"/>
      <c r="F158" s="11"/>
      <c r="G158" s="11"/>
      <c r="H158" s="11"/>
      <c r="I158" s="11"/>
    </row>
    <row r="159" spans="1:9" s="10" customFormat="1" ht="15.95" customHeight="1">
      <c r="A159" s="11"/>
      <c r="B159" s="11"/>
      <c r="C159" s="11"/>
      <c r="D159" s="11"/>
      <c r="E159" s="11"/>
      <c r="F159" s="11"/>
      <c r="G159" s="11"/>
      <c r="H159" s="11"/>
      <c r="I159" s="11"/>
    </row>
    <row r="160" spans="1:9" s="10" customFormat="1" ht="15.95" customHeight="1">
      <c r="A160" s="11"/>
      <c r="B160" s="11"/>
      <c r="C160" s="11"/>
      <c r="D160" s="11"/>
      <c r="E160" s="11"/>
      <c r="F160" s="11"/>
      <c r="G160" s="11"/>
      <c r="H160" s="11"/>
      <c r="I160" s="11"/>
    </row>
    <row r="161" spans="1:9" s="10" customFormat="1" ht="15.95" customHeight="1">
      <c r="A161" s="11"/>
      <c r="B161" s="11"/>
      <c r="C161" s="11"/>
      <c r="D161" s="11"/>
      <c r="E161" s="11"/>
      <c r="F161" s="11"/>
      <c r="G161" s="11"/>
      <c r="H161" s="11"/>
      <c r="I161" s="11"/>
    </row>
    <row r="162" spans="1:9" s="10" customFormat="1" ht="15.95" customHeight="1">
      <c r="A162" s="11"/>
      <c r="B162" s="11"/>
      <c r="C162" s="11"/>
      <c r="D162" s="11"/>
      <c r="E162" s="11"/>
      <c r="F162" s="11"/>
      <c r="G162" s="11"/>
      <c r="H162" s="11"/>
      <c r="I162" s="11"/>
    </row>
    <row r="163" spans="1:9" s="10" customFormat="1" ht="15.95" customHeight="1">
      <c r="A163" s="11"/>
      <c r="B163" s="11"/>
      <c r="C163" s="11"/>
      <c r="D163" s="11"/>
      <c r="E163" s="11"/>
      <c r="F163" s="11"/>
      <c r="G163" s="11"/>
      <c r="H163" s="11"/>
      <c r="I163" s="11"/>
    </row>
    <row r="164" spans="1:9" s="10" customFormat="1" ht="15.95" customHeight="1">
      <c r="A164" s="11"/>
      <c r="B164" s="11"/>
      <c r="C164" s="11"/>
      <c r="D164" s="11"/>
      <c r="E164" s="11"/>
      <c r="F164" s="11"/>
      <c r="G164" s="11"/>
      <c r="H164" s="11"/>
      <c r="I164" s="11"/>
    </row>
    <row r="165" spans="1:9" s="10" customFormat="1" ht="15.95" customHeight="1">
      <c r="A165" s="11"/>
      <c r="B165" s="11"/>
      <c r="C165" s="11"/>
      <c r="D165" s="11"/>
      <c r="E165" s="11"/>
      <c r="F165" s="11"/>
      <c r="G165" s="11"/>
      <c r="H165" s="11"/>
      <c r="I165" s="11"/>
    </row>
    <row r="166" spans="1:9" s="10" customFormat="1" ht="15.95" customHeight="1">
      <c r="A166" s="11"/>
      <c r="B166" s="11"/>
      <c r="C166" s="11"/>
      <c r="D166" s="11"/>
      <c r="E166" s="11"/>
      <c r="F166" s="11"/>
      <c r="G166" s="11"/>
      <c r="H166" s="11"/>
      <c r="I166" s="11"/>
    </row>
    <row r="167" spans="1:9" s="10" customFormat="1" ht="15.95" customHeight="1">
      <c r="A167" s="11"/>
      <c r="B167" s="11"/>
      <c r="C167" s="11"/>
      <c r="D167" s="11"/>
      <c r="E167" s="11"/>
      <c r="F167" s="11"/>
      <c r="G167" s="11"/>
      <c r="H167" s="11"/>
      <c r="I167" s="11"/>
    </row>
    <row r="168" spans="1:9" s="10" customFormat="1" ht="15.95" customHeight="1">
      <c r="A168" s="11"/>
      <c r="B168" s="11"/>
      <c r="C168" s="11"/>
      <c r="D168" s="11"/>
      <c r="E168" s="11"/>
      <c r="F168" s="11"/>
      <c r="G168" s="11"/>
      <c r="H168" s="11"/>
      <c r="I168" s="11"/>
    </row>
    <row r="169" spans="1:9" s="10" customFormat="1" ht="15.95" customHeight="1">
      <c r="A169" s="11"/>
      <c r="B169" s="11"/>
      <c r="C169" s="11"/>
      <c r="D169" s="11"/>
      <c r="E169" s="11"/>
      <c r="F169" s="11"/>
      <c r="G169" s="11"/>
      <c r="H169" s="11"/>
      <c r="I169" s="11"/>
    </row>
    <row r="170" spans="1:9" s="10" customFormat="1" ht="15.95" customHeight="1">
      <c r="A170" s="11"/>
      <c r="B170" s="11"/>
      <c r="C170" s="11"/>
      <c r="D170" s="11"/>
      <c r="E170" s="11"/>
      <c r="F170" s="11"/>
      <c r="G170" s="11"/>
      <c r="H170" s="11"/>
      <c r="I170" s="11"/>
    </row>
    <row r="171" spans="1:9" s="10" customFormat="1" ht="15.95" customHeight="1">
      <c r="A171" s="11"/>
      <c r="B171" s="11"/>
      <c r="C171" s="11"/>
      <c r="D171" s="11"/>
      <c r="E171" s="11"/>
      <c r="F171" s="11"/>
      <c r="G171" s="11"/>
      <c r="H171" s="11"/>
      <c r="I171" s="11"/>
    </row>
    <row r="172" spans="1:9" s="10" customFormat="1" ht="15.95" customHeight="1">
      <c r="A172" s="11"/>
      <c r="B172" s="11"/>
      <c r="C172" s="11"/>
      <c r="D172" s="11"/>
      <c r="E172" s="11"/>
      <c r="F172" s="11"/>
      <c r="G172" s="11"/>
      <c r="H172" s="11"/>
      <c r="I172" s="11"/>
    </row>
    <row r="173" spans="1:9" s="10" customFormat="1" ht="15.95" customHeight="1">
      <c r="A173" s="11"/>
      <c r="B173" s="11"/>
      <c r="C173" s="11"/>
      <c r="D173" s="11"/>
      <c r="E173" s="11"/>
      <c r="F173" s="11"/>
      <c r="G173" s="11"/>
      <c r="H173" s="11"/>
      <c r="I173" s="11"/>
    </row>
    <row r="174" spans="1:9" s="10" customFormat="1" ht="15.95" customHeight="1">
      <c r="A174" s="11"/>
      <c r="B174" s="11"/>
      <c r="C174" s="11"/>
      <c r="D174" s="11"/>
      <c r="E174" s="11"/>
      <c r="F174" s="11"/>
      <c r="G174" s="11"/>
      <c r="H174" s="11"/>
      <c r="I174" s="11"/>
    </row>
    <row r="175" spans="1:9" s="10" customFormat="1" ht="15.95" customHeight="1">
      <c r="A175" s="11"/>
      <c r="B175" s="11"/>
      <c r="C175" s="11"/>
      <c r="D175" s="11"/>
      <c r="E175" s="11"/>
      <c r="F175" s="11"/>
      <c r="G175" s="11"/>
      <c r="H175" s="11"/>
      <c r="I175" s="11"/>
    </row>
    <row r="176" spans="1:9" s="10" customFormat="1" ht="15.95" customHeight="1">
      <c r="A176" s="11"/>
      <c r="B176" s="11"/>
      <c r="C176" s="11"/>
      <c r="D176" s="11"/>
      <c r="E176" s="11"/>
      <c r="F176" s="11"/>
      <c r="G176" s="11"/>
      <c r="H176" s="11"/>
      <c r="I176" s="11"/>
    </row>
    <row r="177" spans="1:9" s="10" customFormat="1" ht="15.95" customHeight="1">
      <c r="A177" s="11"/>
      <c r="B177" s="11"/>
      <c r="C177" s="11"/>
      <c r="D177" s="11"/>
      <c r="E177" s="11"/>
      <c r="F177" s="11"/>
      <c r="G177" s="11"/>
      <c r="H177" s="11"/>
      <c r="I177" s="11"/>
    </row>
    <row r="178" spans="1:9" s="10" customFormat="1" ht="15.95" customHeight="1">
      <c r="A178" s="11"/>
      <c r="B178" s="11"/>
      <c r="C178" s="11"/>
      <c r="D178" s="11"/>
      <c r="E178" s="11"/>
      <c r="F178" s="11"/>
      <c r="G178" s="11"/>
      <c r="H178" s="11"/>
      <c r="I178" s="11"/>
    </row>
    <row r="179" spans="1:9" s="10" customFormat="1" ht="15.95" customHeight="1">
      <c r="A179" s="11"/>
      <c r="B179" s="11"/>
      <c r="C179" s="11"/>
      <c r="D179" s="11"/>
      <c r="E179" s="11"/>
      <c r="F179" s="11"/>
      <c r="G179" s="11"/>
      <c r="H179" s="11"/>
      <c r="I179" s="11"/>
    </row>
    <row r="180" spans="1:9" s="10" customFormat="1" ht="15.95" customHeight="1">
      <c r="A180" s="11"/>
      <c r="B180" s="11"/>
      <c r="C180" s="11"/>
      <c r="D180" s="11"/>
      <c r="E180" s="11"/>
      <c r="F180" s="11"/>
      <c r="G180" s="11"/>
      <c r="H180" s="11"/>
      <c r="I180" s="11"/>
    </row>
    <row r="181" spans="1:9" s="10" customFormat="1" ht="15.95" customHeight="1">
      <c r="A181" s="11"/>
      <c r="B181" s="11"/>
      <c r="C181" s="11"/>
      <c r="D181" s="11"/>
      <c r="E181" s="11"/>
      <c r="F181" s="11"/>
      <c r="G181" s="11"/>
      <c r="H181" s="11"/>
      <c r="I181" s="11"/>
    </row>
    <row r="182" spans="1:9" s="10" customFormat="1" ht="15.95" customHeight="1">
      <c r="A182" s="11"/>
      <c r="B182" s="11"/>
      <c r="C182" s="11"/>
      <c r="D182" s="11"/>
      <c r="E182" s="11"/>
      <c r="F182" s="11"/>
      <c r="G182" s="11"/>
      <c r="H182" s="11"/>
      <c r="I182" s="11"/>
    </row>
    <row r="183" spans="1:9" s="10" customFormat="1" ht="15.95" customHeight="1">
      <c r="A183" s="11"/>
      <c r="B183" s="11"/>
      <c r="C183" s="11"/>
      <c r="D183" s="11"/>
      <c r="E183" s="11"/>
      <c r="F183" s="11"/>
      <c r="G183" s="11"/>
      <c r="H183" s="11"/>
      <c r="I183" s="11"/>
    </row>
    <row r="184" spans="1:9" s="10" customFormat="1" ht="15.95" customHeight="1">
      <c r="A184" s="11"/>
      <c r="B184" s="11"/>
      <c r="C184" s="11"/>
      <c r="D184" s="11"/>
      <c r="E184" s="11"/>
      <c r="F184" s="11"/>
      <c r="G184" s="11"/>
      <c r="H184" s="11"/>
      <c r="I184" s="11"/>
    </row>
    <row r="185" spans="1:9" s="10" customFormat="1" ht="15.95" customHeight="1">
      <c r="A185" s="11"/>
      <c r="B185" s="11"/>
      <c r="C185" s="11"/>
      <c r="D185" s="11"/>
      <c r="E185" s="11"/>
      <c r="F185" s="11"/>
      <c r="G185" s="11"/>
      <c r="H185" s="11"/>
      <c r="I185" s="11"/>
    </row>
    <row r="186" spans="1:9" s="10" customFormat="1" ht="15.95" customHeight="1">
      <c r="A186" s="11"/>
      <c r="B186" s="11"/>
      <c r="C186" s="11"/>
      <c r="D186" s="11"/>
      <c r="E186" s="11"/>
      <c r="F186" s="11"/>
      <c r="G186" s="11"/>
      <c r="H186" s="11"/>
      <c r="I186" s="11"/>
    </row>
    <row r="187" spans="1:9" s="10" customFormat="1" ht="15.95" customHeight="1">
      <c r="A187" s="11"/>
      <c r="B187" s="11"/>
      <c r="C187" s="11"/>
      <c r="D187" s="11"/>
      <c r="E187" s="11"/>
      <c r="F187" s="11"/>
      <c r="G187" s="11"/>
      <c r="H187" s="11"/>
      <c r="I187" s="11"/>
    </row>
    <row r="188" spans="1:9" s="10" customFormat="1" ht="15.95" customHeight="1">
      <c r="A188" s="11"/>
      <c r="B188" s="11"/>
      <c r="C188" s="11"/>
      <c r="D188" s="11"/>
      <c r="E188" s="11"/>
      <c r="F188" s="11"/>
      <c r="G188" s="11"/>
      <c r="H188" s="11"/>
      <c r="I188" s="11"/>
    </row>
    <row r="189" spans="1:9" s="10" customFormat="1" ht="15.95" customHeight="1">
      <c r="A189" s="11"/>
      <c r="B189" s="11"/>
      <c r="C189" s="11"/>
      <c r="D189" s="11"/>
      <c r="E189" s="11"/>
      <c r="F189" s="11"/>
      <c r="G189" s="11"/>
      <c r="H189" s="11"/>
      <c r="I189" s="11"/>
    </row>
    <row r="190" spans="1:9" s="10" customFormat="1" ht="15.95" customHeight="1">
      <c r="A190" s="11"/>
      <c r="B190" s="11"/>
      <c r="C190" s="11"/>
      <c r="D190" s="11"/>
      <c r="E190" s="11"/>
      <c r="F190" s="11"/>
      <c r="G190" s="11"/>
      <c r="H190" s="11"/>
      <c r="I190" s="11"/>
    </row>
    <row r="191" spans="1:9" s="10" customFormat="1" ht="15.95" customHeight="1">
      <c r="A191" s="11"/>
      <c r="B191" s="11"/>
      <c r="C191" s="11"/>
      <c r="D191" s="11"/>
      <c r="E191" s="11"/>
      <c r="F191" s="11"/>
      <c r="G191" s="11"/>
      <c r="H191" s="11"/>
      <c r="I191" s="11"/>
    </row>
    <row r="192" spans="1:9" ht="15.95" customHeight="1">
      <c r="A192" s="11"/>
      <c r="B192" s="11"/>
      <c r="C192" s="11"/>
      <c r="D192" s="11"/>
      <c r="E192" s="11"/>
      <c r="F192" s="11"/>
      <c r="G192" s="11"/>
      <c r="H192" s="11"/>
      <c r="I192" s="11"/>
    </row>
    <row r="193" spans="1:9" ht="15.95" customHeight="1">
      <c r="A193" s="11"/>
      <c r="B193" s="11"/>
      <c r="C193" s="11"/>
      <c r="D193" s="11"/>
      <c r="E193" s="11"/>
      <c r="F193" s="11"/>
      <c r="G193" s="11"/>
      <c r="H193" s="11"/>
      <c r="I193" s="11"/>
    </row>
    <row r="194" spans="1:9" ht="15.95" customHeight="1">
      <c r="A194" s="11"/>
      <c r="B194" s="11"/>
      <c r="C194" s="11"/>
      <c r="D194" s="11"/>
      <c r="E194" s="11"/>
      <c r="F194" s="11"/>
      <c r="G194" s="11"/>
      <c r="H194" s="11"/>
      <c r="I194" s="11"/>
    </row>
    <row r="195" spans="1:9" ht="15.95" customHeight="1">
      <c r="A195" s="11"/>
      <c r="B195" s="11"/>
      <c r="C195" s="11"/>
      <c r="D195" s="11"/>
      <c r="E195" s="11"/>
      <c r="F195" s="11"/>
      <c r="G195" s="11"/>
      <c r="H195" s="11"/>
      <c r="I195" s="11"/>
    </row>
    <row r="196" spans="1:9" ht="15.95" customHeight="1">
      <c r="A196" s="11"/>
      <c r="B196" s="11"/>
      <c r="C196" s="11"/>
      <c r="D196" s="11"/>
      <c r="E196" s="11"/>
      <c r="F196" s="11"/>
      <c r="G196" s="11"/>
      <c r="H196" s="11"/>
      <c r="I196" s="11"/>
    </row>
    <row r="197" spans="1:9" ht="15.95" customHeight="1">
      <c r="A197" s="11"/>
      <c r="B197" s="11"/>
      <c r="C197" s="11"/>
      <c r="D197" s="11"/>
      <c r="E197" s="11"/>
      <c r="F197" s="11"/>
      <c r="G197" s="11"/>
      <c r="H197" s="11"/>
      <c r="I197" s="11"/>
    </row>
    <row r="198" spans="1:9" ht="15.95" customHeight="1">
      <c r="A198" s="11"/>
      <c r="B198" s="11"/>
      <c r="C198" s="11"/>
      <c r="D198" s="11"/>
      <c r="E198" s="11"/>
      <c r="F198" s="11"/>
      <c r="G198" s="11"/>
      <c r="H198" s="11"/>
      <c r="I198" s="11"/>
    </row>
    <row r="199" spans="1:9" ht="15.95" customHeight="1">
      <c r="A199" s="11"/>
      <c r="B199" s="11"/>
      <c r="C199" s="11"/>
      <c r="D199" s="11"/>
      <c r="E199" s="11"/>
      <c r="F199" s="11"/>
      <c r="G199" s="11"/>
      <c r="H199" s="11"/>
      <c r="I199" s="11"/>
    </row>
    <row r="200" spans="1:9" ht="15.95" customHeight="1">
      <c r="A200" s="11"/>
      <c r="B200" s="11"/>
      <c r="C200" s="11"/>
      <c r="D200" s="11"/>
      <c r="E200" s="11"/>
      <c r="F200" s="11"/>
      <c r="G200" s="11"/>
      <c r="H200" s="11"/>
      <c r="I200" s="11"/>
    </row>
    <row r="201" spans="1:9" ht="15.95" customHeight="1">
      <c r="A201" s="11"/>
      <c r="B201" s="11"/>
      <c r="C201" s="11"/>
      <c r="D201" s="11"/>
      <c r="E201" s="11"/>
      <c r="F201" s="11"/>
      <c r="G201" s="11"/>
      <c r="H201" s="11"/>
      <c r="I201" s="11"/>
    </row>
    <row r="202" spans="1:9" ht="15.95" customHeight="1">
      <c r="A202" s="11"/>
      <c r="B202" s="11"/>
      <c r="C202" s="11"/>
      <c r="D202" s="11"/>
      <c r="E202" s="11"/>
      <c r="F202" s="11"/>
      <c r="G202" s="11"/>
      <c r="H202" s="11"/>
      <c r="I202" s="11"/>
    </row>
    <row r="203" spans="1:9" ht="15.95" customHeight="1">
      <c r="A203" s="11"/>
      <c r="B203" s="11"/>
      <c r="C203" s="11"/>
      <c r="D203" s="11"/>
      <c r="E203" s="11"/>
      <c r="F203" s="11"/>
      <c r="G203" s="11"/>
      <c r="H203" s="11"/>
      <c r="I203" s="11"/>
    </row>
    <row r="204" spans="1:9" ht="15.95" customHeight="1">
      <c r="A204" s="11"/>
      <c r="B204" s="11"/>
      <c r="C204" s="11"/>
      <c r="D204" s="11"/>
      <c r="E204" s="11"/>
      <c r="F204" s="11"/>
      <c r="G204" s="11"/>
      <c r="H204" s="11"/>
      <c r="I204" s="11"/>
    </row>
    <row r="205" spans="1:9" ht="15.95" customHeight="1">
      <c r="A205" s="11"/>
      <c r="B205" s="11"/>
      <c r="C205" s="11"/>
      <c r="D205" s="11"/>
      <c r="E205" s="11"/>
      <c r="F205" s="11"/>
      <c r="G205" s="11"/>
      <c r="H205" s="11"/>
      <c r="I205" s="11"/>
    </row>
    <row r="206" spans="1:9" ht="15.95" customHeight="1">
      <c r="A206" s="11"/>
      <c r="B206" s="11"/>
      <c r="C206" s="11"/>
      <c r="D206" s="11"/>
      <c r="E206" s="11"/>
      <c r="F206" s="11"/>
      <c r="G206" s="11"/>
      <c r="H206" s="11"/>
      <c r="I206" s="11"/>
    </row>
    <row r="207" spans="1:9" ht="15.95" customHeight="1">
      <c r="A207" s="11"/>
      <c r="B207" s="11"/>
      <c r="C207" s="11"/>
      <c r="D207" s="11"/>
      <c r="E207" s="11"/>
      <c r="F207" s="11"/>
      <c r="G207" s="11"/>
      <c r="H207" s="11"/>
      <c r="I207" s="11"/>
    </row>
    <row r="208" spans="1:9" ht="15.95" customHeight="1">
      <c r="A208" s="11"/>
      <c r="B208" s="11"/>
      <c r="C208" s="11"/>
      <c r="D208" s="11"/>
      <c r="E208" s="11"/>
      <c r="F208" s="11"/>
      <c r="G208" s="11"/>
      <c r="H208" s="11"/>
      <c r="I208" s="11"/>
    </row>
    <row r="209" spans="1:9" ht="15.95" customHeight="1">
      <c r="A209" s="11"/>
      <c r="B209" s="11"/>
      <c r="C209" s="11"/>
      <c r="D209" s="11"/>
      <c r="E209" s="11"/>
      <c r="F209" s="11"/>
      <c r="G209" s="11"/>
      <c r="H209" s="11"/>
      <c r="I209" s="11"/>
    </row>
    <row r="210" spans="1:9" ht="15.95" customHeight="1">
      <c r="A210" s="11"/>
      <c r="B210" s="11"/>
      <c r="C210" s="11"/>
      <c r="D210" s="11"/>
      <c r="E210" s="11"/>
      <c r="F210" s="11"/>
      <c r="G210" s="11"/>
      <c r="H210" s="11"/>
      <c r="I210" s="11"/>
    </row>
    <row r="211" spans="1:9" ht="15.95" customHeight="1">
      <c r="A211" s="11"/>
      <c r="B211" s="11"/>
      <c r="C211" s="11"/>
      <c r="D211" s="11"/>
      <c r="E211" s="11"/>
      <c r="F211" s="11"/>
      <c r="G211" s="11"/>
      <c r="H211" s="11"/>
      <c r="I211" s="11"/>
    </row>
    <row r="212" spans="1:9" ht="15.95" customHeight="1">
      <c r="A212" s="11"/>
      <c r="B212" s="11"/>
      <c r="C212" s="11"/>
      <c r="D212" s="11"/>
      <c r="E212" s="11"/>
      <c r="F212" s="11"/>
      <c r="G212" s="11"/>
      <c r="H212" s="11"/>
      <c r="I212" s="11"/>
    </row>
    <row r="213" spans="1:9" ht="15.95" customHeight="1">
      <c r="A213" s="11"/>
      <c r="B213" s="11"/>
      <c r="C213" s="11"/>
      <c r="D213" s="11"/>
      <c r="E213" s="11"/>
      <c r="F213" s="11"/>
      <c r="G213" s="11"/>
      <c r="H213" s="11"/>
      <c r="I213" s="11"/>
    </row>
    <row r="214" spans="1:9" ht="15.95" customHeight="1">
      <c r="A214" s="11"/>
      <c r="B214" s="11"/>
      <c r="C214" s="11"/>
      <c r="D214" s="11"/>
      <c r="E214" s="11"/>
      <c r="F214" s="11"/>
      <c r="G214" s="11"/>
      <c r="H214" s="11"/>
      <c r="I214" s="11"/>
    </row>
    <row r="215" spans="1:9" ht="15.95" customHeight="1">
      <c r="A215" s="11"/>
      <c r="B215" s="11"/>
      <c r="C215" s="11"/>
      <c r="D215" s="11"/>
      <c r="E215" s="11"/>
      <c r="F215" s="11"/>
      <c r="G215" s="11"/>
      <c r="H215" s="11"/>
      <c r="I215" s="11"/>
    </row>
    <row r="216" spans="1:9" ht="15.95" customHeight="1">
      <c r="A216" s="11"/>
      <c r="B216" s="11"/>
      <c r="C216" s="11"/>
      <c r="D216" s="11"/>
      <c r="E216" s="11"/>
      <c r="F216" s="11"/>
      <c r="G216" s="11"/>
      <c r="H216" s="11"/>
      <c r="I216" s="11"/>
    </row>
    <row r="217" spans="1:9" ht="15.95" customHeight="1">
      <c r="A217" s="11"/>
      <c r="B217" s="11"/>
      <c r="C217" s="11"/>
      <c r="D217" s="11"/>
      <c r="E217" s="11"/>
      <c r="F217" s="11"/>
      <c r="G217" s="11"/>
      <c r="H217" s="11"/>
      <c r="I217" s="11"/>
    </row>
    <row r="218" spans="1:9" ht="15.95" customHeight="1">
      <c r="A218" s="11"/>
      <c r="B218" s="11"/>
      <c r="C218" s="11"/>
      <c r="D218" s="11"/>
      <c r="E218" s="11"/>
      <c r="F218" s="11"/>
      <c r="G218" s="11"/>
      <c r="H218" s="11"/>
      <c r="I218" s="11"/>
    </row>
    <row r="219" spans="1:9" ht="15.95" customHeight="1">
      <c r="A219" s="11"/>
      <c r="B219" s="11"/>
      <c r="C219" s="11"/>
      <c r="D219" s="11"/>
      <c r="E219" s="11"/>
      <c r="F219" s="11"/>
      <c r="G219" s="11"/>
      <c r="H219" s="11"/>
      <c r="I219" s="11"/>
    </row>
    <row r="220" spans="1:9" ht="15.95" customHeight="1">
      <c r="A220" s="11"/>
      <c r="B220" s="11"/>
      <c r="C220" s="11"/>
      <c r="D220" s="11"/>
      <c r="E220" s="11"/>
      <c r="F220" s="11"/>
      <c r="G220" s="11"/>
      <c r="H220" s="11"/>
      <c r="I220" s="11"/>
    </row>
    <row r="221" spans="1:9" ht="15.95" customHeight="1">
      <c r="A221" s="11"/>
      <c r="B221" s="11"/>
      <c r="C221" s="11"/>
      <c r="D221" s="11"/>
      <c r="E221" s="11"/>
      <c r="F221" s="11"/>
      <c r="G221" s="11"/>
      <c r="H221" s="11"/>
      <c r="I221" s="11"/>
    </row>
    <row r="222" spans="1:9" ht="15.95" customHeight="1">
      <c r="A222" s="11"/>
      <c r="B222" s="11"/>
      <c r="C222" s="11"/>
      <c r="D222" s="11"/>
      <c r="E222" s="11"/>
      <c r="F222" s="11"/>
      <c r="G222" s="11"/>
      <c r="H222" s="11"/>
      <c r="I222" s="11"/>
    </row>
    <row r="223" spans="1:9" ht="15.95" customHeight="1">
      <c r="A223" s="11"/>
      <c r="B223" s="11"/>
      <c r="C223" s="11"/>
      <c r="D223" s="11"/>
      <c r="E223" s="11"/>
      <c r="F223" s="11"/>
      <c r="G223" s="11"/>
      <c r="H223" s="11"/>
      <c r="I223" s="11"/>
    </row>
    <row r="224" spans="1:9" ht="15.95" customHeight="1">
      <c r="A224" s="11"/>
      <c r="B224" s="11"/>
      <c r="C224" s="11"/>
      <c r="D224" s="11"/>
      <c r="E224" s="11"/>
      <c r="F224" s="11"/>
      <c r="G224" s="11"/>
      <c r="H224" s="11"/>
      <c r="I224" s="11"/>
    </row>
    <row r="225" spans="1:9" ht="15.95" customHeight="1">
      <c r="A225" s="11"/>
      <c r="B225" s="11"/>
      <c r="C225" s="11"/>
      <c r="D225" s="11"/>
      <c r="E225" s="11"/>
      <c r="F225" s="11"/>
      <c r="G225" s="11"/>
      <c r="H225" s="11"/>
      <c r="I225" s="11"/>
    </row>
    <row r="226" spans="1:9" ht="15.95" customHeight="1">
      <c r="A226" s="11"/>
      <c r="B226" s="11"/>
      <c r="C226" s="11"/>
      <c r="D226" s="11"/>
      <c r="E226" s="11"/>
      <c r="F226" s="11"/>
      <c r="G226" s="11"/>
      <c r="H226" s="11"/>
      <c r="I226" s="11"/>
    </row>
    <row r="227" spans="1:9" ht="15.95" customHeight="1">
      <c r="A227" s="11"/>
      <c r="B227" s="11"/>
      <c r="C227" s="11"/>
      <c r="D227" s="11"/>
      <c r="E227" s="11"/>
      <c r="F227" s="11"/>
      <c r="G227" s="11"/>
      <c r="H227" s="11"/>
      <c r="I227" s="11"/>
    </row>
    <row r="228" spans="1:9" ht="15.95" customHeight="1">
      <c r="A228" s="11"/>
      <c r="B228" s="11"/>
      <c r="C228" s="11"/>
      <c r="D228" s="11"/>
      <c r="E228" s="11"/>
      <c r="F228" s="11"/>
      <c r="G228" s="11"/>
      <c r="H228" s="11"/>
      <c r="I228" s="11"/>
    </row>
    <row r="229" spans="1:9" ht="15.95" customHeight="1">
      <c r="A229" s="11"/>
      <c r="B229" s="11"/>
      <c r="C229" s="11"/>
      <c r="D229" s="11"/>
      <c r="E229" s="11"/>
      <c r="F229" s="11"/>
      <c r="G229" s="11"/>
      <c r="H229" s="11"/>
      <c r="I229" s="11"/>
    </row>
    <row r="230" spans="1:9" ht="15.95" customHeight="1">
      <c r="A230" s="11"/>
      <c r="B230" s="11"/>
      <c r="C230" s="11"/>
      <c r="D230" s="11"/>
      <c r="E230" s="11"/>
      <c r="F230" s="11"/>
      <c r="G230" s="11"/>
      <c r="H230" s="11"/>
      <c r="I230" s="11"/>
    </row>
    <row r="231" spans="1:9" ht="15.95" customHeight="1">
      <c r="A231" s="11"/>
      <c r="B231" s="11"/>
      <c r="C231" s="11"/>
      <c r="D231" s="11"/>
      <c r="E231" s="11"/>
      <c r="F231" s="11"/>
      <c r="G231" s="11"/>
      <c r="H231" s="11"/>
      <c r="I231" s="11"/>
    </row>
    <row r="232" spans="1:9" ht="15.95" customHeight="1">
      <c r="A232" s="11"/>
      <c r="B232" s="11"/>
      <c r="C232" s="11"/>
      <c r="D232" s="11"/>
      <c r="E232" s="11"/>
      <c r="F232" s="11"/>
      <c r="G232" s="11"/>
      <c r="H232" s="11"/>
      <c r="I232" s="11"/>
    </row>
    <row r="233" spans="1:9" ht="15.95" customHeight="1">
      <c r="A233" s="11"/>
      <c r="B233" s="11"/>
      <c r="C233" s="11"/>
      <c r="D233" s="11"/>
      <c r="E233" s="11"/>
      <c r="F233" s="11"/>
      <c r="G233" s="11"/>
      <c r="H233" s="11"/>
      <c r="I233" s="11"/>
    </row>
    <row r="234" spans="1:9" ht="15.95" customHeight="1">
      <c r="A234" s="11"/>
      <c r="B234" s="11"/>
      <c r="C234" s="11"/>
      <c r="D234" s="11"/>
      <c r="E234" s="11"/>
      <c r="F234" s="11"/>
      <c r="G234" s="11"/>
      <c r="H234" s="11"/>
      <c r="I234" s="11"/>
    </row>
    <row r="235" spans="1:9" ht="15.95" customHeight="1">
      <c r="A235" s="11"/>
      <c r="B235" s="11"/>
      <c r="C235" s="11"/>
      <c r="D235" s="11"/>
      <c r="E235" s="11"/>
      <c r="F235" s="11"/>
      <c r="G235" s="11"/>
      <c r="H235" s="11"/>
      <c r="I235" s="11"/>
    </row>
    <row r="236" spans="1:9" ht="15.95" customHeight="1">
      <c r="A236" s="11"/>
      <c r="B236" s="11"/>
      <c r="C236" s="11"/>
      <c r="D236" s="11"/>
      <c r="E236" s="11"/>
      <c r="F236" s="11"/>
      <c r="G236" s="11"/>
      <c r="H236" s="11"/>
      <c r="I236" s="11"/>
    </row>
    <row r="237" spans="1:9" ht="15.95" customHeight="1">
      <c r="A237" s="11"/>
      <c r="B237" s="11"/>
      <c r="C237" s="11"/>
      <c r="D237" s="11"/>
      <c r="E237" s="11"/>
      <c r="F237" s="11"/>
      <c r="G237" s="11"/>
      <c r="H237" s="11"/>
      <c r="I237" s="11"/>
    </row>
    <row r="238" spans="1:9" ht="15.95" customHeight="1">
      <c r="A238" s="11"/>
      <c r="B238" s="11"/>
      <c r="C238" s="11"/>
      <c r="D238" s="11"/>
      <c r="E238" s="11"/>
      <c r="F238" s="11"/>
      <c r="G238" s="11"/>
      <c r="H238" s="11"/>
      <c r="I238" s="11"/>
    </row>
    <row r="239" spans="1:9" ht="15.95" customHeight="1">
      <c r="A239" s="11"/>
      <c r="B239" s="11"/>
      <c r="C239" s="11"/>
      <c r="D239" s="11"/>
      <c r="E239" s="11"/>
      <c r="F239" s="11"/>
      <c r="G239" s="11"/>
      <c r="H239" s="11"/>
      <c r="I239" s="11"/>
    </row>
    <row r="240" spans="1:9" ht="15.95" customHeight="1">
      <c r="A240" s="11"/>
      <c r="B240" s="11"/>
      <c r="C240" s="11"/>
      <c r="D240" s="11"/>
      <c r="E240" s="11"/>
      <c r="F240" s="11"/>
      <c r="G240" s="11"/>
      <c r="H240" s="11"/>
      <c r="I240" s="11"/>
    </row>
    <row r="241" spans="1:9" ht="15.95" customHeight="1">
      <c r="A241" s="11"/>
      <c r="B241" s="11"/>
      <c r="C241" s="11"/>
      <c r="D241" s="11"/>
      <c r="E241" s="11"/>
      <c r="F241" s="11"/>
      <c r="G241" s="11"/>
      <c r="H241" s="11"/>
      <c r="I241" s="11"/>
    </row>
    <row r="242" spans="1:9" ht="15.95" customHeight="1">
      <c r="A242" s="11"/>
      <c r="B242" s="11"/>
      <c r="C242" s="11"/>
      <c r="D242" s="11"/>
      <c r="E242" s="11"/>
      <c r="F242" s="11"/>
      <c r="G242" s="11"/>
      <c r="H242" s="11"/>
      <c r="I242" s="11"/>
    </row>
    <row r="243" spans="1:9" ht="15.95" customHeight="1">
      <c r="A243" s="11"/>
      <c r="B243" s="11"/>
      <c r="C243" s="11"/>
      <c r="D243" s="11"/>
      <c r="E243" s="11"/>
      <c r="F243" s="11"/>
      <c r="G243" s="11"/>
      <c r="H243" s="11"/>
      <c r="I243" s="11"/>
    </row>
    <row r="244" spans="1:9" ht="15.95" customHeight="1">
      <c r="A244" s="11"/>
      <c r="B244" s="11"/>
      <c r="C244" s="11"/>
      <c r="D244" s="11"/>
      <c r="E244" s="11"/>
      <c r="F244" s="11"/>
      <c r="G244" s="11"/>
      <c r="H244" s="11"/>
      <c r="I244" s="11"/>
    </row>
    <row r="245" spans="1:9" ht="15.95" customHeight="1">
      <c r="A245" s="11"/>
      <c r="B245" s="11"/>
      <c r="C245" s="11"/>
      <c r="D245" s="11"/>
      <c r="E245" s="11"/>
      <c r="F245" s="11"/>
      <c r="G245" s="11"/>
      <c r="H245" s="11"/>
      <c r="I245" s="11"/>
    </row>
    <row r="246" spans="1:9" ht="15.95" customHeight="1">
      <c r="A246" s="11"/>
      <c r="B246" s="11"/>
      <c r="C246" s="11"/>
      <c r="D246" s="11"/>
      <c r="E246" s="11"/>
      <c r="F246" s="11"/>
      <c r="G246" s="11"/>
      <c r="H246" s="11"/>
      <c r="I246" s="11"/>
    </row>
    <row r="247" spans="1:9" ht="15.95" customHeight="1">
      <c r="A247" s="11"/>
      <c r="B247" s="11"/>
      <c r="C247" s="11"/>
      <c r="D247" s="11"/>
      <c r="E247" s="11"/>
      <c r="F247" s="11"/>
      <c r="G247" s="11"/>
      <c r="H247" s="11"/>
      <c r="I247" s="11"/>
    </row>
    <row r="248" spans="1:9" ht="15.95" customHeight="1">
      <c r="A248" s="11"/>
      <c r="B248" s="11"/>
      <c r="C248" s="11"/>
      <c r="D248" s="11"/>
      <c r="E248" s="11"/>
      <c r="F248" s="11"/>
      <c r="G248" s="11"/>
      <c r="H248" s="11"/>
      <c r="I248" s="11"/>
    </row>
    <row r="249" spans="1:9" ht="15.95" customHeight="1">
      <c r="A249" s="11"/>
      <c r="B249" s="11"/>
      <c r="C249" s="11"/>
      <c r="D249" s="11"/>
      <c r="E249" s="11"/>
      <c r="F249" s="11"/>
      <c r="G249" s="11"/>
      <c r="H249" s="11"/>
      <c r="I249" s="11"/>
    </row>
    <row r="250" spans="1:9" ht="15.95" customHeight="1">
      <c r="A250" s="11"/>
      <c r="B250" s="11"/>
      <c r="C250" s="11"/>
      <c r="D250" s="11"/>
      <c r="E250" s="11"/>
      <c r="F250" s="11"/>
      <c r="G250" s="11"/>
      <c r="H250" s="11"/>
      <c r="I250" s="11"/>
    </row>
    <row r="251" spans="1:9" ht="15.95" customHeight="1">
      <c r="A251" s="11"/>
      <c r="B251" s="11"/>
      <c r="C251" s="11"/>
      <c r="D251" s="11"/>
      <c r="E251" s="11"/>
      <c r="F251" s="11"/>
      <c r="G251" s="11"/>
      <c r="H251" s="11"/>
      <c r="I251" s="11"/>
    </row>
    <row r="252" spans="1:9" ht="15.95" customHeight="1">
      <c r="A252" s="11"/>
      <c r="B252" s="11"/>
      <c r="C252" s="11"/>
      <c r="D252" s="11"/>
      <c r="E252" s="11"/>
      <c r="F252" s="11"/>
      <c r="G252" s="11"/>
      <c r="H252" s="11"/>
      <c r="I252" s="11"/>
    </row>
    <row r="253" spans="1:9" ht="15.95" customHeight="1">
      <c r="A253" s="11"/>
      <c r="B253" s="11"/>
      <c r="C253" s="11"/>
      <c r="D253" s="11"/>
      <c r="E253" s="11"/>
      <c r="F253" s="11"/>
      <c r="G253" s="11"/>
      <c r="H253" s="11"/>
      <c r="I253" s="11"/>
    </row>
    <row r="254" spans="1:9" ht="15.95" customHeight="1">
      <c r="A254" s="11"/>
      <c r="B254" s="11"/>
      <c r="C254" s="11"/>
      <c r="D254" s="11"/>
      <c r="E254" s="11"/>
      <c r="F254" s="11"/>
      <c r="G254" s="11"/>
      <c r="H254" s="11"/>
      <c r="I254" s="11"/>
    </row>
    <row r="255" spans="1:9" ht="15.95" customHeight="1">
      <c r="A255" s="11"/>
      <c r="B255" s="11"/>
      <c r="C255" s="11"/>
      <c r="D255" s="11"/>
      <c r="E255" s="11"/>
      <c r="F255" s="11"/>
      <c r="G255" s="11"/>
      <c r="H255" s="11"/>
      <c r="I255" s="11"/>
    </row>
    <row r="256" spans="1:9" ht="15.95" customHeight="1">
      <c r="A256" s="11"/>
      <c r="B256" s="11"/>
      <c r="C256" s="11"/>
      <c r="D256" s="11"/>
      <c r="E256" s="11"/>
      <c r="F256" s="11"/>
      <c r="G256" s="11"/>
      <c r="H256" s="11"/>
      <c r="I256" s="11"/>
    </row>
    <row r="257" spans="1:9" ht="15.95" customHeight="1">
      <c r="A257" s="11"/>
      <c r="B257" s="11"/>
      <c r="C257" s="11"/>
      <c r="D257" s="11"/>
      <c r="E257" s="11"/>
      <c r="F257" s="11"/>
      <c r="G257" s="11"/>
      <c r="H257" s="11"/>
      <c r="I257" s="11"/>
    </row>
    <row r="258" spans="1:9" ht="15.95" customHeight="1">
      <c r="A258" s="11"/>
      <c r="B258" s="11"/>
      <c r="C258" s="11"/>
      <c r="D258" s="11"/>
      <c r="E258" s="11"/>
      <c r="F258" s="11"/>
      <c r="G258" s="11"/>
      <c r="H258" s="11"/>
      <c r="I258" s="11"/>
    </row>
    <row r="259" spans="1:9" ht="15.95" customHeight="1">
      <c r="A259" s="11"/>
      <c r="B259" s="11"/>
      <c r="C259" s="11"/>
      <c r="D259" s="11"/>
      <c r="E259" s="11"/>
      <c r="F259" s="11"/>
      <c r="G259" s="11"/>
      <c r="H259" s="11"/>
      <c r="I259" s="11"/>
    </row>
    <row r="260" spans="1:9" ht="15.95" customHeight="1">
      <c r="A260" s="11"/>
      <c r="B260" s="11"/>
      <c r="C260" s="11"/>
      <c r="D260" s="11"/>
      <c r="E260" s="11"/>
      <c r="F260" s="11"/>
      <c r="G260" s="11"/>
      <c r="H260" s="11"/>
      <c r="I260" s="11"/>
    </row>
    <row r="261" spans="1:9" ht="15.95" customHeight="1">
      <c r="A261" s="11"/>
      <c r="B261" s="11"/>
      <c r="C261" s="11"/>
      <c r="D261" s="11"/>
      <c r="E261" s="11"/>
      <c r="F261" s="11"/>
      <c r="G261" s="11"/>
      <c r="H261" s="11"/>
      <c r="I261" s="11"/>
    </row>
    <row r="262" spans="1:9" ht="15.95" customHeight="1">
      <c r="A262" s="11"/>
      <c r="B262" s="11"/>
      <c r="C262" s="11"/>
      <c r="D262" s="11"/>
      <c r="E262" s="11"/>
      <c r="F262" s="11"/>
      <c r="G262" s="11"/>
      <c r="H262" s="11"/>
      <c r="I262" s="11"/>
    </row>
    <row r="263" spans="1:9" ht="15.95" customHeight="1">
      <c r="A263" s="11"/>
      <c r="B263" s="11"/>
      <c r="C263" s="11"/>
      <c r="D263" s="11"/>
      <c r="E263" s="11"/>
      <c r="F263" s="11"/>
      <c r="G263" s="11"/>
      <c r="H263" s="11"/>
      <c r="I263" s="11"/>
    </row>
    <row r="264" spans="1:9" ht="15.95" customHeight="1">
      <c r="A264" s="11"/>
      <c r="B264" s="11"/>
      <c r="C264" s="11"/>
      <c r="D264" s="11"/>
      <c r="E264" s="11"/>
      <c r="F264" s="11"/>
      <c r="G264" s="11"/>
      <c r="H264" s="11"/>
      <c r="I264" s="11"/>
    </row>
    <row r="265" spans="1:9" ht="15.95" customHeight="1">
      <c r="A265" s="11"/>
      <c r="B265" s="11"/>
      <c r="C265" s="11"/>
      <c r="D265" s="11"/>
      <c r="E265" s="11"/>
      <c r="F265" s="11"/>
      <c r="G265" s="11"/>
      <c r="H265" s="11"/>
      <c r="I265" s="11"/>
    </row>
    <row r="266" spans="1:9" ht="15.95" customHeight="1">
      <c r="A266" s="11"/>
      <c r="B266" s="11"/>
      <c r="C266" s="11"/>
      <c r="D266" s="11"/>
      <c r="E266" s="11"/>
      <c r="F266" s="11"/>
      <c r="G266" s="11"/>
      <c r="H266" s="11"/>
      <c r="I266" s="11"/>
    </row>
    <row r="267" spans="1:9" ht="15.95" customHeight="1">
      <c r="A267" s="11"/>
      <c r="B267" s="11"/>
      <c r="C267" s="11"/>
      <c r="D267" s="11"/>
      <c r="E267" s="11"/>
      <c r="F267" s="11"/>
      <c r="G267" s="11"/>
      <c r="H267" s="11"/>
      <c r="I267" s="11"/>
    </row>
    <row r="268" spans="1:9" ht="15.95" customHeight="1">
      <c r="A268" s="11"/>
      <c r="B268" s="11"/>
      <c r="C268" s="11"/>
      <c r="D268" s="11"/>
      <c r="E268" s="11"/>
      <c r="F268" s="11"/>
      <c r="G268" s="11"/>
      <c r="H268" s="11"/>
      <c r="I268" s="11"/>
    </row>
    <row r="269" spans="1:9" ht="15.95" customHeight="1">
      <c r="A269" s="11"/>
      <c r="B269" s="11"/>
      <c r="C269" s="11"/>
      <c r="D269" s="11"/>
      <c r="E269" s="11"/>
      <c r="F269" s="11"/>
      <c r="G269" s="11"/>
      <c r="H269" s="11"/>
      <c r="I269" s="11"/>
    </row>
    <row r="270" spans="1:9" ht="15.95" customHeight="1">
      <c r="A270" s="11"/>
      <c r="B270" s="11"/>
      <c r="C270" s="11"/>
      <c r="D270" s="11"/>
      <c r="E270" s="11"/>
      <c r="F270" s="11"/>
      <c r="G270" s="11"/>
      <c r="H270" s="11"/>
      <c r="I270" s="11"/>
    </row>
    <row r="271" spans="1:9" ht="15.95" customHeight="1">
      <c r="A271" s="11"/>
      <c r="B271" s="11"/>
      <c r="C271" s="11"/>
      <c r="D271" s="11"/>
      <c r="E271" s="11"/>
      <c r="F271" s="11"/>
      <c r="G271" s="11"/>
      <c r="H271" s="11"/>
      <c r="I271" s="11"/>
    </row>
    <row r="272" spans="1:9" ht="15.95" customHeight="1">
      <c r="D272" s="10"/>
      <c r="E272" s="10"/>
      <c r="F272" s="10"/>
      <c r="G272" s="10"/>
      <c r="H272" s="10"/>
      <c r="I272" s="10"/>
    </row>
    <row r="273" spans="4:9" ht="15.95" customHeight="1">
      <c r="D273" s="10"/>
      <c r="E273" s="10"/>
      <c r="F273" s="10"/>
      <c r="G273" s="10"/>
      <c r="H273" s="10"/>
      <c r="I273" s="10"/>
    </row>
    <row r="274" spans="4:9" ht="15.95" customHeight="1">
      <c r="D274" s="10"/>
      <c r="E274" s="10"/>
      <c r="F274" s="10"/>
      <c r="G274" s="10"/>
      <c r="H274" s="10"/>
      <c r="I274" s="10"/>
    </row>
    <row r="275" spans="4:9" ht="15.95" customHeight="1">
      <c r="D275" s="10"/>
      <c r="E275" s="10"/>
      <c r="F275" s="10"/>
      <c r="G275" s="10"/>
      <c r="H275" s="10"/>
      <c r="I275" s="10"/>
    </row>
    <row r="276" spans="4:9" ht="15.95" customHeight="1">
      <c r="D276" s="10"/>
      <c r="E276" s="10"/>
      <c r="F276" s="10"/>
      <c r="G276" s="10"/>
      <c r="H276" s="10"/>
      <c r="I276" s="10"/>
    </row>
    <row r="277" spans="4:9" ht="15.95" customHeight="1">
      <c r="D277" s="10"/>
      <c r="E277" s="10"/>
      <c r="F277" s="10"/>
      <c r="G277" s="10"/>
      <c r="H277" s="10"/>
      <c r="I277" s="10"/>
    </row>
    <row r="278" spans="4:9" ht="15.95" customHeight="1">
      <c r="D278" s="10"/>
      <c r="E278" s="10"/>
      <c r="F278" s="10"/>
      <c r="G278" s="10"/>
      <c r="H278" s="10"/>
      <c r="I278" s="10"/>
    </row>
    <row r="279" spans="4:9" ht="15.95" customHeight="1">
      <c r="D279" s="10"/>
      <c r="E279" s="10"/>
      <c r="F279" s="10"/>
      <c r="G279" s="10"/>
      <c r="H279" s="10"/>
      <c r="I279" s="10"/>
    </row>
    <row r="280" spans="4:9" ht="15.95" customHeight="1">
      <c r="D280" s="10"/>
      <c r="E280" s="10"/>
      <c r="F280" s="10"/>
      <c r="G280" s="10"/>
      <c r="H280" s="10"/>
      <c r="I280" s="10"/>
    </row>
    <row r="281" spans="4:9" ht="15.95" customHeight="1">
      <c r="D281" s="10"/>
      <c r="E281" s="10"/>
      <c r="F281" s="10"/>
      <c r="G281" s="10"/>
      <c r="H281" s="10"/>
      <c r="I281" s="10"/>
    </row>
    <row r="282" spans="4:9" ht="15.95" customHeight="1">
      <c r="D282" s="10"/>
      <c r="E282" s="10"/>
      <c r="F282" s="10"/>
      <c r="G282" s="10"/>
      <c r="H282" s="10"/>
      <c r="I282" s="10"/>
    </row>
    <row r="283" spans="4:9" ht="15.95" customHeight="1">
      <c r="D283" s="10"/>
      <c r="E283" s="10"/>
      <c r="F283" s="10"/>
      <c r="G283" s="10"/>
      <c r="H283" s="10"/>
      <c r="I283" s="10"/>
    </row>
    <row r="284" spans="4:9" ht="15.95" customHeight="1">
      <c r="D284" s="10"/>
      <c r="E284" s="10"/>
      <c r="F284" s="10"/>
      <c r="G284" s="10"/>
      <c r="H284" s="10"/>
      <c r="I284" s="10"/>
    </row>
    <row r="285" spans="4:9" ht="15.95" customHeight="1">
      <c r="D285" s="10"/>
      <c r="E285" s="10"/>
      <c r="F285" s="10"/>
      <c r="G285" s="10"/>
      <c r="H285" s="10"/>
      <c r="I285" s="10"/>
    </row>
    <row r="286" spans="4:9" ht="15.95" customHeight="1">
      <c r="D286" s="10"/>
      <c r="E286" s="10"/>
      <c r="F286" s="10"/>
      <c r="G286" s="10"/>
      <c r="H286" s="10"/>
      <c r="I286" s="10"/>
    </row>
    <row r="287" spans="4:9" ht="15.95" customHeight="1">
      <c r="D287" s="10"/>
      <c r="E287" s="10"/>
      <c r="F287" s="10"/>
      <c r="G287" s="10"/>
      <c r="H287" s="10"/>
      <c r="I287" s="10"/>
    </row>
    <row r="288" spans="4:9" ht="15.95" customHeight="1">
      <c r="D288" s="10"/>
      <c r="E288" s="10"/>
      <c r="F288" s="10"/>
      <c r="G288" s="10"/>
      <c r="H288" s="10"/>
      <c r="I288" s="10"/>
    </row>
    <row r="289" spans="4:9" ht="15.95" customHeight="1">
      <c r="D289" s="10"/>
      <c r="E289" s="10"/>
      <c r="F289" s="10"/>
      <c r="G289" s="10"/>
      <c r="H289" s="10"/>
      <c r="I289" s="10"/>
    </row>
    <row r="290" spans="4:9" ht="15.95" customHeight="1">
      <c r="D290" s="10"/>
      <c r="E290" s="10"/>
      <c r="F290" s="10"/>
      <c r="G290" s="10"/>
      <c r="H290" s="10"/>
      <c r="I290" s="10"/>
    </row>
    <row r="291" spans="4:9" ht="15.95" customHeight="1">
      <c r="D291" s="10"/>
      <c r="E291" s="10"/>
      <c r="F291" s="10"/>
      <c r="G291" s="10"/>
      <c r="H291" s="10"/>
      <c r="I291" s="10"/>
    </row>
    <row r="292" spans="4:9" ht="15.95" customHeight="1">
      <c r="D292" s="10"/>
      <c r="E292" s="10"/>
      <c r="F292" s="10"/>
      <c r="G292" s="10"/>
      <c r="H292" s="10"/>
      <c r="I292" s="10"/>
    </row>
    <row r="293" spans="4:9" ht="15.95" customHeight="1">
      <c r="D293" s="10"/>
      <c r="E293" s="10"/>
      <c r="F293" s="10"/>
      <c r="G293" s="10"/>
      <c r="H293" s="10"/>
      <c r="I293" s="10"/>
    </row>
    <row r="294" spans="4:9" ht="15.95" customHeight="1">
      <c r="D294" s="10"/>
      <c r="E294" s="10"/>
      <c r="F294" s="10"/>
      <c r="G294" s="10"/>
      <c r="H294" s="10"/>
      <c r="I294" s="10"/>
    </row>
    <row r="295" spans="4:9" ht="15.95" customHeight="1">
      <c r="D295" s="10"/>
      <c r="E295" s="10"/>
      <c r="F295" s="10"/>
      <c r="G295" s="10"/>
      <c r="H295" s="10"/>
      <c r="I295" s="10"/>
    </row>
    <row r="296" spans="4:9" ht="15.95" customHeight="1">
      <c r="D296" s="10"/>
      <c r="E296" s="10"/>
      <c r="F296" s="10"/>
      <c r="G296" s="10"/>
      <c r="H296" s="10"/>
      <c r="I296" s="10"/>
    </row>
    <row r="297" spans="4:9" ht="15.95" customHeight="1">
      <c r="D297" s="10"/>
      <c r="E297" s="10"/>
      <c r="F297" s="10"/>
      <c r="G297" s="10"/>
      <c r="H297" s="10"/>
      <c r="I297" s="10"/>
    </row>
    <row r="298" spans="4:9" ht="15.95" customHeight="1">
      <c r="D298" s="10"/>
      <c r="E298" s="10"/>
      <c r="F298" s="10"/>
      <c r="G298" s="10"/>
      <c r="H298" s="10"/>
      <c r="I298" s="10"/>
    </row>
    <row r="299" spans="4:9" ht="15.95" customHeight="1">
      <c r="D299" s="10"/>
      <c r="E299" s="10"/>
      <c r="F299" s="10"/>
      <c r="G299" s="10"/>
      <c r="H299" s="10"/>
      <c r="I299" s="10"/>
    </row>
    <row r="300" spans="4:9" ht="15.95" customHeight="1">
      <c r="D300" s="10"/>
      <c r="E300" s="10"/>
      <c r="F300" s="10"/>
      <c r="G300" s="10"/>
      <c r="H300" s="10"/>
      <c r="I300" s="10"/>
    </row>
    <row r="301" spans="4:9" ht="15.95" customHeight="1">
      <c r="D301" s="10"/>
      <c r="E301" s="10"/>
      <c r="F301" s="10"/>
      <c r="G301" s="10"/>
      <c r="H301" s="10"/>
      <c r="I301" s="10"/>
    </row>
    <row r="302" spans="4:9" ht="15.95" customHeight="1">
      <c r="D302" s="10"/>
      <c r="E302" s="10"/>
      <c r="F302" s="10"/>
      <c r="G302" s="10"/>
      <c r="H302" s="10"/>
      <c r="I302" s="10"/>
    </row>
    <row r="303" spans="4:9" ht="15.95" customHeight="1">
      <c r="D303" s="10"/>
      <c r="E303" s="10"/>
      <c r="F303" s="10"/>
      <c r="G303" s="10"/>
      <c r="H303" s="10"/>
      <c r="I303" s="10"/>
    </row>
    <row r="304" spans="4:9" ht="15.95" customHeight="1">
      <c r="D304" s="10"/>
      <c r="E304" s="10"/>
      <c r="F304" s="10"/>
      <c r="G304" s="10"/>
      <c r="H304" s="10"/>
      <c r="I304" s="10"/>
    </row>
    <row r="305" spans="4:9" ht="15.95" customHeight="1">
      <c r="D305" s="10"/>
      <c r="E305" s="10"/>
      <c r="F305" s="10"/>
      <c r="G305" s="10"/>
      <c r="H305" s="10"/>
      <c r="I305" s="10"/>
    </row>
    <row r="306" spans="4:9" ht="15.95" customHeight="1">
      <c r="D306" s="10"/>
      <c r="E306" s="10"/>
      <c r="F306" s="10"/>
      <c r="G306" s="10"/>
      <c r="H306" s="10"/>
      <c r="I306" s="10"/>
    </row>
    <row r="307" spans="4:9" ht="15.95" customHeight="1">
      <c r="D307" s="10"/>
      <c r="E307" s="10"/>
      <c r="F307" s="10"/>
      <c r="G307" s="10"/>
      <c r="H307" s="10"/>
      <c r="I307" s="10"/>
    </row>
    <row r="308" spans="4:9" ht="15.95" customHeight="1">
      <c r="D308" s="10"/>
      <c r="E308" s="10"/>
      <c r="F308" s="10"/>
      <c r="G308" s="10"/>
      <c r="H308" s="10"/>
      <c r="I308" s="10"/>
    </row>
    <row r="309" spans="4:9" ht="15.95" customHeight="1">
      <c r="D309" s="10"/>
      <c r="E309" s="10"/>
      <c r="F309" s="10"/>
      <c r="G309" s="10"/>
      <c r="H309" s="10"/>
      <c r="I309" s="10"/>
    </row>
    <row r="310" spans="4:9" ht="15.95" customHeight="1">
      <c r="D310" s="10"/>
      <c r="E310" s="10"/>
      <c r="F310" s="10"/>
      <c r="G310" s="10"/>
      <c r="H310" s="10"/>
      <c r="I310" s="10"/>
    </row>
    <row r="311" spans="4:9" ht="15.95" customHeight="1">
      <c r="D311" s="10"/>
      <c r="E311" s="10"/>
      <c r="F311" s="10"/>
      <c r="G311" s="10"/>
      <c r="H311" s="10"/>
      <c r="I311" s="10"/>
    </row>
    <row r="312" spans="4:9" ht="15.95" customHeight="1">
      <c r="D312" s="10"/>
      <c r="E312" s="10"/>
      <c r="F312" s="10"/>
      <c r="G312" s="10"/>
      <c r="H312" s="10"/>
      <c r="I312" s="10"/>
    </row>
    <row r="313" spans="4:9" ht="15.95" customHeight="1">
      <c r="D313" s="10"/>
      <c r="E313" s="10"/>
      <c r="F313" s="10"/>
      <c r="G313" s="10"/>
      <c r="H313" s="10"/>
      <c r="I313" s="10"/>
    </row>
    <row r="314" spans="4:9" ht="15.95" customHeight="1">
      <c r="D314" s="10"/>
      <c r="E314" s="10"/>
      <c r="F314" s="10"/>
      <c r="G314" s="10"/>
      <c r="H314" s="10"/>
      <c r="I314" s="10"/>
    </row>
    <row r="315" spans="4:9" ht="15.95" customHeight="1">
      <c r="D315" s="10"/>
      <c r="E315" s="10"/>
      <c r="F315" s="10"/>
      <c r="G315" s="10"/>
      <c r="H315" s="10"/>
      <c r="I315" s="10"/>
    </row>
    <row r="316" spans="4:9" ht="15.95" customHeight="1">
      <c r="D316" s="10"/>
      <c r="E316" s="10"/>
      <c r="F316" s="10"/>
      <c r="G316" s="10"/>
      <c r="H316" s="10"/>
      <c r="I316" s="10"/>
    </row>
    <row r="317" spans="4:9" ht="15.95" customHeight="1">
      <c r="D317" s="10"/>
      <c r="E317" s="10"/>
      <c r="F317" s="10"/>
      <c r="G317" s="10"/>
      <c r="H317" s="10"/>
      <c r="I317" s="10"/>
    </row>
    <row r="318" spans="4:9" ht="15.95" customHeight="1">
      <c r="D318" s="10"/>
      <c r="E318" s="10"/>
      <c r="F318" s="10"/>
      <c r="G318" s="10"/>
      <c r="H318" s="10"/>
      <c r="I318" s="10"/>
    </row>
    <row r="319" spans="4:9" ht="15.95" customHeight="1">
      <c r="D319" s="10"/>
      <c r="E319" s="10"/>
      <c r="F319" s="10"/>
      <c r="G319" s="10"/>
      <c r="H319" s="10"/>
      <c r="I319" s="10"/>
    </row>
    <row r="320" spans="4:9" ht="15.95" customHeight="1">
      <c r="D320" s="10"/>
      <c r="E320" s="10"/>
      <c r="F320" s="10"/>
      <c r="G320" s="10"/>
      <c r="H320" s="10"/>
      <c r="I320" s="10"/>
    </row>
    <row r="321" spans="4:9" ht="15.95" customHeight="1">
      <c r="D321" s="10"/>
      <c r="E321" s="10"/>
      <c r="F321" s="10"/>
      <c r="G321" s="10"/>
      <c r="H321" s="10"/>
      <c r="I321" s="10"/>
    </row>
    <row r="322" spans="4:9" ht="15.95" customHeight="1">
      <c r="D322" s="10"/>
      <c r="E322" s="10"/>
      <c r="F322" s="10"/>
      <c r="G322" s="10"/>
      <c r="H322" s="10"/>
      <c r="I322" s="10"/>
    </row>
    <row r="323" spans="4:9" ht="15.95" customHeight="1">
      <c r="D323" s="10"/>
      <c r="E323" s="10"/>
      <c r="F323" s="10"/>
      <c r="G323" s="10"/>
      <c r="H323" s="10"/>
      <c r="I323" s="10"/>
    </row>
    <row r="324" spans="4:9" ht="15.95" customHeight="1">
      <c r="D324" s="10"/>
      <c r="E324" s="10"/>
      <c r="F324" s="10"/>
      <c r="G324" s="10"/>
      <c r="H324" s="10"/>
      <c r="I324" s="10"/>
    </row>
    <row r="325" spans="4:9" ht="15.95" customHeight="1">
      <c r="D325" s="10"/>
      <c r="E325" s="10"/>
      <c r="F325" s="10"/>
      <c r="G325" s="10"/>
      <c r="H325" s="10"/>
      <c r="I325" s="10"/>
    </row>
    <row r="326" spans="4:9" ht="15.95" customHeight="1">
      <c r="D326" s="10"/>
      <c r="E326" s="10"/>
      <c r="F326" s="10"/>
      <c r="G326" s="10"/>
      <c r="H326" s="10"/>
      <c r="I326" s="10"/>
    </row>
    <row r="327" spans="4:9" ht="15.95" customHeight="1">
      <c r="D327" s="10"/>
      <c r="E327" s="10"/>
      <c r="F327" s="10"/>
      <c r="G327" s="10"/>
      <c r="H327" s="10"/>
      <c r="I327" s="10"/>
    </row>
    <row r="328" spans="4:9" ht="15.95" customHeight="1">
      <c r="D328" s="10"/>
      <c r="E328" s="10"/>
      <c r="F328" s="10"/>
      <c r="G328" s="10"/>
      <c r="H328" s="10"/>
      <c r="I328" s="10"/>
    </row>
    <row r="329" spans="4:9" ht="15.95" customHeight="1">
      <c r="D329" s="10"/>
      <c r="E329" s="10"/>
      <c r="F329" s="10"/>
      <c r="G329" s="10"/>
      <c r="H329" s="10"/>
      <c r="I329" s="10"/>
    </row>
    <row r="330" spans="4:9" ht="15.95" customHeight="1">
      <c r="D330" s="10"/>
      <c r="E330" s="10"/>
      <c r="F330" s="10"/>
      <c r="G330" s="10"/>
      <c r="H330" s="10"/>
      <c r="I330" s="10"/>
    </row>
    <row r="331" spans="4:9" ht="15.95" customHeight="1">
      <c r="D331" s="10"/>
      <c r="E331" s="10"/>
      <c r="F331" s="10"/>
      <c r="G331" s="10"/>
      <c r="H331" s="10"/>
      <c r="I331" s="10"/>
    </row>
    <row r="332" spans="4:9" ht="15.95" customHeight="1">
      <c r="D332" s="10"/>
      <c r="E332" s="10"/>
      <c r="F332" s="10"/>
      <c r="G332" s="10"/>
      <c r="H332" s="10"/>
      <c r="I332" s="10"/>
    </row>
    <row r="333" spans="4:9" ht="15.95" customHeight="1">
      <c r="D333" s="10"/>
      <c r="E333" s="10"/>
      <c r="F333" s="10"/>
      <c r="G333" s="10"/>
      <c r="H333" s="10"/>
      <c r="I333" s="10"/>
    </row>
    <row r="334" spans="4:9" ht="15.95" customHeight="1">
      <c r="D334" s="10"/>
      <c r="E334" s="10"/>
      <c r="F334" s="10"/>
      <c r="G334" s="10"/>
      <c r="H334" s="10"/>
      <c r="I334" s="10"/>
    </row>
    <row r="335" spans="4:9" ht="15.95" customHeight="1">
      <c r="D335" s="10"/>
      <c r="E335" s="10"/>
      <c r="F335" s="10"/>
      <c r="G335" s="10"/>
      <c r="H335" s="10"/>
      <c r="I335" s="10"/>
    </row>
    <row r="336" spans="4:9" ht="15.95" customHeight="1">
      <c r="D336" s="10"/>
      <c r="E336" s="10"/>
      <c r="F336" s="10"/>
      <c r="G336" s="10"/>
      <c r="H336" s="10"/>
      <c r="I336" s="10"/>
    </row>
    <row r="337" spans="4:9" ht="15.95" customHeight="1">
      <c r="D337" s="10"/>
      <c r="E337" s="10"/>
      <c r="F337" s="10"/>
      <c r="G337" s="10"/>
      <c r="H337" s="10"/>
      <c r="I337" s="10"/>
    </row>
    <row r="338" spans="4:9" ht="15.95" customHeight="1">
      <c r="D338" s="10"/>
      <c r="E338" s="10"/>
      <c r="F338" s="10"/>
      <c r="G338" s="10"/>
      <c r="H338" s="10"/>
      <c r="I338" s="10"/>
    </row>
    <row r="339" spans="4:9" ht="15.95" customHeight="1">
      <c r="D339" s="10"/>
      <c r="E339" s="10"/>
      <c r="F339" s="10"/>
      <c r="G339" s="10"/>
      <c r="H339" s="10"/>
      <c r="I339" s="10"/>
    </row>
    <row r="340" spans="4:9" ht="15.95" customHeight="1">
      <c r="D340" s="10"/>
      <c r="E340" s="10"/>
      <c r="F340" s="10"/>
      <c r="G340" s="10"/>
      <c r="H340" s="10"/>
      <c r="I340" s="10"/>
    </row>
    <row r="341" spans="4:9" ht="15.95" customHeight="1">
      <c r="D341" s="10"/>
      <c r="E341" s="10"/>
      <c r="F341" s="10"/>
      <c r="G341" s="10"/>
      <c r="H341" s="10"/>
      <c r="I341" s="10"/>
    </row>
    <row r="342" spans="4:9" ht="15.95" customHeight="1">
      <c r="D342" s="10"/>
      <c r="E342" s="10"/>
      <c r="F342" s="10"/>
      <c r="G342" s="10"/>
      <c r="H342" s="10"/>
      <c r="I342" s="10"/>
    </row>
    <row r="343" spans="4:9" ht="15.95" customHeight="1">
      <c r="D343" s="10"/>
      <c r="E343" s="10"/>
      <c r="F343" s="10"/>
      <c r="G343" s="10"/>
      <c r="H343" s="10"/>
      <c r="I343" s="10"/>
    </row>
    <row r="344" spans="4:9" ht="15.95" customHeight="1">
      <c r="D344" s="10"/>
      <c r="E344" s="10"/>
      <c r="F344" s="10"/>
      <c r="G344" s="10"/>
      <c r="H344" s="10"/>
      <c r="I344" s="10"/>
    </row>
    <row r="345" spans="4:9" ht="15.95" customHeight="1">
      <c r="D345" s="10"/>
      <c r="E345" s="10"/>
      <c r="F345" s="10"/>
      <c r="G345" s="10"/>
      <c r="H345" s="10"/>
      <c r="I345" s="10"/>
    </row>
    <row r="346" spans="4:9" ht="15.95" customHeight="1">
      <c r="D346" s="10"/>
      <c r="E346" s="10"/>
      <c r="F346" s="10"/>
      <c r="G346" s="10"/>
      <c r="H346" s="10"/>
      <c r="I346" s="10"/>
    </row>
    <row r="347" spans="4:9" ht="15.95" customHeight="1">
      <c r="D347" s="10"/>
      <c r="E347" s="10"/>
      <c r="F347" s="10"/>
      <c r="G347" s="10"/>
      <c r="H347" s="10"/>
      <c r="I347" s="10"/>
    </row>
    <row r="348" spans="4:9" ht="15.95" customHeight="1">
      <c r="D348" s="10"/>
      <c r="E348" s="10"/>
      <c r="F348" s="10"/>
      <c r="G348" s="10"/>
      <c r="H348" s="10"/>
      <c r="I348" s="10"/>
    </row>
    <row r="349" spans="4:9" ht="15.95" customHeight="1">
      <c r="D349" s="10"/>
      <c r="E349" s="10"/>
      <c r="F349" s="10"/>
      <c r="G349" s="10"/>
      <c r="H349" s="10"/>
      <c r="I349" s="10"/>
    </row>
    <row r="350" spans="4:9" ht="15.95" customHeight="1">
      <c r="D350" s="10"/>
      <c r="E350" s="10"/>
      <c r="F350" s="10"/>
      <c r="G350" s="10"/>
      <c r="H350" s="10"/>
      <c r="I350" s="10"/>
    </row>
    <row r="351" spans="4:9" ht="15.95" customHeight="1">
      <c r="D351" s="10"/>
      <c r="E351" s="10"/>
      <c r="F351" s="10"/>
      <c r="G351" s="10"/>
      <c r="H351" s="10"/>
      <c r="I351" s="10"/>
    </row>
    <row r="352" spans="4:9" ht="15.95" customHeight="1">
      <c r="D352" s="10"/>
      <c r="E352" s="10"/>
      <c r="F352" s="10"/>
      <c r="G352" s="10"/>
      <c r="H352" s="10"/>
      <c r="I352" s="10"/>
    </row>
    <row r="353" spans="4:9" ht="15.95" customHeight="1">
      <c r="D353" s="10"/>
      <c r="E353" s="10"/>
      <c r="F353" s="10"/>
      <c r="G353" s="10"/>
      <c r="H353" s="10"/>
      <c r="I353" s="10"/>
    </row>
    <row r="354" spans="4:9" ht="15.95" customHeight="1">
      <c r="D354" s="10"/>
      <c r="E354" s="10"/>
      <c r="F354" s="10"/>
      <c r="G354" s="10"/>
      <c r="H354" s="10"/>
      <c r="I354" s="10"/>
    </row>
    <row r="355" spans="4:9" ht="15.95" customHeight="1">
      <c r="D355" s="10"/>
      <c r="E355" s="10"/>
      <c r="F355" s="10"/>
      <c r="G355" s="10"/>
      <c r="H355" s="10"/>
      <c r="I355" s="10"/>
    </row>
    <row r="356" spans="4:9" ht="15.95" customHeight="1">
      <c r="D356" s="10"/>
      <c r="E356" s="10"/>
      <c r="F356" s="10"/>
      <c r="G356" s="10"/>
      <c r="H356" s="10"/>
      <c r="I356" s="10"/>
    </row>
    <row r="357" spans="4:9" ht="15.95" customHeight="1">
      <c r="D357" s="10"/>
      <c r="E357" s="10"/>
      <c r="F357" s="10"/>
      <c r="G357" s="10"/>
      <c r="H357" s="10"/>
      <c r="I357" s="10"/>
    </row>
    <row r="358" spans="4:9" ht="15.95" customHeight="1">
      <c r="D358" s="10"/>
      <c r="E358" s="10"/>
      <c r="F358" s="10"/>
      <c r="G358" s="10"/>
      <c r="H358" s="10"/>
      <c r="I358" s="10"/>
    </row>
    <row r="359" spans="4:9" ht="15.95" customHeight="1">
      <c r="D359" s="10"/>
      <c r="E359" s="10"/>
      <c r="F359" s="10"/>
      <c r="G359" s="10"/>
      <c r="H359" s="10"/>
      <c r="I359" s="10"/>
    </row>
    <row r="360" spans="4:9" ht="15.95" customHeight="1">
      <c r="D360" s="10"/>
      <c r="E360" s="10"/>
      <c r="F360" s="10"/>
      <c r="G360" s="10"/>
      <c r="H360" s="10"/>
      <c r="I360" s="10"/>
    </row>
    <row r="361" spans="4:9" ht="15.95" customHeight="1">
      <c r="D361" s="10"/>
      <c r="E361" s="10"/>
      <c r="F361" s="10"/>
      <c r="G361" s="10"/>
      <c r="H361" s="10"/>
      <c r="I361" s="10"/>
    </row>
    <row r="362" spans="4:9" ht="15.95" customHeight="1">
      <c r="D362" s="10"/>
      <c r="E362" s="10"/>
      <c r="F362" s="10"/>
      <c r="G362" s="10"/>
      <c r="H362" s="10"/>
      <c r="I362" s="10"/>
    </row>
    <row r="363" spans="4:9" ht="15.95" customHeight="1">
      <c r="D363" s="10"/>
      <c r="E363" s="10"/>
      <c r="F363" s="10"/>
      <c r="G363" s="10"/>
      <c r="H363" s="10"/>
      <c r="I363" s="10"/>
    </row>
    <row r="364" spans="4:9" ht="15.95" customHeight="1">
      <c r="D364" s="10"/>
      <c r="E364" s="10"/>
      <c r="F364" s="10"/>
      <c r="G364" s="10"/>
      <c r="H364" s="10"/>
      <c r="I364" s="10"/>
    </row>
    <row r="365" spans="4:9" ht="15.95" customHeight="1">
      <c r="D365" s="10"/>
      <c r="E365" s="10"/>
      <c r="F365" s="10"/>
      <c r="G365" s="10"/>
      <c r="H365" s="10"/>
      <c r="I365" s="10"/>
    </row>
    <row r="366" spans="4:9" ht="15.95" customHeight="1">
      <c r="D366" s="10"/>
      <c r="E366" s="10"/>
      <c r="F366" s="10"/>
      <c r="G366" s="10"/>
      <c r="H366" s="10"/>
      <c r="I366" s="10"/>
    </row>
    <row r="367" spans="4:9" ht="15.95" customHeight="1">
      <c r="D367" s="10"/>
      <c r="E367" s="10"/>
      <c r="F367" s="10"/>
      <c r="G367" s="10"/>
      <c r="H367" s="10"/>
      <c r="I367" s="10"/>
    </row>
    <row r="368" spans="4:9" ht="15.95" customHeight="1">
      <c r="D368" s="10"/>
      <c r="E368" s="10"/>
      <c r="F368" s="10"/>
      <c r="G368" s="10"/>
      <c r="H368" s="10"/>
      <c r="I368" s="10"/>
    </row>
    <row r="369" spans="4:9" ht="15.95" customHeight="1">
      <c r="D369" s="10"/>
      <c r="E369" s="10"/>
      <c r="F369" s="10"/>
      <c r="G369" s="10"/>
      <c r="H369" s="10"/>
      <c r="I369" s="10"/>
    </row>
    <row r="370" spans="4:9" ht="15.95" customHeight="1">
      <c r="D370" s="10"/>
      <c r="E370" s="10"/>
      <c r="F370" s="10"/>
      <c r="G370" s="10"/>
      <c r="H370" s="10"/>
      <c r="I370" s="10"/>
    </row>
    <row r="371" spans="4:9" ht="15.95" customHeight="1">
      <c r="D371" s="10"/>
      <c r="E371" s="10"/>
      <c r="F371" s="10"/>
      <c r="G371" s="10"/>
      <c r="H371" s="10"/>
      <c r="I371" s="10"/>
    </row>
    <row r="372" spans="4:9" ht="15.95" customHeight="1">
      <c r="D372" s="10"/>
      <c r="E372" s="10"/>
      <c r="F372" s="10"/>
      <c r="G372" s="10"/>
      <c r="H372" s="10"/>
      <c r="I372" s="10"/>
    </row>
    <row r="373" spans="4:9" ht="15.95" customHeight="1">
      <c r="D373" s="10"/>
      <c r="E373" s="10"/>
      <c r="F373" s="10"/>
      <c r="G373" s="10"/>
      <c r="H373" s="10"/>
      <c r="I373" s="10"/>
    </row>
    <row r="374" spans="4:9" ht="15.95" customHeight="1">
      <c r="D374" s="10"/>
      <c r="E374" s="10"/>
      <c r="F374" s="10"/>
      <c r="G374" s="10"/>
      <c r="H374" s="10"/>
      <c r="I374" s="10"/>
    </row>
    <row r="375" spans="4:9" ht="15.95" customHeight="1">
      <c r="D375" s="10"/>
      <c r="E375" s="10"/>
      <c r="F375" s="10"/>
      <c r="G375" s="10"/>
      <c r="H375" s="10"/>
      <c r="I375" s="10"/>
    </row>
    <row r="376" spans="4:9" ht="15.95" customHeight="1">
      <c r="D376" s="10"/>
      <c r="E376" s="10"/>
      <c r="F376" s="10"/>
      <c r="G376" s="10"/>
      <c r="H376" s="10"/>
      <c r="I376" s="10"/>
    </row>
    <row r="377" spans="4:9" ht="15.95" customHeight="1">
      <c r="D377" s="10"/>
      <c r="E377" s="10"/>
      <c r="F377" s="10"/>
      <c r="G377" s="10"/>
      <c r="H377" s="10"/>
      <c r="I377" s="10"/>
    </row>
    <row r="378" spans="4:9" ht="15.95" customHeight="1">
      <c r="D378" s="10"/>
      <c r="E378" s="10"/>
      <c r="F378" s="10"/>
      <c r="G378" s="10"/>
      <c r="H378" s="10"/>
      <c r="I378" s="10"/>
    </row>
    <row r="379" spans="4:9" ht="15.95" customHeight="1">
      <c r="D379" s="10"/>
      <c r="E379" s="10"/>
      <c r="F379" s="10"/>
      <c r="G379" s="10"/>
      <c r="H379" s="10"/>
      <c r="I379" s="10"/>
    </row>
    <row r="380" spans="4:9" ht="15.95" customHeight="1">
      <c r="D380" s="10"/>
      <c r="E380" s="10"/>
      <c r="F380" s="10"/>
      <c r="G380" s="10"/>
      <c r="H380" s="10"/>
      <c r="I380" s="10"/>
    </row>
    <row r="381" spans="4:9" ht="15.95" customHeight="1">
      <c r="D381" s="10"/>
      <c r="E381" s="10"/>
      <c r="F381" s="10"/>
      <c r="G381" s="10"/>
      <c r="H381" s="10"/>
      <c r="I381" s="10"/>
    </row>
    <row r="382" spans="4:9" ht="15.95" customHeight="1">
      <c r="D382" s="10"/>
      <c r="E382" s="10"/>
      <c r="F382" s="10"/>
      <c r="G382" s="10"/>
      <c r="H382" s="10"/>
      <c r="I382" s="10"/>
    </row>
    <row r="383" spans="4:9" ht="15.95" customHeight="1">
      <c r="D383" s="10"/>
      <c r="E383" s="10"/>
      <c r="F383" s="10"/>
      <c r="G383" s="10"/>
      <c r="H383" s="10"/>
      <c r="I383" s="10"/>
    </row>
    <row r="384" spans="4:9" ht="15.95" customHeight="1">
      <c r="D384" s="10"/>
      <c r="E384" s="10"/>
      <c r="F384" s="10"/>
      <c r="G384" s="10"/>
      <c r="H384" s="10"/>
      <c r="I384" s="10"/>
    </row>
    <row r="385" spans="4:9" ht="15.95" customHeight="1">
      <c r="D385" s="10"/>
      <c r="E385" s="10"/>
      <c r="F385" s="10"/>
      <c r="G385" s="10"/>
      <c r="H385" s="10"/>
      <c r="I385" s="10"/>
    </row>
    <row r="386" spans="4:9" ht="15.95" customHeight="1">
      <c r="D386" s="10"/>
      <c r="E386" s="10"/>
      <c r="F386" s="10"/>
      <c r="G386" s="10"/>
      <c r="H386" s="10"/>
      <c r="I386" s="10"/>
    </row>
    <row r="387" spans="4:9" ht="15.95" customHeight="1">
      <c r="D387" s="10"/>
      <c r="E387" s="10"/>
      <c r="F387" s="10"/>
      <c r="G387" s="10"/>
      <c r="H387" s="10"/>
      <c r="I387" s="10"/>
    </row>
    <row r="388" spans="4:9" ht="15.95" customHeight="1">
      <c r="D388" s="10"/>
      <c r="E388" s="10"/>
      <c r="F388" s="10"/>
      <c r="G388" s="10"/>
      <c r="H388" s="10"/>
      <c r="I388" s="10"/>
    </row>
    <row r="389" spans="4:9" ht="15.95" customHeight="1">
      <c r="D389" s="10"/>
      <c r="E389" s="10"/>
      <c r="F389" s="10"/>
      <c r="G389" s="10"/>
      <c r="H389" s="10"/>
      <c r="I389" s="10"/>
    </row>
    <row r="390" spans="4:9" ht="15.95" customHeight="1">
      <c r="D390" s="10"/>
      <c r="E390" s="10"/>
      <c r="F390" s="10"/>
      <c r="G390" s="10"/>
      <c r="H390" s="10"/>
      <c r="I390" s="10"/>
    </row>
    <row r="391" spans="4:9" ht="15.95" customHeight="1">
      <c r="D391" s="10"/>
      <c r="E391" s="10"/>
      <c r="F391" s="10"/>
      <c r="G391" s="10"/>
      <c r="H391" s="10"/>
      <c r="I391" s="10"/>
    </row>
    <row r="392" spans="4:9" ht="15.95" customHeight="1">
      <c r="D392" s="10"/>
      <c r="E392" s="10"/>
      <c r="F392" s="10"/>
      <c r="G392" s="10"/>
      <c r="H392" s="10"/>
      <c r="I392" s="10"/>
    </row>
    <row r="393" spans="4:9" ht="15.95" customHeight="1">
      <c r="D393" s="10"/>
      <c r="E393" s="10"/>
      <c r="F393" s="10"/>
      <c r="G393" s="10"/>
      <c r="H393" s="10"/>
      <c r="I393" s="10"/>
    </row>
    <row r="394" spans="4:9" ht="15.95" customHeight="1">
      <c r="D394" s="10"/>
      <c r="E394" s="10"/>
      <c r="F394" s="10"/>
      <c r="G394" s="10"/>
      <c r="H394" s="10"/>
      <c r="I394" s="10"/>
    </row>
    <row r="395" spans="4:9" ht="15.95" customHeight="1">
      <c r="D395" s="10"/>
      <c r="E395" s="10"/>
      <c r="F395" s="10"/>
      <c r="G395" s="10"/>
      <c r="H395" s="10"/>
      <c r="I395" s="10"/>
    </row>
    <row r="396" spans="4:9" ht="15.95" customHeight="1">
      <c r="D396" s="10"/>
      <c r="E396" s="10"/>
      <c r="F396" s="10"/>
      <c r="G396" s="10"/>
      <c r="H396" s="10"/>
      <c r="I396" s="10"/>
    </row>
    <row r="397" spans="4:9" ht="15.95" customHeight="1">
      <c r="D397" s="10"/>
      <c r="E397" s="10"/>
      <c r="F397" s="10"/>
      <c r="G397" s="10"/>
      <c r="H397" s="10"/>
      <c r="I397" s="10"/>
    </row>
    <row r="398" spans="4:9" ht="15.95" customHeight="1">
      <c r="D398" s="10"/>
      <c r="E398" s="10"/>
      <c r="F398" s="10"/>
      <c r="G398" s="10"/>
      <c r="H398" s="10"/>
      <c r="I398" s="10"/>
    </row>
    <row r="399" spans="4:9" ht="15.95" customHeight="1">
      <c r="D399" s="10"/>
      <c r="E399" s="10"/>
      <c r="F399" s="10"/>
      <c r="G399" s="10"/>
      <c r="H399" s="10"/>
      <c r="I399" s="10"/>
    </row>
  </sheetData>
  <mergeCells count="1">
    <mergeCell ref="C34:D34"/>
  </mergeCells>
  <pageMargins left="1.125" right="0.32" top="0.94488188976377996" bottom="1.49606299212598" header="0.511811023622047" footer="1.1811023622047201"/>
  <pageSetup paperSize="9" firstPageNumber="347"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0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O185"/>
  <sheetViews>
    <sheetView workbookViewId="0">
      <selection activeCell="M9" sqref="M9"/>
    </sheetView>
  </sheetViews>
  <sheetFormatPr defaultRowHeight="12.75"/>
  <cols>
    <col min="1" max="1" width="36.7109375" style="30" customWidth="1"/>
    <col min="2" max="2" width="9.5703125" style="30" hidden="1" customWidth="1"/>
    <col min="3" max="4" width="7.85546875" style="30" hidden="1" customWidth="1"/>
    <col min="5" max="5" width="8" style="30" customWidth="1"/>
    <col min="6" max="8" width="8.28515625" style="30" customWidth="1"/>
    <col min="9" max="9" width="8" style="30" customWidth="1"/>
    <col min="10" max="10" width="9.28515625" style="30" bestFit="1" customWidth="1"/>
    <col min="11" max="11" width="9.140625" style="30"/>
    <col min="12" max="16384" width="9.140625" style="282"/>
  </cols>
  <sheetData>
    <row r="1" spans="1:15" s="270" customFormat="1" ht="24" customHeight="1">
      <c r="A1" s="269" t="s">
        <v>720</v>
      </c>
      <c r="B1" s="269"/>
    </row>
    <row r="2" spans="1:15" s="270" customFormat="1" ht="20.100000000000001" customHeight="1">
      <c r="A2" s="272" t="s">
        <v>542</v>
      </c>
      <c r="B2" s="269"/>
    </row>
    <row r="3" spans="1:15" s="270" customFormat="1" ht="19.5" customHeight="1">
      <c r="A3" s="378"/>
      <c r="B3" s="356"/>
      <c r="D3" s="356"/>
      <c r="G3" s="356"/>
      <c r="H3" s="356" t="s">
        <v>532</v>
      </c>
      <c r="I3" s="356"/>
    </row>
    <row r="4" spans="1:15" s="30" customFormat="1" ht="29.25" customHeight="1">
      <c r="A4" s="11"/>
      <c r="B4" s="12">
        <v>2010</v>
      </c>
      <c r="C4" s="131">
        <v>2014</v>
      </c>
      <c r="D4" s="131">
        <v>2015</v>
      </c>
      <c r="E4" s="131">
        <v>2016</v>
      </c>
      <c r="F4" s="131">
        <v>2017</v>
      </c>
      <c r="G4" s="131">
        <v>2018</v>
      </c>
      <c r="H4" s="131">
        <v>2019</v>
      </c>
      <c r="I4" s="131">
        <v>2020</v>
      </c>
    </row>
    <row r="5" spans="1:15" s="30" customFormat="1" ht="19.5" customHeight="1">
      <c r="A5" s="29"/>
      <c r="B5" s="356"/>
      <c r="C5" s="356"/>
      <c r="D5" s="29"/>
      <c r="E5" s="29"/>
      <c r="F5" s="29"/>
      <c r="G5" s="29"/>
      <c r="H5" s="29"/>
    </row>
    <row r="6" spans="1:15" s="30" customFormat="1" ht="21.75" customHeight="1">
      <c r="A6" s="355" t="s">
        <v>418</v>
      </c>
      <c r="B6" s="356">
        <f t="shared" ref="B6:D6" si="0">B9+B10+B11</f>
        <v>3104.7000000000003</v>
      </c>
      <c r="C6" s="356">
        <f t="shared" si="0"/>
        <v>2897.1</v>
      </c>
      <c r="D6" s="356">
        <f t="shared" si="0"/>
        <v>2557.6260000000002</v>
      </c>
      <c r="E6" s="439">
        <v>2630.9</v>
      </c>
      <c r="F6" s="439">
        <v>2642.1</v>
      </c>
      <c r="G6" s="439">
        <v>2513.35</v>
      </c>
      <c r="H6" s="439">
        <v>2445.4</v>
      </c>
      <c r="I6" s="439">
        <v>2381.5</v>
      </c>
      <c r="J6" s="356"/>
    </row>
    <row r="7" spans="1:15" s="30" customFormat="1" ht="21.75" customHeight="1">
      <c r="A7" s="355" t="s">
        <v>543</v>
      </c>
      <c r="B7" s="356"/>
      <c r="C7" s="356"/>
      <c r="D7" s="356"/>
      <c r="E7" s="356"/>
      <c r="F7" s="356"/>
      <c r="G7" s="356"/>
      <c r="H7" s="356"/>
      <c r="I7" s="356"/>
    </row>
    <row r="8" spans="1:15" s="30" customFormat="1" ht="21.75" customHeight="1">
      <c r="A8" s="485" t="s">
        <v>544</v>
      </c>
      <c r="B8" s="356"/>
      <c r="C8" s="356"/>
      <c r="D8" s="356"/>
      <c r="E8" s="356"/>
      <c r="F8" s="356"/>
      <c r="G8" s="356"/>
      <c r="H8" s="356"/>
      <c r="I8" s="356"/>
    </row>
    <row r="9" spans="1:15" s="30" customFormat="1" ht="21.75" customHeight="1">
      <c r="A9" s="356" t="s">
        <v>545</v>
      </c>
      <c r="B9" s="356">
        <v>2.2999999999999998</v>
      </c>
      <c r="C9" s="356">
        <v>0.2</v>
      </c>
      <c r="D9" s="356">
        <v>0</v>
      </c>
      <c r="E9" s="510">
        <v>0</v>
      </c>
      <c r="F9" s="510">
        <v>0.2</v>
      </c>
      <c r="G9" s="510">
        <v>0.15</v>
      </c>
      <c r="H9" s="510">
        <v>0</v>
      </c>
      <c r="I9" s="510">
        <v>0.1</v>
      </c>
    </row>
    <row r="10" spans="1:15" s="30" customFormat="1" ht="21.75" customHeight="1">
      <c r="A10" s="383" t="s">
        <v>826</v>
      </c>
      <c r="B10" s="356">
        <v>3094.1</v>
      </c>
      <c r="C10" s="356">
        <v>2895.6</v>
      </c>
      <c r="D10" s="356">
        <f>2544.05+10.876</f>
        <v>2554.9260000000004</v>
      </c>
      <c r="E10" s="422">
        <v>2630.14</v>
      </c>
      <c r="F10" s="422">
        <v>2641.9</v>
      </c>
      <c r="G10" s="422">
        <v>2513.1999999999998</v>
      </c>
      <c r="H10" s="422">
        <v>2445.4</v>
      </c>
      <c r="I10" s="422">
        <v>2381.4</v>
      </c>
    </row>
    <row r="11" spans="1:15" s="30" customFormat="1" ht="21.75" customHeight="1">
      <c r="A11" s="356" t="s">
        <v>546</v>
      </c>
      <c r="B11" s="356">
        <v>8.3000000000000007</v>
      </c>
      <c r="C11" s="356">
        <v>1.3</v>
      </c>
      <c r="D11" s="356">
        <v>2.7</v>
      </c>
      <c r="E11" s="510">
        <v>0.76</v>
      </c>
      <c r="F11" s="510">
        <v>0</v>
      </c>
      <c r="G11" s="510">
        <v>0</v>
      </c>
      <c r="H11" s="510">
        <v>0</v>
      </c>
      <c r="I11" s="510">
        <v>0</v>
      </c>
    </row>
    <row r="12" spans="1:15" s="30" customFormat="1" ht="21.75" customHeight="1">
      <c r="A12" s="355" t="s">
        <v>547</v>
      </c>
      <c r="B12" s="356"/>
      <c r="C12" s="356"/>
      <c r="D12" s="356"/>
      <c r="E12" s="356"/>
      <c r="F12" s="356"/>
      <c r="G12" s="356"/>
      <c r="H12" s="356"/>
      <c r="I12" s="356"/>
    </row>
    <row r="13" spans="1:15" s="30" customFormat="1" ht="21.75" customHeight="1">
      <c r="A13" s="485" t="s">
        <v>548</v>
      </c>
      <c r="B13" s="356"/>
      <c r="C13" s="356"/>
      <c r="D13" s="356"/>
      <c r="E13" s="356"/>
      <c r="F13" s="356"/>
      <c r="G13" s="356"/>
      <c r="H13" s="356"/>
      <c r="I13" s="356"/>
    </row>
    <row r="14" spans="1:15" s="30" customFormat="1" ht="21.75" customHeight="1">
      <c r="A14" s="356" t="s">
        <v>549</v>
      </c>
      <c r="B14" s="356">
        <v>0</v>
      </c>
      <c r="C14" s="356">
        <v>0</v>
      </c>
      <c r="D14" s="356">
        <v>0</v>
      </c>
      <c r="E14" s="356">
        <v>0</v>
      </c>
      <c r="F14" s="356">
        <v>0</v>
      </c>
      <c r="G14" s="356">
        <v>0</v>
      </c>
      <c r="H14" s="356">
        <v>0</v>
      </c>
      <c r="I14" s="356">
        <v>0</v>
      </c>
    </row>
    <row r="15" spans="1:15" s="30" customFormat="1" ht="21.75" customHeight="1">
      <c r="A15" s="488" t="s">
        <v>550</v>
      </c>
      <c r="B15" s="356"/>
      <c r="C15" s="356"/>
      <c r="D15" s="356"/>
      <c r="E15" s="356"/>
      <c r="F15" s="356"/>
      <c r="G15" s="356"/>
      <c r="H15" s="356"/>
      <c r="I15" s="356"/>
    </row>
    <row r="16" spans="1:15" s="30" customFormat="1" ht="21.75" customHeight="1">
      <c r="A16" s="356" t="s">
        <v>551</v>
      </c>
      <c r="B16" s="356">
        <v>0</v>
      </c>
      <c r="C16" s="356">
        <v>540.1</v>
      </c>
      <c r="D16" s="356">
        <f>402.8+10.8</f>
        <v>413.6</v>
      </c>
      <c r="E16" s="422">
        <v>398.6</v>
      </c>
      <c r="F16" s="422">
        <v>446.3</v>
      </c>
      <c r="G16" s="422">
        <v>413.98</v>
      </c>
      <c r="H16" s="422">
        <v>382.5</v>
      </c>
      <c r="I16" s="422">
        <v>0.1</v>
      </c>
      <c r="K16" s="356">
        <v>0</v>
      </c>
      <c r="L16">
        <v>0</v>
      </c>
      <c r="M16">
        <v>9.9999999997635314E-3</v>
      </c>
      <c r="N16">
        <v>0</v>
      </c>
      <c r="O16">
        <v>0</v>
      </c>
    </row>
    <row r="17" spans="1:15" s="30" customFormat="1" ht="21.75" customHeight="1">
      <c r="A17" s="488" t="s">
        <v>552</v>
      </c>
      <c r="B17" s="356"/>
      <c r="C17" s="356"/>
      <c r="D17" s="356"/>
      <c r="E17" s="422"/>
      <c r="F17" s="422"/>
      <c r="G17" s="422"/>
      <c r="H17" s="422"/>
      <c r="I17" s="422"/>
    </row>
    <row r="18" spans="1:15" s="30" customFormat="1" ht="37.5" customHeight="1">
      <c r="A18" s="487" t="s">
        <v>553</v>
      </c>
      <c r="B18" s="356">
        <v>0</v>
      </c>
      <c r="C18" s="356">
        <v>2357</v>
      </c>
      <c r="D18" s="356">
        <v>2143.9499999999998</v>
      </c>
      <c r="E18" s="422">
        <v>2232.3000000000002</v>
      </c>
      <c r="F18" s="422">
        <v>2195.8000000000002</v>
      </c>
      <c r="G18" s="422">
        <v>2099.36</v>
      </c>
      <c r="H18" s="422">
        <v>2062.9</v>
      </c>
      <c r="I18" s="422">
        <v>2381.4</v>
      </c>
    </row>
    <row r="19" spans="1:15" s="30" customFormat="1" ht="36" customHeight="1">
      <c r="A19" s="489" t="s">
        <v>554</v>
      </c>
      <c r="B19" s="356"/>
      <c r="C19" s="356"/>
      <c r="D19" s="356"/>
      <c r="E19" s="356"/>
      <c r="F19" s="356"/>
      <c r="G19" s="356"/>
      <c r="H19" s="356"/>
      <c r="I19" s="356"/>
    </row>
    <row r="20" spans="1:15" s="30" customFormat="1" ht="21.75" customHeight="1">
      <c r="A20" s="355" t="s">
        <v>555</v>
      </c>
      <c r="B20" s="356"/>
      <c r="C20" s="356"/>
      <c r="D20" s="356"/>
      <c r="E20" s="356"/>
      <c r="F20" s="356"/>
      <c r="G20" s="356"/>
      <c r="H20" s="356"/>
      <c r="I20" s="356"/>
    </row>
    <row r="21" spans="1:15" s="30" customFormat="1" ht="21.75" customHeight="1">
      <c r="A21" s="485" t="s">
        <v>556</v>
      </c>
      <c r="B21" s="356"/>
      <c r="C21" s="356"/>
      <c r="D21" s="356"/>
      <c r="E21" s="356"/>
      <c r="F21" s="356"/>
      <c r="G21" s="356"/>
      <c r="H21" s="356"/>
      <c r="I21" s="356"/>
    </row>
    <row r="22" spans="1:15" s="30" customFormat="1" ht="21.75" customHeight="1">
      <c r="A22" s="356" t="s">
        <v>557</v>
      </c>
      <c r="B22" s="356">
        <v>3104.7000000000003</v>
      </c>
      <c r="C22" s="356">
        <f>C6</f>
        <v>2897.1</v>
      </c>
      <c r="D22" s="356">
        <f>D6</f>
        <v>2557.6260000000002</v>
      </c>
      <c r="E22" s="422">
        <v>2630.9</v>
      </c>
      <c r="F22" s="422">
        <v>2642.1</v>
      </c>
      <c r="G22" s="422">
        <v>2513.36</v>
      </c>
      <c r="H22" s="422">
        <v>2445.4</v>
      </c>
      <c r="I22" s="422">
        <v>2381.5</v>
      </c>
      <c r="K22" s="356">
        <v>0</v>
      </c>
      <c r="L22">
        <v>0</v>
      </c>
      <c r="M22">
        <v>1.0000000000218279E-2</v>
      </c>
      <c r="N22">
        <v>0</v>
      </c>
      <c r="O22">
        <v>0</v>
      </c>
    </row>
    <row r="23" spans="1:15" s="30" customFormat="1" ht="21.75" customHeight="1">
      <c r="A23" s="488" t="s">
        <v>558</v>
      </c>
      <c r="B23" s="356"/>
      <c r="C23" s="356"/>
      <c r="D23" s="356"/>
      <c r="E23" s="356"/>
      <c r="F23" s="356"/>
      <c r="G23" s="356"/>
      <c r="H23" s="356"/>
      <c r="I23" s="356"/>
    </row>
    <row r="24" spans="1:15" s="30" customFormat="1" ht="21.75" customHeight="1">
      <c r="A24" s="356" t="s">
        <v>559</v>
      </c>
      <c r="B24" s="356">
        <v>0</v>
      </c>
      <c r="C24" s="356">
        <v>0</v>
      </c>
      <c r="D24" s="356">
        <v>0</v>
      </c>
      <c r="E24" s="510">
        <v>0</v>
      </c>
      <c r="F24" s="510">
        <v>0</v>
      </c>
      <c r="G24" s="510">
        <v>0</v>
      </c>
      <c r="H24" s="510">
        <v>0</v>
      </c>
      <c r="I24" s="510">
        <v>0</v>
      </c>
    </row>
    <row r="25" spans="1:15" s="30" customFormat="1" ht="21.75" customHeight="1">
      <c r="A25" s="488" t="s">
        <v>560</v>
      </c>
      <c r="B25" s="356"/>
      <c r="C25" s="356"/>
      <c r="D25" s="356"/>
      <c r="E25" s="510"/>
      <c r="F25" s="510"/>
      <c r="G25" s="510"/>
      <c r="H25" s="510"/>
      <c r="I25" s="510"/>
    </row>
    <row r="26" spans="1:15" s="30" customFormat="1" ht="21.75" customHeight="1">
      <c r="A26" s="356" t="s">
        <v>561</v>
      </c>
      <c r="B26" s="356">
        <v>0</v>
      </c>
      <c r="C26" s="356">
        <v>0</v>
      </c>
      <c r="D26" s="356">
        <v>0</v>
      </c>
      <c r="E26" s="510">
        <v>0</v>
      </c>
      <c r="F26" s="510">
        <v>0</v>
      </c>
      <c r="G26" s="510">
        <v>0</v>
      </c>
      <c r="H26" s="510">
        <v>0</v>
      </c>
      <c r="I26" s="510">
        <v>0</v>
      </c>
    </row>
    <row r="27" spans="1:15" s="30" customFormat="1" ht="21.75" customHeight="1">
      <c r="A27" s="488" t="s">
        <v>562</v>
      </c>
      <c r="B27" s="356"/>
      <c r="C27" s="356"/>
      <c r="D27" s="356"/>
      <c r="E27" s="356"/>
      <c r="F27" s="356"/>
      <c r="G27" s="356"/>
      <c r="H27" s="356"/>
    </row>
    <row r="28" spans="1:15" s="30" customFormat="1" ht="14.25">
      <c r="A28" s="273"/>
      <c r="B28" s="356"/>
      <c r="C28" s="356"/>
      <c r="D28" s="273"/>
      <c r="E28" s="273"/>
      <c r="F28" s="273"/>
      <c r="G28" s="273"/>
      <c r="H28" s="273"/>
      <c r="I28" s="342"/>
    </row>
    <row r="29" spans="1:15" customFormat="1" ht="18" customHeight="1">
      <c r="A29" s="356" t="s">
        <v>563</v>
      </c>
      <c r="B29" s="356"/>
      <c r="C29" s="356"/>
      <c r="D29" s="356"/>
      <c r="E29" s="356"/>
      <c r="F29" s="356"/>
      <c r="G29" s="356"/>
      <c r="H29" s="356"/>
      <c r="I29" s="356"/>
      <c r="J29" s="356"/>
      <c r="K29" s="356"/>
    </row>
    <row r="30" spans="1:15" customFormat="1" ht="15">
      <c r="A30" s="356" t="s">
        <v>564</v>
      </c>
      <c r="B30" s="356"/>
      <c r="C30" s="356"/>
      <c r="D30" s="356"/>
      <c r="E30" s="356"/>
      <c r="F30" s="356"/>
      <c r="G30" s="356"/>
      <c r="H30" s="356"/>
      <c r="I30" s="356"/>
      <c r="J30" s="356"/>
      <c r="K30" s="356"/>
    </row>
    <row r="31" spans="1:15" s="30" customFormat="1" ht="14.25">
      <c r="A31" s="29"/>
      <c r="B31" s="29"/>
      <c r="C31" s="29"/>
      <c r="D31" s="29"/>
      <c r="E31" s="29"/>
      <c r="F31" s="29"/>
      <c r="G31" s="29"/>
      <c r="H31" s="29"/>
    </row>
    <row r="32" spans="1:15" s="30" customFormat="1" ht="14.25">
      <c r="A32" s="29"/>
      <c r="B32" s="127"/>
      <c r="C32" s="29"/>
      <c r="D32" s="29"/>
      <c r="E32" s="29"/>
      <c r="F32" s="29"/>
      <c r="G32" s="29"/>
      <c r="H32" s="29"/>
    </row>
    <row r="33" spans="1:8" s="30" customFormat="1" ht="14.25">
      <c r="A33" s="29"/>
      <c r="B33" s="126"/>
      <c r="C33" s="29"/>
      <c r="D33" s="29"/>
      <c r="E33" s="29"/>
      <c r="F33" s="29"/>
      <c r="G33" s="29"/>
      <c r="H33" s="29"/>
    </row>
    <row r="34" spans="1:8" s="30" customFormat="1" ht="14.25">
      <c r="A34" s="29"/>
      <c r="B34" s="29"/>
      <c r="C34" s="29"/>
      <c r="D34" s="29"/>
      <c r="E34" s="29"/>
      <c r="F34" s="29"/>
      <c r="G34" s="29"/>
      <c r="H34" s="29"/>
    </row>
    <row r="35" spans="1:8" s="30" customFormat="1" ht="14.25">
      <c r="A35" s="29"/>
      <c r="B35" s="29"/>
      <c r="C35" s="29"/>
      <c r="D35" s="29"/>
      <c r="E35" s="29"/>
      <c r="F35" s="29"/>
      <c r="G35" s="29"/>
      <c r="H35" s="29"/>
    </row>
    <row r="36" spans="1:8" s="30" customFormat="1" ht="14.25">
      <c r="A36" s="29"/>
      <c r="B36" s="29"/>
      <c r="C36" s="29"/>
      <c r="D36" s="29"/>
      <c r="E36" s="29"/>
      <c r="F36" s="29"/>
      <c r="G36" s="29"/>
      <c r="H36" s="29"/>
    </row>
    <row r="37" spans="1:8" s="30" customFormat="1" ht="14.25">
      <c r="A37" s="29"/>
      <c r="B37" s="29"/>
      <c r="C37" s="29"/>
      <c r="D37" s="29"/>
      <c r="E37" s="29"/>
      <c r="F37" s="29"/>
      <c r="G37" s="29"/>
      <c r="H37" s="29"/>
    </row>
    <row r="38" spans="1:8" s="30" customFormat="1" ht="14.25">
      <c r="A38" s="29"/>
      <c r="B38" s="29"/>
      <c r="C38" s="29"/>
      <c r="D38" s="29"/>
      <c r="E38" s="29"/>
      <c r="F38" s="29"/>
      <c r="G38" s="29"/>
      <c r="H38" s="29"/>
    </row>
    <row r="39" spans="1:8" s="30" customFormat="1" ht="14.25">
      <c r="A39" s="29"/>
      <c r="B39" s="29"/>
      <c r="C39" s="29"/>
      <c r="D39" s="29"/>
      <c r="E39" s="29"/>
      <c r="F39" s="29"/>
      <c r="G39" s="29"/>
      <c r="H39" s="29"/>
    </row>
    <row r="40" spans="1:8" s="30" customFormat="1" ht="14.25">
      <c r="A40" s="29"/>
      <c r="B40" s="29"/>
      <c r="C40" s="29"/>
      <c r="D40" s="29"/>
      <c r="E40" s="29"/>
      <c r="F40" s="29"/>
      <c r="G40" s="29"/>
      <c r="H40" s="29"/>
    </row>
    <row r="41" spans="1:8" s="30" customFormat="1" ht="14.25">
      <c r="A41" s="29"/>
      <c r="B41" s="29"/>
      <c r="C41" s="29"/>
      <c r="D41" s="29"/>
      <c r="E41" s="29"/>
      <c r="F41" s="29"/>
      <c r="G41" s="29"/>
      <c r="H41" s="29"/>
    </row>
    <row r="42" spans="1:8" s="30" customFormat="1" ht="14.25">
      <c r="A42" s="29"/>
      <c r="B42" s="29"/>
      <c r="C42" s="29"/>
      <c r="D42" s="29"/>
      <c r="E42" s="29"/>
      <c r="F42" s="29"/>
      <c r="G42" s="29"/>
      <c r="H42" s="29"/>
    </row>
    <row r="43" spans="1:8" s="30" customFormat="1" ht="14.25">
      <c r="A43" s="29"/>
      <c r="B43" s="29"/>
      <c r="C43" s="29"/>
      <c r="D43" s="29"/>
      <c r="E43" s="29"/>
      <c r="F43" s="29"/>
      <c r="G43" s="29"/>
      <c r="H43" s="29"/>
    </row>
    <row r="44" spans="1:8" s="30" customFormat="1" ht="14.25">
      <c r="A44" s="29"/>
      <c r="B44" s="29"/>
      <c r="C44" s="29"/>
      <c r="D44" s="29"/>
      <c r="E44" s="29"/>
      <c r="F44" s="29"/>
      <c r="G44" s="29"/>
      <c r="H44" s="29"/>
    </row>
    <row r="45" spans="1:8" s="30" customFormat="1" ht="14.25">
      <c r="A45" s="29"/>
      <c r="B45" s="29"/>
      <c r="C45" s="29"/>
      <c r="D45" s="29"/>
      <c r="E45" s="29"/>
      <c r="F45" s="29"/>
      <c r="G45" s="29"/>
      <c r="H45" s="29"/>
    </row>
    <row r="46" spans="1:8" s="30" customFormat="1" ht="14.25">
      <c r="A46" s="29"/>
      <c r="B46" s="29"/>
      <c r="C46" s="29"/>
      <c r="D46" s="29"/>
      <c r="E46" s="29"/>
      <c r="F46" s="29"/>
      <c r="G46" s="29"/>
      <c r="H46" s="29"/>
    </row>
    <row r="47" spans="1:8" s="30" customFormat="1" ht="14.25">
      <c r="A47" s="29"/>
      <c r="B47" s="29"/>
      <c r="C47" s="29"/>
      <c r="D47" s="29"/>
      <c r="E47" s="29"/>
      <c r="F47" s="29"/>
      <c r="G47" s="29"/>
      <c r="H47" s="29"/>
    </row>
    <row r="48" spans="1:8" s="30" customFormat="1" ht="14.25">
      <c r="A48" s="29"/>
      <c r="B48" s="29"/>
      <c r="C48" s="29"/>
      <c r="D48" s="29"/>
      <c r="E48" s="29"/>
      <c r="F48" s="29"/>
      <c r="G48" s="29"/>
      <c r="H48" s="29"/>
    </row>
    <row r="49" spans="1:8" s="30" customFormat="1" ht="14.25">
      <c r="A49" s="29"/>
      <c r="B49" s="29"/>
      <c r="C49" s="29"/>
      <c r="D49" s="29"/>
      <c r="E49" s="29"/>
      <c r="F49" s="29"/>
      <c r="G49" s="29"/>
      <c r="H49" s="29"/>
    </row>
    <row r="50" spans="1:8" s="30" customFormat="1" ht="14.25">
      <c r="A50" s="29"/>
      <c r="B50" s="29"/>
      <c r="C50" s="29"/>
      <c r="D50" s="29"/>
      <c r="E50" s="29"/>
      <c r="F50" s="29"/>
      <c r="G50" s="29"/>
      <c r="H50" s="29"/>
    </row>
    <row r="51" spans="1:8" s="30" customFormat="1" ht="14.25">
      <c r="A51" s="29"/>
      <c r="B51" s="29"/>
      <c r="C51" s="29"/>
      <c r="D51" s="29"/>
      <c r="E51" s="29"/>
      <c r="F51" s="29"/>
      <c r="G51" s="29"/>
      <c r="H51" s="29"/>
    </row>
    <row r="52" spans="1:8" s="30" customFormat="1" ht="14.25">
      <c r="A52" s="29"/>
      <c r="B52" s="29"/>
      <c r="C52" s="29"/>
      <c r="D52" s="29"/>
      <c r="E52" s="29"/>
      <c r="F52" s="29"/>
      <c r="G52" s="29"/>
      <c r="H52" s="29"/>
    </row>
    <row r="53" spans="1:8" s="30" customFormat="1" ht="14.25">
      <c r="A53" s="29"/>
      <c r="B53" s="29"/>
      <c r="C53" s="29"/>
      <c r="D53" s="29"/>
      <c r="E53" s="29"/>
      <c r="F53" s="29"/>
      <c r="G53" s="29"/>
      <c r="H53" s="29"/>
    </row>
    <row r="54" spans="1:8" s="30" customFormat="1" ht="14.25">
      <c r="A54" s="29"/>
      <c r="B54" s="29"/>
      <c r="C54" s="29"/>
      <c r="D54" s="29"/>
      <c r="E54" s="29"/>
      <c r="F54" s="29"/>
      <c r="G54" s="29"/>
      <c r="H54" s="29"/>
    </row>
    <row r="55" spans="1:8" s="30" customFormat="1" ht="14.25">
      <c r="A55" s="29"/>
      <c r="B55" s="29"/>
      <c r="C55" s="29"/>
      <c r="D55" s="29"/>
      <c r="E55" s="29"/>
      <c r="F55" s="29"/>
      <c r="G55" s="29"/>
      <c r="H55" s="29"/>
    </row>
    <row r="56" spans="1:8" s="30" customFormat="1" ht="14.25">
      <c r="A56" s="29"/>
      <c r="B56" s="29"/>
      <c r="C56" s="29"/>
      <c r="D56" s="29"/>
      <c r="E56" s="29"/>
      <c r="F56" s="29"/>
      <c r="G56" s="29"/>
      <c r="H56" s="29"/>
    </row>
    <row r="57" spans="1:8" s="30" customFormat="1" ht="14.25">
      <c r="A57" s="29"/>
      <c r="B57" s="29"/>
      <c r="C57" s="29"/>
      <c r="D57" s="29"/>
      <c r="E57" s="29"/>
      <c r="F57" s="29"/>
      <c r="G57" s="29"/>
      <c r="H57" s="29"/>
    </row>
    <row r="58" spans="1:8" s="30" customFormat="1" ht="14.25">
      <c r="A58" s="29"/>
      <c r="B58" s="29"/>
      <c r="C58" s="29"/>
      <c r="D58" s="29"/>
      <c r="E58" s="29"/>
      <c r="F58" s="29"/>
      <c r="G58" s="29"/>
      <c r="H58" s="29"/>
    </row>
    <row r="59" spans="1:8" s="30" customFormat="1" ht="14.25">
      <c r="A59" s="29"/>
      <c r="B59" s="29"/>
      <c r="C59" s="29"/>
      <c r="D59" s="29"/>
      <c r="E59" s="29"/>
      <c r="F59" s="29"/>
      <c r="G59" s="29"/>
      <c r="H59" s="29"/>
    </row>
    <row r="60" spans="1:8" s="30" customFormat="1" ht="14.25">
      <c r="A60" s="29"/>
      <c r="B60" s="29"/>
      <c r="C60" s="29"/>
      <c r="D60" s="29"/>
      <c r="E60" s="29"/>
      <c r="F60" s="29"/>
      <c r="G60" s="29"/>
      <c r="H60" s="29"/>
    </row>
    <row r="61" spans="1:8" s="30" customFormat="1" ht="14.25">
      <c r="A61" s="29"/>
      <c r="B61" s="29"/>
      <c r="C61" s="29"/>
      <c r="D61" s="29"/>
      <c r="E61" s="29"/>
      <c r="F61" s="29"/>
      <c r="G61" s="29"/>
      <c r="H61" s="29"/>
    </row>
    <row r="62" spans="1:8" s="30" customFormat="1" ht="14.25">
      <c r="A62" s="29"/>
      <c r="B62" s="29"/>
      <c r="C62" s="29"/>
      <c r="D62" s="29"/>
      <c r="E62" s="29"/>
      <c r="F62" s="29"/>
      <c r="G62" s="29"/>
      <c r="H62" s="29"/>
    </row>
    <row r="63" spans="1:8" s="30" customFormat="1" ht="14.25">
      <c r="A63" s="29"/>
      <c r="B63" s="29"/>
      <c r="C63" s="29"/>
      <c r="D63" s="29"/>
      <c r="E63" s="29"/>
      <c r="F63" s="29"/>
      <c r="G63" s="29"/>
      <c r="H63" s="29"/>
    </row>
    <row r="64" spans="1:8" s="30" customFormat="1" ht="14.25">
      <c r="A64" s="29"/>
      <c r="B64" s="29"/>
      <c r="C64" s="29"/>
      <c r="D64" s="29"/>
      <c r="E64" s="29"/>
      <c r="F64" s="29"/>
      <c r="G64" s="29"/>
      <c r="H64" s="29"/>
    </row>
    <row r="65" spans="1:8" s="30" customFormat="1" ht="14.25">
      <c r="A65" s="29"/>
      <c r="B65" s="29"/>
      <c r="C65" s="29"/>
      <c r="D65" s="29"/>
      <c r="E65" s="29"/>
      <c r="F65" s="29"/>
      <c r="G65" s="29"/>
      <c r="H65" s="29"/>
    </row>
    <row r="66" spans="1:8" s="30" customFormat="1" ht="14.25">
      <c r="A66" s="29"/>
      <c r="B66" s="29"/>
      <c r="C66" s="29"/>
      <c r="D66" s="29"/>
      <c r="E66" s="29"/>
      <c r="F66" s="29"/>
      <c r="G66" s="29"/>
      <c r="H66" s="29"/>
    </row>
    <row r="67" spans="1:8" s="30" customFormat="1" ht="14.25">
      <c r="A67" s="29"/>
      <c r="B67" s="29"/>
      <c r="C67" s="29"/>
      <c r="D67" s="29"/>
      <c r="E67" s="29"/>
      <c r="F67" s="29"/>
      <c r="G67" s="29"/>
      <c r="H67" s="29"/>
    </row>
    <row r="68" spans="1:8" s="30" customFormat="1" ht="14.25">
      <c r="A68" s="29"/>
      <c r="B68" s="29"/>
      <c r="C68" s="29"/>
      <c r="D68" s="29"/>
      <c r="E68" s="29"/>
      <c r="F68" s="29"/>
      <c r="G68" s="29"/>
      <c r="H68" s="29"/>
    </row>
    <row r="69" spans="1:8" s="30" customFormat="1" ht="14.25">
      <c r="A69" s="29"/>
      <c r="B69" s="29"/>
      <c r="C69" s="29"/>
      <c r="D69" s="29"/>
      <c r="E69" s="29"/>
      <c r="F69" s="29"/>
      <c r="G69" s="29"/>
      <c r="H69" s="29"/>
    </row>
    <row r="70" spans="1:8" s="30" customFormat="1" ht="14.25">
      <c r="A70" s="29"/>
      <c r="B70" s="29"/>
      <c r="C70" s="29"/>
      <c r="D70" s="29"/>
      <c r="E70" s="29"/>
      <c r="F70" s="29"/>
      <c r="G70" s="29"/>
      <c r="H70" s="29"/>
    </row>
    <row r="71" spans="1:8" s="30" customFormat="1" ht="14.25">
      <c r="A71" s="29"/>
      <c r="B71" s="29"/>
      <c r="C71" s="29"/>
      <c r="D71" s="29"/>
      <c r="E71" s="29"/>
      <c r="F71" s="29"/>
      <c r="G71" s="29"/>
      <c r="H71" s="29"/>
    </row>
    <row r="72" spans="1:8" s="30" customFormat="1" ht="14.25">
      <c r="A72" s="29"/>
      <c r="B72" s="29"/>
      <c r="C72" s="29"/>
      <c r="D72" s="29"/>
      <c r="E72" s="29"/>
      <c r="F72" s="29"/>
      <c r="G72" s="29"/>
      <c r="H72" s="29"/>
    </row>
    <row r="73" spans="1:8" s="30" customFormat="1" ht="14.25">
      <c r="A73" s="29"/>
      <c r="B73" s="29"/>
      <c r="C73" s="29"/>
      <c r="D73" s="29"/>
      <c r="E73" s="29"/>
      <c r="F73" s="29"/>
      <c r="G73" s="29"/>
      <c r="H73" s="29"/>
    </row>
    <row r="74" spans="1:8" s="30" customFormat="1" ht="14.25">
      <c r="A74" s="29"/>
      <c r="B74" s="29"/>
      <c r="C74" s="29"/>
      <c r="D74" s="29"/>
      <c r="E74" s="29"/>
      <c r="F74" s="29"/>
      <c r="G74" s="29"/>
      <c r="H74" s="29"/>
    </row>
    <row r="75" spans="1:8" s="30" customFormat="1" ht="14.25">
      <c r="A75" s="29"/>
      <c r="B75" s="29"/>
      <c r="C75" s="29"/>
      <c r="D75" s="29"/>
      <c r="E75" s="29"/>
      <c r="F75" s="29"/>
      <c r="G75" s="29"/>
      <c r="H75" s="29"/>
    </row>
    <row r="76" spans="1:8" s="30" customFormat="1" ht="14.25">
      <c r="A76" s="29"/>
      <c r="B76" s="29"/>
      <c r="C76" s="29"/>
      <c r="D76" s="29"/>
      <c r="E76" s="29"/>
      <c r="F76" s="29"/>
      <c r="G76" s="29"/>
      <c r="H76" s="29"/>
    </row>
    <row r="77" spans="1:8" s="30" customFormat="1" ht="14.25">
      <c r="A77" s="29"/>
      <c r="B77" s="29"/>
      <c r="C77" s="29"/>
      <c r="D77" s="29"/>
      <c r="E77" s="29"/>
      <c r="F77" s="29"/>
      <c r="G77" s="29"/>
      <c r="H77" s="29"/>
    </row>
    <row r="78" spans="1:8" s="30" customFormat="1" ht="14.25">
      <c r="A78" s="29"/>
      <c r="B78" s="29"/>
      <c r="C78" s="29"/>
      <c r="D78" s="29"/>
      <c r="E78" s="29"/>
      <c r="F78" s="29"/>
      <c r="G78" s="29"/>
      <c r="H78" s="29"/>
    </row>
    <row r="79" spans="1:8" s="30" customFormat="1" ht="14.25">
      <c r="A79" s="29"/>
      <c r="B79" s="29"/>
      <c r="C79" s="29"/>
      <c r="D79" s="29"/>
      <c r="E79" s="29"/>
      <c r="F79" s="29"/>
      <c r="G79" s="29"/>
      <c r="H79" s="29"/>
    </row>
    <row r="80" spans="1:8" s="30" customFormat="1" ht="14.25">
      <c r="A80" s="29"/>
      <c r="B80" s="29"/>
      <c r="C80" s="29"/>
      <c r="D80" s="29"/>
      <c r="E80" s="29"/>
      <c r="F80" s="29"/>
      <c r="G80" s="29"/>
      <c r="H80" s="29"/>
    </row>
    <row r="81" spans="1:8" s="30" customFormat="1" ht="14.25">
      <c r="A81" s="29"/>
      <c r="B81" s="29"/>
      <c r="C81" s="29"/>
      <c r="D81" s="29"/>
      <c r="E81" s="29"/>
      <c r="F81" s="29"/>
      <c r="G81" s="29"/>
      <c r="H81" s="29"/>
    </row>
    <row r="82" spans="1:8" s="30" customFormat="1"/>
    <row r="83" spans="1:8" s="30" customFormat="1"/>
    <row r="84" spans="1:8" s="30" customFormat="1"/>
    <row r="85" spans="1:8" s="30" customFormat="1"/>
    <row r="86" spans="1:8" s="30" customFormat="1"/>
    <row r="87" spans="1:8" s="30" customFormat="1"/>
    <row r="88" spans="1:8" s="30" customFormat="1"/>
    <row r="89" spans="1:8" s="30" customFormat="1"/>
    <row r="90" spans="1:8" s="30" customFormat="1"/>
    <row r="91" spans="1:8" s="30" customFormat="1"/>
    <row r="92" spans="1:8" s="30" customFormat="1"/>
    <row r="93" spans="1:8" s="30" customFormat="1"/>
    <row r="94" spans="1:8" s="30" customFormat="1"/>
    <row r="95" spans="1:8" s="30" customFormat="1"/>
    <row r="96" spans="1:8" s="30" customFormat="1"/>
    <row r="97" s="30" customFormat="1"/>
    <row r="98" s="30" customFormat="1"/>
    <row r="99" s="30" customFormat="1"/>
    <row r="100" s="30" customFormat="1"/>
    <row r="101" s="30" customFormat="1"/>
    <row r="102" s="30" customFormat="1"/>
    <row r="103" s="30" customFormat="1"/>
    <row r="104" s="30" customFormat="1"/>
    <row r="105" s="30" customFormat="1"/>
    <row r="106" s="30" customFormat="1"/>
    <row r="107" s="30" customFormat="1"/>
    <row r="108" s="30" customFormat="1"/>
    <row r="109" s="30" customFormat="1"/>
    <row r="110" s="30" customFormat="1"/>
    <row r="111" s="30" customFormat="1"/>
    <row r="112" s="30" customFormat="1"/>
    <row r="113" s="30" customFormat="1"/>
    <row r="114" s="30" customFormat="1"/>
    <row r="115" s="30" customFormat="1"/>
    <row r="116" s="30" customFormat="1"/>
    <row r="117" s="30" customFormat="1"/>
    <row r="118" s="30" customFormat="1"/>
    <row r="119" s="30" customFormat="1"/>
    <row r="120" s="30" customFormat="1"/>
    <row r="121" s="30" customFormat="1"/>
    <row r="122" s="30" customFormat="1"/>
    <row r="123" s="30" customFormat="1"/>
    <row r="124" s="30" customFormat="1"/>
    <row r="125" s="30" customFormat="1"/>
    <row r="126" s="30" customFormat="1"/>
    <row r="127" s="30" customFormat="1"/>
    <row r="128" s="30" customFormat="1"/>
    <row r="129" s="30" customFormat="1"/>
    <row r="130" s="30" customFormat="1"/>
    <row r="131" s="30" customFormat="1"/>
    <row r="132" s="30" customFormat="1"/>
    <row r="133" s="30" customFormat="1"/>
    <row r="134" s="30" customFormat="1"/>
    <row r="135" s="30" customFormat="1"/>
    <row r="136" s="30" customFormat="1"/>
    <row r="137" s="30" customFormat="1"/>
    <row r="138" s="30" customFormat="1"/>
    <row r="139" s="30" customFormat="1"/>
    <row r="140" s="30" customFormat="1"/>
    <row r="141" s="30" customFormat="1"/>
    <row r="142" s="30" customFormat="1"/>
    <row r="143" s="30" customFormat="1"/>
    <row r="144" s="30" customFormat="1"/>
    <row r="145" s="30" customFormat="1"/>
    <row r="146" s="30" customFormat="1"/>
    <row r="147" s="30" customFormat="1"/>
    <row r="148" s="30" customFormat="1"/>
    <row r="149" s="30" customFormat="1"/>
    <row r="150" s="30" customFormat="1"/>
    <row r="151" s="30" customFormat="1"/>
    <row r="152" s="30" customFormat="1"/>
    <row r="153" s="30" customFormat="1"/>
    <row r="154" s="30" customFormat="1"/>
    <row r="155" s="30" customFormat="1"/>
    <row r="156" s="30" customFormat="1"/>
    <row r="157" s="30" customFormat="1"/>
    <row r="158" s="30" customFormat="1"/>
    <row r="159" s="30" customFormat="1"/>
    <row r="160" s="30" customFormat="1"/>
    <row r="161" s="30" customFormat="1"/>
    <row r="162" s="30" customFormat="1"/>
    <row r="163" s="30" customFormat="1"/>
    <row r="164" s="30" customFormat="1"/>
    <row r="165" s="30" customFormat="1"/>
    <row r="166" s="30" customFormat="1"/>
    <row r="167" s="30" customFormat="1"/>
    <row r="168" s="30" customFormat="1"/>
    <row r="169" s="30" customFormat="1"/>
    <row r="170" s="30" customFormat="1"/>
    <row r="171" s="30" customFormat="1"/>
    <row r="172" s="30" customFormat="1"/>
    <row r="173" s="30" customFormat="1"/>
    <row r="174" s="30" customFormat="1"/>
    <row r="175" s="30" customFormat="1"/>
    <row r="176" s="30" customFormat="1"/>
    <row r="177" s="30" customFormat="1"/>
    <row r="178" s="30" customFormat="1"/>
    <row r="179" s="30" customFormat="1"/>
    <row r="180" s="30" customFormat="1"/>
    <row r="181" s="30" customFormat="1"/>
    <row r="182" s="30" customFormat="1"/>
    <row r="183" s="30" customFormat="1"/>
    <row r="184" s="30" customFormat="1"/>
    <row r="185" s="30" customFormat="1"/>
  </sheetData>
  <pageMargins left="0.98425196850393704" right="0.98425196850393704" top="0.94488188976377996" bottom="1.49606299212598" header="0.511811023622047" footer="1.1811023622047201"/>
  <pageSetup paperSize="9" firstPageNumber="438"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168"/>
  <sheetViews>
    <sheetView workbookViewId="0">
      <selection activeCell="U6" sqref="U6"/>
    </sheetView>
  </sheetViews>
  <sheetFormatPr defaultRowHeight="14.25"/>
  <cols>
    <col min="1" max="1" width="36.140625" style="30" customWidth="1"/>
    <col min="2" max="3" width="8.5703125" style="356" hidden="1" customWidth="1"/>
    <col min="4" max="4" width="8.5703125" style="30" hidden="1" customWidth="1"/>
    <col min="5" max="8" width="8.5703125" style="30" customWidth="1"/>
    <col min="9" max="10" width="9.140625" style="30"/>
    <col min="11" max="16384" width="9.140625" style="282"/>
  </cols>
  <sheetData>
    <row r="1" spans="1:10" s="270" customFormat="1" ht="24" customHeight="1">
      <c r="A1" s="269" t="s">
        <v>721</v>
      </c>
      <c r="B1" s="269"/>
    </row>
    <row r="2" spans="1:10" s="270" customFormat="1" ht="21.75" customHeight="1">
      <c r="A2" s="272" t="s">
        <v>565</v>
      </c>
      <c r="B2" s="269"/>
    </row>
    <row r="3" spans="1:10" s="270" customFormat="1" ht="11.25" customHeight="1">
      <c r="A3" s="378"/>
      <c r="B3" s="356"/>
      <c r="C3" s="356"/>
      <c r="D3" s="356"/>
    </row>
    <row r="4" spans="1:10" s="30" customFormat="1" ht="17.25" customHeight="1">
      <c r="A4" s="11"/>
      <c r="B4" s="12">
        <v>2010</v>
      </c>
      <c r="C4" s="131">
        <v>2014</v>
      </c>
      <c r="D4" s="131">
        <v>2015</v>
      </c>
      <c r="E4" s="131">
        <v>2016</v>
      </c>
      <c r="F4" s="131">
        <v>2017</v>
      </c>
      <c r="G4" s="131">
        <v>2018</v>
      </c>
      <c r="H4" s="131">
        <v>2019</v>
      </c>
      <c r="I4" s="131">
        <v>2020</v>
      </c>
    </row>
    <row r="5" spans="1:10" s="30" customFormat="1" ht="15.75" customHeight="1">
      <c r="A5" s="10"/>
      <c r="B5" s="532" t="s">
        <v>509</v>
      </c>
      <c r="C5" s="532"/>
      <c r="D5" s="532"/>
      <c r="E5" s="532"/>
      <c r="F5" s="532"/>
      <c r="G5" s="532"/>
      <c r="H5" s="532"/>
      <c r="I5" s="532"/>
    </row>
    <row r="6" spans="1:10" s="30" customFormat="1" ht="19.5" customHeight="1">
      <c r="A6" s="490" t="s">
        <v>526</v>
      </c>
      <c r="B6" s="490">
        <f t="shared" ref="B6:D6" si="0">SUM(B7:B18)</f>
        <v>3104.7</v>
      </c>
      <c r="C6" s="490">
        <f t="shared" si="0"/>
        <v>2897.0999999999995</v>
      </c>
      <c r="D6" s="490">
        <f t="shared" si="0"/>
        <v>2557.56</v>
      </c>
      <c r="E6" s="494">
        <v>2630.9</v>
      </c>
      <c r="F6" s="494">
        <v>2642.0999999999995</v>
      </c>
      <c r="G6" s="494">
        <v>2513.36</v>
      </c>
      <c r="H6" s="494">
        <v>2445.3629999999998</v>
      </c>
      <c r="I6" s="494">
        <v>2381.5399999999995</v>
      </c>
      <c r="J6" s="356"/>
    </row>
    <row r="7" spans="1:10" s="30" customFormat="1" ht="19.5" customHeight="1">
      <c r="A7" s="184" t="s">
        <v>566</v>
      </c>
      <c r="B7" s="384">
        <v>33.799999999999997</v>
      </c>
      <c r="C7" s="384">
        <v>24.4</v>
      </c>
      <c r="D7" s="384">
        <v>24.5</v>
      </c>
      <c r="E7" s="491">
        <v>23.68</v>
      </c>
      <c r="F7" s="491">
        <v>23.5</v>
      </c>
      <c r="G7" s="491">
        <v>20.34</v>
      </c>
      <c r="H7" s="491">
        <v>20.39</v>
      </c>
      <c r="I7" s="491">
        <v>20.100000000000001</v>
      </c>
      <c r="J7" s="356"/>
    </row>
    <row r="8" spans="1:10" s="30" customFormat="1" ht="19.5" customHeight="1">
      <c r="A8" s="384" t="s">
        <v>567</v>
      </c>
      <c r="B8" s="384">
        <v>116.9</v>
      </c>
      <c r="C8" s="384">
        <v>135.4</v>
      </c>
      <c r="D8" s="384">
        <v>137.38</v>
      </c>
      <c r="E8" s="491">
        <v>137</v>
      </c>
      <c r="F8" s="491">
        <v>135.9</v>
      </c>
      <c r="G8" s="491">
        <v>132.99</v>
      </c>
      <c r="H8" s="491">
        <v>131.80000000000001</v>
      </c>
      <c r="I8" s="491">
        <v>134.30000000000001</v>
      </c>
      <c r="J8" s="356"/>
    </row>
    <row r="9" spans="1:10" s="30" customFormat="1" ht="19.5" customHeight="1">
      <c r="A9" s="384" t="s">
        <v>568</v>
      </c>
      <c r="B9" s="384">
        <v>63.6</v>
      </c>
      <c r="C9" s="384">
        <v>95</v>
      </c>
      <c r="D9" s="384">
        <v>97.6</v>
      </c>
      <c r="E9" s="491">
        <v>83.11</v>
      </c>
      <c r="F9" s="491">
        <v>97.3</v>
      </c>
      <c r="G9" s="491">
        <v>100</v>
      </c>
      <c r="H9" s="491">
        <v>100</v>
      </c>
      <c r="I9" s="491">
        <v>100</v>
      </c>
      <c r="J9" s="356"/>
    </row>
    <row r="10" spans="1:10" s="30" customFormat="1" ht="19.5" customHeight="1">
      <c r="A10" s="384" t="s">
        <v>569</v>
      </c>
      <c r="B10" s="384">
        <v>36.5</v>
      </c>
      <c r="C10" s="384">
        <v>25.5</v>
      </c>
      <c r="D10" s="384">
        <v>26.7</v>
      </c>
      <c r="E10" s="491">
        <v>15.88</v>
      </c>
      <c r="F10" s="491">
        <v>15.7</v>
      </c>
      <c r="G10" s="491">
        <v>15.83</v>
      </c>
      <c r="H10" s="491">
        <v>15.95</v>
      </c>
      <c r="I10" s="491">
        <v>15.9</v>
      </c>
      <c r="J10" s="356"/>
    </row>
    <row r="11" spans="1:10" s="30" customFormat="1" ht="19.5" customHeight="1">
      <c r="A11" s="384" t="s">
        <v>570</v>
      </c>
      <c r="B11" s="384">
        <v>1321.2</v>
      </c>
      <c r="C11" s="384">
        <v>1123.0999999999999</v>
      </c>
      <c r="D11" s="384">
        <v>1015.3</v>
      </c>
      <c r="E11" s="491">
        <v>1138.7</v>
      </c>
      <c r="F11" s="491">
        <v>1138.7</v>
      </c>
      <c r="G11" s="491">
        <v>1092.51</v>
      </c>
      <c r="H11" s="491">
        <v>1071.49</v>
      </c>
      <c r="I11" s="491">
        <v>1030.22</v>
      </c>
      <c r="J11" s="356"/>
    </row>
    <row r="12" spans="1:10" s="30" customFormat="1" ht="19.5" customHeight="1">
      <c r="A12" s="384" t="s">
        <v>571</v>
      </c>
      <c r="B12" s="384">
        <v>220</v>
      </c>
      <c r="C12" s="384">
        <v>259.39999999999998</v>
      </c>
      <c r="D12" s="384">
        <v>255.8</v>
      </c>
      <c r="E12" s="491">
        <v>231.2</v>
      </c>
      <c r="F12" s="491">
        <v>228.5</v>
      </c>
      <c r="G12" s="491">
        <v>159.53</v>
      </c>
      <c r="H12" s="491">
        <v>113.3</v>
      </c>
      <c r="I12" s="491">
        <v>70.099999999999994</v>
      </c>
      <c r="J12" s="356"/>
    </row>
    <row r="13" spans="1:10" s="30" customFormat="1" ht="19.5" customHeight="1">
      <c r="A13" s="384" t="s">
        <v>572</v>
      </c>
      <c r="B13" s="384">
        <v>309.5</v>
      </c>
      <c r="C13" s="384">
        <v>389.7</v>
      </c>
      <c r="D13" s="384">
        <v>303</v>
      </c>
      <c r="E13" s="491">
        <v>307.5</v>
      </c>
      <c r="F13" s="491">
        <v>288.8</v>
      </c>
      <c r="G13" s="491">
        <v>295.7</v>
      </c>
      <c r="H13" s="491">
        <v>284.5</v>
      </c>
      <c r="I13" s="491">
        <v>283.5</v>
      </c>
      <c r="J13" s="356"/>
    </row>
    <row r="14" spans="1:10" s="30" customFormat="1" ht="19.5" customHeight="1">
      <c r="A14" s="384" t="s">
        <v>573</v>
      </c>
      <c r="B14" s="384">
        <v>65.5</v>
      </c>
      <c r="C14" s="384">
        <v>121</v>
      </c>
      <c r="D14" s="384">
        <v>127.8</v>
      </c>
      <c r="E14" s="491">
        <v>121.4</v>
      </c>
      <c r="F14" s="491">
        <v>117</v>
      </c>
      <c r="G14" s="491">
        <v>133.80000000000001</v>
      </c>
      <c r="H14" s="491">
        <v>147.5</v>
      </c>
      <c r="I14" s="491">
        <v>142.80000000000001</v>
      </c>
      <c r="J14" s="356"/>
    </row>
    <row r="15" spans="1:10" s="30" customFormat="1" ht="19.5" customHeight="1">
      <c r="A15" s="384" t="s">
        <v>574</v>
      </c>
      <c r="B15" s="384">
        <v>107.4</v>
      </c>
      <c r="C15" s="384">
        <v>151.19999999999999</v>
      </c>
      <c r="D15" s="384">
        <v>182.3</v>
      </c>
      <c r="E15" s="491">
        <v>190.2</v>
      </c>
      <c r="F15" s="491">
        <v>236.9</v>
      </c>
      <c r="G15" s="491">
        <v>227.9</v>
      </c>
      <c r="H15" s="491">
        <v>237.8</v>
      </c>
      <c r="I15" s="491">
        <v>271.77</v>
      </c>
      <c r="J15" s="356"/>
    </row>
    <row r="16" spans="1:10" s="30" customFormat="1" ht="19.5" customHeight="1">
      <c r="A16" s="384" t="s">
        <v>575</v>
      </c>
      <c r="B16" s="384">
        <v>69</v>
      </c>
      <c r="C16" s="384">
        <v>58.1</v>
      </c>
      <c r="D16" s="384">
        <v>51.13</v>
      </c>
      <c r="E16" s="491">
        <v>49.23</v>
      </c>
      <c r="F16" s="491">
        <v>38.1</v>
      </c>
      <c r="G16" s="491">
        <v>37.4</v>
      </c>
      <c r="H16" s="491">
        <v>49.49</v>
      </c>
      <c r="I16" s="491">
        <v>49.49</v>
      </c>
      <c r="J16" s="356"/>
    </row>
    <row r="17" spans="1:10" s="30" customFormat="1" ht="19.5" customHeight="1">
      <c r="A17" s="384" t="s">
        <v>576</v>
      </c>
      <c r="B17" s="384">
        <v>242.7</v>
      </c>
      <c r="C17" s="384">
        <v>290.3</v>
      </c>
      <c r="D17" s="384">
        <v>124.95</v>
      </c>
      <c r="E17" s="491">
        <v>127.05</v>
      </c>
      <c r="F17" s="491">
        <v>113.1</v>
      </c>
      <c r="G17" s="491">
        <v>95.09</v>
      </c>
      <c r="H17" s="491">
        <v>67.16</v>
      </c>
      <c r="I17" s="491">
        <v>67.56</v>
      </c>
      <c r="J17" s="356"/>
    </row>
    <row r="18" spans="1:10" s="30" customFormat="1" ht="19.5" customHeight="1">
      <c r="A18" s="184" t="s">
        <v>577</v>
      </c>
      <c r="B18" s="384">
        <v>518.6</v>
      </c>
      <c r="C18" s="384">
        <v>224</v>
      </c>
      <c r="D18" s="384">
        <v>211.1</v>
      </c>
      <c r="E18" s="491">
        <v>205.95</v>
      </c>
      <c r="F18" s="491">
        <v>208.6</v>
      </c>
      <c r="G18" s="491">
        <v>202.27</v>
      </c>
      <c r="H18" s="491">
        <v>205.983</v>
      </c>
      <c r="I18" s="491">
        <v>195.8</v>
      </c>
      <c r="J18" s="356"/>
    </row>
    <row r="19" spans="1:10" s="30" customFormat="1" ht="19.5" customHeight="1">
      <c r="A19" s="285"/>
      <c r="B19" s="543" t="s">
        <v>398</v>
      </c>
      <c r="C19" s="543"/>
      <c r="D19" s="543"/>
      <c r="E19" s="543"/>
      <c r="F19" s="543"/>
      <c r="G19" s="543"/>
      <c r="H19" s="543"/>
      <c r="I19" s="543"/>
      <c r="J19" s="356"/>
    </row>
    <row r="20" spans="1:10" s="30" customFormat="1" ht="19.5" customHeight="1">
      <c r="A20" s="285"/>
      <c r="B20" s="544" t="s">
        <v>519</v>
      </c>
      <c r="C20" s="544"/>
      <c r="D20" s="544"/>
      <c r="E20" s="544"/>
      <c r="F20" s="544"/>
      <c r="G20" s="544"/>
      <c r="H20" s="544"/>
      <c r="I20" s="544"/>
      <c r="J20" s="356"/>
    </row>
    <row r="21" spans="1:10" s="30" customFormat="1" ht="19.5" customHeight="1">
      <c r="A21" s="490" t="s">
        <v>526</v>
      </c>
      <c r="B21" s="492">
        <v>112.7</v>
      </c>
      <c r="C21" s="492">
        <v>97.850537365658568</v>
      </c>
      <c r="D21" s="492">
        <v>88.279658969314156</v>
      </c>
      <c r="E21" s="495">
        <v>102.86757690924163</v>
      </c>
      <c r="F21" s="495">
        <v>100.42570983313692</v>
      </c>
      <c r="G21" s="495">
        <v>95.127360811475739</v>
      </c>
      <c r="H21" s="495">
        <v>97.294577776363099</v>
      </c>
      <c r="I21" s="495">
        <v>97.390039842755442</v>
      </c>
      <c r="J21" s="496"/>
    </row>
    <row r="22" spans="1:10" s="30" customFormat="1" ht="19.5" customHeight="1">
      <c r="A22" s="184" t="s">
        <v>566</v>
      </c>
      <c r="B22" s="493">
        <v>93.37016574585634</v>
      </c>
      <c r="C22" s="493">
        <v>109.02591599642535</v>
      </c>
      <c r="D22" s="493">
        <v>100.40983606557377</v>
      </c>
      <c r="E22" s="493">
        <v>96.65306122448979</v>
      </c>
      <c r="F22" s="493">
        <v>99.239864864864856</v>
      </c>
      <c r="G22" s="493">
        <v>86.553191489361708</v>
      </c>
      <c r="H22" s="493">
        <v>100.24582104228122</v>
      </c>
      <c r="I22" s="493">
        <v>98.57773418342326</v>
      </c>
      <c r="J22" s="356"/>
    </row>
    <row r="23" spans="1:10" s="30" customFormat="1" ht="19.5" customHeight="1">
      <c r="A23" s="384" t="s">
        <v>567</v>
      </c>
      <c r="B23" s="493">
        <v>136.08847497089639</v>
      </c>
      <c r="C23" s="493">
        <v>109.63562753036437</v>
      </c>
      <c r="D23" s="493">
        <v>101.46233382570162</v>
      </c>
      <c r="E23" s="493">
        <v>99.723394962876696</v>
      </c>
      <c r="F23" s="493">
        <v>99.197080291970806</v>
      </c>
      <c r="G23" s="493">
        <v>97.85871964679913</v>
      </c>
      <c r="H23" s="493">
        <v>99.105195879389427</v>
      </c>
      <c r="I23" s="493">
        <v>101.89681335356602</v>
      </c>
      <c r="J23" s="356"/>
    </row>
    <row r="24" spans="1:10" s="30" customFormat="1" ht="19.5" customHeight="1">
      <c r="A24" s="384" t="s">
        <v>568</v>
      </c>
      <c r="B24" s="493">
        <v>100.15748031496064</v>
      </c>
      <c r="C24" s="493">
        <v>105.36823425022183</v>
      </c>
      <c r="D24" s="493">
        <v>102.73684210526315</v>
      </c>
      <c r="E24" s="493">
        <v>85.153688524590166</v>
      </c>
      <c r="F24" s="493">
        <v>117.0737576705571</v>
      </c>
      <c r="G24" s="493">
        <v>102.77492291880782</v>
      </c>
      <c r="H24" s="493">
        <v>100</v>
      </c>
      <c r="I24" s="493">
        <v>100</v>
      </c>
      <c r="J24" s="356"/>
    </row>
    <row r="25" spans="1:10" s="30" customFormat="1" ht="19.5" customHeight="1">
      <c r="A25" s="384" t="s">
        <v>569</v>
      </c>
      <c r="B25" s="493">
        <v>202.77777777777777</v>
      </c>
      <c r="C25" s="493">
        <v>96.226415094339615</v>
      </c>
      <c r="D25" s="493">
        <v>104.70588235294117</v>
      </c>
      <c r="E25" s="493">
        <v>59.475655430711612</v>
      </c>
      <c r="F25" s="493">
        <v>98.86649874055415</v>
      </c>
      <c r="G25" s="493">
        <v>100.828025477707</v>
      </c>
      <c r="H25" s="493">
        <v>100.75805432722679</v>
      </c>
      <c r="I25" s="493">
        <v>99.686520376175551</v>
      </c>
      <c r="J25" s="356"/>
    </row>
    <row r="26" spans="1:10" s="30" customFormat="1" ht="19.5" customHeight="1">
      <c r="A26" s="384" t="s">
        <v>570</v>
      </c>
      <c r="B26" s="493">
        <v>101.09419236360853</v>
      </c>
      <c r="C26" s="493">
        <v>89.611425835793497</v>
      </c>
      <c r="D26" s="493">
        <f t="shared" ref="D26" si="1">D11/C11%</f>
        <v>90.401567091087173</v>
      </c>
      <c r="E26" s="493">
        <v>112.15404313995865</v>
      </c>
      <c r="F26" s="493">
        <v>100</v>
      </c>
      <c r="G26" s="493">
        <v>95.943619917449723</v>
      </c>
      <c r="H26" s="493">
        <v>98.075990151119896</v>
      </c>
      <c r="I26" s="493">
        <v>96.148354161028109</v>
      </c>
      <c r="J26" s="356"/>
    </row>
    <row r="27" spans="1:10" s="30" customFormat="1" ht="19.5" customHeight="1">
      <c r="A27" s="384" t="s">
        <v>571</v>
      </c>
      <c r="B27" s="493">
        <v>73.333333333333329</v>
      </c>
      <c r="C27" s="493">
        <v>100.54263565891472</v>
      </c>
      <c r="D27" s="493">
        <v>98.612181958365468</v>
      </c>
      <c r="E27" s="493">
        <v>90.383111806098498</v>
      </c>
      <c r="F27" s="493">
        <v>98.83217993079586</v>
      </c>
      <c r="G27" s="493">
        <v>69.816192560175054</v>
      </c>
      <c r="H27" s="493">
        <v>71.021124553375543</v>
      </c>
      <c r="I27" s="493">
        <v>61.871138570167687</v>
      </c>
      <c r="J27" s="356"/>
    </row>
    <row r="28" spans="1:10" s="30" customFormat="1" ht="19.5" customHeight="1">
      <c r="A28" s="384" t="s">
        <v>572</v>
      </c>
      <c r="B28" s="493">
        <v>106.46714826281389</v>
      </c>
      <c r="C28" s="493">
        <v>100.69767441860465</v>
      </c>
      <c r="D28" s="493">
        <v>77.752117013086988</v>
      </c>
      <c r="E28" s="493">
        <v>101.48514851485149</v>
      </c>
      <c r="F28" s="493">
        <v>93.918699186991873</v>
      </c>
      <c r="G28" s="493">
        <v>102.38919667590028</v>
      </c>
      <c r="H28" s="493">
        <v>96.2123774095367</v>
      </c>
      <c r="I28" s="493">
        <v>99.648506151142342</v>
      </c>
      <c r="J28" s="356"/>
    </row>
    <row r="29" spans="1:10" s="30" customFormat="1" ht="19.5" customHeight="1">
      <c r="A29" s="384" t="s">
        <v>573</v>
      </c>
      <c r="B29" s="493">
        <v>74.516496018202488</v>
      </c>
      <c r="C29" s="493">
        <v>100.58187863674148</v>
      </c>
      <c r="D29" s="493">
        <v>105.6198347107438</v>
      </c>
      <c r="E29" s="493">
        <v>94.992175273865413</v>
      </c>
      <c r="F29" s="493">
        <v>96.37561779242175</v>
      </c>
      <c r="G29" s="493">
        <v>114.35897435897438</v>
      </c>
      <c r="H29" s="493">
        <v>110.23916292974589</v>
      </c>
      <c r="I29" s="493">
        <v>96.813559322033896</v>
      </c>
      <c r="J29" s="356"/>
    </row>
    <row r="30" spans="1:10" s="30" customFormat="1" ht="19.5" customHeight="1">
      <c r="A30" s="384" t="s">
        <v>574</v>
      </c>
      <c r="B30" s="493">
        <v>113.17175974710221</v>
      </c>
      <c r="C30" s="493">
        <v>133.66336633663369</v>
      </c>
      <c r="D30" s="493">
        <v>120.56878306878309</v>
      </c>
      <c r="E30" s="493">
        <v>104.33351618211738</v>
      </c>
      <c r="F30" s="493">
        <v>124.55310199789696</v>
      </c>
      <c r="G30" s="493">
        <v>96.200928661882642</v>
      </c>
      <c r="H30" s="493">
        <v>104.34401053093463</v>
      </c>
      <c r="I30" s="493">
        <v>114.28511354079056</v>
      </c>
      <c r="J30" s="356"/>
    </row>
    <row r="31" spans="1:10" s="30" customFormat="1" ht="19.5" customHeight="1">
      <c r="A31" s="384" t="s">
        <v>575</v>
      </c>
      <c r="B31" s="493">
        <v>118.76075731497417</v>
      </c>
      <c r="C31" s="493">
        <v>105.80950646512474</v>
      </c>
      <c r="D31" s="493">
        <v>88.00344234079175</v>
      </c>
      <c r="E31" s="493">
        <v>96.283982006649708</v>
      </c>
      <c r="F31" s="493">
        <v>77.391834247410131</v>
      </c>
      <c r="G31" s="493">
        <v>98.162729658792642</v>
      </c>
      <c r="H31" s="493">
        <v>132.32620320855617</v>
      </c>
      <c r="I31" s="493">
        <v>100</v>
      </c>
      <c r="J31" s="356"/>
    </row>
    <row r="32" spans="1:10" s="30" customFormat="1" ht="19.5" customHeight="1">
      <c r="A32" s="384" t="s">
        <v>576</v>
      </c>
      <c r="B32" s="493">
        <v>127.87144362486826</v>
      </c>
      <c r="C32" s="493">
        <v>101.08994672145421</v>
      </c>
      <c r="D32" s="493">
        <v>43.041681019634858</v>
      </c>
      <c r="E32" s="493">
        <v>101.68067226890756</v>
      </c>
      <c r="F32" s="493">
        <v>89.02007083825265</v>
      </c>
      <c r="G32" s="493">
        <v>84.076038903625118</v>
      </c>
      <c r="H32" s="493">
        <v>70.627826269849606</v>
      </c>
      <c r="I32" s="493">
        <v>100.59559261465158</v>
      </c>
      <c r="J32" s="356"/>
    </row>
    <row r="33" spans="1:10" s="30" customFormat="1" ht="19.5" customHeight="1">
      <c r="A33" s="184" t="s">
        <v>577</v>
      </c>
      <c r="B33" s="493">
        <v>232.66038582323912</v>
      </c>
      <c r="C33" s="493">
        <v>99.821746880570416</v>
      </c>
      <c r="D33" s="493">
        <v>94.241071428571416</v>
      </c>
      <c r="E33" s="493">
        <v>97.560397915679772</v>
      </c>
      <c r="F33" s="493">
        <v>101.28672007768876</v>
      </c>
      <c r="G33" s="493">
        <v>96.965484180249291</v>
      </c>
      <c r="H33" s="493">
        <v>101.83566519998023</v>
      </c>
      <c r="I33" s="493">
        <v>95.056388148536541</v>
      </c>
      <c r="J33" s="356"/>
    </row>
    <row r="34" spans="1:10" s="30" customFormat="1" ht="10.5" customHeight="1">
      <c r="A34" s="123"/>
      <c r="B34" s="273"/>
      <c r="C34" s="273"/>
      <c r="D34" s="273"/>
      <c r="E34" s="273"/>
      <c r="F34" s="273"/>
      <c r="G34" s="273"/>
      <c r="H34" s="273"/>
      <c r="I34" s="273"/>
      <c r="J34" s="382"/>
    </row>
    <row r="35" spans="1:10" s="30" customFormat="1" ht="31.5" customHeight="1">
      <c r="A35" s="545" t="s">
        <v>827</v>
      </c>
      <c r="B35" s="545"/>
      <c r="C35" s="545"/>
      <c r="D35" s="545"/>
      <c r="E35" s="545"/>
      <c r="F35" s="545"/>
      <c r="G35" s="545"/>
      <c r="H35" s="545"/>
      <c r="I35" s="545"/>
      <c r="J35" s="382"/>
    </row>
    <row r="36" spans="1:10" s="30" customFormat="1" ht="51.75" customHeight="1">
      <c r="A36" s="535" t="s">
        <v>725</v>
      </c>
      <c r="B36" s="535"/>
      <c r="C36" s="535"/>
      <c r="D36" s="535"/>
      <c r="E36" s="535"/>
      <c r="F36" s="535"/>
      <c r="G36" s="535"/>
      <c r="H36" s="535"/>
      <c r="I36" s="535"/>
      <c r="J36" s="29"/>
    </row>
    <row r="37" spans="1:10" s="30" customFormat="1" ht="9.75" customHeight="1">
      <c r="A37" s="29"/>
      <c r="B37" s="29"/>
      <c r="C37" s="29"/>
      <c r="D37" s="29"/>
      <c r="E37" s="29"/>
      <c r="F37" s="29"/>
      <c r="G37" s="29"/>
      <c r="H37" s="29"/>
      <c r="I37" s="29"/>
      <c r="J37" s="29"/>
    </row>
    <row r="38" spans="1:10" s="30" customFormat="1" ht="26.25" customHeight="1">
      <c r="A38" s="126"/>
      <c r="B38" s="127"/>
      <c r="C38" s="519"/>
      <c r="D38" s="519"/>
      <c r="E38" s="29"/>
      <c r="F38" s="29"/>
      <c r="G38" s="29"/>
      <c r="H38" s="29"/>
      <c r="I38" s="29"/>
      <c r="J38" s="29"/>
    </row>
    <row r="39" spans="1:10" s="30" customFormat="1" ht="26.25" customHeight="1">
      <c r="A39" s="128"/>
      <c r="B39" s="126"/>
      <c r="C39" s="29"/>
      <c r="D39" s="29"/>
      <c r="E39" s="29"/>
      <c r="F39" s="29"/>
      <c r="G39" s="29"/>
      <c r="H39" s="29"/>
      <c r="I39" s="29"/>
      <c r="J39" s="29"/>
    </row>
    <row r="40" spans="1:10" s="30" customFormat="1" ht="26.25" customHeight="1">
      <c r="A40" s="29"/>
      <c r="B40" s="29"/>
      <c r="C40" s="29"/>
      <c r="D40" s="29"/>
      <c r="E40" s="29"/>
      <c r="F40" s="29"/>
      <c r="G40" s="29"/>
      <c r="H40" s="29"/>
      <c r="I40" s="29"/>
      <c r="J40" s="29"/>
    </row>
    <row r="41" spans="1:10" s="30" customFormat="1" ht="26.25" customHeight="1">
      <c r="A41" s="29"/>
      <c r="B41" s="29"/>
      <c r="C41" s="29"/>
      <c r="D41" s="29"/>
      <c r="E41" s="29"/>
      <c r="F41" s="29"/>
      <c r="G41" s="29"/>
      <c r="H41" s="29"/>
      <c r="I41" s="29"/>
      <c r="J41" s="29"/>
    </row>
    <row r="42" spans="1:10" s="30" customFormat="1" ht="26.25" customHeight="1">
      <c r="A42" s="29"/>
      <c r="B42" s="29"/>
      <c r="C42" s="29"/>
      <c r="D42" s="29"/>
      <c r="E42" s="29"/>
      <c r="F42" s="29"/>
      <c r="G42" s="29"/>
      <c r="H42" s="29"/>
      <c r="I42" s="29"/>
      <c r="J42" s="29"/>
    </row>
    <row r="43" spans="1:10" s="30" customFormat="1" ht="26.25" customHeight="1">
      <c r="A43" s="29"/>
      <c r="B43" s="29"/>
      <c r="C43" s="29"/>
      <c r="D43" s="29"/>
      <c r="E43" s="29"/>
      <c r="F43" s="29"/>
      <c r="G43" s="29"/>
      <c r="H43" s="29"/>
      <c r="I43" s="29"/>
      <c r="J43" s="29"/>
    </row>
    <row r="44" spans="1:10" s="30" customFormat="1" ht="26.25" customHeight="1">
      <c r="A44" s="29"/>
      <c r="B44" s="29"/>
      <c r="C44" s="29"/>
      <c r="D44" s="29"/>
      <c r="E44" s="29"/>
      <c r="F44" s="29"/>
      <c r="G44" s="29"/>
      <c r="H44" s="29"/>
      <c r="I44" s="29"/>
      <c r="J44" s="29"/>
    </row>
    <row r="45" spans="1:10" s="30" customFormat="1" ht="26.25" customHeight="1">
      <c r="A45" s="29"/>
      <c r="B45" s="29"/>
      <c r="C45" s="29"/>
      <c r="D45" s="29"/>
      <c r="E45" s="29"/>
      <c r="F45" s="29"/>
      <c r="G45" s="29"/>
      <c r="H45" s="29"/>
      <c r="I45" s="29"/>
      <c r="J45" s="29"/>
    </row>
    <row r="46" spans="1:10" s="30" customFormat="1" ht="26.25" customHeight="1">
      <c r="A46" s="29"/>
      <c r="B46" s="29"/>
      <c r="C46" s="29"/>
      <c r="D46" s="29"/>
      <c r="E46" s="29"/>
      <c r="F46" s="29"/>
      <c r="G46" s="29"/>
      <c r="H46" s="29"/>
      <c r="I46" s="29"/>
      <c r="J46" s="29"/>
    </row>
    <row r="47" spans="1:10" s="30" customFormat="1" ht="26.25" customHeight="1">
      <c r="A47" s="29"/>
      <c r="B47" s="29"/>
      <c r="C47" s="29"/>
      <c r="D47" s="29"/>
      <c r="E47" s="29"/>
      <c r="F47" s="29"/>
      <c r="G47" s="29"/>
      <c r="H47" s="29"/>
      <c r="I47" s="29"/>
      <c r="J47" s="29"/>
    </row>
    <row r="48" spans="1:10" s="30" customFormat="1" ht="26.25" customHeight="1">
      <c r="A48" s="29"/>
      <c r="B48" s="29"/>
      <c r="C48" s="29"/>
      <c r="D48" s="29"/>
      <c r="E48" s="29"/>
      <c r="F48" s="29"/>
      <c r="G48" s="29"/>
      <c r="H48" s="29"/>
      <c r="I48" s="29"/>
      <c r="J48" s="29"/>
    </row>
    <row r="49" spans="1:10" s="30" customFormat="1" ht="26.25" customHeight="1">
      <c r="A49" s="29"/>
      <c r="B49" s="29"/>
      <c r="C49" s="29"/>
      <c r="D49" s="29"/>
      <c r="E49" s="29"/>
      <c r="F49" s="29"/>
      <c r="G49" s="29"/>
      <c r="H49" s="29"/>
      <c r="I49" s="29"/>
      <c r="J49" s="29"/>
    </row>
    <row r="50" spans="1:10" s="30" customFormat="1" ht="26.25" customHeight="1">
      <c r="A50" s="29"/>
      <c r="B50" s="29"/>
      <c r="C50" s="29"/>
      <c r="D50" s="29"/>
      <c r="E50" s="29"/>
      <c r="F50" s="29"/>
      <c r="G50" s="29"/>
      <c r="H50" s="29"/>
      <c r="I50" s="29"/>
      <c r="J50" s="29"/>
    </row>
    <row r="51" spans="1:10" s="30" customFormat="1" ht="26.25" customHeight="1">
      <c r="A51" s="29"/>
      <c r="B51" s="29"/>
      <c r="C51" s="29"/>
      <c r="D51" s="29"/>
      <c r="E51" s="29"/>
      <c r="F51" s="29"/>
      <c r="G51" s="29"/>
      <c r="H51" s="29"/>
      <c r="I51" s="29"/>
      <c r="J51" s="29"/>
    </row>
    <row r="52" spans="1:10" s="30" customFormat="1" ht="26.25" customHeight="1"/>
    <row r="53" spans="1:10" s="30" customFormat="1" ht="26.25" customHeight="1"/>
    <row r="54" spans="1:10" s="30" customFormat="1" ht="26.25" customHeight="1"/>
    <row r="55" spans="1:10" s="30" customFormat="1" ht="26.25" customHeight="1"/>
    <row r="56" spans="1:10" s="30" customFormat="1" ht="26.25" customHeight="1"/>
    <row r="57" spans="1:10" s="30" customFormat="1" ht="26.25" customHeight="1"/>
    <row r="58" spans="1:10" s="30" customFormat="1" ht="26.25" customHeight="1"/>
    <row r="59" spans="1:10" s="30" customFormat="1" ht="26.25" customHeight="1"/>
    <row r="60" spans="1:10" s="30" customFormat="1" ht="26.25" customHeight="1"/>
    <row r="61" spans="1:10" s="30" customFormat="1" ht="26.25" customHeight="1"/>
    <row r="62" spans="1:10" s="30" customFormat="1" ht="26.25" customHeight="1"/>
    <row r="63" spans="1:10" s="30" customFormat="1" ht="26.25" customHeight="1"/>
    <row r="64" spans="1:10" s="30" customFormat="1" ht="26.25" customHeight="1"/>
    <row r="65" spans="2:3" s="30" customFormat="1" ht="26.25" customHeight="1"/>
    <row r="66" spans="2:3" s="30" customFormat="1" ht="26.25" customHeight="1"/>
    <row r="67" spans="2:3" s="30" customFormat="1" ht="26.25" customHeight="1"/>
    <row r="68" spans="2:3" s="30" customFormat="1" ht="26.25" customHeight="1"/>
    <row r="69" spans="2:3" s="30" customFormat="1" ht="26.25" customHeight="1"/>
    <row r="70" spans="2:3" s="30" customFormat="1" ht="26.25" customHeight="1"/>
    <row r="71" spans="2:3" s="30" customFormat="1" ht="26.25" customHeight="1"/>
    <row r="72" spans="2:3" s="30" customFormat="1" ht="26.25" customHeight="1"/>
    <row r="73" spans="2:3" s="30" customFormat="1" ht="26.25" customHeight="1"/>
    <row r="74" spans="2:3" s="30" customFormat="1" ht="26.25" customHeight="1"/>
    <row r="75" spans="2:3" s="30" customFormat="1">
      <c r="B75" s="356"/>
      <c r="C75" s="356"/>
    </row>
    <row r="76" spans="2:3" s="30" customFormat="1">
      <c r="B76" s="356"/>
      <c r="C76" s="356"/>
    </row>
    <row r="77" spans="2:3" s="30" customFormat="1">
      <c r="B77" s="356"/>
      <c r="C77" s="356"/>
    </row>
    <row r="78" spans="2:3" s="30" customFormat="1">
      <c r="B78" s="356"/>
      <c r="C78" s="356"/>
    </row>
    <row r="79" spans="2:3" s="30" customFormat="1">
      <c r="B79" s="356"/>
      <c r="C79" s="356"/>
    </row>
    <row r="80" spans="2:3" s="30" customFormat="1">
      <c r="B80" s="356"/>
      <c r="C80" s="356"/>
    </row>
    <row r="81" spans="2:3" s="30" customFormat="1">
      <c r="B81" s="356"/>
      <c r="C81" s="356"/>
    </row>
    <row r="82" spans="2:3" s="30" customFormat="1">
      <c r="B82" s="356"/>
      <c r="C82" s="356"/>
    </row>
    <row r="83" spans="2:3" s="30" customFormat="1">
      <c r="B83" s="356"/>
      <c r="C83" s="356"/>
    </row>
    <row r="84" spans="2:3" s="30" customFormat="1">
      <c r="B84" s="356"/>
      <c r="C84" s="356"/>
    </row>
    <row r="85" spans="2:3" s="30" customFormat="1">
      <c r="B85" s="356"/>
      <c r="C85" s="356"/>
    </row>
    <row r="86" spans="2:3" s="30" customFormat="1">
      <c r="B86" s="356"/>
      <c r="C86" s="356"/>
    </row>
    <row r="87" spans="2:3" s="30" customFormat="1">
      <c r="B87" s="356"/>
      <c r="C87" s="356"/>
    </row>
    <row r="88" spans="2:3" s="30" customFormat="1">
      <c r="B88" s="356"/>
      <c r="C88" s="356"/>
    </row>
    <row r="89" spans="2:3" s="30" customFormat="1">
      <c r="B89" s="356"/>
      <c r="C89" s="356"/>
    </row>
    <row r="90" spans="2:3" s="30" customFormat="1">
      <c r="B90" s="356"/>
      <c r="C90" s="356"/>
    </row>
    <row r="91" spans="2:3" s="30" customFormat="1">
      <c r="B91" s="356"/>
      <c r="C91" s="356"/>
    </row>
    <row r="92" spans="2:3" s="30" customFormat="1">
      <c r="B92" s="356"/>
      <c r="C92" s="356"/>
    </row>
    <row r="93" spans="2:3" s="30" customFormat="1">
      <c r="B93" s="356"/>
      <c r="C93" s="356"/>
    </row>
    <row r="94" spans="2:3" s="30" customFormat="1">
      <c r="B94" s="356"/>
      <c r="C94" s="356"/>
    </row>
    <row r="95" spans="2:3" s="30" customFormat="1">
      <c r="B95" s="356"/>
      <c r="C95" s="356"/>
    </row>
    <row r="96" spans="2:3" s="30" customFormat="1">
      <c r="B96" s="356"/>
      <c r="C96" s="356"/>
    </row>
    <row r="97" spans="2:3" s="30" customFormat="1">
      <c r="B97" s="356"/>
      <c r="C97" s="356"/>
    </row>
    <row r="98" spans="2:3" s="30" customFormat="1">
      <c r="B98" s="356"/>
      <c r="C98" s="356"/>
    </row>
    <row r="99" spans="2:3" s="30" customFormat="1">
      <c r="B99" s="356"/>
      <c r="C99" s="356"/>
    </row>
    <row r="100" spans="2:3" s="30" customFormat="1">
      <c r="B100" s="356"/>
      <c r="C100" s="356"/>
    </row>
    <row r="101" spans="2:3" s="30" customFormat="1">
      <c r="B101" s="356"/>
      <c r="C101" s="356"/>
    </row>
    <row r="102" spans="2:3" s="30" customFormat="1">
      <c r="B102" s="356"/>
      <c r="C102" s="356"/>
    </row>
    <row r="103" spans="2:3" s="30" customFormat="1">
      <c r="B103" s="356"/>
      <c r="C103" s="356"/>
    </row>
    <row r="104" spans="2:3" s="30" customFormat="1">
      <c r="B104" s="356"/>
      <c r="C104" s="356"/>
    </row>
    <row r="105" spans="2:3" s="30" customFormat="1">
      <c r="B105" s="356"/>
      <c r="C105" s="356"/>
    </row>
    <row r="106" spans="2:3" s="30" customFormat="1">
      <c r="B106" s="356"/>
      <c r="C106" s="356"/>
    </row>
    <row r="107" spans="2:3" s="30" customFormat="1">
      <c r="B107" s="356"/>
      <c r="C107" s="356"/>
    </row>
    <row r="108" spans="2:3" s="30" customFormat="1">
      <c r="B108" s="356"/>
      <c r="C108" s="356"/>
    </row>
    <row r="109" spans="2:3" s="30" customFormat="1">
      <c r="B109" s="356"/>
      <c r="C109" s="356"/>
    </row>
    <row r="110" spans="2:3" s="30" customFormat="1">
      <c r="B110" s="356"/>
      <c r="C110" s="356"/>
    </row>
    <row r="111" spans="2:3" s="30" customFormat="1">
      <c r="B111" s="356"/>
      <c r="C111" s="356"/>
    </row>
    <row r="112" spans="2:3" s="30" customFormat="1">
      <c r="B112" s="356"/>
      <c r="C112" s="356"/>
    </row>
    <row r="113" spans="2:3" s="30" customFormat="1">
      <c r="B113" s="356"/>
      <c r="C113" s="356"/>
    </row>
    <row r="114" spans="2:3" s="30" customFormat="1">
      <c r="B114" s="356"/>
      <c r="C114" s="356"/>
    </row>
    <row r="115" spans="2:3" s="30" customFormat="1">
      <c r="B115" s="356"/>
      <c r="C115" s="356"/>
    </row>
    <row r="116" spans="2:3" s="30" customFormat="1">
      <c r="B116" s="356"/>
      <c r="C116" s="356"/>
    </row>
    <row r="117" spans="2:3" s="30" customFormat="1">
      <c r="B117" s="356"/>
      <c r="C117" s="356"/>
    </row>
    <row r="118" spans="2:3" s="30" customFormat="1">
      <c r="B118" s="356"/>
      <c r="C118" s="356"/>
    </row>
    <row r="119" spans="2:3" s="30" customFormat="1">
      <c r="B119" s="356"/>
      <c r="C119" s="356"/>
    </row>
    <row r="120" spans="2:3" s="30" customFormat="1">
      <c r="B120" s="356"/>
      <c r="C120" s="356"/>
    </row>
    <row r="121" spans="2:3" s="30" customFormat="1">
      <c r="B121" s="356"/>
      <c r="C121" s="356"/>
    </row>
    <row r="122" spans="2:3" s="30" customFormat="1">
      <c r="B122" s="356"/>
      <c r="C122" s="356"/>
    </row>
    <row r="123" spans="2:3" s="30" customFormat="1">
      <c r="B123" s="356"/>
      <c r="C123" s="356"/>
    </row>
    <row r="124" spans="2:3" s="30" customFormat="1">
      <c r="B124" s="356"/>
      <c r="C124" s="356"/>
    </row>
    <row r="125" spans="2:3" s="30" customFormat="1">
      <c r="B125" s="356"/>
      <c r="C125" s="356"/>
    </row>
    <row r="126" spans="2:3" s="30" customFormat="1">
      <c r="B126" s="356"/>
      <c r="C126" s="356"/>
    </row>
    <row r="127" spans="2:3" s="30" customFormat="1">
      <c r="B127" s="356"/>
      <c r="C127" s="356"/>
    </row>
    <row r="128" spans="2:3" s="30" customFormat="1">
      <c r="B128" s="356"/>
      <c r="C128" s="356"/>
    </row>
    <row r="129" spans="2:3" s="30" customFormat="1">
      <c r="B129" s="356"/>
      <c r="C129" s="356"/>
    </row>
    <row r="130" spans="2:3" s="30" customFormat="1">
      <c r="B130" s="356"/>
      <c r="C130" s="356"/>
    </row>
    <row r="131" spans="2:3" s="30" customFormat="1">
      <c r="B131" s="356"/>
      <c r="C131" s="356"/>
    </row>
    <row r="132" spans="2:3" s="30" customFormat="1">
      <c r="B132" s="356"/>
      <c r="C132" s="356"/>
    </row>
    <row r="133" spans="2:3" s="30" customFormat="1">
      <c r="B133" s="356"/>
      <c r="C133" s="356"/>
    </row>
    <row r="134" spans="2:3" s="30" customFormat="1">
      <c r="B134" s="356"/>
      <c r="C134" s="356"/>
    </row>
    <row r="135" spans="2:3" s="30" customFormat="1">
      <c r="B135" s="356"/>
      <c r="C135" s="356"/>
    </row>
    <row r="136" spans="2:3" s="30" customFormat="1">
      <c r="B136" s="356"/>
      <c r="C136" s="356"/>
    </row>
    <row r="137" spans="2:3" s="30" customFormat="1">
      <c r="B137" s="356"/>
      <c r="C137" s="356"/>
    </row>
    <row r="138" spans="2:3" s="30" customFormat="1">
      <c r="B138" s="356"/>
      <c r="C138" s="356"/>
    </row>
    <row r="139" spans="2:3" s="30" customFormat="1">
      <c r="B139" s="356"/>
      <c r="C139" s="356"/>
    </row>
    <row r="140" spans="2:3" s="30" customFormat="1">
      <c r="B140" s="356"/>
      <c r="C140" s="356"/>
    </row>
    <row r="141" spans="2:3" s="30" customFormat="1">
      <c r="B141" s="356"/>
      <c r="C141" s="356"/>
    </row>
    <row r="142" spans="2:3" s="30" customFormat="1">
      <c r="B142" s="356"/>
      <c r="C142" s="356"/>
    </row>
    <row r="143" spans="2:3" s="30" customFormat="1">
      <c r="B143" s="356"/>
      <c r="C143" s="356"/>
    </row>
    <row r="144" spans="2:3" s="30" customFormat="1">
      <c r="B144" s="356"/>
      <c r="C144" s="356"/>
    </row>
    <row r="145" spans="2:3" s="30" customFormat="1">
      <c r="B145" s="356"/>
      <c r="C145" s="356"/>
    </row>
    <row r="146" spans="2:3" s="30" customFormat="1">
      <c r="B146" s="356"/>
      <c r="C146" s="356"/>
    </row>
    <row r="147" spans="2:3" s="30" customFormat="1">
      <c r="B147" s="356"/>
      <c r="C147" s="356"/>
    </row>
    <row r="148" spans="2:3" s="30" customFormat="1">
      <c r="B148" s="356"/>
      <c r="C148" s="356"/>
    </row>
    <row r="149" spans="2:3" s="30" customFormat="1">
      <c r="B149" s="356"/>
      <c r="C149" s="356"/>
    </row>
    <row r="150" spans="2:3" s="30" customFormat="1">
      <c r="B150" s="356"/>
      <c r="C150" s="356"/>
    </row>
    <row r="151" spans="2:3" s="30" customFormat="1">
      <c r="B151" s="356"/>
      <c r="C151" s="356"/>
    </row>
    <row r="152" spans="2:3" s="30" customFormat="1">
      <c r="B152" s="356"/>
      <c r="C152" s="356"/>
    </row>
    <row r="153" spans="2:3" s="30" customFormat="1">
      <c r="B153" s="356"/>
      <c r="C153" s="356"/>
    </row>
    <row r="154" spans="2:3" s="30" customFormat="1">
      <c r="B154" s="356"/>
      <c r="C154" s="356"/>
    </row>
    <row r="155" spans="2:3" s="30" customFormat="1">
      <c r="B155" s="356"/>
      <c r="C155" s="356"/>
    </row>
    <row r="156" spans="2:3" s="30" customFormat="1">
      <c r="B156" s="356"/>
      <c r="C156" s="356"/>
    </row>
    <row r="157" spans="2:3" s="30" customFormat="1">
      <c r="B157" s="356"/>
      <c r="C157" s="356"/>
    </row>
    <row r="158" spans="2:3" s="30" customFormat="1">
      <c r="B158" s="356"/>
      <c r="C158" s="356"/>
    </row>
    <row r="159" spans="2:3" s="30" customFormat="1">
      <c r="B159" s="356"/>
      <c r="C159" s="356"/>
    </row>
    <row r="160" spans="2:3" s="30" customFormat="1">
      <c r="B160" s="356"/>
      <c r="C160" s="356"/>
    </row>
    <row r="161" spans="2:3" s="30" customFormat="1">
      <c r="B161" s="356"/>
      <c r="C161" s="356"/>
    </row>
    <row r="162" spans="2:3" s="30" customFormat="1">
      <c r="B162" s="356"/>
      <c r="C162" s="356"/>
    </row>
    <row r="163" spans="2:3" s="30" customFormat="1">
      <c r="B163" s="356"/>
      <c r="C163" s="356"/>
    </row>
    <row r="164" spans="2:3" s="30" customFormat="1">
      <c r="B164" s="356"/>
      <c r="C164" s="356"/>
    </row>
    <row r="165" spans="2:3" s="30" customFormat="1">
      <c r="B165" s="356"/>
      <c r="C165" s="356"/>
    </row>
    <row r="166" spans="2:3" s="30" customFormat="1">
      <c r="B166" s="356"/>
      <c r="C166" s="356"/>
    </row>
    <row r="167" spans="2:3" s="30" customFormat="1">
      <c r="B167" s="356"/>
      <c r="C167" s="356"/>
    </row>
    <row r="168" spans="2:3" s="30" customFormat="1">
      <c r="B168" s="356"/>
      <c r="C168" s="356"/>
    </row>
  </sheetData>
  <mergeCells count="6">
    <mergeCell ref="C38:D38"/>
    <mergeCell ref="B5:I5"/>
    <mergeCell ref="B19:I19"/>
    <mergeCell ref="B20:I20"/>
    <mergeCell ref="A35:I35"/>
    <mergeCell ref="A36:I36"/>
  </mergeCells>
  <pageMargins left="0.98425196850393704" right="0.21" top="0.94488188976377996" bottom="1.49606299212598" header="0.511811023622047" footer="1.1811023622047201"/>
  <pageSetup paperSize="9" scale="95" firstPageNumber="439"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99"/>
  <sheetViews>
    <sheetView workbookViewId="0">
      <selection activeCell="W15" sqref="W15"/>
    </sheetView>
  </sheetViews>
  <sheetFormatPr defaultRowHeight="12.75"/>
  <cols>
    <col min="1" max="1" width="35.7109375" style="30" customWidth="1"/>
    <col min="2" max="2" width="9.42578125" style="30" hidden="1" customWidth="1"/>
    <col min="3" max="4" width="8.140625" style="30" hidden="1" customWidth="1"/>
    <col min="5" max="5" width="9.28515625" style="30" customWidth="1"/>
    <col min="6" max="6" width="8.140625" style="30" customWidth="1"/>
    <col min="7" max="7" width="10" style="30" customWidth="1"/>
    <col min="8" max="8" width="9.7109375" style="30" customWidth="1"/>
    <col min="9" max="10" width="9.140625" style="30"/>
    <col min="11" max="16384" width="9.140625" style="282"/>
  </cols>
  <sheetData>
    <row r="1" spans="1:10" s="270" customFormat="1" ht="24" customHeight="1">
      <c r="A1" s="269" t="s">
        <v>722</v>
      </c>
      <c r="B1" s="269"/>
    </row>
    <row r="2" spans="1:10" s="270" customFormat="1" ht="20.100000000000001" customHeight="1">
      <c r="A2" s="272" t="s">
        <v>578</v>
      </c>
      <c r="B2" s="269"/>
    </row>
    <row r="3" spans="1:10" s="270" customFormat="1" ht="19.5" customHeight="1">
      <c r="A3" s="378"/>
      <c r="B3" s="356"/>
      <c r="C3" s="356"/>
      <c r="E3" s="356"/>
      <c r="F3" s="356"/>
      <c r="G3" s="356"/>
      <c r="H3" s="356" t="s">
        <v>603</v>
      </c>
    </row>
    <row r="4" spans="1:10" s="30" customFormat="1" ht="27" customHeight="1">
      <c r="A4" s="478"/>
      <c r="B4" s="478">
        <v>2010</v>
      </c>
      <c r="C4" s="478">
        <v>2014</v>
      </c>
      <c r="D4" s="478">
        <v>2015</v>
      </c>
      <c r="E4" s="450">
        <v>2016</v>
      </c>
      <c r="F4" s="450">
        <v>2017</v>
      </c>
      <c r="G4" s="450">
        <v>2018</v>
      </c>
      <c r="H4" s="450">
        <v>2019</v>
      </c>
      <c r="I4" s="450">
        <v>2020</v>
      </c>
    </row>
    <row r="5" spans="1:10" s="30" customFormat="1" ht="10.5" customHeight="1">
      <c r="A5" s="29"/>
      <c r="B5" s="356"/>
      <c r="C5" s="29"/>
      <c r="D5" s="29"/>
      <c r="E5" s="29"/>
      <c r="F5" s="29"/>
      <c r="G5" s="29"/>
      <c r="H5" s="29"/>
    </row>
    <row r="6" spans="1:10" s="30" customFormat="1" ht="24.75" customHeight="1">
      <c r="A6" s="355" t="s">
        <v>418</v>
      </c>
      <c r="B6" s="355">
        <v>6839.1</v>
      </c>
      <c r="C6" s="355">
        <v>8017.4</v>
      </c>
      <c r="D6" s="355">
        <v>9586.61</v>
      </c>
      <c r="E6" s="355">
        <v>9406.5999999999985</v>
      </c>
      <c r="F6" s="355">
        <v>9939.6</v>
      </c>
      <c r="G6" s="355">
        <v>10777.61</v>
      </c>
      <c r="H6" s="355">
        <v>8590.1200000000008</v>
      </c>
      <c r="I6" s="355">
        <v>8566.24</v>
      </c>
      <c r="J6" s="356"/>
    </row>
    <row r="7" spans="1:10" s="30" customFormat="1" ht="24.75" customHeight="1">
      <c r="A7" s="355" t="s">
        <v>579</v>
      </c>
      <c r="B7" s="356"/>
      <c r="C7" s="356"/>
      <c r="D7" s="356"/>
      <c r="E7" s="356"/>
      <c r="F7" s="356"/>
      <c r="G7" s="356"/>
      <c r="H7" s="356"/>
      <c r="I7" s="356"/>
    </row>
    <row r="8" spans="1:10" s="30" customFormat="1" ht="24.75" customHeight="1">
      <c r="A8" s="356" t="s">
        <v>580</v>
      </c>
      <c r="B8" s="356"/>
      <c r="C8" s="356"/>
      <c r="D8" s="356"/>
      <c r="E8" s="356"/>
      <c r="F8" s="356"/>
      <c r="G8" s="356"/>
      <c r="H8" s="356"/>
      <c r="I8" s="356"/>
    </row>
    <row r="9" spans="1:10" s="30" customFormat="1" ht="24.75" customHeight="1">
      <c r="A9" s="356" t="s">
        <v>581</v>
      </c>
      <c r="B9" s="356">
        <v>57.2</v>
      </c>
      <c r="C9" s="356">
        <v>91</v>
      </c>
      <c r="D9" s="356">
        <v>114</v>
      </c>
      <c r="E9" s="380">
        <v>129</v>
      </c>
      <c r="F9" s="380">
        <v>98</v>
      </c>
      <c r="G9" s="380">
        <v>0</v>
      </c>
      <c r="H9" s="380">
        <v>0</v>
      </c>
      <c r="I9" s="380">
        <v>73.5</v>
      </c>
    </row>
    <row r="10" spans="1:10" s="30" customFormat="1" ht="24.75" customHeight="1">
      <c r="A10" s="356" t="s">
        <v>582</v>
      </c>
      <c r="B10" s="356">
        <v>6775.1</v>
      </c>
      <c r="C10" s="356">
        <v>7884.6</v>
      </c>
      <c r="D10" s="356">
        <v>9423.61</v>
      </c>
      <c r="E10" s="380">
        <v>9231.5999999999985</v>
      </c>
      <c r="F10" s="380">
        <v>9841.6</v>
      </c>
      <c r="G10" s="380">
        <v>10777.61</v>
      </c>
      <c r="H10" s="380">
        <v>8482.1200000000008</v>
      </c>
      <c r="I10" s="380">
        <v>8384.74</v>
      </c>
      <c r="J10" s="356"/>
    </row>
    <row r="11" spans="1:10" s="30" customFormat="1" ht="33.75" customHeight="1">
      <c r="A11" s="487" t="s">
        <v>583</v>
      </c>
      <c r="B11" s="356">
        <v>6.8</v>
      </c>
      <c r="C11" s="356">
        <v>41.8</v>
      </c>
      <c r="D11" s="356">
        <v>49</v>
      </c>
      <c r="E11" s="380">
        <v>46</v>
      </c>
      <c r="F11" s="380">
        <v>0</v>
      </c>
      <c r="G11" s="380">
        <v>0</v>
      </c>
      <c r="H11" s="380">
        <v>108</v>
      </c>
      <c r="I11" s="380">
        <v>108</v>
      </c>
    </row>
    <row r="12" spans="1:10" s="30" customFormat="1" ht="24.75" customHeight="1">
      <c r="A12" s="355" t="s">
        <v>584</v>
      </c>
      <c r="B12" s="356">
        <f>B14+B15</f>
        <v>6839.0999999999995</v>
      </c>
      <c r="C12" s="356">
        <f t="shared" ref="C12:D12" si="0">C14+C15</f>
        <v>8017.4000000000005</v>
      </c>
      <c r="D12" s="356">
        <f t="shared" si="0"/>
        <v>9586.6099999999988</v>
      </c>
      <c r="E12" s="380">
        <v>9406.5999999999985</v>
      </c>
      <c r="F12" s="380">
        <v>9939.6</v>
      </c>
      <c r="G12" s="380">
        <v>10777.61</v>
      </c>
      <c r="H12" s="380">
        <v>8590.1200000000008</v>
      </c>
      <c r="I12" s="380">
        <v>8566.24</v>
      </c>
    </row>
    <row r="13" spans="1:10" s="30" customFormat="1" ht="24.75" customHeight="1">
      <c r="A13" s="356" t="s">
        <v>585</v>
      </c>
      <c r="B13" s="356"/>
      <c r="C13" s="356"/>
      <c r="D13" s="356"/>
      <c r="E13" s="356"/>
      <c r="F13" s="356"/>
      <c r="G13" s="356"/>
      <c r="H13" s="356"/>
      <c r="I13" s="356"/>
    </row>
    <row r="14" spans="1:10" s="30" customFormat="1" ht="24.75" customHeight="1">
      <c r="A14" s="356" t="s">
        <v>586</v>
      </c>
      <c r="B14" s="356">
        <v>406.2</v>
      </c>
      <c r="C14" s="356">
        <v>629.29999999999995</v>
      </c>
      <c r="D14" s="356">
        <v>623.80999999999995</v>
      </c>
      <c r="E14" s="380">
        <v>610.29999999999995</v>
      </c>
      <c r="F14" s="380">
        <v>355.9</v>
      </c>
      <c r="G14" s="380">
        <v>351.7</v>
      </c>
      <c r="H14" s="380">
        <v>289.27</v>
      </c>
      <c r="I14" s="380">
        <v>276.5</v>
      </c>
      <c r="J14" s="356"/>
    </row>
    <row r="15" spans="1:10" s="30" customFormat="1" ht="24.75" customHeight="1">
      <c r="A15" s="356" t="s">
        <v>587</v>
      </c>
      <c r="B15" s="356">
        <v>6432.9</v>
      </c>
      <c r="C15" s="356">
        <v>7388.1</v>
      </c>
      <c r="D15" s="356">
        <v>8962.7999999999993</v>
      </c>
      <c r="E15" s="380">
        <v>8796.2999999999993</v>
      </c>
      <c r="F15" s="380">
        <v>9583.7000000000007</v>
      </c>
      <c r="G15" s="380">
        <v>10425.91</v>
      </c>
      <c r="H15" s="380">
        <v>8300.85</v>
      </c>
      <c r="I15" s="380">
        <v>8289.74</v>
      </c>
      <c r="J15" s="356"/>
    </row>
    <row r="16" spans="1:10" s="30" customFormat="1" ht="24.75" customHeight="1">
      <c r="A16" s="355" t="s">
        <v>588</v>
      </c>
      <c r="B16" s="356"/>
      <c r="C16" s="356"/>
      <c r="D16" s="336"/>
      <c r="E16" s="336"/>
      <c r="F16" s="336"/>
      <c r="G16" s="336"/>
      <c r="H16" s="336"/>
      <c r="I16" s="336"/>
    </row>
    <row r="17" spans="1:10" s="30" customFormat="1" ht="24.75" customHeight="1">
      <c r="A17" s="356" t="s">
        <v>589</v>
      </c>
      <c r="B17" s="356"/>
      <c r="C17" s="356"/>
      <c r="D17" s="336"/>
      <c r="E17" s="336"/>
      <c r="F17" s="336"/>
      <c r="G17" s="336"/>
      <c r="H17" s="336"/>
      <c r="I17" s="336"/>
    </row>
    <row r="18" spans="1:10" s="30" customFormat="1" ht="24.75" customHeight="1">
      <c r="A18" s="356" t="s">
        <v>590</v>
      </c>
      <c r="B18" s="356">
        <v>17.7</v>
      </c>
      <c r="C18" s="356">
        <v>65.7</v>
      </c>
      <c r="D18" s="356">
        <v>60</v>
      </c>
      <c r="E18" s="380">
        <v>58.8</v>
      </c>
      <c r="F18" s="380">
        <v>36.4</v>
      </c>
      <c r="G18" s="380">
        <v>33.1</v>
      </c>
      <c r="H18" s="380">
        <v>25.8</v>
      </c>
      <c r="I18" s="380">
        <v>0.6</v>
      </c>
    </row>
    <row r="19" spans="1:10" s="30" customFormat="1" ht="24.75" customHeight="1">
      <c r="A19" s="356" t="s">
        <v>591</v>
      </c>
      <c r="B19" s="356">
        <v>6807.2</v>
      </c>
      <c r="C19" s="356">
        <v>7914.4</v>
      </c>
      <c r="D19" s="356">
        <v>9497.9</v>
      </c>
      <c r="E19" s="380">
        <v>9319.2999999999993</v>
      </c>
      <c r="F19" s="380">
        <v>9884.2999999999993</v>
      </c>
      <c r="G19" s="380">
        <v>10726.81</v>
      </c>
      <c r="H19" s="380">
        <v>8551.7200000000012</v>
      </c>
      <c r="I19" s="380">
        <v>8565.14</v>
      </c>
      <c r="J19" s="356"/>
    </row>
    <row r="20" spans="1:10" s="30" customFormat="1" ht="24.75" customHeight="1">
      <c r="A20" s="356" t="s">
        <v>592</v>
      </c>
      <c r="B20" s="356">
        <v>14.2</v>
      </c>
      <c r="C20" s="356">
        <v>37.299999999999997</v>
      </c>
      <c r="D20" s="336">
        <v>28.700000000000003</v>
      </c>
      <c r="E20" s="380">
        <v>28.5</v>
      </c>
      <c r="F20" s="380">
        <v>18.899999999999999</v>
      </c>
      <c r="G20" s="380">
        <v>17.700000000000003</v>
      </c>
      <c r="H20" s="380">
        <v>12.600000000000001</v>
      </c>
      <c r="I20" s="380">
        <v>0.5</v>
      </c>
    </row>
    <row r="21" spans="1:10" s="30" customFormat="1" ht="24.75" customHeight="1">
      <c r="A21" s="355" t="s">
        <v>593</v>
      </c>
      <c r="B21" s="356"/>
      <c r="C21" s="356"/>
      <c r="D21" s="336"/>
      <c r="E21" s="336"/>
      <c r="F21" s="336"/>
      <c r="G21" s="336"/>
      <c r="H21" s="336"/>
      <c r="I21" s="336"/>
    </row>
    <row r="22" spans="1:10" s="30" customFormat="1" ht="24.75" customHeight="1">
      <c r="A22" s="356" t="s">
        <v>594</v>
      </c>
      <c r="B22" s="356"/>
      <c r="C22" s="356"/>
      <c r="D22" s="336"/>
      <c r="E22" s="336"/>
      <c r="F22" s="336"/>
      <c r="G22" s="336"/>
      <c r="H22" s="336"/>
      <c r="I22" s="336"/>
    </row>
    <row r="23" spans="1:10" s="30" customFormat="1" ht="24.75" customHeight="1">
      <c r="A23" s="356" t="s">
        <v>595</v>
      </c>
      <c r="B23" s="356">
        <v>6839.1</v>
      </c>
      <c r="C23" s="356">
        <v>8017.4</v>
      </c>
      <c r="D23" s="356">
        <v>9586.61</v>
      </c>
      <c r="E23" s="380">
        <v>9406.5999999999985</v>
      </c>
      <c r="F23" s="380">
        <v>9939.6</v>
      </c>
      <c r="G23" s="380">
        <v>10777.61</v>
      </c>
      <c r="H23" s="380">
        <v>8590.1200000000008</v>
      </c>
      <c r="I23" s="380">
        <v>8566.24</v>
      </c>
    </row>
    <row r="24" spans="1:10" s="30" customFormat="1" ht="24.75" customHeight="1">
      <c r="A24" s="356" t="s">
        <v>596</v>
      </c>
      <c r="B24" s="356">
        <v>0</v>
      </c>
      <c r="C24" s="356">
        <v>0</v>
      </c>
      <c r="D24" s="356">
        <v>0</v>
      </c>
      <c r="E24" s="477">
        <v>0</v>
      </c>
      <c r="F24" s="477">
        <v>0</v>
      </c>
      <c r="G24" s="477">
        <v>0</v>
      </c>
      <c r="H24" s="477">
        <v>0</v>
      </c>
      <c r="I24" s="477">
        <v>0</v>
      </c>
    </row>
    <row r="25" spans="1:10" s="30" customFormat="1" ht="24.75" customHeight="1">
      <c r="A25" s="356" t="s">
        <v>597</v>
      </c>
      <c r="B25" s="356">
        <v>0</v>
      </c>
      <c r="C25" s="356">
        <v>0</v>
      </c>
      <c r="D25" s="356">
        <v>0</v>
      </c>
      <c r="E25" s="477">
        <v>0</v>
      </c>
      <c r="F25" s="477">
        <v>0</v>
      </c>
      <c r="G25" s="477">
        <v>0</v>
      </c>
      <c r="H25" s="477">
        <v>0</v>
      </c>
      <c r="I25" s="477">
        <v>0</v>
      </c>
    </row>
    <row r="26" spans="1:10" customFormat="1" ht="12.75" customHeight="1">
      <c r="A26" s="378"/>
      <c r="B26" s="356"/>
      <c r="C26" s="356"/>
      <c r="D26" s="273"/>
      <c r="E26" s="273"/>
      <c r="F26" s="273"/>
      <c r="G26" s="273"/>
      <c r="H26" s="273"/>
      <c r="I26" s="342"/>
      <c r="J26" s="356"/>
    </row>
    <row r="27" spans="1:10" customFormat="1" ht="20.100000000000001" customHeight="1">
      <c r="A27" s="356"/>
      <c r="B27" s="356"/>
      <c r="C27" s="356"/>
      <c r="D27" s="356"/>
      <c r="E27" s="356"/>
      <c r="F27" s="356"/>
      <c r="G27" s="356"/>
      <c r="H27" s="356"/>
      <c r="I27" s="356"/>
      <c r="J27" s="356"/>
    </row>
    <row r="28" spans="1:10" customFormat="1" ht="20.100000000000001" customHeight="1">
      <c r="A28" s="356"/>
      <c r="B28" s="356"/>
      <c r="C28" s="356"/>
      <c r="D28" s="356"/>
      <c r="E28" s="356"/>
      <c r="F28" s="356"/>
      <c r="G28" s="356"/>
      <c r="H28" s="356"/>
      <c r="I28" s="356"/>
      <c r="J28" s="356"/>
    </row>
    <row r="29" spans="1:10" customFormat="1" ht="20.100000000000001" customHeight="1">
      <c r="A29" s="281"/>
      <c r="B29" s="281"/>
      <c r="C29" s="281"/>
      <c r="D29" s="281"/>
      <c r="E29" s="281"/>
      <c r="F29" s="281"/>
      <c r="G29" s="281"/>
      <c r="H29" s="281"/>
      <c r="I29" s="356"/>
      <c r="J29" s="356"/>
    </row>
    <row r="30" spans="1:10" customFormat="1" ht="20.100000000000001" customHeight="1">
      <c r="A30" s="126"/>
      <c r="B30" s="127"/>
      <c r="C30" s="29"/>
      <c r="D30" s="281"/>
      <c r="E30" s="281"/>
      <c r="F30" s="281"/>
      <c r="G30" s="281"/>
      <c r="H30" s="281"/>
      <c r="I30" s="356"/>
      <c r="J30" s="356"/>
    </row>
    <row r="31" spans="1:10" customFormat="1" ht="20.100000000000001" customHeight="1">
      <c r="A31" s="128"/>
      <c r="B31" s="126"/>
      <c r="C31" s="29"/>
      <c r="D31" s="281"/>
      <c r="E31" s="281"/>
      <c r="F31" s="281"/>
      <c r="G31" s="281"/>
      <c r="H31" s="281"/>
      <c r="I31" s="356"/>
      <c r="J31" s="356"/>
    </row>
    <row r="32" spans="1:10" customFormat="1" ht="20.100000000000001" customHeight="1">
      <c r="A32" s="281"/>
      <c r="B32" s="281"/>
      <c r="C32" s="281"/>
      <c r="D32" s="281"/>
      <c r="E32" s="281"/>
      <c r="F32" s="281"/>
      <c r="G32" s="281"/>
      <c r="H32" s="281"/>
      <c r="I32" s="356"/>
      <c r="J32" s="356"/>
    </row>
    <row r="33" spans="1:10" customFormat="1" ht="20.100000000000001" customHeight="1">
      <c r="A33" s="281"/>
      <c r="B33" s="281"/>
      <c r="C33" s="281"/>
      <c r="D33" s="281"/>
      <c r="E33" s="281"/>
      <c r="F33" s="281"/>
      <c r="G33" s="281"/>
      <c r="H33" s="281"/>
      <c r="I33" s="356"/>
      <c r="J33" s="356"/>
    </row>
    <row r="34" spans="1:10" customFormat="1" ht="20.100000000000001" customHeight="1">
      <c r="A34" s="281"/>
      <c r="B34" s="281"/>
      <c r="C34" s="281"/>
      <c r="D34" s="281"/>
      <c r="E34" s="281"/>
      <c r="F34" s="281"/>
      <c r="G34" s="281"/>
      <c r="H34" s="281"/>
      <c r="I34" s="356"/>
      <c r="J34" s="356"/>
    </row>
    <row r="35" spans="1:10" customFormat="1" ht="20.100000000000001" customHeight="1">
      <c r="A35" s="281"/>
      <c r="B35" s="281"/>
      <c r="C35" s="281"/>
      <c r="D35" s="281"/>
      <c r="E35" s="281"/>
      <c r="F35" s="281"/>
      <c r="G35" s="281"/>
      <c r="H35" s="281"/>
      <c r="I35" s="356"/>
      <c r="J35" s="356"/>
    </row>
    <row r="36" spans="1:10" customFormat="1" ht="20.100000000000001" customHeight="1">
      <c r="A36" s="281"/>
      <c r="B36" s="281"/>
      <c r="C36" s="281"/>
      <c r="D36" s="281"/>
      <c r="E36" s="281"/>
      <c r="F36" s="281"/>
      <c r="G36" s="281"/>
      <c r="H36" s="281"/>
      <c r="I36" s="356"/>
      <c r="J36" s="356"/>
    </row>
    <row r="37" spans="1:10" customFormat="1" ht="20.100000000000001" customHeight="1">
      <c r="A37" s="281"/>
      <c r="B37" s="281"/>
      <c r="C37" s="281"/>
      <c r="D37" s="281"/>
      <c r="E37" s="281"/>
      <c r="F37" s="281"/>
      <c r="G37" s="281"/>
      <c r="H37" s="281"/>
      <c r="I37" s="356"/>
      <c r="J37" s="356"/>
    </row>
    <row r="38" spans="1:10" customFormat="1" ht="20.100000000000001" customHeight="1">
      <c r="A38" s="281"/>
      <c r="B38" s="281"/>
      <c r="C38" s="281"/>
      <c r="D38" s="281"/>
      <c r="E38" s="281"/>
      <c r="F38" s="281"/>
      <c r="G38" s="281"/>
      <c r="H38" s="281"/>
      <c r="I38" s="356"/>
      <c r="J38" s="356"/>
    </row>
    <row r="39" spans="1:10" s="30" customFormat="1" ht="20.100000000000001" customHeight="1">
      <c r="A39" s="29"/>
      <c r="B39" s="29"/>
      <c r="C39" s="29"/>
      <c r="D39" s="29"/>
      <c r="E39" s="29"/>
      <c r="F39" s="29"/>
      <c r="G39" s="29"/>
      <c r="H39" s="29"/>
    </row>
    <row r="40" spans="1:10" s="30" customFormat="1" ht="20.100000000000001" customHeight="1">
      <c r="A40" s="29"/>
      <c r="B40" s="29"/>
      <c r="C40" s="29"/>
      <c r="D40" s="29"/>
      <c r="E40" s="29"/>
      <c r="F40" s="29"/>
      <c r="G40" s="29"/>
      <c r="H40" s="29"/>
    </row>
    <row r="41" spans="1:10" s="30" customFormat="1" ht="20.100000000000001" customHeight="1">
      <c r="A41" s="29"/>
      <c r="B41" s="29"/>
      <c r="C41" s="29"/>
      <c r="D41" s="29"/>
      <c r="E41" s="29"/>
      <c r="F41" s="29"/>
      <c r="G41" s="29"/>
      <c r="H41" s="29"/>
    </row>
    <row r="42" spans="1:10" s="30" customFormat="1" ht="20.100000000000001" customHeight="1">
      <c r="A42" s="29"/>
      <c r="B42" s="29"/>
      <c r="C42" s="29"/>
      <c r="D42" s="29"/>
      <c r="E42" s="29"/>
      <c r="F42" s="29"/>
      <c r="G42" s="29"/>
      <c r="H42" s="29"/>
    </row>
    <row r="43" spans="1:10" s="30" customFormat="1" ht="20.100000000000001" customHeight="1">
      <c r="A43" s="29"/>
      <c r="B43" s="29"/>
      <c r="C43" s="29"/>
      <c r="D43" s="29"/>
      <c r="E43" s="29"/>
      <c r="F43" s="29"/>
      <c r="G43" s="29"/>
      <c r="H43" s="29"/>
    </row>
    <row r="44" spans="1:10" s="30" customFormat="1" ht="20.100000000000001" customHeight="1">
      <c r="A44" s="29"/>
      <c r="B44" s="29"/>
      <c r="C44" s="29"/>
      <c r="D44" s="29"/>
      <c r="E44" s="29"/>
      <c r="F44" s="29"/>
      <c r="G44" s="29"/>
      <c r="H44" s="29"/>
    </row>
    <row r="45" spans="1:10" s="30" customFormat="1" ht="20.100000000000001" customHeight="1">
      <c r="A45" s="29"/>
      <c r="B45" s="29"/>
      <c r="C45" s="29"/>
      <c r="D45" s="29"/>
      <c r="E45" s="29"/>
      <c r="F45" s="29"/>
      <c r="G45" s="29"/>
      <c r="H45" s="29"/>
    </row>
    <row r="46" spans="1:10" s="30" customFormat="1" ht="20.100000000000001" customHeight="1">
      <c r="A46" s="29"/>
      <c r="B46" s="29"/>
      <c r="C46" s="29"/>
      <c r="D46" s="29"/>
      <c r="E46" s="29"/>
      <c r="F46" s="29"/>
      <c r="G46" s="29"/>
      <c r="H46" s="29"/>
    </row>
    <row r="47" spans="1:10" s="30" customFormat="1" ht="20.100000000000001" customHeight="1">
      <c r="A47" s="29"/>
      <c r="B47" s="29"/>
      <c r="C47" s="29"/>
      <c r="D47" s="29"/>
      <c r="E47" s="29"/>
      <c r="F47" s="29"/>
      <c r="G47" s="29"/>
      <c r="H47" s="29"/>
    </row>
    <row r="48" spans="1:10" s="30" customFormat="1" ht="20.100000000000001" customHeight="1">
      <c r="A48" s="29"/>
      <c r="B48" s="29"/>
      <c r="C48" s="29"/>
      <c r="D48" s="29"/>
      <c r="E48" s="29"/>
      <c r="F48" s="29"/>
      <c r="G48" s="29"/>
      <c r="H48" s="29"/>
    </row>
    <row r="49" spans="1:8" s="30" customFormat="1" ht="20.100000000000001" customHeight="1">
      <c r="A49" s="29"/>
      <c r="B49" s="29"/>
      <c r="C49" s="29"/>
      <c r="D49" s="29"/>
      <c r="E49" s="29"/>
      <c r="F49" s="29"/>
      <c r="G49" s="29"/>
      <c r="H49" s="29"/>
    </row>
    <row r="50" spans="1:8" s="30" customFormat="1" ht="20.100000000000001" customHeight="1">
      <c r="A50" s="29"/>
      <c r="B50" s="29"/>
      <c r="C50" s="29"/>
      <c r="D50" s="29"/>
      <c r="E50" s="29"/>
      <c r="F50" s="29"/>
      <c r="G50" s="29"/>
      <c r="H50" s="29"/>
    </row>
    <row r="51" spans="1:8" s="30" customFormat="1" ht="20.100000000000001" customHeight="1">
      <c r="A51" s="29"/>
      <c r="B51" s="29"/>
      <c r="C51" s="29"/>
      <c r="D51" s="29"/>
      <c r="E51" s="29"/>
      <c r="F51" s="29"/>
      <c r="G51" s="29"/>
      <c r="H51" s="29"/>
    </row>
    <row r="52" spans="1:8" s="30" customFormat="1" ht="20.100000000000001" customHeight="1">
      <c r="A52" s="29"/>
      <c r="B52" s="29"/>
      <c r="C52" s="29"/>
      <c r="D52" s="29"/>
      <c r="E52" s="29"/>
      <c r="F52" s="29"/>
      <c r="G52" s="29"/>
      <c r="H52" s="29"/>
    </row>
    <row r="53" spans="1:8" s="30" customFormat="1" ht="20.100000000000001" customHeight="1">
      <c r="A53" s="29"/>
      <c r="B53" s="29"/>
      <c r="C53" s="29"/>
      <c r="D53" s="29"/>
      <c r="E53" s="29"/>
      <c r="F53" s="29"/>
      <c r="G53" s="29"/>
      <c r="H53" s="29"/>
    </row>
    <row r="54" spans="1:8" s="30" customFormat="1" ht="20.100000000000001" customHeight="1">
      <c r="A54" s="29"/>
      <c r="B54" s="29"/>
      <c r="C54" s="29"/>
      <c r="D54" s="29"/>
      <c r="E54" s="29"/>
      <c r="F54" s="29"/>
      <c r="G54" s="29"/>
      <c r="H54" s="29"/>
    </row>
    <row r="55" spans="1:8" s="30" customFormat="1" ht="20.100000000000001" customHeight="1">
      <c r="A55" s="29"/>
      <c r="B55" s="29"/>
      <c r="C55" s="29"/>
      <c r="D55" s="29"/>
      <c r="E55" s="29"/>
      <c r="F55" s="29"/>
      <c r="G55" s="29"/>
      <c r="H55" s="29"/>
    </row>
    <row r="56" spans="1:8" s="30" customFormat="1" ht="20.100000000000001" customHeight="1">
      <c r="A56" s="29"/>
      <c r="B56" s="29"/>
      <c r="C56" s="29"/>
      <c r="D56" s="29"/>
      <c r="E56" s="29"/>
      <c r="F56" s="29"/>
      <c r="G56" s="29"/>
      <c r="H56" s="29"/>
    </row>
    <row r="57" spans="1:8" s="30" customFormat="1" ht="20.100000000000001" customHeight="1">
      <c r="A57" s="29"/>
      <c r="B57" s="29"/>
      <c r="C57" s="29"/>
      <c r="D57" s="29"/>
      <c r="E57" s="29"/>
      <c r="F57" s="29"/>
      <c r="G57" s="29"/>
      <c r="H57" s="29"/>
    </row>
    <row r="58" spans="1:8" s="30" customFormat="1" ht="20.100000000000001" customHeight="1">
      <c r="A58" s="29"/>
      <c r="B58" s="29"/>
      <c r="C58" s="29"/>
      <c r="D58" s="29"/>
      <c r="E58" s="29"/>
      <c r="F58" s="29"/>
      <c r="G58" s="29"/>
      <c r="H58" s="29"/>
    </row>
    <row r="59" spans="1:8" s="30" customFormat="1" ht="20.100000000000001" customHeight="1">
      <c r="A59" s="29"/>
      <c r="B59" s="29"/>
      <c r="C59" s="29"/>
      <c r="D59" s="29"/>
      <c r="E59" s="29"/>
      <c r="F59" s="29"/>
      <c r="G59" s="29"/>
      <c r="H59" s="29"/>
    </row>
    <row r="60" spans="1:8" s="30" customFormat="1" ht="20.100000000000001" customHeight="1">
      <c r="A60" s="29"/>
      <c r="B60" s="29"/>
      <c r="C60" s="29"/>
      <c r="D60" s="29"/>
      <c r="E60" s="29"/>
      <c r="F60" s="29"/>
      <c r="G60" s="29"/>
      <c r="H60" s="29"/>
    </row>
    <row r="61" spans="1:8" s="30" customFormat="1" ht="20.100000000000001" customHeight="1">
      <c r="A61" s="29"/>
      <c r="B61" s="29"/>
      <c r="C61" s="29"/>
      <c r="D61" s="29"/>
      <c r="E61" s="29"/>
      <c r="F61" s="29"/>
      <c r="G61" s="29"/>
      <c r="H61" s="29"/>
    </row>
    <row r="62" spans="1:8" s="30" customFormat="1" ht="20.100000000000001" customHeight="1">
      <c r="A62" s="29"/>
      <c r="B62" s="29"/>
      <c r="C62" s="29"/>
      <c r="D62" s="29"/>
      <c r="E62" s="29"/>
      <c r="F62" s="29"/>
      <c r="G62" s="29"/>
      <c r="H62" s="29"/>
    </row>
    <row r="63" spans="1:8" s="30" customFormat="1" ht="20.100000000000001" customHeight="1">
      <c r="A63" s="29"/>
      <c r="B63" s="29"/>
      <c r="C63" s="29"/>
      <c r="D63" s="29"/>
      <c r="E63" s="29"/>
      <c r="F63" s="29"/>
      <c r="G63" s="29"/>
      <c r="H63" s="29"/>
    </row>
    <row r="64" spans="1:8" s="30" customFormat="1" ht="20.100000000000001" customHeight="1">
      <c r="A64" s="29"/>
      <c r="B64" s="29"/>
      <c r="C64" s="29"/>
      <c r="D64" s="29"/>
      <c r="E64" s="29"/>
      <c r="F64" s="29"/>
      <c r="G64" s="29"/>
      <c r="H64" s="29"/>
    </row>
    <row r="65" spans="1:8" s="30" customFormat="1" ht="20.100000000000001" customHeight="1">
      <c r="A65" s="29"/>
      <c r="B65" s="29"/>
      <c r="C65" s="29"/>
      <c r="D65" s="29"/>
      <c r="E65" s="29"/>
      <c r="F65" s="29"/>
      <c r="G65" s="29"/>
      <c r="H65" s="29"/>
    </row>
    <row r="66" spans="1:8" s="30" customFormat="1" ht="20.100000000000001" customHeight="1">
      <c r="A66" s="29"/>
      <c r="B66" s="29"/>
      <c r="C66" s="29"/>
      <c r="D66" s="29"/>
      <c r="E66" s="29"/>
      <c r="F66" s="29"/>
      <c r="G66" s="29"/>
      <c r="H66" s="29"/>
    </row>
    <row r="67" spans="1:8" s="30" customFormat="1" ht="20.100000000000001" customHeight="1">
      <c r="A67" s="29"/>
      <c r="B67" s="29"/>
      <c r="C67" s="29"/>
      <c r="D67" s="29"/>
      <c r="E67" s="29"/>
      <c r="F67" s="29"/>
      <c r="G67" s="29"/>
      <c r="H67" s="29"/>
    </row>
    <row r="68" spans="1:8" s="30" customFormat="1" ht="20.100000000000001" customHeight="1">
      <c r="A68" s="29"/>
      <c r="B68" s="29"/>
      <c r="C68" s="29"/>
      <c r="D68" s="29"/>
      <c r="E68" s="29"/>
      <c r="F68" s="29"/>
      <c r="G68" s="29"/>
      <c r="H68" s="29"/>
    </row>
    <row r="69" spans="1:8" s="30" customFormat="1" ht="20.100000000000001" customHeight="1">
      <c r="A69" s="29"/>
      <c r="B69" s="29"/>
      <c r="C69" s="29"/>
      <c r="D69" s="29"/>
      <c r="E69" s="29"/>
      <c r="F69" s="29"/>
      <c r="G69" s="29"/>
      <c r="H69" s="29"/>
    </row>
    <row r="70" spans="1:8" s="30" customFormat="1" ht="20.100000000000001" customHeight="1">
      <c r="A70" s="29"/>
      <c r="B70" s="29"/>
      <c r="C70" s="29"/>
      <c r="D70" s="29"/>
      <c r="E70" s="29"/>
      <c r="F70" s="29"/>
      <c r="G70" s="29"/>
      <c r="H70" s="29"/>
    </row>
    <row r="71" spans="1:8" s="30" customFormat="1" ht="20.100000000000001" customHeight="1">
      <c r="A71" s="29"/>
      <c r="B71" s="29"/>
      <c r="C71" s="29"/>
      <c r="D71" s="29"/>
      <c r="E71" s="29"/>
      <c r="F71" s="29"/>
      <c r="G71" s="29"/>
      <c r="H71" s="29"/>
    </row>
    <row r="72" spans="1:8" s="30" customFormat="1" ht="20.100000000000001" customHeight="1">
      <c r="A72" s="29"/>
      <c r="B72" s="29"/>
      <c r="C72" s="29"/>
      <c r="D72" s="29"/>
      <c r="E72" s="29"/>
      <c r="F72" s="29"/>
      <c r="G72" s="29"/>
      <c r="H72" s="29"/>
    </row>
    <row r="73" spans="1:8" s="30" customFormat="1" ht="20.100000000000001" customHeight="1">
      <c r="A73" s="29"/>
      <c r="B73" s="29"/>
      <c r="C73" s="29"/>
      <c r="D73" s="29"/>
      <c r="E73" s="29"/>
      <c r="F73" s="29"/>
      <c r="G73" s="29"/>
      <c r="H73" s="29"/>
    </row>
    <row r="74" spans="1:8" s="30" customFormat="1" ht="20.100000000000001" customHeight="1">
      <c r="A74" s="29"/>
      <c r="B74" s="29"/>
      <c r="C74" s="29"/>
      <c r="D74" s="29"/>
      <c r="E74" s="29"/>
      <c r="F74" s="29"/>
      <c r="G74" s="29"/>
      <c r="H74" s="29"/>
    </row>
    <row r="75" spans="1:8" s="30" customFormat="1" ht="20.100000000000001" customHeight="1">
      <c r="A75" s="29"/>
      <c r="B75" s="29"/>
      <c r="C75" s="29"/>
      <c r="D75" s="29"/>
      <c r="E75" s="29"/>
      <c r="F75" s="29"/>
      <c r="G75" s="29"/>
      <c r="H75" s="29"/>
    </row>
    <row r="76" spans="1:8" s="30" customFormat="1" ht="20.100000000000001" customHeight="1">
      <c r="A76" s="29"/>
      <c r="B76" s="29"/>
      <c r="C76" s="29"/>
      <c r="D76" s="29"/>
      <c r="E76" s="29"/>
      <c r="F76" s="29"/>
      <c r="G76" s="29"/>
      <c r="H76" s="29"/>
    </row>
    <row r="77" spans="1:8" s="30" customFormat="1" ht="20.100000000000001" customHeight="1">
      <c r="A77" s="29"/>
      <c r="B77" s="29"/>
      <c r="C77" s="29"/>
      <c r="D77" s="29"/>
      <c r="E77" s="29"/>
      <c r="F77" s="29"/>
      <c r="G77" s="29"/>
      <c r="H77" s="29"/>
    </row>
    <row r="78" spans="1:8" s="30" customFormat="1" ht="20.100000000000001" customHeight="1">
      <c r="A78" s="29"/>
      <c r="B78" s="29"/>
      <c r="C78" s="29"/>
      <c r="D78" s="29"/>
      <c r="E78" s="29"/>
      <c r="F78" s="29"/>
      <c r="G78" s="29"/>
      <c r="H78" s="29"/>
    </row>
    <row r="79" spans="1:8" s="30" customFormat="1" ht="20.100000000000001" customHeight="1"/>
    <row r="80" spans="1:8"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s="30" customFormat="1" ht="20.100000000000001" customHeight="1"/>
    <row r="174" s="30" customFormat="1" ht="20.100000000000001" customHeight="1"/>
    <row r="175" s="30" customFormat="1" ht="20.100000000000001" customHeight="1"/>
    <row r="176" s="30" customFormat="1" ht="20.100000000000001" customHeight="1"/>
    <row r="177" s="30" customFormat="1" ht="20.100000000000001" customHeight="1"/>
    <row r="178" s="30" customFormat="1" ht="20.100000000000001" customHeight="1"/>
    <row r="179" s="30" customFormat="1" ht="20.100000000000001" customHeight="1"/>
    <row r="180" s="30" customFormat="1" ht="20.100000000000001" customHeight="1"/>
    <row r="181" s="30" customFormat="1" ht="20.100000000000001" customHeight="1"/>
    <row r="182" s="30" customFormat="1" ht="20.100000000000001" customHeight="1"/>
    <row r="183" s="30" customFormat="1" ht="20.100000000000001" customHeight="1"/>
    <row r="184" s="30" customFormat="1" ht="20.100000000000001" customHeight="1"/>
    <row r="185" s="30" customFormat="1" ht="20.100000000000001" customHeight="1"/>
    <row r="186" s="30" customFormat="1" ht="20.100000000000001" customHeight="1"/>
    <row r="187" s="30" customFormat="1" ht="20.100000000000001" customHeight="1"/>
    <row r="188" s="30" customFormat="1" ht="20.100000000000001" customHeight="1"/>
    <row r="189" s="30" customFormat="1" ht="20.100000000000001" customHeight="1"/>
    <row r="190" s="30" customFormat="1" ht="20.100000000000001" customHeight="1"/>
    <row r="191" s="30" customFormat="1" ht="20.100000000000001" customHeight="1"/>
    <row r="192" s="30" customFormat="1"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sheetData>
  <pageMargins left="0.59055118110236227" right="0.59055118110236227" top="0.94488188976377963" bottom="1.4960629921259843" header="0.51181102362204722" footer="1.1811023622047245"/>
  <pageSetup paperSize="9" firstPageNumber="440"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96"/>
  <sheetViews>
    <sheetView workbookViewId="0">
      <selection activeCell="U5" sqref="U5"/>
    </sheetView>
  </sheetViews>
  <sheetFormatPr defaultRowHeight="15.95" customHeight="1"/>
  <cols>
    <col min="1" max="1" width="38.140625" style="30" customWidth="1"/>
    <col min="2" max="2" width="9.140625" style="30" hidden="1" customWidth="1"/>
    <col min="3" max="4" width="8.5703125" style="30" hidden="1" customWidth="1"/>
    <col min="5" max="5" width="9.42578125" style="30" customWidth="1"/>
    <col min="6" max="6" width="9.5703125" style="30" customWidth="1"/>
    <col min="7" max="7" width="10.140625" style="30" customWidth="1"/>
    <col min="8" max="8" width="9" style="30" customWidth="1"/>
    <col min="9" max="9" width="10.7109375" style="30" bestFit="1" customWidth="1"/>
    <col min="10" max="16384" width="9.140625" style="30"/>
  </cols>
  <sheetData>
    <row r="1" spans="1:10" s="270" customFormat="1" ht="24" customHeight="1">
      <c r="A1" s="269" t="s">
        <v>723</v>
      </c>
      <c r="B1" s="269"/>
    </row>
    <row r="2" spans="1:10" s="270" customFormat="1" ht="20.100000000000001" customHeight="1">
      <c r="A2" s="272" t="s">
        <v>598</v>
      </c>
      <c r="B2" s="269"/>
    </row>
    <row r="3" spans="1:10" ht="18" customHeight="1">
      <c r="A3" s="342"/>
      <c r="B3" s="342"/>
      <c r="C3" s="342"/>
      <c r="D3" s="342"/>
      <c r="E3" s="342"/>
      <c r="F3" s="342"/>
      <c r="G3" s="342"/>
      <c r="H3" s="342"/>
      <c r="I3" s="342"/>
    </row>
    <row r="4" spans="1:10" ht="27" customHeight="1">
      <c r="A4" s="356"/>
      <c r="B4" s="356">
        <v>2010</v>
      </c>
      <c r="C4" s="356">
        <v>2014</v>
      </c>
      <c r="D4" s="356">
        <v>2015</v>
      </c>
      <c r="E4" s="498">
        <v>2016</v>
      </c>
      <c r="F4" s="498">
        <v>2017</v>
      </c>
      <c r="G4" s="498">
        <v>2018</v>
      </c>
      <c r="H4" s="498">
        <v>2019</v>
      </c>
      <c r="I4" s="498">
        <v>2020</v>
      </c>
    </row>
    <row r="5" spans="1:10" ht="21" customHeight="1">
      <c r="A5" s="356"/>
      <c r="B5" s="530" t="s">
        <v>642</v>
      </c>
      <c r="C5" s="530"/>
      <c r="D5" s="530"/>
      <c r="E5" s="530"/>
      <c r="F5" s="530"/>
      <c r="G5" s="530"/>
      <c r="H5" s="530"/>
      <c r="I5" s="530"/>
    </row>
    <row r="6" spans="1:10" ht="19.5" customHeight="1">
      <c r="A6" s="355" t="s">
        <v>526</v>
      </c>
      <c r="B6" s="355">
        <f t="shared" ref="B6:D6" si="0">SUM(B7:B18)</f>
        <v>6839.0999999999995</v>
      </c>
      <c r="C6" s="355">
        <f t="shared" si="0"/>
        <v>8017.4400000000005</v>
      </c>
      <c r="D6" s="355">
        <f t="shared" si="0"/>
        <v>9586.6</v>
      </c>
      <c r="E6" s="375">
        <v>9406.5999999999985</v>
      </c>
      <c r="F6" s="375">
        <v>9939.5999999999985</v>
      </c>
      <c r="G6" s="375">
        <v>10777.6</v>
      </c>
      <c r="H6" s="375">
        <v>8590.1230000000014</v>
      </c>
      <c r="I6" s="375">
        <v>8566.2000000000007</v>
      </c>
      <c r="J6" s="356"/>
    </row>
    <row r="7" spans="1:10" ht="19.5" customHeight="1">
      <c r="A7" s="184" t="s">
        <v>566</v>
      </c>
      <c r="B7" s="356">
        <v>41</v>
      </c>
      <c r="C7" s="356">
        <v>39.700000000000003</v>
      </c>
      <c r="D7" s="356">
        <v>48.8</v>
      </c>
      <c r="E7" s="379">
        <v>56.7</v>
      </c>
      <c r="F7" s="379">
        <v>59.4</v>
      </c>
      <c r="G7" s="379">
        <v>58.06</v>
      </c>
      <c r="H7" s="379">
        <v>53.81</v>
      </c>
      <c r="I7" s="379">
        <v>56.6</v>
      </c>
      <c r="J7" s="356"/>
    </row>
    <row r="8" spans="1:10" ht="19.5" customHeight="1">
      <c r="A8" s="356" t="s">
        <v>567</v>
      </c>
      <c r="B8" s="356">
        <v>526</v>
      </c>
      <c r="C8" s="356">
        <v>778.7</v>
      </c>
      <c r="D8" s="356">
        <v>1256</v>
      </c>
      <c r="E8" s="379">
        <v>1167.9000000000001</v>
      </c>
      <c r="F8" s="379">
        <v>1246</v>
      </c>
      <c r="G8" s="379">
        <v>1338.3</v>
      </c>
      <c r="H8" s="379">
        <v>693.77</v>
      </c>
      <c r="I8" s="379">
        <v>878.6</v>
      </c>
      <c r="J8" s="356"/>
    </row>
    <row r="9" spans="1:10" ht="19.5" customHeight="1">
      <c r="A9" s="356" t="s">
        <v>568</v>
      </c>
      <c r="B9" s="356">
        <v>180.9</v>
      </c>
      <c r="C9" s="356">
        <v>289.89999999999998</v>
      </c>
      <c r="D9" s="356">
        <v>224.9</v>
      </c>
      <c r="E9" s="379">
        <v>200.1</v>
      </c>
      <c r="F9" s="379">
        <v>200.8</v>
      </c>
      <c r="G9" s="379">
        <v>211.65</v>
      </c>
      <c r="H9" s="379">
        <v>224.99</v>
      </c>
      <c r="I9" s="379">
        <v>218.6</v>
      </c>
      <c r="J9" s="356"/>
    </row>
    <row r="10" spans="1:10" ht="19.5" customHeight="1">
      <c r="A10" s="356" t="s">
        <v>569</v>
      </c>
      <c r="B10" s="356">
        <v>327</v>
      </c>
      <c r="C10" s="356">
        <v>301.60000000000002</v>
      </c>
      <c r="D10" s="356">
        <v>272</v>
      </c>
      <c r="E10" s="379">
        <v>272.8</v>
      </c>
      <c r="F10" s="379">
        <v>557.5</v>
      </c>
      <c r="G10" s="379">
        <v>830.86</v>
      </c>
      <c r="H10" s="379">
        <v>791.89300000000003</v>
      </c>
      <c r="I10" s="379">
        <v>875</v>
      </c>
      <c r="J10" s="356"/>
    </row>
    <row r="11" spans="1:10" ht="19.5" customHeight="1">
      <c r="A11" s="356" t="s">
        <v>570</v>
      </c>
      <c r="B11" s="356">
        <v>2965.4</v>
      </c>
      <c r="C11" s="356">
        <v>1909.8</v>
      </c>
      <c r="D11" s="356">
        <v>2080.1</v>
      </c>
      <c r="E11" s="379">
        <v>2072.6</v>
      </c>
      <c r="F11" s="379">
        <v>2093.1</v>
      </c>
      <c r="G11" s="379">
        <v>2354.41</v>
      </c>
      <c r="H11" s="379">
        <v>2197.4299999999998</v>
      </c>
      <c r="I11" s="379">
        <v>1994.7</v>
      </c>
      <c r="J11" s="356"/>
    </row>
    <row r="12" spans="1:10" ht="19.5" customHeight="1">
      <c r="A12" s="356" t="s">
        <v>571</v>
      </c>
      <c r="B12" s="356">
        <v>345.4</v>
      </c>
      <c r="C12" s="356">
        <v>527.14</v>
      </c>
      <c r="D12" s="356">
        <v>439.5</v>
      </c>
      <c r="E12" s="379">
        <v>431.6</v>
      </c>
      <c r="F12" s="379">
        <v>459.6</v>
      </c>
      <c r="G12" s="379">
        <v>403.95</v>
      </c>
      <c r="H12" s="379">
        <v>344.5</v>
      </c>
      <c r="I12" s="379">
        <v>213</v>
      </c>
      <c r="J12" s="356"/>
    </row>
    <row r="13" spans="1:10" ht="19.5" customHeight="1">
      <c r="A13" s="356" t="s">
        <v>572</v>
      </c>
      <c r="B13" s="356">
        <v>588.1</v>
      </c>
      <c r="C13" s="356">
        <v>759.5</v>
      </c>
      <c r="D13" s="356">
        <v>996.2</v>
      </c>
      <c r="E13" s="379">
        <v>980.5</v>
      </c>
      <c r="F13" s="379">
        <v>997.1</v>
      </c>
      <c r="G13" s="379">
        <v>947.5</v>
      </c>
      <c r="H13" s="379">
        <v>941.92</v>
      </c>
      <c r="I13" s="379">
        <v>863.5</v>
      </c>
      <c r="J13" s="356"/>
    </row>
    <row r="14" spans="1:10" ht="19.5" customHeight="1">
      <c r="A14" s="356" t="s">
        <v>573</v>
      </c>
      <c r="B14" s="356">
        <v>91.7</v>
      </c>
      <c r="C14" s="356">
        <v>522.70000000000005</v>
      </c>
      <c r="D14" s="356">
        <v>971.6</v>
      </c>
      <c r="E14" s="379">
        <v>980</v>
      </c>
      <c r="F14" s="379">
        <v>996.8</v>
      </c>
      <c r="G14" s="379">
        <v>1053.28</v>
      </c>
      <c r="H14" s="379">
        <v>1068.42</v>
      </c>
      <c r="I14" s="379">
        <v>1295</v>
      </c>
      <c r="J14" s="356"/>
    </row>
    <row r="15" spans="1:10" ht="19.5" customHeight="1">
      <c r="A15" s="356" t="s">
        <v>574</v>
      </c>
      <c r="B15" s="356">
        <v>394.9</v>
      </c>
      <c r="C15" s="356">
        <v>724.1</v>
      </c>
      <c r="D15" s="356">
        <v>1509.4</v>
      </c>
      <c r="E15" s="379">
        <v>1452.6</v>
      </c>
      <c r="F15" s="379">
        <v>1453.5</v>
      </c>
      <c r="G15" s="379">
        <v>1554.31</v>
      </c>
      <c r="H15" s="379">
        <v>884.88</v>
      </c>
      <c r="I15" s="379">
        <v>969.1</v>
      </c>
      <c r="J15" s="356"/>
    </row>
    <row r="16" spans="1:10" ht="19.5" customHeight="1">
      <c r="A16" s="356" t="s">
        <v>575</v>
      </c>
      <c r="B16" s="356">
        <v>164.9</v>
      </c>
      <c r="C16" s="356">
        <v>140.19999999999999</v>
      </c>
      <c r="D16" s="356">
        <v>180.6</v>
      </c>
      <c r="E16" s="379">
        <v>165.5</v>
      </c>
      <c r="F16" s="379">
        <v>179</v>
      </c>
      <c r="G16" s="379">
        <v>129.68</v>
      </c>
      <c r="H16" s="379">
        <v>97</v>
      </c>
      <c r="I16" s="379">
        <v>96.6</v>
      </c>
      <c r="J16" s="356"/>
    </row>
    <row r="17" spans="1:10" ht="19.5" customHeight="1">
      <c r="A17" s="356" t="s">
        <v>576</v>
      </c>
      <c r="B17" s="356">
        <v>619.6</v>
      </c>
      <c r="C17" s="356">
        <v>925</v>
      </c>
      <c r="D17" s="356">
        <v>515.9</v>
      </c>
      <c r="E17" s="379">
        <v>533.29999999999995</v>
      </c>
      <c r="F17" s="379">
        <v>569.9</v>
      </c>
      <c r="G17" s="379">
        <v>544.51</v>
      </c>
      <c r="H17" s="379">
        <v>458.93</v>
      </c>
      <c r="I17" s="379">
        <v>402.4</v>
      </c>
      <c r="J17" s="356"/>
    </row>
    <row r="18" spans="1:10" ht="19.5" customHeight="1">
      <c r="A18" s="184" t="s">
        <v>577</v>
      </c>
      <c r="B18" s="356">
        <v>594.20000000000005</v>
      </c>
      <c r="C18" s="356">
        <v>1099.0999999999999</v>
      </c>
      <c r="D18" s="356">
        <v>1091.5999999999999</v>
      </c>
      <c r="E18" s="379">
        <v>1093</v>
      </c>
      <c r="F18" s="379">
        <v>1126.9000000000001</v>
      </c>
      <c r="G18" s="379">
        <v>1351.09</v>
      </c>
      <c r="H18" s="379">
        <v>832.58</v>
      </c>
      <c r="I18" s="379">
        <v>703.1</v>
      </c>
      <c r="J18" s="356"/>
    </row>
    <row r="19" spans="1:10" ht="19.5" customHeight="1">
      <c r="A19" s="285"/>
      <c r="B19" s="534" t="s">
        <v>724</v>
      </c>
      <c r="C19" s="534"/>
      <c r="D19" s="534"/>
      <c r="E19" s="534"/>
      <c r="F19" s="534"/>
      <c r="G19" s="534"/>
      <c r="H19" s="534"/>
      <c r="I19" s="534"/>
      <c r="J19" s="356"/>
    </row>
    <row r="20" spans="1:10" ht="19.5" customHeight="1">
      <c r="A20" s="285"/>
      <c r="B20" s="533" t="s">
        <v>825</v>
      </c>
      <c r="C20" s="534"/>
      <c r="D20" s="534"/>
      <c r="E20" s="534"/>
      <c r="F20" s="534"/>
      <c r="G20" s="534"/>
      <c r="H20" s="534"/>
      <c r="I20" s="534"/>
      <c r="J20" s="356"/>
    </row>
    <row r="21" spans="1:10" ht="19.5" customHeight="1">
      <c r="A21" s="355" t="s">
        <v>526</v>
      </c>
      <c r="B21" s="355">
        <v>100</v>
      </c>
      <c r="C21" s="355">
        <v>101.49345028360288</v>
      </c>
      <c r="D21" s="355">
        <v>119.57242996482651</v>
      </c>
      <c r="E21" s="471">
        <v>98.1223791542361</v>
      </c>
      <c r="F21" s="471">
        <v>105.66623434609743</v>
      </c>
      <c r="G21" s="471">
        <v>108.43092277355228</v>
      </c>
      <c r="H21" s="471">
        <v>79.703486861638964</v>
      </c>
      <c r="I21" s="471">
        <v>99.72150573396911</v>
      </c>
      <c r="J21" s="356"/>
    </row>
    <row r="22" spans="1:10" ht="19.5" customHeight="1">
      <c r="A22" s="184" t="s">
        <v>566</v>
      </c>
      <c r="B22" s="356">
        <v>67.209999999999994</v>
      </c>
      <c r="C22" s="356">
        <v>123.02448094205144</v>
      </c>
      <c r="D22" s="356">
        <v>122.92191435768261</v>
      </c>
      <c r="E22" s="381">
        <v>116.18852459016394</v>
      </c>
      <c r="F22" s="381">
        <v>104.76190476190474</v>
      </c>
      <c r="G22" s="381">
        <v>97.744107744107751</v>
      </c>
      <c r="H22" s="381">
        <v>92.679986221150543</v>
      </c>
      <c r="I22" s="381">
        <v>105.18490986805426</v>
      </c>
      <c r="J22" s="356"/>
    </row>
    <row r="23" spans="1:10" ht="19.5" customHeight="1">
      <c r="A23" s="356" t="s">
        <v>567</v>
      </c>
      <c r="B23" s="356">
        <v>135.29</v>
      </c>
      <c r="C23" s="356">
        <v>114.25427334751667</v>
      </c>
      <c r="D23" s="356">
        <v>161.29446513419799</v>
      </c>
      <c r="E23" s="381">
        <v>92.985668789808926</v>
      </c>
      <c r="F23" s="381">
        <v>106.68721637126465</v>
      </c>
      <c r="G23" s="381">
        <v>107.40770465489565</v>
      </c>
      <c r="H23" s="381">
        <v>51.839647313756259</v>
      </c>
      <c r="I23" s="381">
        <v>126.64139412197127</v>
      </c>
      <c r="J23" s="356"/>
    </row>
    <row r="24" spans="1:10" ht="19.5" customHeight="1">
      <c r="A24" s="356" t="s">
        <v>568</v>
      </c>
      <c r="B24" s="356">
        <v>110.57</v>
      </c>
      <c r="C24" s="356">
        <v>116.31359332370405</v>
      </c>
      <c r="D24" s="356">
        <v>77.578475336322882</v>
      </c>
      <c r="E24" s="381">
        <v>88.972876834148508</v>
      </c>
      <c r="F24" s="381">
        <v>100.34982508745628</v>
      </c>
      <c r="G24" s="381">
        <v>105.40338645418326</v>
      </c>
      <c r="H24" s="381">
        <v>106.3028584927947</v>
      </c>
      <c r="I24" s="381">
        <v>97.159873772167643</v>
      </c>
      <c r="J24" s="356"/>
    </row>
    <row r="25" spans="1:10" ht="19.5" customHeight="1">
      <c r="A25" s="356" t="s">
        <v>569</v>
      </c>
      <c r="B25" s="356">
        <v>311.43</v>
      </c>
      <c r="C25" s="356">
        <v>99.295450055968928</v>
      </c>
      <c r="D25" s="356">
        <v>90.185676392572944</v>
      </c>
      <c r="E25" s="381">
        <v>100.29411764705883</v>
      </c>
      <c r="F25" s="381">
        <v>204.36217008797652</v>
      </c>
      <c r="G25" s="381">
        <v>149.03318385650223</v>
      </c>
      <c r="H25" s="381">
        <v>95.310040199311558</v>
      </c>
      <c r="I25" s="381">
        <v>110.49472592888181</v>
      </c>
      <c r="J25" s="356"/>
    </row>
    <row r="26" spans="1:10" ht="19.5" customHeight="1">
      <c r="A26" s="356" t="s">
        <v>570</v>
      </c>
      <c r="B26" s="356">
        <v>120.2</v>
      </c>
      <c r="C26" s="356">
        <v>86.602033320334115</v>
      </c>
      <c r="D26" s="356">
        <v>108.91716410095297</v>
      </c>
      <c r="E26" s="381">
        <v>99.639440411518677</v>
      </c>
      <c r="F26" s="381">
        <v>100.98909582167326</v>
      </c>
      <c r="G26" s="381">
        <v>112.48435335148822</v>
      </c>
      <c r="H26" s="381">
        <v>93.332512179272086</v>
      </c>
      <c r="I26" s="381">
        <v>90.774222614599793</v>
      </c>
      <c r="J26" s="356"/>
    </row>
    <row r="27" spans="1:10" ht="19.5" customHeight="1">
      <c r="A27" s="356" t="s">
        <v>571</v>
      </c>
      <c r="B27" s="356">
        <v>74.12</v>
      </c>
      <c r="C27" s="356">
        <v>103.3150015875318</v>
      </c>
      <c r="D27" s="356">
        <v>83.374435633797475</v>
      </c>
      <c r="E27" s="381">
        <v>98.20250284414108</v>
      </c>
      <c r="F27" s="381">
        <v>106.48748841519927</v>
      </c>
      <c r="G27" s="381">
        <v>87.891644908616186</v>
      </c>
      <c r="H27" s="381">
        <v>85.282832033667532</v>
      </c>
      <c r="I27" s="381">
        <v>61.828737300435414</v>
      </c>
      <c r="J27" s="356"/>
    </row>
    <row r="28" spans="1:10" ht="19.5" customHeight="1">
      <c r="A28" s="356" t="s">
        <v>572</v>
      </c>
      <c r="B28" s="356">
        <v>80.95</v>
      </c>
      <c r="C28" s="356">
        <v>100.84178660576769</v>
      </c>
      <c r="D28" s="356">
        <v>131.16524028966427</v>
      </c>
      <c r="E28" s="381">
        <v>98.424011242722344</v>
      </c>
      <c r="F28" s="381">
        <v>101.69301376848547</v>
      </c>
      <c r="G28" s="381">
        <v>95.025574165078723</v>
      </c>
      <c r="H28" s="381">
        <v>99.411081794195255</v>
      </c>
      <c r="I28" s="381">
        <v>91.67445218277561</v>
      </c>
      <c r="J28" s="356"/>
    </row>
    <row r="29" spans="1:10" ht="19.5" customHeight="1">
      <c r="A29" s="356" t="s">
        <v>573</v>
      </c>
      <c r="B29" s="356">
        <v>81.150000000000006</v>
      </c>
      <c r="C29" s="356">
        <v>97.391466368548564</v>
      </c>
      <c r="D29" s="356">
        <v>185.88100248708628</v>
      </c>
      <c r="E29" s="381">
        <v>100.86455331412103</v>
      </c>
      <c r="F29" s="381">
        <v>101.71428571428571</v>
      </c>
      <c r="G29" s="381">
        <v>105.6661316211878</v>
      </c>
      <c r="H29" s="381">
        <v>101.43741455263559</v>
      </c>
      <c r="I29" s="381">
        <v>121.20701596750341</v>
      </c>
      <c r="J29" s="356"/>
    </row>
    <row r="30" spans="1:10" ht="19.5" customHeight="1">
      <c r="A30" s="356" t="s">
        <v>574</v>
      </c>
      <c r="B30" s="356">
        <v>84.85</v>
      </c>
      <c r="C30" s="356">
        <v>127.54381329810656</v>
      </c>
      <c r="D30" s="356">
        <v>208.44323533067268</v>
      </c>
      <c r="E30" s="381">
        <v>96.236915330594925</v>
      </c>
      <c r="F30" s="381">
        <v>100.06195786864932</v>
      </c>
      <c r="G30" s="381">
        <v>106.93567251461988</v>
      </c>
      <c r="H30" s="381">
        <v>56.930728104432198</v>
      </c>
      <c r="I30" s="381">
        <v>109.51767471295543</v>
      </c>
      <c r="J30" s="356"/>
    </row>
    <row r="31" spans="1:10" ht="19.5" customHeight="1">
      <c r="A31" s="356" t="s">
        <v>575</v>
      </c>
      <c r="B31" s="356">
        <v>100.55</v>
      </c>
      <c r="C31" s="356">
        <v>100.07141326858529</v>
      </c>
      <c r="D31" s="356">
        <v>128.88032541211732</v>
      </c>
      <c r="E31" s="381">
        <v>91.638981173864892</v>
      </c>
      <c r="F31" s="381">
        <v>108.1570996978852</v>
      </c>
      <c r="G31" s="381">
        <v>72.44692737430168</v>
      </c>
      <c r="H31" s="381">
        <v>74.799506477483021</v>
      </c>
      <c r="I31" s="381">
        <v>99.587628865979383</v>
      </c>
      <c r="J31" s="356"/>
    </row>
    <row r="32" spans="1:10" ht="19.5" customHeight="1">
      <c r="A32" s="356" t="s">
        <v>576</v>
      </c>
      <c r="B32" s="356">
        <v>113.8</v>
      </c>
      <c r="C32" s="356">
        <v>101.88234516637115</v>
      </c>
      <c r="D32" s="356">
        <v>55.772972972972973</v>
      </c>
      <c r="E32" s="381">
        <v>103.37274665632874</v>
      </c>
      <c r="F32" s="381">
        <v>106.86292893305833</v>
      </c>
      <c r="G32" s="381">
        <v>95.544832426741536</v>
      </c>
      <c r="H32" s="381">
        <v>84.283116930818537</v>
      </c>
      <c r="I32" s="381">
        <v>87.682217331619199</v>
      </c>
      <c r="J32" s="356"/>
    </row>
    <row r="33" spans="1:10" ht="19.5" customHeight="1">
      <c r="A33" s="184" t="s">
        <v>577</v>
      </c>
      <c r="B33" s="356">
        <v>91.26</v>
      </c>
      <c r="C33" s="356">
        <v>108.65073794719204</v>
      </c>
      <c r="D33" s="356">
        <v>99.317623510144657</v>
      </c>
      <c r="E33" s="381">
        <v>100.12825210699891</v>
      </c>
      <c r="F33" s="381">
        <v>103.10155535224155</v>
      </c>
      <c r="G33" s="381">
        <v>119.89440056792971</v>
      </c>
      <c r="H33" s="381">
        <v>61.622837856841521</v>
      </c>
      <c r="I33" s="381">
        <v>84.448341300535674</v>
      </c>
      <c r="J33" s="356"/>
    </row>
    <row r="34" spans="1:10" ht="10.5" customHeight="1">
      <c r="A34" s="341"/>
      <c r="B34" s="273"/>
      <c r="C34" s="273"/>
      <c r="D34" s="273"/>
      <c r="E34" s="273"/>
      <c r="F34" s="273"/>
      <c r="G34" s="273"/>
      <c r="H34" s="273"/>
      <c r="I34" s="273"/>
      <c r="J34" s="356"/>
    </row>
    <row r="35" spans="1:10" ht="21" customHeight="1">
      <c r="A35" s="29"/>
      <c r="B35" s="29"/>
      <c r="C35" s="29"/>
      <c r="D35" s="29"/>
      <c r="E35" s="29"/>
      <c r="F35" s="29"/>
      <c r="G35" s="29"/>
      <c r="H35" s="29"/>
      <c r="I35" s="29"/>
      <c r="J35" s="356"/>
    </row>
    <row r="36" spans="1:10" ht="21" customHeight="1">
      <c r="A36" s="126"/>
      <c r="B36" s="127"/>
      <c r="C36" s="29"/>
      <c r="D36" s="29"/>
      <c r="E36" s="29"/>
      <c r="F36" s="29"/>
      <c r="G36" s="29"/>
      <c r="H36" s="29"/>
      <c r="I36" s="29"/>
      <c r="J36" s="356"/>
    </row>
    <row r="37" spans="1:10" ht="21" customHeight="1">
      <c r="A37" s="128"/>
      <c r="B37" s="126"/>
      <c r="C37" s="29"/>
      <c r="D37" s="29"/>
      <c r="E37" s="29"/>
      <c r="F37" s="29"/>
      <c r="G37" s="29"/>
      <c r="H37" s="29"/>
      <c r="I37" s="29"/>
      <c r="J37" s="29"/>
    </row>
    <row r="38" spans="1:10" ht="21" customHeight="1">
      <c r="A38" s="29"/>
      <c r="B38" s="29"/>
      <c r="C38" s="29"/>
      <c r="D38" s="29"/>
      <c r="E38" s="29"/>
      <c r="F38" s="29"/>
      <c r="G38" s="29"/>
      <c r="H38" s="29"/>
      <c r="I38" s="29"/>
      <c r="J38" s="29"/>
    </row>
    <row r="39" spans="1:10" ht="21" customHeight="1">
      <c r="A39" s="29"/>
      <c r="B39" s="29"/>
      <c r="C39" s="29"/>
      <c r="D39" s="29"/>
      <c r="E39" s="29"/>
      <c r="F39" s="29"/>
      <c r="G39" s="29"/>
      <c r="H39" s="29"/>
      <c r="I39" s="29"/>
      <c r="J39" s="29"/>
    </row>
    <row r="40" spans="1:10" ht="21" customHeight="1">
      <c r="A40" s="29"/>
      <c r="B40" s="29"/>
      <c r="C40" s="29"/>
      <c r="D40" s="29"/>
      <c r="E40" s="29"/>
      <c r="F40" s="29"/>
      <c r="G40" s="29"/>
      <c r="H40" s="29"/>
      <c r="I40" s="29"/>
      <c r="J40" s="29"/>
    </row>
    <row r="41" spans="1:10" ht="21" customHeight="1">
      <c r="A41" s="29"/>
      <c r="B41" s="29"/>
      <c r="C41" s="29"/>
      <c r="D41" s="29"/>
      <c r="E41" s="29"/>
      <c r="F41" s="29"/>
      <c r="G41" s="29"/>
      <c r="H41" s="29"/>
      <c r="I41" s="29"/>
      <c r="J41" s="29"/>
    </row>
    <row r="42" spans="1:10" ht="21" customHeight="1">
      <c r="A42" s="29"/>
      <c r="B42" s="29"/>
      <c r="C42" s="29"/>
      <c r="D42" s="29"/>
      <c r="E42" s="29"/>
      <c r="F42" s="29"/>
      <c r="G42" s="29"/>
      <c r="H42" s="29"/>
      <c r="I42" s="29"/>
      <c r="J42" s="29"/>
    </row>
    <row r="43" spans="1:10" ht="21" customHeight="1">
      <c r="A43" s="29"/>
      <c r="B43" s="29"/>
      <c r="C43" s="29"/>
      <c r="D43" s="29"/>
      <c r="E43" s="29"/>
      <c r="F43" s="29"/>
      <c r="G43" s="29"/>
      <c r="H43" s="29"/>
      <c r="I43" s="29"/>
      <c r="J43" s="29"/>
    </row>
    <row r="44" spans="1:10" ht="21" customHeight="1">
      <c r="A44" s="29"/>
      <c r="B44" s="29"/>
      <c r="C44" s="29"/>
      <c r="D44" s="29"/>
      <c r="E44" s="29"/>
      <c r="F44" s="29"/>
      <c r="G44" s="29"/>
      <c r="H44" s="29"/>
      <c r="I44" s="29"/>
      <c r="J44" s="29"/>
    </row>
    <row r="45" spans="1:10" ht="21" customHeight="1">
      <c r="A45" s="29"/>
      <c r="B45" s="29"/>
      <c r="C45" s="29"/>
      <c r="D45" s="29"/>
      <c r="E45" s="29"/>
      <c r="F45" s="29"/>
      <c r="G45" s="29"/>
      <c r="H45" s="29"/>
      <c r="I45" s="29"/>
      <c r="J45" s="29"/>
    </row>
    <row r="46" spans="1:10" ht="21" customHeight="1">
      <c r="A46" s="29"/>
      <c r="B46" s="29"/>
      <c r="C46" s="29"/>
      <c r="D46" s="29"/>
      <c r="E46" s="29"/>
      <c r="F46" s="29"/>
      <c r="G46" s="29"/>
      <c r="H46" s="29"/>
      <c r="I46" s="29"/>
      <c r="J46" s="29"/>
    </row>
    <row r="47" spans="1:10" ht="21" customHeight="1">
      <c r="A47" s="29"/>
      <c r="B47" s="29"/>
      <c r="C47" s="29"/>
      <c r="D47" s="29"/>
      <c r="E47" s="29"/>
      <c r="F47" s="29"/>
      <c r="G47" s="29"/>
      <c r="H47" s="29"/>
      <c r="I47" s="29"/>
      <c r="J47" s="29"/>
    </row>
    <row r="48" spans="1:10" ht="21" customHeight="1">
      <c r="A48" s="29"/>
      <c r="B48" s="29"/>
      <c r="C48" s="29"/>
      <c r="D48" s="29"/>
      <c r="E48" s="29"/>
      <c r="F48" s="29"/>
      <c r="G48" s="29"/>
      <c r="H48" s="29"/>
      <c r="I48" s="29"/>
      <c r="J48" s="29"/>
    </row>
    <row r="49" spans="1:10" ht="21" customHeight="1">
      <c r="A49" s="29"/>
      <c r="B49" s="29"/>
      <c r="C49" s="29"/>
      <c r="D49" s="29"/>
      <c r="E49" s="29"/>
      <c r="F49" s="29"/>
      <c r="G49" s="29"/>
      <c r="H49" s="29"/>
      <c r="I49" s="29"/>
      <c r="J49" s="29"/>
    </row>
    <row r="50" spans="1:10" ht="21" customHeight="1">
      <c r="A50" s="29"/>
      <c r="B50" s="29"/>
      <c r="C50" s="29"/>
      <c r="D50" s="29"/>
      <c r="E50" s="29"/>
      <c r="F50" s="29"/>
      <c r="G50" s="29"/>
      <c r="H50" s="29"/>
      <c r="I50" s="29"/>
      <c r="J50" s="29"/>
    </row>
    <row r="51" spans="1:10" ht="21" customHeight="1"/>
    <row r="52" spans="1:10" ht="21" customHeight="1"/>
    <row r="53" spans="1:10" ht="21" customHeight="1"/>
    <row r="54" spans="1:10" ht="21" customHeight="1"/>
    <row r="55" spans="1:10" ht="21" customHeight="1"/>
    <row r="56" spans="1:10" ht="21" customHeight="1"/>
    <row r="57" spans="1:10" ht="21" customHeight="1"/>
    <row r="58" spans="1:10" ht="21" customHeight="1"/>
    <row r="59" spans="1:10" ht="21" customHeight="1"/>
    <row r="60" spans="1:10" ht="21" customHeight="1"/>
    <row r="61" spans="1:10" ht="21" customHeight="1"/>
    <row r="62" spans="1:10" ht="21" customHeight="1"/>
    <row r="63" spans="1:10" ht="21" customHeight="1"/>
    <row r="64" spans="1:10" ht="21" customHeight="1"/>
    <row r="65" ht="21" customHeight="1"/>
    <row r="66" ht="21" customHeight="1"/>
    <row r="67" ht="21" customHeight="1"/>
    <row r="68" ht="21" customHeight="1"/>
    <row r="69" ht="21" customHeight="1"/>
    <row r="70" ht="21" customHeight="1"/>
    <row r="71" ht="21" customHeight="1"/>
    <row r="72" ht="21" customHeight="1"/>
    <row r="73" ht="21" customHeight="1"/>
    <row r="74" ht="21" customHeight="1"/>
    <row r="75" ht="21" customHeight="1"/>
    <row r="76" ht="21" customHeight="1"/>
    <row r="77" ht="21" customHeight="1"/>
    <row r="78" ht="21" customHeight="1"/>
    <row r="79" ht="21" customHeight="1"/>
    <row r="80" ht="21" customHeight="1"/>
    <row r="81" ht="21" customHeight="1"/>
    <row r="82" ht="21" customHeight="1"/>
    <row r="83" ht="21" customHeight="1"/>
    <row r="84" ht="21" customHeight="1"/>
    <row r="85" ht="21" customHeight="1"/>
    <row r="86" ht="21" customHeight="1"/>
    <row r="87" ht="21" customHeight="1"/>
    <row r="88" ht="21" customHeight="1"/>
    <row r="89" ht="21" customHeight="1"/>
    <row r="90" ht="21" customHeight="1"/>
    <row r="91" ht="21" customHeight="1"/>
    <row r="92" ht="21" customHeight="1"/>
    <row r="93" ht="21" customHeight="1"/>
    <row r="94" ht="21" customHeight="1"/>
    <row r="95" ht="21" customHeight="1"/>
    <row r="96" ht="21" customHeight="1"/>
  </sheetData>
  <mergeCells count="3">
    <mergeCell ref="B5:I5"/>
    <mergeCell ref="B19:I19"/>
    <mergeCell ref="B20:I20"/>
  </mergeCells>
  <printOptions horizontalCentered="1"/>
  <pageMargins left="0.78740157480314965" right="0.78740157480314965" top="0.94488188976377963" bottom="1.4960629921259843" header="0.51181102362204722" footer="1.1811023622047245"/>
  <pageSetup paperSize="9" scale="98" firstPageNumber="441"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70"/>
  <sheetViews>
    <sheetView workbookViewId="0">
      <selection activeCell="T7" sqref="T7"/>
    </sheetView>
  </sheetViews>
  <sheetFormatPr defaultRowHeight="15"/>
  <cols>
    <col min="1" max="1" width="26.85546875" style="10" customWidth="1"/>
    <col min="2" max="3" width="9.28515625" style="10" hidden="1" customWidth="1"/>
    <col min="4" max="4" width="9.28515625" style="3" hidden="1" customWidth="1"/>
    <col min="5" max="9" width="9.85546875" style="3" customWidth="1"/>
    <col min="10" max="10" width="9.140625" style="356"/>
    <col min="11" max="11" width="0" style="10" hidden="1" customWidth="1"/>
    <col min="12" max="16384" width="9.140625" style="27"/>
  </cols>
  <sheetData>
    <row r="1" spans="1:11" s="3" customFormat="1" ht="24" customHeight="1">
      <c r="A1" s="1" t="s">
        <v>811</v>
      </c>
      <c r="B1" s="1"/>
      <c r="J1" s="356"/>
    </row>
    <row r="2" spans="1:11" s="3" customFormat="1" ht="20.100000000000001" customHeight="1">
      <c r="A2" s="4" t="s">
        <v>386</v>
      </c>
      <c r="B2" s="1"/>
      <c r="J2" s="356"/>
    </row>
    <row r="3" spans="1:11" s="3" customFormat="1" ht="7.5" customHeight="1">
      <c r="A3" s="6"/>
      <c r="J3" s="356"/>
    </row>
    <row r="4" spans="1:11" s="10" customFormat="1" ht="20.100000000000001" customHeight="1">
      <c r="A4" s="123"/>
      <c r="B4" s="180"/>
      <c r="C4" s="11"/>
      <c r="D4" s="123"/>
      <c r="E4" s="123"/>
      <c r="F4" s="7"/>
      <c r="G4" s="123"/>
      <c r="H4" s="123"/>
      <c r="I4" s="179" t="s">
        <v>387</v>
      </c>
      <c r="J4" s="356"/>
    </row>
    <row r="5" spans="1:11" s="10" customFormat="1" ht="27" customHeight="1">
      <c r="A5" s="11"/>
      <c r="B5" s="12">
        <v>2010</v>
      </c>
      <c r="C5" s="131">
        <v>2014</v>
      </c>
      <c r="D5" s="131">
        <v>2015</v>
      </c>
      <c r="E5" s="452">
        <v>2016</v>
      </c>
      <c r="F5" s="452">
        <v>2017</v>
      </c>
      <c r="G5" s="452">
        <v>2018</v>
      </c>
      <c r="H5" s="452">
        <v>2019</v>
      </c>
      <c r="I5" s="452">
        <v>2020</v>
      </c>
      <c r="J5" s="356"/>
    </row>
    <row r="6" spans="1:11" s="10" customFormat="1" ht="7.5" customHeight="1">
      <c r="A6" s="11"/>
      <c r="B6" s="283"/>
      <c r="C6" s="11"/>
      <c r="D6" s="11"/>
      <c r="E6" s="11"/>
      <c r="F6" s="11"/>
      <c r="G6" s="11"/>
      <c r="H6" s="11"/>
      <c r="I6" s="11"/>
      <c r="J6" s="356"/>
    </row>
    <row r="7" spans="1:11" s="10" customFormat="1" ht="35.25" customHeight="1">
      <c r="A7" s="201" t="s">
        <v>2</v>
      </c>
      <c r="B7" s="356">
        <f t="shared" ref="B7:D7" si="0">SUM(B8:B31)</f>
        <v>212917</v>
      </c>
      <c r="C7" s="356">
        <f t="shared" si="0"/>
        <v>237176</v>
      </c>
      <c r="D7" s="356">
        <f t="shared" si="0"/>
        <v>230518</v>
      </c>
      <c r="E7" s="376">
        <v>215299.9</v>
      </c>
      <c r="F7" s="376">
        <v>217171.50000000003</v>
      </c>
      <c r="G7" s="376">
        <v>204476.34</v>
      </c>
      <c r="H7" s="376">
        <v>195547.14</v>
      </c>
      <c r="I7" s="376">
        <v>188357.6</v>
      </c>
      <c r="J7" s="356"/>
      <c r="K7" s="356">
        <v>150.4978623680575</v>
      </c>
    </row>
    <row r="8" spans="1:11" s="10" customFormat="1" ht="20.100000000000001" customHeight="1">
      <c r="A8" s="19" t="s">
        <v>3</v>
      </c>
      <c r="B8" s="356">
        <v>362</v>
      </c>
      <c r="C8" s="356">
        <v>195</v>
      </c>
      <c r="D8" s="356">
        <v>207</v>
      </c>
      <c r="E8" s="451">
        <v>363.3</v>
      </c>
      <c r="F8" s="451">
        <v>337</v>
      </c>
      <c r="G8" s="451">
        <v>204.76</v>
      </c>
      <c r="H8" s="451">
        <v>196.05</v>
      </c>
      <c r="I8" s="451">
        <v>183</v>
      </c>
      <c r="J8" s="356"/>
      <c r="K8" s="356"/>
    </row>
    <row r="9" spans="1:11" s="10" customFormat="1" ht="20.100000000000001" customHeight="1">
      <c r="A9" s="186" t="s">
        <v>4</v>
      </c>
      <c r="B9" s="356"/>
      <c r="C9" s="356"/>
      <c r="D9" s="356"/>
      <c r="E9" s="451"/>
      <c r="F9" s="451"/>
      <c r="G9" s="451"/>
      <c r="H9" s="451"/>
      <c r="I9" s="451"/>
      <c r="J9" s="356"/>
      <c r="K9" s="356"/>
    </row>
    <row r="10" spans="1:11" s="10" customFormat="1" ht="20.100000000000001" customHeight="1">
      <c r="A10" s="19" t="s">
        <v>5</v>
      </c>
      <c r="B10" s="356">
        <v>0</v>
      </c>
      <c r="C10" s="356">
        <v>0</v>
      </c>
      <c r="D10" s="356">
        <v>0</v>
      </c>
      <c r="E10" s="451">
        <v>0</v>
      </c>
      <c r="F10" s="451">
        <v>0</v>
      </c>
      <c r="G10" s="451">
        <v>0</v>
      </c>
      <c r="H10" s="451">
        <v>0</v>
      </c>
      <c r="I10" s="451">
        <v>0</v>
      </c>
      <c r="J10" s="356"/>
      <c r="K10" s="356"/>
    </row>
    <row r="11" spans="1:11" s="10" customFormat="1" ht="20.100000000000001" customHeight="1">
      <c r="A11" s="186" t="s">
        <v>6</v>
      </c>
      <c r="B11" s="356"/>
      <c r="C11" s="356"/>
      <c r="D11" s="356"/>
      <c r="E11" s="451"/>
      <c r="F11" s="451"/>
      <c r="G11" s="451"/>
      <c r="H11" s="451"/>
      <c r="I11" s="451"/>
      <c r="J11" s="356"/>
      <c r="K11" s="356"/>
    </row>
    <row r="12" spans="1:11" s="10" customFormat="1" ht="20.100000000000001" customHeight="1">
      <c r="A12" s="19" t="s">
        <v>7</v>
      </c>
      <c r="B12" s="356">
        <v>16779</v>
      </c>
      <c r="C12" s="356">
        <v>19076</v>
      </c>
      <c r="D12" s="356">
        <v>19374</v>
      </c>
      <c r="E12" s="451">
        <v>20030.3</v>
      </c>
      <c r="F12" s="451">
        <v>20439</v>
      </c>
      <c r="G12" s="451">
        <v>19895.060000000001</v>
      </c>
      <c r="H12" s="451">
        <v>20152.91</v>
      </c>
      <c r="I12" s="451">
        <v>19137.8</v>
      </c>
      <c r="J12" s="356"/>
      <c r="K12" s="356"/>
    </row>
    <row r="13" spans="1:11" s="10" customFormat="1" ht="20.100000000000001" customHeight="1">
      <c r="A13" s="186" t="s">
        <v>8</v>
      </c>
      <c r="B13" s="356"/>
      <c r="C13" s="356"/>
      <c r="D13" s="356"/>
      <c r="E13" s="451"/>
      <c r="F13" s="451"/>
      <c r="G13" s="451"/>
      <c r="H13" s="451"/>
      <c r="I13" s="451"/>
      <c r="J13" s="356"/>
      <c r="K13" s="356"/>
    </row>
    <row r="14" spans="1:11" s="10" customFormat="1" ht="20.100000000000001" customHeight="1">
      <c r="A14" s="19" t="s">
        <v>9</v>
      </c>
      <c r="B14" s="356">
        <v>1633</v>
      </c>
      <c r="C14" s="356">
        <v>1954</v>
      </c>
      <c r="D14" s="356">
        <v>1978</v>
      </c>
      <c r="E14" s="451">
        <v>1776.4</v>
      </c>
      <c r="F14" s="451">
        <v>1847.4</v>
      </c>
      <c r="G14" s="451">
        <v>1953.61</v>
      </c>
      <c r="H14" s="451">
        <v>2010.99</v>
      </c>
      <c r="I14" s="451">
        <v>2199.5</v>
      </c>
      <c r="J14" s="356"/>
      <c r="K14" s="356"/>
    </row>
    <row r="15" spans="1:11" s="10" customFormat="1" ht="20.100000000000001" customHeight="1">
      <c r="A15" s="186" t="s">
        <v>31</v>
      </c>
      <c r="B15" s="356"/>
      <c r="C15" s="356"/>
      <c r="D15" s="356"/>
      <c r="E15" s="451"/>
      <c r="F15" s="451"/>
      <c r="G15" s="451"/>
      <c r="H15" s="451"/>
      <c r="I15" s="451"/>
      <c r="J15" s="356"/>
      <c r="K15" s="356"/>
    </row>
    <row r="16" spans="1:11" s="10" customFormat="1" ht="20.100000000000001" customHeight="1">
      <c r="A16" s="19" t="s">
        <v>11</v>
      </c>
      <c r="B16" s="356">
        <v>18884</v>
      </c>
      <c r="C16" s="356">
        <v>18227</v>
      </c>
      <c r="D16" s="356">
        <v>16447</v>
      </c>
      <c r="E16" s="451">
        <v>15423.7</v>
      </c>
      <c r="F16" s="451">
        <v>13888.2</v>
      </c>
      <c r="G16" s="451">
        <v>11896.66</v>
      </c>
      <c r="H16" s="451">
        <v>11483.95</v>
      </c>
      <c r="I16" s="451">
        <v>10095</v>
      </c>
      <c r="J16" s="356"/>
      <c r="K16" s="356"/>
    </row>
    <row r="17" spans="1:11" s="10" customFormat="1" ht="20.100000000000001" customHeight="1">
      <c r="A17" s="186" t="s">
        <v>32</v>
      </c>
      <c r="B17" s="356"/>
      <c r="C17" s="356"/>
      <c r="D17" s="356"/>
      <c r="E17" s="451"/>
      <c r="F17" s="451"/>
      <c r="G17" s="451"/>
      <c r="H17" s="451"/>
      <c r="I17" s="451"/>
      <c r="J17" s="356"/>
      <c r="K17" s="356"/>
    </row>
    <row r="18" spans="1:11" s="10" customFormat="1" ht="20.100000000000001" customHeight="1">
      <c r="A18" s="19" t="s">
        <v>13</v>
      </c>
      <c r="B18" s="356">
        <v>28183</v>
      </c>
      <c r="C18" s="356">
        <v>23674</v>
      </c>
      <c r="D18" s="356">
        <v>20203</v>
      </c>
      <c r="E18" s="451">
        <v>16479.900000000001</v>
      </c>
      <c r="F18" s="451">
        <v>15981</v>
      </c>
      <c r="G18" s="451">
        <v>15130.11</v>
      </c>
      <c r="H18" s="451">
        <v>14204.25</v>
      </c>
      <c r="I18" s="451">
        <v>12603</v>
      </c>
      <c r="J18" s="356"/>
      <c r="K18" s="356"/>
    </row>
    <row r="19" spans="1:11" s="10" customFormat="1" ht="20.100000000000001" customHeight="1">
      <c r="A19" s="186" t="s">
        <v>34</v>
      </c>
      <c r="B19" s="356"/>
      <c r="C19" s="356"/>
      <c r="D19" s="356"/>
      <c r="E19" s="451"/>
      <c r="F19" s="451"/>
      <c r="G19" s="451"/>
      <c r="H19" s="451"/>
      <c r="I19" s="451"/>
      <c r="J19" s="356"/>
      <c r="K19" s="356"/>
    </row>
    <row r="20" spans="1:11" s="10" customFormat="1" ht="20.100000000000001" customHeight="1">
      <c r="A20" s="19" t="s">
        <v>15</v>
      </c>
      <c r="B20" s="356">
        <v>38674</v>
      </c>
      <c r="C20" s="356">
        <v>32826</v>
      </c>
      <c r="D20" s="356">
        <v>28115</v>
      </c>
      <c r="E20" s="451">
        <v>23924.7</v>
      </c>
      <c r="F20" s="451">
        <v>24555.5</v>
      </c>
      <c r="G20" s="451">
        <v>21710.2</v>
      </c>
      <c r="H20" s="451">
        <v>20967.64</v>
      </c>
      <c r="I20" s="451">
        <v>18836</v>
      </c>
      <c r="J20" s="356"/>
    </row>
    <row r="21" spans="1:11" s="10" customFormat="1" ht="20.100000000000001" customHeight="1">
      <c r="A21" s="186" t="s">
        <v>35</v>
      </c>
      <c r="B21" s="356"/>
      <c r="C21" s="356"/>
      <c r="D21" s="356"/>
      <c r="E21" s="451"/>
      <c r="F21" s="451"/>
      <c r="G21" s="451"/>
      <c r="H21" s="451"/>
      <c r="I21" s="451"/>
      <c r="J21" s="356"/>
    </row>
    <row r="22" spans="1:11" s="10" customFormat="1" ht="20.100000000000001" customHeight="1">
      <c r="A22" s="19" t="s">
        <v>17</v>
      </c>
      <c r="B22" s="356">
        <v>25015</v>
      </c>
      <c r="C22" s="356">
        <v>28434</v>
      </c>
      <c r="D22" s="356">
        <v>29152</v>
      </c>
      <c r="E22" s="451">
        <v>27848.3</v>
      </c>
      <c r="F22" s="451">
        <v>28450.5</v>
      </c>
      <c r="G22" s="451">
        <v>26365.18</v>
      </c>
      <c r="H22" s="451">
        <v>21406.5</v>
      </c>
      <c r="I22" s="451">
        <v>19716.7</v>
      </c>
      <c r="J22" s="356"/>
    </row>
    <row r="23" spans="1:11" s="10" customFormat="1" ht="20.100000000000001" customHeight="1">
      <c r="A23" s="186" t="s">
        <v>36</v>
      </c>
      <c r="B23" s="356"/>
      <c r="C23" s="356"/>
      <c r="D23" s="356"/>
      <c r="E23" s="451"/>
      <c r="F23" s="451"/>
      <c r="G23" s="451"/>
      <c r="H23" s="451"/>
      <c r="I23" s="451"/>
      <c r="J23" s="356"/>
    </row>
    <row r="24" spans="1:11" s="10" customFormat="1" ht="20.100000000000001" customHeight="1">
      <c r="A24" s="19" t="s">
        <v>19</v>
      </c>
      <c r="B24" s="356">
        <v>2340</v>
      </c>
      <c r="C24" s="356">
        <v>2609</v>
      </c>
      <c r="D24" s="356">
        <v>2975</v>
      </c>
      <c r="E24" s="451">
        <v>2973.9</v>
      </c>
      <c r="F24" s="451">
        <v>3457.5</v>
      </c>
      <c r="G24" s="451">
        <v>2370.29</v>
      </c>
      <c r="H24" s="451">
        <v>2118</v>
      </c>
      <c r="I24" s="451">
        <v>2051</v>
      </c>
      <c r="J24" s="356"/>
    </row>
    <row r="25" spans="1:11" s="10" customFormat="1" ht="20.100000000000001" customHeight="1">
      <c r="A25" s="186" t="s">
        <v>37</v>
      </c>
      <c r="B25" s="356"/>
      <c r="C25" s="356"/>
      <c r="D25" s="356"/>
      <c r="E25" s="451"/>
      <c r="F25" s="451"/>
      <c r="G25" s="451"/>
      <c r="H25" s="451"/>
      <c r="I25" s="451"/>
      <c r="J25" s="356"/>
    </row>
    <row r="26" spans="1:11" s="10" customFormat="1" ht="20.100000000000001" customHeight="1">
      <c r="A26" s="19" t="s">
        <v>21</v>
      </c>
      <c r="B26" s="356">
        <v>2827</v>
      </c>
      <c r="C26" s="356">
        <v>4323</v>
      </c>
      <c r="D26" s="356">
        <v>3287</v>
      </c>
      <c r="E26" s="451">
        <v>2501.1999999999998</v>
      </c>
      <c r="F26" s="451">
        <v>2858.8</v>
      </c>
      <c r="G26" s="451">
        <v>1682.41</v>
      </c>
      <c r="H26" s="451">
        <v>1385.01</v>
      </c>
      <c r="I26" s="451">
        <v>1137.5999999999999</v>
      </c>
      <c r="J26" s="356"/>
    </row>
    <row r="27" spans="1:11" s="10" customFormat="1" ht="20.100000000000001" customHeight="1">
      <c r="A27" s="186" t="s">
        <v>38</v>
      </c>
      <c r="B27" s="356"/>
      <c r="C27" s="356"/>
      <c r="D27" s="356"/>
      <c r="E27" s="451"/>
      <c r="F27" s="451"/>
      <c r="G27" s="451"/>
      <c r="H27" s="451"/>
      <c r="I27" s="451"/>
      <c r="J27" s="356"/>
    </row>
    <row r="28" spans="1:11" s="10" customFormat="1" ht="20.100000000000001" customHeight="1">
      <c r="A28" s="19" t="s">
        <v>23</v>
      </c>
      <c r="B28" s="356">
        <v>32307</v>
      </c>
      <c r="C28" s="356">
        <v>47571</v>
      </c>
      <c r="D28" s="356">
        <v>47987</v>
      </c>
      <c r="E28" s="451">
        <v>48114.1</v>
      </c>
      <c r="F28" s="451">
        <v>43788</v>
      </c>
      <c r="G28" s="451">
        <v>38561.96</v>
      </c>
      <c r="H28" s="451">
        <v>35673.42</v>
      </c>
      <c r="I28" s="451">
        <v>38315</v>
      </c>
      <c r="J28" s="356"/>
    </row>
    <row r="29" spans="1:11" s="10" customFormat="1" ht="20.100000000000001" customHeight="1">
      <c r="A29" s="186" t="s">
        <v>39</v>
      </c>
      <c r="B29" s="356"/>
      <c r="C29" s="356"/>
      <c r="D29" s="356"/>
      <c r="E29" s="451"/>
      <c r="F29" s="451"/>
      <c r="G29" s="451"/>
      <c r="H29" s="451"/>
      <c r="I29" s="451"/>
      <c r="J29" s="356"/>
    </row>
    <row r="30" spans="1:11" s="10" customFormat="1" ht="20.100000000000001" customHeight="1">
      <c r="A30" s="19" t="s">
        <v>25</v>
      </c>
      <c r="B30" s="356">
        <v>45913</v>
      </c>
      <c r="C30" s="356">
        <v>58287</v>
      </c>
      <c r="D30" s="356">
        <v>60793</v>
      </c>
      <c r="E30" s="451">
        <v>55864.1</v>
      </c>
      <c r="F30" s="451">
        <v>61568.6</v>
      </c>
      <c r="G30" s="451">
        <v>64706.1</v>
      </c>
      <c r="H30" s="451">
        <v>65948.42</v>
      </c>
      <c r="I30" s="451">
        <v>64083</v>
      </c>
      <c r="J30" s="356"/>
    </row>
    <row r="31" spans="1:11" s="10" customFormat="1" ht="20.100000000000001" customHeight="1">
      <c r="A31" s="186" t="s">
        <v>40</v>
      </c>
      <c r="B31" s="393"/>
      <c r="C31" s="393"/>
      <c r="D31" s="393"/>
      <c r="E31" s="393"/>
      <c r="F31" s="393"/>
      <c r="G31" s="393"/>
      <c r="H31" s="393"/>
      <c r="I31" s="393"/>
      <c r="J31" s="356"/>
    </row>
    <row r="32" spans="1:11" s="10" customFormat="1" ht="10.5" customHeight="1">
      <c r="A32" s="123"/>
      <c r="B32" s="123"/>
      <c r="C32" s="123"/>
      <c r="D32" s="123"/>
      <c r="E32" s="123"/>
      <c r="F32" s="123"/>
      <c r="G32" s="123"/>
      <c r="H32" s="123"/>
      <c r="I32" s="123"/>
      <c r="J32" s="356"/>
    </row>
    <row r="33" spans="1:10" s="10" customFormat="1" ht="20.100000000000001" customHeight="1">
      <c r="A33" s="11"/>
      <c r="B33" s="11"/>
      <c r="C33" s="11"/>
      <c r="D33" s="11"/>
      <c r="E33" s="11"/>
      <c r="F33" s="11"/>
      <c r="G33" s="11"/>
      <c r="H33" s="11"/>
      <c r="I33" s="11"/>
      <c r="J33" s="356"/>
    </row>
    <row r="34" spans="1:10" s="10" customFormat="1" ht="20.100000000000001" customHeight="1">
      <c r="A34" s="128"/>
      <c r="B34" s="126"/>
      <c r="C34" s="220"/>
      <c r="D34" s="11"/>
      <c r="E34" s="11"/>
      <c r="F34" s="11"/>
      <c r="G34" s="11"/>
      <c r="H34" s="11"/>
      <c r="I34" s="11"/>
      <c r="J34" s="356"/>
    </row>
    <row r="35" spans="1:10" s="10" customFormat="1" ht="20.100000000000001" customHeight="1">
      <c r="A35" s="11"/>
      <c r="B35" s="11"/>
      <c r="C35" s="11"/>
      <c r="D35" s="11"/>
      <c r="E35" s="11"/>
      <c r="F35" s="11"/>
      <c r="G35" s="11"/>
      <c r="H35" s="11"/>
      <c r="I35" s="11"/>
      <c r="J35" s="356"/>
    </row>
    <row r="36" spans="1:10" s="10" customFormat="1" ht="20.100000000000001" customHeight="1">
      <c r="A36" s="11"/>
      <c r="B36" s="11"/>
      <c r="C36" s="11"/>
      <c r="D36" s="11"/>
      <c r="E36" s="11"/>
      <c r="F36" s="11"/>
      <c r="G36" s="11"/>
      <c r="H36" s="11"/>
      <c r="I36" s="11"/>
      <c r="J36" s="356"/>
    </row>
    <row r="37" spans="1:10" s="10" customFormat="1" ht="20.100000000000001" customHeight="1">
      <c r="A37" s="11"/>
      <c r="B37" s="11"/>
      <c r="C37" s="11"/>
      <c r="D37" s="11"/>
      <c r="E37" s="11"/>
      <c r="F37" s="11"/>
      <c r="G37" s="11"/>
      <c r="H37" s="11"/>
      <c r="I37" s="11"/>
      <c r="J37" s="356"/>
    </row>
    <row r="38" spans="1:10" s="10" customFormat="1" ht="20.100000000000001" customHeight="1">
      <c r="A38" s="11"/>
      <c r="B38" s="11"/>
      <c r="C38" s="11"/>
      <c r="D38" s="11"/>
      <c r="E38" s="11"/>
      <c r="F38" s="11"/>
      <c r="G38" s="11"/>
      <c r="H38" s="11"/>
      <c r="I38" s="11"/>
      <c r="J38" s="356"/>
    </row>
    <row r="39" spans="1:10" s="10" customFormat="1" ht="20.100000000000001" customHeight="1">
      <c r="A39" s="11"/>
      <c r="B39" s="11"/>
      <c r="C39" s="11"/>
      <c r="D39" s="11"/>
      <c r="E39" s="11"/>
      <c r="F39" s="11"/>
      <c r="G39" s="11"/>
      <c r="H39" s="11"/>
      <c r="I39" s="11"/>
      <c r="J39" s="356"/>
    </row>
    <row r="40" spans="1:10" s="10" customFormat="1" ht="20.100000000000001" customHeight="1">
      <c r="A40" s="11"/>
      <c r="B40" s="11"/>
      <c r="C40" s="11"/>
      <c r="D40" s="11"/>
      <c r="E40" s="11"/>
      <c r="F40" s="11"/>
      <c r="G40" s="11"/>
      <c r="H40" s="11"/>
      <c r="I40" s="11"/>
      <c r="J40" s="356"/>
    </row>
    <row r="41" spans="1:10" s="10" customFormat="1" ht="20.100000000000001" customHeight="1">
      <c r="A41" s="11"/>
      <c r="B41" s="11"/>
      <c r="C41" s="11"/>
      <c r="D41" s="11"/>
      <c r="E41" s="11"/>
      <c r="F41" s="11"/>
      <c r="G41" s="11"/>
      <c r="H41" s="11"/>
      <c r="I41" s="11"/>
      <c r="J41" s="356"/>
    </row>
    <row r="42" spans="1:10" s="10" customFormat="1" ht="20.100000000000001" customHeight="1">
      <c r="A42" s="11"/>
      <c r="B42" s="11"/>
      <c r="C42" s="11"/>
      <c r="D42" s="11"/>
      <c r="E42" s="11"/>
      <c r="F42" s="11"/>
      <c r="G42" s="11"/>
      <c r="H42" s="11"/>
      <c r="I42" s="11"/>
      <c r="J42" s="356"/>
    </row>
    <row r="43" spans="1:10" s="10" customFormat="1" ht="20.100000000000001" customHeight="1">
      <c r="A43" s="11"/>
      <c r="B43" s="11"/>
      <c r="C43" s="11"/>
      <c r="D43" s="11"/>
      <c r="E43" s="11"/>
      <c r="F43" s="11"/>
      <c r="G43" s="11"/>
      <c r="H43" s="11"/>
      <c r="I43" s="11"/>
      <c r="J43" s="356"/>
    </row>
    <row r="44" spans="1:10" s="10" customFormat="1" ht="20.100000000000001" customHeight="1">
      <c r="A44" s="11"/>
      <c r="B44" s="11"/>
      <c r="C44" s="11"/>
      <c r="D44" s="11"/>
      <c r="E44" s="11"/>
      <c r="F44" s="11"/>
      <c r="G44" s="11"/>
      <c r="H44" s="11"/>
      <c r="I44" s="11"/>
      <c r="J44" s="356"/>
    </row>
    <row r="45" spans="1:10" s="10" customFormat="1" ht="20.100000000000001" customHeight="1">
      <c r="A45" s="11"/>
      <c r="B45" s="11"/>
      <c r="C45" s="11"/>
      <c r="D45" s="11"/>
      <c r="E45" s="11"/>
      <c r="F45" s="11"/>
      <c r="G45" s="11"/>
      <c r="H45" s="11"/>
      <c r="I45" s="11"/>
      <c r="J45" s="356"/>
    </row>
    <row r="46" spans="1:10" s="10" customFormat="1" ht="20.100000000000001" customHeight="1">
      <c r="A46" s="11"/>
      <c r="B46" s="11"/>
      <c r="C46" s="11"/>
      <c r="D46" s="11"/>
      <c r="E46" s="11"/>
      <c r="F46" s="11"/>
      <c r="G46" s="11"/>
      <c r="H46" s="11"/>
      <c r="I46" s="11"/>
      <c r="J46" s="356"/>
    </row>
    <row r="47" spans="1:10" s="10" customFormat="1" ht="20.100000000000001" customHeight="1">
      <c r="A47" s="11"/>
      <c r="B47" s="11"/>
      <c r="C47" s="11"/>
      <c r="D47" s="11"/>
      <c r="E47" s="11"/>
      <c r="F47" s="11"/>
      <c r="G47" s="11"/>
      <c r="H47" s="11"/>
      <c r="I47" s="11"/>
      <c r="J47" s="356"/>
    </row>
    <row r="48" spans="1:10" s="10" customFormat="1" ht="20.100000000000001" customHeight="1">
      <c r="A48" s="11"/>
      <c r="B48" s="11"/>
      <c r="C48" s="11"/>
      <c r="D48" s="11"/>
      <c r="E48" s="11"/>
      <c r="F48" s="11"/>
      <c r="G48" s="11"/>
      <c r="H48" s="11"/>
      <c r="I48" s="11"/>
      <c r="J48" s="356"/>
    </row>
    <row r="49" spans="1:10" s="10" customFormat="1" ht="20.100000000000001" customHeight="1">
      <c r="A49" s="11"/>
      <c r="B49" s="11"/>
      <c r="C49" s="11"/>
      <c r="D49" s="11"/>
      <c r="E49" s="11"/>
      <c r="F49" s="11"/>
      <c r="G49" s="11"/>
      <c r="H49" s="11"/>
      <c r="I49" s="11"/>
      <c r="J49" s="356"/>
    </row>
    <row r="50" spans="1:10" s="10" customFormat="1" ht="20.100000000000001" customHeight="1">
      <c r="A50" s="11"/>
      <c r="B50" s="11"/>
      <c r="C50" s="11"/>
      <c r="D50" s="11"/>
      <c r="E50" s="11"/>
      <c r="F50" s="11"/>
      <c r="G50" s="11"/>
      <c r="H50" s="11"/>
      <c r="I50" s="11"/>
      <c r="J50" s="356"/>
    </row>
    <row r="51" spans="1:10" s="10" customFormat="1" ht="20.100000000000001" customHeight="1">
      <c r="A51" s="11"/>
      <c r="B51" s="11"/>
      <c r="C51" s="11"/>
      <c r="D51" s="11"/>
      <c r="E51" s="11"/>
      <c r="F51" s="11"/>
      <c r="G51" s="11"/>
      <c r="H51" s="11"/>
      <c r="I51" s="11"/>
      <c r="J51" s="356"/>
    </row>
    <row r="52" spans="1:10" s="10" customFormat="1" ht="20.100000000000001" customHeight="1">
      <c r="A52" s="11"/>
      <c r="B52" s="11"/>
      <c r="C52" s="11"/>
      <c r="D52" s="11"/>
      <c r="E52" s="11"/>
      <c r="F52" s="11"/>
      <c r="G52" s="11"/>
      <c r="H52" s="11"/>
      <c r="I52" s="11"/>
      <c r="J52" s="356"/>
    </row>
    <row r="53" spans="1:10" s="10" customFormat="1" ht="20.100000000000001" customHeight="1">
      <c r="A53" s="11"/>
      <c r="B53" s="11"/>
      <c r="C53" s="11"/>
      <c r="D53" s="11"/>
      <c r="E53" s="11"/>
      <c r="F53" s="11"/>
      <c r="G53" s="11"/>
      <c r="H53" s="11"/>
      <c r="I53" s="11"/>
      <c r="J53" s="356"/>
    </row>
    <row r="54" spans="1:10" s="10" customFormat="1" ht="20.100000000000001" customHeight="1">
      <c r="A54" s="11"/>
      <c r="B54" s="11"/>
      <c r="C54" s="11"/>
      <c r="D54" s="11"/>
      <c r="E54" s="11"/>
      <c r="F54" s="11"/>
      <c r="G54" s="11"/>
      <c r="H54" s="11"/>
      <c r="I54" s="11"/>
      <c r="J54" s="356"/>
    </row>
    <row r="55" spans="1:10" s="10" customFormat="1" ht="20.100000000000001" customHeight="1">
      <c r="A55" s="11"/>
      <c r="B55" s="11"/>
      <c r="C55" s="11"/>
      <c r="D55" s="11"/>
      <c r="E55" s="11"/>
      <c r="F55" s="11"/>
      <c r="G55" s="11"/>
      <c r="H55" s="11"/>
      <c r="I55" s="11"/>
      <c r="J55" s="356"/>
    </row>
    <row r="56" spans="1:10" s="10" customFormat="1" ht="20.100000000000001" customHeight="1">
      <c r="A56" s="11"/>
      <c r="B56" s="11"/>
      <c r="C56" s="11"/>
      <c r="D56" s="11"/>
      <c r="E56" s="11"/>
      <c r="F56" s="11"/>
      <c r="G56" s="11"/>
      <c r="H56" s="11"/>
      <c r="I56" s="11"/>
      <c r="J56" s="356"/>
    </row>
    <row r="57" spans="1:10" s="10" customFormat="1" ht="20.100000000000001" customHeight="1">
      <c r="A57" s="11"/>
      <c r="B57" s="11"/>
      <c r="C57" s="11"/>
      <c r="D57" s="11"/>
      <c r="E57" s="11"/>
      <c r="F57" s="11"/>
      <c r="G57" s="11"/>
      <c r="H57" s="11"/>
      <c r="I57" s="11"/>
      <c r="J57" s="356"/>
    </row>
    <row r="58" spans="1:10" s="10" customFormat="1" ht="20.100000000000001" customHeight="1">
      <c r="A58" s="11"/>
      <c r="B58" s="11"/>
      <c r="C58" s="11"/>
      <c r="D58" s="11"/>
      <c r="E58" s="11"/>
      <c r="F58" s="11"/>
      <c r="G58" s="11"/>
      <c r="H58" s="11"/>
      <c r="I58" s="11"/>
      <c r="J58" s="356"/>
    </row>
    <row r="59" spans="1:10" s="10" customFormat="1" ht="20.100000000000001" customHeight="1">
      <c r="A59" s="11"/>
      <c r="B59" s="11"/>
      <c r="C59" s="11"/>
      <c r="D59" s="11"/>
      <c r="E59" s="11"/>
      <c r="F59" s="11"/>
      <c r="G59" s="11"/>
      <c r="H59" s="11"/>
      <c r="I59" s="11"/>
      <c r="J59" s="356"/>
    </row>
    <row r="60" spans="1:10" s="10" customFormat="1" ht="20.100000000000001" customHeight="1">
      <c r="A60" s="11"/>
      <c r="B60" s="11"/>
      <c r="C60" s="11"/>
      <c r="D60" s="11"/>
      <c r="E60" s="11"/>
      <c r="F60" s="11"/>
      <c r="G60" s="11"/>
      <c r="H60" s="11"/>
      <c r="I60" s="11"/>
      <c r="J60" s="356"/>
    </row>
    <row r="61" spans="1:10" s="10" customFormat="1" ht="20.100000000000001" customHeight="1">
      <c r="A61" s="11"/>
      <c r="B61" s="11"/>
      <c r="C61" s="11"/>
      <c r="D61" s="11"/>
      <c r="E61" s="11"/>
      <c r="F61" s="11"/>
      <c r="G61" s="11"/>
      <c r="H61" s="11"/>
      <c r="I61" s="11"/>
      <c r="J61" s="356"/>
    </row>
    <row r="62" spans="1:10" s="10" customFormat="1" ht="20.100000000000001" customHeight="1">
      <c r="A62" s="11"/>
      <c r="B62" s="11"/>
      <c r="C62" s="11"/>
      <c r="D62" s="11"/>
      <c r="E62" s="11"/>
      <c r="F62" s="11"/>
      <c r="G62" s="11"/>
      <c r="H62" s="11"/>
      <c r="I62" s="11"/>
      <c r="J62" s="356"/>
    </row>
    <row r="63" spans="1:10" s="10" customFormat="1" ht="20.100000000000001" customHeight="1">
      <c r="A63" s="11"/>
      <c r="B63" s="11"/>
      <c r="C63" s="11"/>
      <c r="D63" s="11"/>
      <c r="E63" s="11"/>
      <c r="F63" s="11"/>
      <c r="G63" s="11"/>
      <c r="H63" s="11"/>
      <c r="I63" s="11"/>
      <c r="J63" s="356"/>
    </row>
    <row r="64" spans="1:10" s="10" customFormat="1" ht="20.100000000000001" customHeight="1">
      <c r="A64" s="11"/>
      <c r="B64" s="11"/>
      <c r="C64" s="11"/>
      <c r="D64" s="11"/>
      <c r="E64" s="11"/>
      <c r="F64" s="11"/>
      <c r="G64" s="11"/>
      <c r="H64" s="11"/>
      <c r="I64" s="11"/>
      <c r="J64" s="356"/>
    </row>
    <row r="65" spans="1:10" s="10" customFormat="1" ht="20.100000000000001" customHeight="1">
      <c r="A65" s="11"/>
      <c r="B65" s="11"/>
      <c r="C65" s="11"/>
      <c r="D65" s="11"/>
      <c r="E65" s="11"/>
      <c r="F65" s="11"/>
      <c r="G65" s="11"/>
      <c r="H65" s="11"/>
      <c r="I65" s="11"/>
      <c r="J65" s="356"/>
    </row>
    <row r="66" spans="1:10" s="10" customFormat="1" ht="20.100000000000001" customHeight="1">
      <c r="A66" s="11"/>
      <c r="B66" s="11"/>
      <c r="C66" s="11"/>
      <c r="D66" s="11"/>
      <c r="E66" s="11"/>
      <c r="F66" s="11"/>
      <c r="G66" s="11"/>
      <c r="H66" s="11"/>
      <c r="I66" s="11"/>
      <c r="J66" s="356"/>
    </row>
    <row r="67" spans="1:10" s="10" customFormat="1" ht="20.100000000000001" customHeight="1">
      <c r="A67" s="11"/>
      <c r="B67" s="11"/>
      <c r="C67" s="11"/>
      <c r="D67" s="11"/>
      <c r="E67" s="11"/>
      <c r="F67" s="11"/>
      <c r="G67" s="11"/>
      <c r="H67" s="11"/>
      <c r="I67" s="11"/>
      <c r="J67" s="356"/>
    </row>
    <row r="68" spans="1:10" s="10" customFormat="1" ht="14.25">
      <c r="A68" s="11"/>
      <c r="B68" s="11"/>
      <c r="C68" s="11"/>
      <c r="D68" s="11"/>
      <c r="E68" s="11"/>
      <c r="F68" s="11"/>
      <c r="G68" s="11"/>
      <c r="H68" s="11"/>
      <c r="I68" s="11"/>
      <c r="J68" s="356"/>
    </row>
    <row r="69" spans="1:10" s="10" customFormat="1" ht="14.25">
      <c r="A69" s="11"/>
      <c r="B69" s="11"/>
      <c r="C69" s="11"/>
      <c r="D69" s="11"/>
      <c r="E69" s="11"/>
      <c r="F69" s="11"/>
      <c r="G69" s="11"/>
      <c r="H69" s="11"/>
      <c r="I69" s="11"/>
      <c r="J69" s="356"/>
    </row>
    <row r="70" spans="1:10" s="10" customFormat="1" ht="14.25">
      <c r="A70" s="11"/>
      <c r="B70" s="11"/>
      <c r="C70" s="11"/>
      <c r="D70" s="11"/>
      <c r="E70" s="11"/>
      <c r="F70" s="11"/>
      <c r="G70" s="11"/>
      <c r="H70" s="11"/>
      <c r="I70" s="11"/>
      <c r="J70" s="356"/>
    </row>
    <row r="71" spans="1:10" s="10" customFormat="1" ht="14.25">
      <c r="A71" s="11"/>
      <c r="B71" s="11"/>
      <c r="C71" s="11"/>
      <c r="D71" s="11"/>
      <c r="E71" s="11"/>
      <c r="F71" s="11"/>
      <c r="G71" s="11"/>
      <c r="H71" s="11"/>
      <c r="I71" s="11"/>
      <c r="J71" s="356"/>
    </row>
    <row r="72" spans="1:10" s="10" customFormat="1" ht="14.25">
      <c r="A72" s="11"/>
      <c r="B72" s="11"/>
      <c r="C72" s="11"/>
      <c r="D72" s="11"/>
      <c r="E72" s="11"/>
      <c r="F72" s="11"/>
      <c r="G72" s="11"/>
      <c r="H72" s="11"/>
      <c r="I72" s="11"/>
      <c r="J72" s="356"/>
    </row>
    <row r="73" spans="1:10" s="10" customFormat="1" ht="14.25">
      <c r="A73" s="11"/>
      <c r="B73" s="11"/>
      <c r="C73" s="11"/>
      <c r="D73" s="11"/>
      <c r="E73" s="11"/>
      <c r="F73" s="11"/>
      <c r="G73" s="11"/>
      <c r="H73" s="11"/>
      <c r="I73" s="11"/>
      <c r="J73" s="356"/>
    </row>
    <row r="74" spans="1:10" s="10" customFormat="1" ht="14.25">
      <c r="A74" s="11"/>
      <c r="B74" s="11"/>
      <c r="C74" s="11"/>
      <c r="D74" s="11"/>
      <c r="E74" s="11"/>
      <c r="F74" s="11"/>
      <c r="G74" s="11"/>
      <c r="H74" s="11"/>
      <c r="I74" s="11"/>
      <c r="J74" s="356"/>
    </row>
    <row r="75" spans="1:10" s="10" customFormat="1" ht="14.25">
      <c r="A75" s="11"/>
      <c r="B75" s="11"/>
      <c r="C75" s="11"/>
      <c r="D75" s="11"/>
      <c r="E75" s="11"/>
      <c r="F75" s="11"/>
      <c r="G75" s="11"/>
      <c r="H75" s="11"/>
      <c r="I75" s="11"/>
      <c r="J75" s="356"/>
    </row>
    <row r="76" spans="1:10" s="10" customFormat="1" ht="14.25">
      <c r="A76" s="11"/>
      <c r="B76" s="11"/>
      <c r="C76" s="11"/>
      <c r="D76" s="11"/>
      <c r="E76" s="11"/>
      <c r="F76" s="11"/>
      <c r="G76" s="11"/>
      <c r="H76" s="11"/>
      <c r="I76" s="11"/>
      <c r="J76" s="356"/>
    </row>
    <row r="77" spans="1:10" s="10" customFormat="1" ht="14.25">
      <c r="A77" s="11"/>
      <c r="B77" s="11"/>
      <c r="C77" s="11"/>
      <c r="D77" s="11"/>
      <c r="E77" s="11"/>
      <c r="F77" s="11"/>
      <c r="G77" s="11"/>
      <c r="H77" s="11"/>
      <c r="I77" s="11"/>
      <c r="J77" s="356"/>
    </row>
    <row r="78" spans="1:10" s="10" customFormat="1" ht="14.25">
      <c r="A78" s="11"/>
      <c r="B78" s="11"/>
      <c r="C78" s="11"/>
      <c r="D78" s="11"/>
      <c r="E78" s="11"/>
      <c r="F78" s="11"/>
      <c r="G78" s="11"/>
      <c r="H78" s="11"/>
      <c r="I78" s="11"/>
      <c r="J78" s="356"/>
    </row>
    <row r="79" spans="1:10" s="10" customFormat="1" ht="14.25">
      <c r="A79" s="11"/>
      <c r="B79" s="11"/>
      <c r="C79" s="11"/>
      <c r="D79" s="11"/>
      <c r="E79" s="11"/>
      <c r="F79" s="11"/>
      <c r="G79" s="11"/>
      <c r="H79" s="11"/>
      <c r="I79" s="11"/>
      <c r="J79" s="356"/>
    </row>
    <row r="80" spans="1:10" s="10" customFormat="1" ht="14.25">
      <c r="A80" s="11"/>
      <c r="B80" s="11"/>
      <c r="C80" s="11"/>
      <c r="D80" s="11"/>
      <c r="E80" s="11"/>
      <c r="F80" s="11"/>
      <c r="G80" s="11"/>
      <c r="H80" s="11"/>
      <c r="I80" s="11"/>
      <c r="J80" s="356"/>
    </row>
    <row r="81" spans="1:10" s="10" customFormat="1" ht="14.25">
      <c r="A81" s="11"/>
      <c r="B81" s="11"/>
      <c r="C81" s="11"/>
      <c r="D81" s="11"/>
      <c r="E81" s="11"/>
      <c r="F81" s="11"/>
      <c r="G81" s="11"/>
      <c r="H81" s="11"/>
      <c r="I81" s="11"/>
      <c r="J81" s="356"/>
    </row>
    <row r="82" spans="1:10" s="10" customFormat="1" ht="14.25">
      <c r="A82" s="11"/>
      <c r="B82" s="11"/>
      <c r="C82" s="11"/>
      <c r="D82" s="11"/>
      <c r="E82" s="11"/>
      <c r="F82" s="11"/>
      <c r="G82" s="11"/>
      <c r="H82" s="11"/>
      <c r="I82" s="11"/>
      <c r="J82" s="356"/>
    </row>
    <row r="83" spans="1:10" s="10" customFormat="1" ht="14.25">
      <c r="A83" s="11"/>
      <c r="B83" s="11"/>
      <c r="C83" s="11"/>
      <c r="D83" s="11"/>
      <c r="E83" s="11"/>
      <c r="F83" s="11"/>
      <c r="G83" s="11"/>
      <c r="H83" s="11"/>
      <c r="I83" s="11"/>
      <c r="J83" s="356"/>
    </row>
    <row r="84" spans="1:10" s="10" customFormat="1" ht="14.25">
      <c r="A84" s="11"/>
      <c r="B84" s="11"/>
      <c r="C84" s="11"/>
      <c r="D84" s="11"/>
      <c r="E84" s="11"/>
      <c r="F84" s="11"/>
      <c r="G84" s="11"/>
      <c r="H84" s="11"/>
      <c r="I84" s="11"/>
      <c r="J84" s="356"/>
    </row>
    <row r="85" spans="1:10" s="10" customFormat="1" ht="14.25">
      <c r="A85" s="11"/>
      <c r="B85" s="11"/>
      <c r="C85" s="11"/>
      <c r="D85" s="11"/>
      <c r="E85" s="11"/>
      <c r="F85" s="11"/>
      <c r="G85" s="11"/>
      <c r="H85" s="11"/>
      <c r="I85" s="11"/>
      <c r="J85" s="356"/>
    </row>
    <row r="86" spans="1:10" s="10" customFormat="1" ht="14.25">
      <c r="A86" s="11"/>
      <c r="B86" s="11"/>
      <c r="C86" s="11"/>
      <c r="D86" s="11"/>
      <c r="E86" s="11"/>
      <c r="F86" s="11"/>
      <c r="G86" s="11"/>
      <c r="H86" s="11"/>
      <c r="I86" s="11"/>
      <c r="J86" s="356"/>
    </row>
    <row r="87" spans="1:10" s="10" customFormat="1" ht="14.25">
      <c r="A87" s="11"/>
      <c r="B87" s="11"/>
      <c r="C87" s="11"/>
      <c r="D87" s="11"/>
      <c r="E87" s="11"/>
      <c r="F87" s="11"/>
      <c r="G87" s="11"/>
      <c r="H87" s="11"/>
      <c r="I87" s="11"/>
      <c r="J87" s="356"/>
    </row>
    <row r="88" spans="1:10" s="10" customFormat="1" ht="14.25">
      <c r="A88" s="11"/>
      <c r="B88" s="11"/>
      <c r="C88" s="11"/>
      <c r="D88" s="11"/>
      <c r="E88" s="11"/>
      <c r="F88" s="11"/>
      <c r="G88" s="11"/>
      <c r="H88" s="11"/>
      <c r="I88" s="11"/>
      <c r="J88" s="356"/>
    </row>
    <row r="89" spans="1:10" s="10" customFormat="1" ht="14.25">
      <c r="A89" s="11"/>
      <c r="B89" s="11"/>
      <c r="C89" s="11"/>
      <c r="D89" s="11"/>
      <c r="E89" s="11"/>
      <c r="F89" s="11"/>
      <c r="G89" s="11"/>
      <c r="H89" s="11"/>
      <c r="I89" s="11"/>
      <c r="J89" s="356"/>
    </row>
    <row r="90" spans="1:10" s="10" customFormat="1" ht="14.25">
      <c r="A90" s="11"/>
      <c r="B90" s="11"/>
      <c r="C90" s="11"/>
      <c r="D90" s="11"/>
      <c r="E90" s="11"/>
      <c r="F90" s="11"/>
      <c r="G90" s="11"/>
      <c r="H90" s="11"/>
      <c r="I90" s="11"/>
      <c r="J90" s="356"/>
    </row>
    <row r="91" spans="1:10" s="10" customFormat="1" ht="14.25">
      <c r="A91" s="11"/>
      <c r="B91" s="11"/>
      <c r="C91" s="11"/>
      <c r="D91" s="11"/>
      <c r="E91" s="11"/>
      <c r="F91" s="11"/>
      <c r="G91" s="11"/>
      <c r="H91" s="11"/>
      <c r="I91" s="11"/>
      <c r="J91" s="356"/>
    </row>
    <row r="92" spans="1:10" s="10" customFormat="1" ht="14.25">
      <c r="A92" s="11"/>
      <c r="B92" s="11"/>
      <c r="C92" s="11"/>
      <c r="D92" s="11"/>
      <c r="E92" s="11"/>
      <c r="F92" s="11"/>
      <c r="G92" s="11"/>
      <c r="H92" s="11"/>
      <c r="I92" s="11"/>
      <c r="J92" s="356"/>
    </row>
    <row r="93" spans="1:10" s="10" customFormat="1" ht="14.25">
      <c r="A93" s="11"/>
      <c r="B93" s="11"/>
      <c r="C93" s="11"/>
      <c r="D93" s="11"/>
      <c r="E93" s="11"/>
      <c r="F93" s="11"/>
      <c r="G93" s="11"/>
      <c r="H93" s="11"/>
      <c r="I93" s="11"/>
      <c r="J93" s="356"/>
    </row>
    <row r="94" spans="1:10" s="10" customFormat="1" ht="14.25">
      <c r="A94" s="11"/>
      <c r="B94" s="11"/>
      <c r="C94" s="11"/>
      <c r="D94" s="11"/>
      <c r="E94" s="11"/>
      <c r="F94" s="11"/>
      <c r="G94" s="11"/>
      <c r="H94" s="11"/>
      <c r="I94" s="11"/>
      <c r="J94" s="356"/>
    </row>
    <row r="95" spans="1:10" s="10" customFormat="1" ht="14.25">
      <c r="A95" s="11"/>
      <c r="B95" s="11"/>
      <c r="C95" s="11"/>
      <c r="D95" s="11"/>
      <c r="E95" s="11"/>
      <c r="F95" s="11"/>
      <c r="G95" s="11"/>
      <c r="H95" s="11"/>
      <c r="I95" s="11"/>
      <c r="J95" s="356"/>
    </row>
    <row r="96" spans="1:10" s="10" customFormat="1" ht="14.25">
      <c r="A96" s="11"/>
      <c r="B96" s="11"/>
      <c r="C96" s="11"/>
      <c r="D96" s="11"/>
      <c r="E96" s="11"/>
      <c r="F96" s="11"/>
      <c r="G96" s="11"/>
      <c r="H96" s="11"/>
      <c r="I96" s="11"/>
      <c r="J96" s="356"/>
    </row>
    <row r="97" spans="1:10" s="10" customFormat="1" ht="14.25">
      <c r="A97" s="11"/>
      <c r="B97" s="11"/>
      <c r="C97" s="11"/>
      <c r="D97" s="11"/>
      <c r="E97" s="11"/>
      <c r="F97" s="11"/>
      <c r="G97" s="11"/>
      <c r="H97" s="11"/>
      <c r="I97" s="11"/>
      <c r="J97" s="356"/>
    </row>
    <row r="98" spans="1:10" s="10" customFormat="1" ht="14.25">
      <c r="A98" s="11"/>
      <c r="B98" s="11"/>
      <c r="C98" s="11"/>
      <c r="D98" s="11"/>
      <c r="E98" s="11"/>
      <c r="F98" s="11"/>
      <c r="G98" s="11"/>
      <c r="H98" s="11"/>
      <c r="I98" s="11"/>
      <c r="J98" s="356"/>
    </row>
    <row r="99" spans="1:10" s="10" customFormat="1" ht="14.25">
      <c r="A99" s="11"/>
      <c r="B99" s="11"/>
      <c r="C99" s="11"/>
      <c r="D99" s="11"/>
      <c r="E99" s="11"/>
      <c r="F99" s="11"/>
      <c r="G99" s="11"/>
      <c r="H99" s="11"/>
      <c r="I99" s="11"/>
      <c r="J99" s="356"/>
    </row>
    <row r="100" spans="1:10" s="10" customFormat="1" ht="14.25">
      <c r="A100" s="11"/>
      <c r="B100" s="11"/>
      <c r="C100" s="11"/>
      <c r="D100" s="11"/>
      <c r="E100" s="11"/>
      <c r="F100" s="11"/>
      <c r="G100" s="11"/>
      <c r="H100" s="11"/>
      <c r="I100" s="11"/>
      <c r="J100" s="356"/>
    </row>
    <row r="101" spans="1:10" s="10" customFormat="1" ht="14.25">
      <c r="A101" s="11"/>
      <c r="B101" s="11"/>
      <c r="C101" s="11"/>
      <c r="D101" s="11"/>
      <c r="E101" s="11"/>
      <c r="F101" s="11"/>
      <c r="G101" s="11"/>
      <c r="H101" s="11"/>
      <c r="I101" s="11"/>
      <c r="J101" s="356"/>
    </row>
    <row r="102" spans="1:10" s="10" customFormat="1" ht="14.25">
      <c r="A102" s="11"/>
      <c r="B102" s="11"/>
      <c r="C102" s="11"/>
      <c r="D102" s="11"/>
      <c r="E102" s="11"/>
      <c r="F102" s="11"/>
      <c r="G102" s="11"/>
      <c r="H102" s="11"/>
      <c r="I102" s="11"/>
      <c r="J102" s="356"/>
    </row>
    <row r="103" spans="1:10" s="10" customFormat="1" ht="14.25">
      <c r="A103" s="11"/>
      <c r="B103" s="11"/>
      <c r="C103" s="11"/>
      <c r="D103" s="11"/>
      <c r="E103" s="11"/>
      <c r="F103" s="11"/>
      <c r="G103" s="11"/>
      <c r="H103" s="11"/>
      <c r="I103" s="11"/>
      <c r="J103" s="356"/>
    </row>
    <row r="104" spans="1:10" s="10" customFormat="1" ht="14.25">
      <c r="A104" s="11"/>
      <c r="B104" s="11"/>
      <c r="C104" s="11"/>
      <c r="D104" s="11"/>
      <c r="E104" s="11"/>
      <c r="F104" s="11"/>
      <c r="G104" s="11"/>
      <c r="H104" s="11"/>
      <c r="I104" s="11"/>
      <c r="J104" s="356"/>
    </row>
    <row r="105" spans="1:10" s="10" customFormat="1" ht="14.25">
      <c r="A105" s="11"/>
      <c r="B105" s="11"/>
      <c r="C105" s="11"/>
      <c r="D105" s="11"/>
      <c r="E105" s="11"/>
      <c r="F105" s="11"/>
      <c r="G105" s="11"/>
      <c r="H105" s="11"/>
      <c r="I105" s="11"/>
      <c r="J105" s="356"/>
    </row>
    <row r="106" spans="1:10" s="10" customFormat="1" ht="14.25">
      <c r="A106" s="11"/>
      <c r="B106" s="11"/>
      <c r="C106" s="11"/>
      <c r="D106" s="11"/>
      <c r="E106" s="11"/>
      <c r="F106" s="11"/>
      <c r="G106" s="11"/>
      <c r="H106" s="11"/>
      <c r="I106" s="11"/>
      <c r="J106" s="356"/>
    </row>
    <row r="107" spans="1:10" s="10" customFormat="1" ht="14.25">
      <c r="A107" s="11"/>
      <c r="B107" s="11"/>
      <c r="C107" s="11"/>
      <c r="D107" s="11"/>
      <c r="E107" s="11"/>
      <c r="F107" s="11"/>
      <c r="G107" s="11"/>
      <c r="H107" s="11"/>
      <c r="I107" s="11"/>
      <c r="J107" s="356"/>
    </row>
    <row r="108" spans="1:10" s="10" customFormat="1" ht="14.25">
      <c r="A108" s="11"/>
      <c r="B108" s="11"/>
      <c r="C108" s="11"/>
      <c r="D108" s="11"/>
      <c r="E108" s="11"/>
      <c r="F108" s="11"/>
      <c r="G108" s="11"/>
      <c r="H108" s="11"/>
      <c r="I108" s="11"/>
      <c r="J108" s="356"/>
    </row>
    <row r="109" spans="1:10" s="10" customFormat="1" ht="14.25">
      <c r="A109" s="11"/>
      <c r="B109" s="11"/>
      <c r="C109" s="11"/>
      <c r="D109" s="11"/>
      <c r="E109" s="11"/>
      <c r="F109" s="11"/>
      <c r="G109" s="11"/>
      <c r="H109" s="11"/>
      <c r="I109" s="11"/>
      <c r="J109" s="356"/>
    </row>
    <row r="110" spans="1:10" s="10" customFormat="1" ht="14.25">
      <c r="A110" s="11"/>
      <c r="B110" s="11"/>
      <c r="C110" s="11"/>
      <c r="D110" s="11"/>
      <c r="E110" s="11"/>
      <c r="F110" s="11"/>
      <c r="G110" s="11"/>
      <c r="H110" s="11"/>
      <c r="I110" s="11"/>
      <c r="J110" s="356"/>
    </row>
    <row r="111" spans="1:10" s="10" customFormat="1" ht="14.25">
      <c r="A111" s="11"/>
      <c r="B111" s="11"/>
      <c r="C111" s="11"/>
      <c r="D111" s="11"/>
      <c r="E111" s="11"/>
      <c r="F111" s="11"/>
      <c r="G111" s="11"/>
      <c r="H111" s="11"/>
      <c r="I111" s="11"/>
      <c r="J111" s="356"/>
    </row>
    <row r="112" spans="1:10" s="10" customFormat="1" ht="14.25">
      <c r="A112" s="11"/>
      <c r="B112" s="11"/>
      <c r="C112" s="11"/>
      <c r="D112" s="11"/>
      <c r="E112" s="11"/>
      <c r="F112" s="11"/>
      <c r="G112" s="11"/>
      <c r="H112" s="11"/>
      <c r="I112" s="11"/>
      <c r="J112" s="356"/>
    </row>
    <row r="113" spans="1:10" s="10" customFormat="1" ht="14.25">
      <c r="A113" s="11"/>
      <c r="B113" s="11"/>
      <c r="C113" s="11"/>
      <c r="D113" s="11"/>
      <c r="E113" s="11"/>
      <c r="F113" s="11"/>
      <c r="G113" s="11"/>
      <c r="H113" s="11"/>
      <c r="I113" s="11"/>
      <c r="J113" s="356"/>
    </row>
    <row r="114" spans="1:10" s="10" customFormat="1" ht="14.25">
      <c r="A114" s="11"/>
      <c r="B114" s="11"/>
      <c r="C114" s="11"/>
      <c r="D114" s="11"/>
      <c r="E114" s="11"/>
      <c r="F114" s="11"/>
      <c r="G114" s="11"/>
      <c r="H114" s="11"/>
      <c r="I114" s="11"/>
      <c r="J114" s="356"/>
    </row>
    <row r="115" spans="1:10" s="10" customFormat="1" ht="14.25">
      <c r="A115" s="11"/>
      <c r="B115" s="11"/>
      <c r="C115" s="11"/>
      <c r="D115" s="11"/>
      <c r="E115" s="11"/>
      <c r="F115" s="11"/>
      <c r="G115" s="11"/>
      <c r="H115" s="11"/>
      <c r="I115" s="11"/>
      <c r="J115" s="356"/>
    </row>
    <row r="116" spans="1:10" s="10" customFormat="1" ht="14.25">
      <c r="A116" s="11"/>
      <c r="B116" s="11"/>
      <c r="C116" s="11"/>
      <c r="D116" s="11"/>
      <c r="E116" s="11"/>
      <c r="F116" s="11"/>
      <c r="G116" s="11"/>
      <c r="H116" s="11"/>
      <c r="I116" s="11"/>
      <c r="J116" s="356"/>
    </row>
    <row r="117" spans="1:10" s="10" customFormat="1" ht="14.25">
      <c r="A117" s="11"/>
      <c r="B117" s="11"/>
      <c r="C117" s="11"/>
      <c r="D117" s="11"/>
      <c r="E117" s="11"/>
      <c r="F117" s="11"/>
      <c r="G117" s="11"/>
      <c r="H117" s="11"/>
      <c r="I117" s="11"/>
      <c r="J117" s="356"/>
    </row>
    <row r="118" spans="1:10" s="10" customFormat="1" ht="14.25">
      <c r="A118" s="11"/>
      <c r="B118" s="11"/>
      <c r="C118" s="11"/>
      <c r="D118" s="11"/>
      <c r="E118" s="11"/>
      <c r="F118" s="11"/>
      <c r="G118" s="11"/>
      <c r="H118" s="11"/>
      <c r="I118" s="11"/>
      <c r="J118" s="356"/>
    </row>
    <row r="119" spans="1:10" s="10" customFormat="1" ht="14.25">
      <c r="A119" s="11"/>
      <c r="B119" s="11"/>
      <c r="C119" s="11"/>
      <c r="D119" s="11"/>
      <c r="E119" s="11"/>
      <c r="F119" s="11"/>
      <c r="G119" s="11"/>
      <c r="H119" s="11"/>
      <c r="I119" s="11"/>
      <c r="J119" s="356"/>
    </row>
    <row r="120" spans="1:10" s="10" customFormat="1" ht="14.25">
      <c r="A120" s="11"/>
      <c r="B120" s="11"/>
      <c r="C120" s="11"/>
      <c r="D120" s="11"/>
      <c r="E120" s="11"/>
      <c r="F120" s="11"/>
      <c r="G120" s="11"/>
      <c r="H120" s="11"/>
      <c r="I120" s="11"/>
      <c r="J120" s="356"/>
    </row>
    <row r="121" spans="1:10" s="10" customFormat="1" ht="14.25">
      <c r="A121" s="11"/>
      <c r="B121" s="11"/>
      <c r="C121" s="11"/>
      <c r="D121" s="11"/>
      <c r="E121" s="11"/>
      <c r="F121" s="11"/>
      <c r="G121" s="11"/>
      <c r="H121" s="11"/>
      <c r="I121" s="11"/>
      <c r="J121" s="356"/>
    </row>
    <row r="122" spans="1:10" s="10" customFormat="1" ht="14.25">
      <c r="A122" s="11"/>
      <c r="B122" s="11"/>
      <c r="C122" s="11"/>
      <c r="D122" s="11"/>
      <c r="E122" s="11"/>
      <c r="F122" s="11"/>
      <c r="G122" s="11"/>
      <c r="H122" s="11"/>
      <c r="I122" s="11"/>
      <c r="J122" s="356"/>
    </row>
    <row r="123" spans="1:10" s="10" customFormat="1" ht="14.25">
      <c r="A123" s="11"/>
      <c r="B123" s="11"/>
      <c r="C123" s="11"/>
      <c r="D123" s="11"/>
      <c r="E123" s="11"/>
      <c r="F123" s="11"/>
      <c r="G123" s="11"/>
      <c r="H123" s="11"/>
      <c r="I123" s="11"/>
      <c r="J123" s="356"/>
    </row>
    <row r="124" spans="1:10" s="10" customFormat="1" ht="14.25">
      <c r="A124" s="11"/>
      <c r="B124" s="11"/>
      <c r="C124" s="11"/>
      <c r="D124" s="11"/>
      <c r="E124" s="11"/>
      <c r="F124" s="11"/>
      <c r="G124" s="11"/>
      <c r="H124" s="11"/>
      <c r="I124" s="11"/>
      <c r="J124" s="356"/>
    </row>
    <row r="125" spans="1:10" s="10" customFormat="1" ht="14.25">
      <c r="A125" s="11"/>
      <c r="B125" s="11"/>
      <c r="C125" s="11"/>
      <c r="D125" s="11"/>
      <c r="E125" s="11"/>
      <c r="F125" s="11"/>
      <c r="G125" s="11"/>
      <c r="H125" s="11"/>
      <c r="I125" s="11"/>
      <c r="J125" s="356"/>
    </row>
    <row r="126" spans="1:10" s="10" customFormat="1" ht="14.25">
      <c r="A126" s="11"/>
      <c r="B126" s="11"/>
      <c r="C126" s="11"/>
      <c r="D126" s="11"/>
      <c r="E126" s="11"/>
      <c r="F126" s="11"/>
      <c r="G126" s="11"/>
      <c r="H126" s="11"/>
      <c r="I126" s="11"/>
      <c r="J126" s="356"/>
    </row>
    <row r="127" spans="1:10" s="10" customFormat="1" ht="14.25">
      <c r="A127" s="11"/>
      <c r="B127" s="11"/>
      <c r="C127" s="11"/>
      <c r="D127" s="11"/>
      <c r="E127" s="11"/>
      <c r="F127" s="11"/>
      <c r="G127" s="11"/>
      <c r="H127" s="11"/>
      <c r="I127" s="11"/>
      <c r="J127" s="356"/>
    </row>
    <row r="128" spans="1:10" s="10" customFormat="1" ht="14.25">
      <c r="A128" s="11"/>
      <c r="B128" s="11"/>
      <c r="C128" s="11"/>
      <c r="D128" s="11"/>
      <c r="E128" s="11"/>
      <c r="F128" s="11"/>
      <c r="G128" s="11"/>
      <c r="H128" s="11"/>
      <c r="I128" s="11"/>
      <c r="J128" s="356"/>
    </row>
    <row r="129" spans="1:10" s="10" customFormat="1" ht="14.25">
      <c r="A129" s="11"/>
      <c r="B129" s="11"/>
      <c r="C129" s="11"/>
      <c r="D129" s="11"/>
      <c r="E129" s="11"/>
      <c r="F129" s="11"/>
      <c r="G129" s="11"/>
      <c r="H129" s="11"/>
      <c r="I129" s="11"/>
      <c r="J129" s="356"/>
    </row>
    <row r="130" spans="1:10" s="10" customFormat="1" ht="14.25">
      <c r="A130" s="11"/>
      <c r="B130" s="11"/>
      <c r="C130" s="11"/>
      <c r="D130" s="11"/>
      <c r="E130" s="11"/>
      <c r="F130" s="11"/>
      <c r="G130" s="11"/>
      <c r="H130" s="11"/>
      <c r="I130" s="11"/>
      <c r="J130" s="356"/>
    </row>
    <row r="131" spans="1:10" s="10" customFormat="1" ht="14.25">
      <c r="A131" s="11"/>
      <c r="B131" s="11"/>
      <c r="C131" s="11"/>
      <c r="D131" s="11"/>
      <c r="E131" s="11"/>
      <c r="F131" s="11"/>
      <c r="G131" s="11"/>
      <c r="H131" s="11"/>
      <c r="I131" s="11"/>
      <c r="J131" s="356"/>
    </row>
    <row r="132" spans="1:10" s="10" customFormat="1" ht="14.25">
      <c r="A132" s="11"/>
      <c r="B132" s="11"/>
      <c r="C132" s="11"/>
      <c r="D132" s="11"/>
      <c r="E132" s="11"/>
      <c r="F132" s="11"/>
      <c r="G132" s="11"/>
      <c r="H132" s="11"/>
      <c r="I132" s="11"/>
      <c r="J132" s="356"/>
    </row>
    <row r="133" spans="1:10" s="10" customFormat="1" ht="14.25">
      <c r="A133" s="11"/>
      <c r="B133" s="11"/>
      <c r="C133" s="11"/>
      <c r="D133" s="11"/>
      <c r="E133" s="11"/>
      <c r="F133" s="11"/>
      <c r="G133" s="11"/>
      <c r="H133" s="11"/>
      <c r="I133" s="11"/>
      <c r="J133" s="356"/>
    </row>
    <row r="134" spans="1:10" s="10" customFormat="1" ht="14.25">
      <c r="A134" s="11"/>
      <c r="B134" s="11"/>
      <c r="C134" s="11"/>
      <c r="D134" s="11"/>
      <c r="E134" s="11"/>
      <c r="F134" s="11"/>
      <c r="G134" s="11"/>
      <c r="H134" s="11"/>
      <c r="I134" s="11"/>
      <c r="J134" s="356"/>
    </row>
    <row r="135" spans="1:10" s="10" customFormat="1" ht="14.25">
      <c r="A135" s="11"/>
      <c r="B135" s="11"/>
      <c r="C135" s="11"/>
      <c r="D135" s="11"/>
      <c r="E135" s="11"/>
      <c r="F135" s="11"/>
      <c r="G135" s="11"/>
      <c r="H135" s="11"/>
      <c r="I135" s="11"/>
      <c r="J135" s="356"/>
    </row>
    <row r="136" spans="1:10" s="10" customFormat="1" ht="14.25">
      <c r="A136" s="11"/>
      <c r="B136" s="11"/>
      <c r="C136" s="11"/>
      <c r="D136" s="11"/>
      <c r="E136" s="11"/>
      <c r="F136" s="11"/>
      <c r="G136" s="11"/>
      <c r="H136" s="11"/>
      <c r="I136" s="11"/>
      <c r="J136" s="356"/>
    </row>
    <row r="137" spans="1:10" s="10" customFormat="1" ht="14.25">
      <c r="A137" s="11"/>
      <c r="B137" s="11"/>
      <c r="C137" s="11"/>
      <c r="D137" s="11"/>
      <c r="E137" s="11"/>
      <c r="F137" s="11"/>
      <c r="G137" s="11"/>
      <c r="H137" s="11"/>
      <c r="I137" s="11"/>
      <c r="J137" s="356"/>
    </row>
    <row r="138" spans="1:10" s="10" customFormat="1" ht="14.25">
      <c r="A138" s="11"/>
      <c r="B138" s="11"/>
      <c r="C138" s="11"/>
      <c r="D138" s="11"/>
      <c r="E138" s="11"/>
      <c r="F138" s="11"/>
      <c r="G138" s="11"/>
      <c r="H138" s="11"/>
      <c r="I138" s="11"/>
      <c r="J138" s="356"/>
    </row>
    <row r="139" spans="1:10" s="10" customFormat="1" ht="14.25">
      <c r="A139" s="11"/>
      <c r="B139" s="11"/>
      <c r="C139" s="11"/>
      <c r="D139" s="11"/>
      <c r="E139" s="11"/>
      <c r="F139" s="11"/>
      <c r="G139" s="11"/>
      <c r="H139" s="11"/>
      <c r="I139" s="11"/>
      <c r="J139" s="356"/>
    </row>
    <row r="140" spans="1:10" s="10" customFormat="1" ht="14.25">
      <c r="A140" s="11"/>
      <c r="B140" s="11"/>
      <c r="C140" s="11"/>
      <c r="D140" s="11"/>
      <c r="E140" s="11"/>
      <c r="F140" s="11"/>
      <c r="G140" s="11"/>
      <c r="H140" s="11"/>
      <c r="I140" s="11"/>
      <c r="J140" s="356"/>
    </row>
    <row r="141" spans="1:10" s="10" customFormat="1" ht="14.25">
      <c r="A141" s="11"/>
      <c r="B141" s="11"/>
      <c r="C141" s="11"/>
      <c r="D141" s="11"/>
      <c r="E141" s="11"/>
      <c r="F141" s="11"/>
      <c r="G141" s="11"/>
      <c r="H141" s="11"/>
      <c r="I141" s="11"/>
      <c r="J141" s="356"/>
    </row>
    <row r="142" spans="1:10" s="10" customFormat="1" ht="14.25">
      <c r="A142" s="11"/>
      <c r="B142" s="11"/>
      <c r="C142" s="11"/>
      <c r="D142" s="11"/>
      <c r="E142" s="11"/>
      <c r="F142" s="11"/>
      <c r="G142" s="11"/>
      <c r="H142" s="11"/>
      <c r="I142" s="11"/>
      <c r="J142" s="356"/>
    </row>
    <row r="143" spans="1:10" s="10" customFormat="1" ht="14.25">
      <c r="A143" s="11"/>
      <c r="B143" s="11"/>
      <c r="C143" s="11"/>
      <c r="D143" s="11"/>
      <c r="E143" s="11"/>
      <c r="F143" s="11"/>
      <c r="G143" s="11"/>
      <c r="H143" s="11"/>
      <c r="I143" s="11"/>
      <c r="J143" s="356"/>
    </row>
    <row r="144" spans="1:10" s="10" customFormat="1" ht="14.25">
      <c r="A144" s="11"/>
      <c r="B144" s="11"/>
      <c r="C144" s="11"/>
      <c r="D144" s="11"/>
      <c r="E144" s="11"/>
      <c r="F144" s="11"/>
      <c r="G144" s="11"/>
      <c r="H144" s="11"/>
      <c r="I144" s="11"/>
      <c r="J144" s="356"/>
    </row>
    <row r="145" spans="1:10" s="10" customFormat="1" ht="14.25">
      <c r="A145" s="11"/>
      <c r="B145" s="11"/>
      <c r="C145" s="11"/>
      <c r="D145" s="11"/>
      <c r="E145" s="11"/>
      <c r="F145" s="11"/>
      <c r="G145" s="11"/>
      <c r="H145" s="11"/>
      <c r="I145" s="11"/>
      <c r="J145" s="356"/>
    </row>
    <row r="146" spans="1:10" s="10" customFormat="1" ht="14.25">
      <c r="A146" s="11"/>
      <c r="B146" s="11"/>
      <c r="C146" s="11"/>
      <c r="D146" s="11"/>
      <c r="E146" s="11"/>
      <c r="F146" s="11"/>
      <c r="G146" s="11"/>
      <c r="H146" s="11"/>
      <c r="I146" s="11"/>
      <c r="J146" s="356"/>
    </row>
    <row r="147" spans="1:10" s="10" customFormat="1" ht="14.25">
      <c r="A147" s="11"/>
      <c r="B147" s="11"/>
      <c r="C147" s="11"/>
      <c r="D147" s="11"/>
      <c r="E147" s="11"/>
      <c r="F147" s="11"/>
      <c r="G147" s="11"/>
      <c r="H147" s="11"/>
      <c r="I147" s="11"/>
      <c r="J147" s="356"/>
    </row>
    <row r="148" spans="1:10" s="10" customFormat="1" ht="14.25">
      <c r="A148" s="11"/>
      <c r="B148" s="11"/>
      <c r="C148" s="11"/>
      <c r="D148" s="11"/>
      <c r="E148" s="11"/>
      <c r="F148" s="11"/>
      <c r="G148" s="11"/>
      <c r="H148" s="11"/>
      <c r="I148" s="11"/>
      <c r="J148" s="356"/>
    </row>
    <row r="149" spans="1:10" s="10" customFormat="1" ht="14.25">
      <c r="A149" s="11"/>
      <c r="B149" s="11"/>
      <c r="C149" s="11"/>
      <c r="D149" s="11"/>
      <c r="E149" s="11"/>
      <c r="F149" s="11"/>
      <c r="G149" s="11"/>
      <c r="H149" s="11"/>
      <c r="I149" s="11"/>
      <c r="J149" s="356"/>
    </row>
    <row r="150" spans="1:10" s="10" customFormat="1" ht="14.25">
      <c r="A150" s="11"/>
      <c r="B150" s="11"/>
      <c r="C150" s="11"/>
      <c r="D150" s="11"/>
      <c r="E150" s="11"/>
      <c r="F150" s="11"/>
      <c r="G150" s="11"/>
      <c r="H150" s="11"/>
      <c r="I150" s="11"/>
      <c r="J150" s="356"/>
    </row>
    <row r="151" spans="1:10" s="10" customFormat="1" ht="14.25">
      <c r="A151" s="11"/>
      <c r="B151" s="11"/>
      <c r="C151" s="11"/>
      <c r="D151" s="11"/>
      <c r="E151" s="11"/>
      <c r="F151" s="11"/>
      <c r="G151" s="11"/>
      <c r="H151" s="11"/>
      <c r="I151" s="11"/>
      <c r="J151" s="356"/>
    </row>
    <row r="152" spans="1:10" s="10" customFormat="1" ht="14.25">
      <c r="A152" s="11"/>
      <c r="B152" s="11"/>
      <c r="C152" s="11"/>
      <c r="D152" s="11"/>
      <c r="E152" s="11"/>
      <c r="F152" s="11"/>
      <c r="G152" s="11"/>
      <c r="H152" s="11"/>
      <c r="I152" s="11"/>
      <c r="J152" s="356"/>
    </row>
    <row r="153" spans="1:10" s="10" customFormat="1" ht="14.25">
      <c r="A153" s="11"/>
      <c r="B153" s="11"/>
      <c r="C153" s="11"/>
      <c r="D153" s="11"/>
      <c r="E153" s="11"/>
      <c r="F153" s="11"/>
      <c r="G153" s="11"/>
      <c r="H153" s="11"/>
      <c r="I153" s="11"/>
      <c r="J153" s="356"/>
    </row>
    <row r="154" spans="1:10" s="10" customFormat="1" ht="14.25">
      <c r="A154" s="11"/>
      <c r="B154" s="11"/>
      <c r="C154" s="11"/>
      <c r="D154" s="11"/>
      <c r="E154" s="11"/>
      <c r="F154" s="11"/>
      <c r="G154" s="11"/>
      <c r="H154" s="11"/>
      <c r="I154" s="11"/>
      <c r="J154" s="356"/>
    </row>
    <row r="155" spans="1:10" s="10" customFormat="1" ht="14.25">
      <c r="A155" s="11"/>
      <c r="B155" s="11"/>
      <c r="C155" s="11"/>
      <c r="D155" s="11"/>
      <c r="E155" s="11"/>
      <c r="F155" s="11"/>
      <c r="G155" s="11"/>
      <c r="H155" s="11"/>
      <c r="I155" s="11"/>
      <c r="J155" s="356"/>
    </row>
    <row r="156" spans="1:10" s="10" customFormat="1" ht="14.25">
      <c r="A156" s="11"/>
      <c r="B156" s="11"/>
      <c r="C156" s="11"/>
      <c r="D156" s="11"/>
      <c r="E156" s="11"/>
      <c r="F156" s="11"/>
      <c r="G156" s="11"/>
      <c r="H156" s="11"/>
      <c r="I156" s="11"/>
      <c r="J156" s="356"/>
    </row>
    <row r="157" spans="1:10" s="10" customFormat="1" ht="14.25">
      <c r="A157" s="11"/>
      <c r="B157" s="11"/>
      <c r="C157" s="11"/>
      <c r="D157" s="11"/>
      <c r="E157" s="11"/>
      <c r="F157" s="11"/>
      <c r="G157" s="11"/>
      <c r="H157" s="11"/>
      <c r="I157" s="11"/>
      <c r="J157" s="356"/>
    </row>
    <row r="158" spans="1:10" s="10" customFormat="1" ht="14.25">
      <c r="A158" s="11"/>
      <c r="B158" s="11"/>
      <c r="C158" s="11"/>
      <c r="D158" s="11"/>
      <c r="E158" s="11"/>
      <c r="F158" s="11"/>
      <c r="G158" s="11"/>
      <c r="H158" s="11"/>
      <c r="I158" s="11"/>
      <c r="J158" s="356"/>
    </row>
    <row r="159" spans="1:10" s="10" customFormat="1" ht="14.25">
      <c r="A159" s="11"/>
      <c r="B159" s="11"/>
      <c r="C159" s="11"/>
      <c r="D159" s="11"/>
      <c r="E159" s="11"/>
      <c r="F159" s="11"/>
      <c r="G159" s="11"/>
      <c r="H159" s="11"/>
      <c r="I159" s="11"/>
      <c r="J159" s="356"/>
    </row>
    <row r="160" spans="1:10" s="10" customFormat="1" ht="14.25">
      <c r="A160" s="11"/>
      <c r="B160" s="11"/>
      <c r="C160" s="11"/>
      <c r="D160" s="11"/>
      <c r="E160" s="11"/>
      <c r="F160" s="11"/>
      <c r="G160" s="11"/>
      <c r="H160" s="11"/>
      <c r="I160" s="11"/>
      <c r="J160" s="356"/>
    </row>
    <row r="161" spans="1:10" s="10" customFormat="1" ht="14.25">
      <c r="A161" s="11"/>
      <c r="B161" s="11"/>
      <c r="C161" s="11"/>
      <c r="D161" s="11"/>
      <c r="E161" s="11"/>
      <c r="F161" s="11"/>
      <c r="G161" s="11"/>
      <c r="H161" s="11"/>
      <c r="I161" s="11"/>
      <c r="J161" s="356"/>
    </row>
    <row r="162" spans="1:10" s="10" customFormat="1" ht="14.25">
      <c r="A162" s="11"/>
      <c r="B162" s="11"/>
      <c r="C162" s="11"/>
      <c r="D162" s="11"/>
      <c r="E162" s="11"/>
      <c r="F162" s="11"/>
      <c r="G162" s="11"/>
      <c r="H162" s="11"/>
      <c r="I162" s="11"/>
      <c r="J162" s="356"/>
    </row>
    <row r="163" spans="1:10" s="10" customFormat="1" ht="14.25">
      <c r="A163" s="11"/>
      <c r="B163" s="11"/>
      <c r="C163" s="11"/>
      <c r="D163" s="11"/>
      <c r="E163" s="11"/>
      <c r="F163" s="11"/>
      <c r="G163" s="11"/>
      <c r="H163" s="11"/>
      <c r="I163" s="11"/>
      <c r="J163" s="356"/>
    </row>
    <row r="164" spans="1:10" s="10" customFormat="1" ht="14.25">
      <c r="A164" s="11"/>
      <c r="B164" s="11"/>
      <c r="C164" s="11"/>
      <c r="D164" s="11"/>
      <c r="E164" s="11"/>
      <c r="F164" s="11"/>
      <c r="G164" s="11"/>
      <c r="H164" s="11"/>
      <c r="I164" s="11"/>
      <c r="J164" s="356"/>
    </row>
    <row r="165" spans="1:10" s="10" customFormat="1" ht="14.25">
      <c r="A165" s="11"/>
      <c r="B165" s="11"/>
      <c r="C165" s="11"/>
      <c r="D165" s="11"/>
      <c r="E165" s="11"/>
      <c r="F165" s="11"/>
      <c r="G165" s="11"/>
      <c r="H165" s="11"/>
      <c r="I165" s="11"/>
      <c r="J165" s="356"/>
    </row>
    <row r="166" spans="1:10" s="10" customFormat="1" ht="14.25">
      <c r="A166" s="11"/>
      <c r="B166" s="11"/>
      <c r="C166" s="11"/>
      <c r="D166" s="11"/>
      <c r="E166" s="11"/>
      <c r="F166" s="11"/>
      <c r="G166" s="11"/>
      <c r="H166" s="11"/>
      <c r="I166" s="11"/>
      <c r="J166" s="356"/>
    </row>
    <row r="167" spans="1:10" s="10" customFormat="1" ht="14.25">
      <c r="A167" s="11"/>
      <c r="B167" s="11"/>
      <c r="C167" s="11"/>
      <c r="D167" s="11"/>
      <c r="E167" s="11"/>
      <c r="F167" s="11"/>
      <c r="G167" s="11"/>
      <c r="H167" s="11"/>
      <c r="I167" s="11"/>
      <c r="J167" s="356"/>
    </row>
    <row r="168" spans="1:10" s="10" customFormat="1" ht="14.25">
      <c r="A168" s="11"/>
      <c r="B168" s="11"/>
      <c r="C168" s="11"/>
      <c r="D168" s="11"/>
      <c r="E168" s="11"/>
      <c r="F168" s="11"/>
      <c r="G168" s="11"/>
      <c r="H168" s="11"/>
      <c r="I168" s="11"/>
      <c r="J168" s="356"/>
    </row>
    <row r="169" spans="1:10" s="10" customFormat="1" ht="14.25">
      <c r="A169" s="11"/>
      <c r="B169" s="11"/>
      <c r="C169" s="11"/>
      <c r="D169" s="11"/>
      <c r="E169" s="11"/>
      <c r="F169" s="11"/>
      <c r="G169" s="11"/>
      <c r="H169" s="11"/>
      <c r="I169" s="11"/>
      <c r="J169" s="356"/>
    </row>
    <row r="170" spans="1:10" s="10" customFormat="1" ht="14.25">
      <c r="A170" s="11"/>
      <c r="B170" s="11"/>
      <c r="C170" s="11"/>
      <c r="D170" s="11"/>
      <c r="E170" s="11"/>
      <c r="F170" s="11"/>
      <c r="G170" s="11"/>
      <c r="H170" s="11"/>
      <c r="I170" s="11"/>
      <c r="J170" s="356"/>
    </row>
    <row r="171" spans="1:10" s="10" customFormat="1" ht="14.25">
      <c r="A171" s="11"/>
      <c r="B171" s="11"/>
      <c r="C171" s="11"/>
      <c r="D171" s="11"/>
      <c r="E171" s="11"/>
      <c r="F171" s="11"/>
      <c r="G171" s="11"/>
      <c r="H171" s="11"/>
      <c r="I171" s="11"/>
      <c r="J171" s="356"/>
    </row>
    <row r="172" spans="1:10" s="10" customFormat="1" ht="14.25">
      <c r="A172" s="11"/>
      <c r="B172" s="11"/>
      <c r="C172" s="11"/>
      <c r="D172" s="11"/>
      <c r="E172" s="11"/>
      <c r="F172" s="11"/>
      <c r="G172" s="11"/>
      <c r="H172" s="11"/>
      <c r="I172" s="11"/>
      <c r="J172" s="356"/>
    </row>
    <row r="173" spans="1:10" s="10" customFormat="1" ht="14.25">
      <c r="A173" s="11"/>
      <c r="B173" s="11"/>
      <c r="C173" s="11"/>
      <c r="D173" s="11"/>
      <c r="E173" s="11"/>
      <c r="F173" s="11"/>
      <c r="G173" s="11"/>
      <c r="H173" s="11"/>
      <c r="I173" s="11"/>
      <c r="J173" s="356"/>
    </row>
    <row r="174" spans="1:10" s="10" customFormat="1" ht="14.25">
      <c r="A174" s="11"/>
      <c r="B174" s="11"/>
      <c r="C174" s="11"/>
      <c r="D174" s="11"/>
      <c r="E174" s="11"/>
      <c r="F174" s="11"/>
      <c r="G174" s="11"/>
      <c r="H174" s="11"/>
      <c r="I174" s="11"/>
      <c r="J174" s="356"/>
    </row>
    <row r="175" spans="1:10" s="10" customFormat="1" ht="14.25">
      <c r="A175" s="11"/>
      <c r="B175" s="11"/>
      <c r="C175" s="11"/>
      <c r="D175" s="11"/>
      <c r="E175" s="11"/>
      <c r="F175" s="11"/>
      <c r="G175" s="11"/>
      <c r="H175" s="11"/>
      <c r="I175" s="11"/>
      <c r="J175" s="356"/>
    </row>
    <row r="176" spans="1:10" s="10" customFormat="1" ht="14.25">
      <c r="A176" s="11"/>
      <c r="B176" s="11"/>
      <c r="C176" s="11"/>
      <c r="D176" s="11"/>
      <c r="E176" s="11"/>
      <c r="F176" s="11"/>
      <c r="G176" s="11"/>
      <c r="H176" s="11"/>
      <c r="I176" s="11"/>
      <c r="J176" s="356"/>
    </row>
    <row r="177" spans="1:10" s="10" customFormat="1" ht="14.25">
      <c r="A177" s="11"/>
      <c r="B177" s="11"/>
      <c r="C177" s="11"/>
      <c r="D177" s="11"/>
      <c r="E177" s="11"/>
      <c r="F177" s="11"/>
      <c r="G177" s="11"/>
      <c r="H177" s="11"/>
      <c r="I177" s="11"/>
      <c r="J177" s="356"/>
    </row>
    <row r="178" spans="1:10" s="10" customFormat="1" ht="14.25">
      <c r="A178" s="11"/>
      <c r="B178" s="11"/>
      <c r="C178" s="11"/>
      <c r="D178" s="11"/>
      <c r="E178" s="11"/>
      <c r="F178" s="11"/>
      <c r="G178" s="11"/>
      <c r="H178" s="11"/>
      <c r="I178" s="11"/>
      <c r="J178" s="356"/>
    </row>
    <row r="179" spans="1:10" s="10" customFormat="1" ht="14.25">
      <c r="A179" s="11"/>
      <c r="B179" s="11"/>
      <c r="C179" s="11"/>
      <c r="D179" s="11"/>
      <c r="E179" s="11"/>
      <c r="F179" s="11"/>
      <c r="G179" s="11"/>
      <c r="H179" s="11"/>
      <c r="I179" s="11"/>
      <c r="J179" s="356"/>
    </row>
    <row r="180" spans="1:10" s="10" customFormat="1" ht="14.25">
      <c r="A180" s="11"/>
      <c r="B180" s="11"/>
      <c r="C180" s="11"/>
      <c r="D180" s="11"/>
      <c r="E180" s="11"/>
      <c r="F180" s="11"/>
      <c r="G180" s="11"/>
      <c r="H180" s="11"/>
      <c r="I180" s="11"/>
      <c r="J180" s="356"/>
    </row>
    <row r="181" spans="1:10" s="10" customFormat="1" ht="14.25">
      <c r="A181" s="11"/>
      <c r="B181" s="11"/>
      <c r="C181" s="11"/>
      <c r="D181" s="11"/>
      <c r="E181" s="11"/>
      <c r="F181" s="11"/>
      <c r="G181" s="11"/>
      <c r="H181" s="11"/>
      <c r="I181" s="11"/>
      <c r="J181" s="356"/>
    </row>
    <row r="182" spans="1:10" s="10" customFormat="1" ht="14.25">
      <c r="A182" s="11"/>
      <c r="B182" s="11"/>
      <c r="C182" s="11"/>
      <c r="D182" s="11"/>
      <c r="E182" s="11"/>
      <c r="F182" s="11"/>
      <c r="G182" s="11"/>
      <c r="H182" s="11"/>
      <c r="I182" s="11"/>
      <c r="J182" s="356"/>
    </row>
    <row r="183" spans="1:10" s="10" customFormat="1" ht="14.25">
      <c r="A183" s="11"/>
      <c r="B183" s="11"/>
      <c r="C183" s="11"/>
      <c r="D183" s="11"/>
      <c r="E183" s="11"/>
      <c r="F183" s="11"/>
      <c r="G183" s="11"/>
      <c r="H183" s="11"/>
      <c r="I183" s="11"/>
      <c r="J183" s="356"/>
    </row>
    <row r="184" spans="1:10" s="10" customFormat="1" ht="14.25">
      <c r="A184" s="11"/>
      <c r="B184" s="11"/>
      <c r="C184" s="11"/>
      <c r="D184" s="11"/>
      <c r="E184" s="11"/>
      <c r="F184" s="11"/>
      <c r="G184" s="11"/>
      <c r="H184" s="11"/>
      <c r="I184" s="11"/>
      <c r="J184" s="356"/>
    </row>
    <row r="185" spans="1:10" s="10" customFormat="1" ht="14.25">
      <c r="A185" s="11"/>
      <c r="B185" s="11"/>
      <c r="C185" s="11"/>
      <c r="D185" s="11"/>
      <c r="E185" s="11"/>
      <c r="F185" s="11"/>
      <c r="G185" s="11"/>
      <c r="H185" s="11"/>
      <c r="I185" s="11"/>
      <c r="J185" s="356"/>
    </row>
    <row r="186" spans="1:10" s="10" customFormat="1" ht="14.25">
      <c r="A186" s="11"/>
      <c r="B186" s="11"/>
      <c r="C186" s="11"/>
      <c r="D186" s="11"/>
      <c r="E186" s="11"/>
      <c r="F186" s="11"/>
      <c r="G186" s="11"/>
      <c r="H186" s="11"/>
      <c r="I186" s="11"/>
      <c r="J186" s="356"/>
    </row>
    <row r="187" spans="1:10" s="10" customFormat="1" ht="14.25">
      <c r="A187" s="11"/>
      <c r="B187" s="11"/>
      <c r="C187" s="11"/>
      <c r="D187" s="11"/>
      <c r="E187" s="11"/>
      <c r="F187" s="11"/>
      <c r="G187" s="11"/>
      <c r="H187" s="11"/>
      <c r="I187" s="11"/>
      <c r="J187" s="356"/>
    </row>
    <row r="188" spans="1:10" s="10" customFormat="1" ht="14.25">
      <c r="A188" s="11"/>
      <c r="B188" s="11"/>
      <c r="C188" s="11"/>
      <c r="D188" s="11"/>
      <c r="E188" s="11"/>
      <c r="F188" s="11"/>
      <c r="G188" s="11"/>
      <c r="H188" s="11"/>
      <c r="I188" s="11"/>
      <c r="J188" s="356"/>
    </row>
    <row r="189" spans="1:10" s="10" customFormat="1" ht="14.25">
      <c r="A189" s="11"/>
      <c r="B189" s="11"/>
      <c r="C189" s="11"/>
      <c r="D189" s="11"/>
      <c r="E189" s="11"/>
      <c r="F189" s="11"/>
      <c r="G189" s="11"/>
      <c r="H189" s="11"/>
      <c r="I189" s="11"/>
      <c r="J189" s="356"/>
    </row>
    <row r="190" spans="1:10" s="10" customFormat="1" ht="14.25">
      <c r="A190" s="11"/>
      <c r="B190" s="11"/>
      <c r="C190" s="11"/>
      <c r="D190" s="11"/>
      <c r="E190" s="11"/>
      <c r="F190" s="11"/>
      <c r="G190" s="11"/>
      <c r="H190" s="11"/>
      <c r="I190" s="11"/>
      <c r="J190" s="356"/>
    </row>
    <row r="191" spans="1:10" ht="14.25">
      <c r="A191" s="11"/>
      <c r="B191" s="11"/>
      <c r="C191" s="11"/>
      <c r="D191" s="11"/>
      <c r="E191" s="11"/>
      <c r="F191" s="11"/>
      <c r="G191" s="11"/>
      <c r="H191" s="11"/>
      <c r="I191" s="11"/>
    </row>
    <row r="192" spans="1:10" ht="14.25">
      <c r="A192" s="11"/>
      <c r="B192" s="11"/>
      <c r="C192" s="11"/>
      <c r="D192" s="11"/>
      <c r="E192" s="11"/>
      <c r="F192" s="11"/>
      <c r="G192" s="11"/>
      <c r="H192" s="11"/>
      <c r="I192" s="11"/>
    </row>
    <row r="193" spans="1:9" ht="14.25">
      <c r="A193" s="11"/>
      <c r="B193" s="11"/>
      <c r="C193" s="11"/>
      <c r="D193" s="11"/>
      <c r="E193" s="11"/>
      <c r="F193" s="11"/>
      <c r="G193" s="11"/>
      <c r="H193" s="11"/>
      <c r="I193" s="11"/>
    </row>
    <row r="194" spans="1:9" ht="14.25">
      <c r="A194" s="11"/>
      <c r="B194" s="11"/>
      <c r="C194" s="11"/>
      <c r="D194" s="11"/>
      <c r="E194" s="11"/>
      <c r="F194" s="11"/>
      <c r="G194" s="11"/>
      <c r="H194" s="11"/>
      <c r="I194" s="11"/>
    </row>
    <row r="195" spans="1:9" ht="14.25">
      <c r="A195" s="11"/>
      <c r="B195" s="11"/>
      <c r="C195" s="11"/>
      <c r="D195" s="11"/>
      <c r="E195" s="11"/>
      <c r="F195" s="11"/>
      <c r="G195" s="11"/>
      <c r="H195" s="11"/>
      <c r="I195" s="11"/>
    </row>
    <row r="196" spans="1:9" ht="14.25">
      <c r="A196" s="11"/>
      <c r="B196" s="11"/>
      <c r="C196" s="11"/>
      <c r="D196" s="11"/>
      <c r="E196" s="11"/>
      <c r="F196" s="11"/>
      <c r="G196" s="11"/>
      <c r="H196" s="11"/>
      <c r="I196" s="11"/>
    </row>
    <row r="197" spans="1:9" ht="14.25">
      <c r="A197" s="11"/>
      <c r="B197" s="11"/>
      <c r="C197" s="11"/>
      <c r="D197" s="11"/>
      <c r="E197" s="11"/>
      <c r="F197" s="11"/>
      <c r="G197" s="11"/>
      <c r="H197" s="11"/>
      <c r="I197" s="11"/>
    </row>
    <row r="198" spans="1:9" ht="14.25">
      <c r="A198" s="11"/>
      <c r="B198" s="11"/>
      <c r="C198" s="11"/>
      <c r="D198" s="11"/>
      <c r="E198" s="11"/>
      <c r="F198" s="11"/>
      <c r="G198" s="11"/>
      <c r="H198" s="11"/>
      <c r="I198" s="11"/>
    </row>
    <row r="199" spans="1:9" ht="14.25">
      <c r="A199" s="11"/>
      <c r="B199" s="11"/>
      <c r="C199" s="11"/>
      <c r="D199" s="11"/>
      <c r="E199" s="11"/>
      <c r="F199" s="11"/>
      <c r="G199" s="11"/>
      <c r="H199" s="11"/>
      <c r="I199" s="11"/>
    </row>
    <row r="200" spans="1:9" ht="14.25">
      <c r="A200" s="11"/>
      <c r="B200" s="11"/>
      <c r="C200" s="11"/>
      <c r="D200" s="11"/>
      <c r="E200" s="11"/>
      <c r="F200" s="11"/>
      <c r="G200" s="11"/>
      <c r="H200" s="11"/>
      <c r="I200" s="11"/>
    </row>
    <row r="201" spans="1:9" ht="14.25">
      <c r="A201" s="11"/>
      <c r="B201" s="11"/>
      <c r="C201" s="11"/>
      <c r="D201" s="11"/>
      <c r="E201" s="11"/>
      <c r="F201" s="11"/>
      <c r="G201" s="11"/>
      <c r="H201" s="11"/>
      <c r="I201" s="11"/>
    </row>
    <row r="202" spans="1:9" ht="14.25">
      <c r="A202" s="11"/>
      <c r="B202" s="11"/>
      <c r="C202" s="11"/>
      <c r="D202" s="11"/>
      <c r="E202" s="11"/>
      <c r="F202" s="11"/>
      <c r="G202" s="11"/>
      <c r="H202" s="11"/>
      <c r="I202" s="11"/>
    </row>
    <row r="203" spans="1:9" ht="14.25">
      <c r="A203" s="11"/>
      <c r="B203" s="11"/>
      <c r="C203" s="11"/>
      <c r="D203" s="11"/>
      <c r="E203" s="11"/>
      <c r="F203" s="11"/>
      <c r="G203" s="11"/>
      <c r="H203" s="11"/>
      <c r="I203" s="11"/>
    </row>
    <row r="204" spans="1:9" ht="14.25">
      <c r="A204" s="11"/>
      <c r="B204" s="11"/>
      <c r="C204" s="11"/>
      <c r="D204" s="11"/>
      <c r="E204" s="11"/>
      <c r="F204" s="11"/>
      <c r="G204" s="11"/>
      <c r="H204" s="11"/>
      <c r="I204" s="11"/>
    </row>
    <row r="205" spans="1:9" ht="14.25">
      <c r="A205" s="11"/>
      <c r="B205" s="11"/>
      <c r="C205" s="11"/>
      <c r="D205" s="11"/>
      <c r="E205" s="11"/>
      <c r="F205" s="11"/>
      <c r="G205" s="11"/>
      <c r="H205" s="11"/>
      <c r="I205" s="11"/>
    </row>
    <row r="206" spans="1:9" ht="14.25">
      <c r="A206" s="11"/>
      <c r="B206" s="11"/>
      <c r="C206" s="11"/>
      <c r="D206" s="11"/>
      <c r="E206" s="11"/>
      <c r="F206" s="11"/>
      <c r="G206" s="11"/>
      <c r="H206" s="11"/>
      <c r="I206" s="11"/>
    </row>
    <row r="207" spans="1:9" ht="14.25">
      <c r="A207" s="11"/>
      <c r="B207" s="11"/>
      <c r="C207" s="11"/>
      <c r="D207" s="11"/>
      <c r="E207" s="11"/>
      <c r="F207" s="11"/>
      <c r="G207" s="11"/>
      <c r="H207" s="11"/>
      <c r="I207" s="11"/>
    </row>
    <row r="208" spans="1:9" ht="14.25">
      <c r="A208" s="11"/>
      <c r="B208" s="11"/>
      <c r="C208" s="11"/>
      <c r="D208" s="11"/>
      <c r="E208" s="11"/>
      <c r="F208" s="11"/>
      <c r="G208" s="11"/>
      <c r="H208" s="11"/>
      <c r="I208" s="11"/>
    </row>
    <row r="209" spans="1:9" ht="14.25">
      <c r="A209" s="11"/>
      <c r="B209" s="11"/>
      <c r="C209" s="11"/>
      <c r="D209" s="11"/>
      <c r="E209" s="11"/>
      <c r="F209" s="11"/>
      <c r="G209" s="11"/>
      <c r="H209" s="11"/>
      <c r="I209" s="11"/>
    </row>
    <row r="210" spans="1:9" ht="14.25">
      <c r="A210" s="11"/>
      <c r="B210" s="11"/>
      <c r="C210" s="11"/>
      <c r="D210" s="11"/>
      <c r="E210" s="11"/>
      <c r="F210" s="11"/>
      <c r="G210" s="11"/>
      <c r="H210" s="11"/>
      <c r="I210" s="11"/>
    </row>
    <row r="211" spans="1:9" ht="14.25">
      <c r="A211" s="11"/>
      <c r="B211" s="11"/>
      <c r="C211" s="11"/>
      <c r="D211" s="11"/>
      <c r="E211" s="11"/>
      <c r="F211" s="11"/>
      <c r="G211" s="11"/>
      <c r="H211" s="11"/>
      <c r="I211" s="11"/>
    </row>
    <row r="212" spans="1:9" ht="14.25">
      <c r="A212" s="11"/>
      <c r="B212" s="11"/>
      <c r="C212" s="11"/>
      <c r="D212" s="11"/>
      <c r="E212" s="11"/>
      <c r="F212" s="11"/>
      <c r="G212" s="11"/>
      <c r="H212" s="11"/>
      <c r="I212" s="11"/>
    </row>
    <row r="213" spans="1:9" ht="14.25">
      <c r="A213" s="11"/>
      <c r="B213" s="11"/>
      <c r="C213" s="11"/>
      <c r="D213" s="11"/>
      <c r="E213" s="11"/>
      <c r="F213" s="11"/>
      <c r="G213" s="11"/>
      <c r="H213" s="11"/>
      <c r="I213" s="11"/>
    </row>
    <row r="214" spans="1:9" ht="14.25">
      <c r="A214" s="11"/>
      <c r="B214" s="11"/>
      <c r="C214" s="11"/>
      <c r="D214" s="11"/>
      <c r="E214" s="11"/>
      <c r="F214" s="11"/>
      <c r="G214" s="11"/>
      <c r="H214" s="11"/>
      <c r="I214" s="11"/>
    </row>
    <row r="215" spans="1:9" ht="14.25">
      <c r="A215" s="11"/>
      <c r="B215" s="11"/>
      <c r="C215" s="11"/>
      <c r="D215" s="11"/>
      <c r="E215" s="11"/>
      <c r="F215" s="11"/>
      <c r="G215" s="11"/>
      <c r="H215" s="11"/>
      <c r="I215" s="11"/>
    </row>
    <row r="216" spans="1:9" ht="14.25">
      <c r="A216" s="11"/>
      <c r="B216" s="11"/>
      <c r="C216" s="11"/>
      <c r="D216" s="11"/>
      <c r="E216" s="11"/>
      <c r="F216" s="11"/>
      <c r="G216" s="11"/>
      <c r="H216" s="11"/>
      <c r="I216" s="11"/>
    </row>
    <row r="217" spans="1:9" ht="14.25">
      <c r="A217" s="11"/>
      <c r="B217" s="11"/>
      <c r="C217" s="11"/>
      <c r="D217" s="11"/>
      <c r="E217" s="11"/>
      <c r="F217" s="11"/>
      <c r="G217" s="11"/>
      <c r="H217" s="11"/>
      <c r="I217" s="11"/>
    </row>
    <row r="218" spans="1:9" ht="14.25">
      <c r="A218" s="11"/>
      <c r="B218" s="11"/>
      <c r="C218" s="11"/>
      <c r="D218" s="11"/>
      <c r="E218" s="11"/>
      <c r="F218" s="11"/>
      <c r="G218" s="11"/>
      <c r="H218" s="11"/>
      <c r="I218" s="11"/>
    </row>
    <row r="219" spans="1:9" ht="14.25">
      <c r="A219" s="11"/>
      <c r="B219" s="11"/>
      <c r="C219" s="11"/>
      <c r="D219" s="11"/>
      <c r="E219" s="11"/>
      <c r="F219" s="11"/>
      <c r="G219" s="11"/>
      <c r="H219" s="11"/>
      <c r="I219" s="11"/>
    </row>
    <row r="220" spans="1:9" ht="14.25">
      <c r="A220" s="11"/>
      <c r="B220" s="11"/>
      <c r="C220" s="11"/>
      <c r="D220" s="11"/>
      <c r="E220" s="11"/>
      <c r="F220" s="11"/>
      <c r="G220" s="11"/>
      <c r="H220" s="11"/>
      <c r="I220" s="11"/>
    </row>
    <row r="221" spans="1:9" ht="14.25">
      <c r="A221" s="11"/>
      <c r="B221" s="11"/>
      <c r="C221" s="11"/>
      <c r="D221" s="11"/>
      <c r="E221" s="11"/>
      <c r="F221" s="11"/>
      <c r="G221" s="11"/>
      <c r="H221" s="11"/>
      <c r="I221" s="11"/>
    </row>
    <row r="222" spans="1:9" ht="14.25">
      <c r="A222" s="11"/>
      <c r="B222" s="11"/>
      <c r="C222" s="11"/>
      <c r="D222" s="11"/>
      <c r="E222" s="11"/>
      <c r="F222" s="11"/>
      <c r="G222" s="11"/>
      <c r="H222" s="11"/>
      <c r="I222" s="11"/>
    </row>
    <row r="223" spans="1:9" ht="14.25">
      <c r="A223" s="11"/>
      <c r="B223" s="11"/>
      <c r="C223" s="11"/>
      <c r="D223" s="11"/>
      <c r="E223" s="11"/>
      <c r="F223" s="11"/>
      <c r="G223" s="11"/>
      <c r="H223" s="11"/>
      <c r="I223" s="11"/>
    </row>
    <row r="224" spans="1:9" ht="14.25">
      <c r="A224" s="11"/>
      <c r="B224" s="11"/>
      <c r="C224" s="11"/>
      <c r="D224" s="11"/>
      <c r="E224" s="11"/>
      <c r="F224" s="11"/>
      <c r="G224" s="11"/>
      <c r="H224" s="11"/>
      <c r="I224" s="11"/>
    </row>
    <row r="225" spans="1:9" ht="14.25">
      <c r="A225" s="11"/>
      <c r="B225" s="11"/>
      <c r="C225" s="11"/>
      <c r="D225" s="11"/>
      <c r="E225" s="11"/>
      <c r="F225" s="11"/>
      <c r="G225" s="11"/>
      <c r="H225" s="11"/>
      <c r="I225" s="11"/>
    </row>
    <row r="226" spans="1:9" ht="14.25">
      <c r="A226" s="11"/>
      <c r="B226" s="11"/>
      <c r="C226" s="11"/>
      <c r="D226" s="11"/>
      <c r="E226" s="11"/>
      <c r="F226" s="11"/>
      <c r="G226" s="11"/>
      <c r="H226" s="11"/>
      <c r="I226" s="11"/>
    </row>
    <row r="227" spans="1:9" ht="14.25">
      <c r="A227" s="11"/>
      <c r="B227" s="11"/>
      <c r="C227" s="11"/>
      <c r="D227" s="11"/>
      <c r="E227" s="11"/>
      <c r="F227" s="11"/>
      <c r="G227" s="11"/>
      <c r="H227" s="11"/>
      <c r="I227" s="11"/>
    </row>
    <row r="228" spans="1:9" ht="14.25">
      <c r="A228" s="11"/>
      <c r="B228" s="11"/>
      <c r="C228" s="11"/>
      <c r="D228" s="11"/>
      <c r="E228" s="11"/>
      <c r="F228" s="11"/>
      <c r="G228" s="11"/>
      <c r="H228" s="11"/>
      <c r="I228" s="11"/>
    </row>
    <row r="229" spans="1:9" ht="14.25">
      <c r="A229" s="11"/>
      <c r="B229" s="11"/>
      <c r="C229" s="11"/>
      <c r="D229" s="11"/>
      <c r="E229" s="11"/>
      <c r="F229" s="11"/>
      <c r="G229" s="11"/>
      <c r="H229" s="11"/>
      <c r="I229" s="11"/>
    </row>
    <row r="230" spans="1:9" ht="14.25">
      <c r="A230" s="11"/>
      <c r="B230" s="11"/>
      <c r="C230" s="11"/>
      <c r="D230" s="11"/>
      <c r="E230" s="11"/>
      <c r="F230" s="11"/>
      <c r="G230" s="11"/>
      <c r="H230" s="11"/>
      <c r="I230" s="11"/>
    </row>
    <row r="231" spans="1:9" ht="14.25">
      <c r="A231" s="11"/>
      <c r="B231" s="11"/>
      <c r="C231" s="11"/>
      <c r="D231" s="11"/>
      <c r="E231" s="11"/>
      <c r="F231" s="11"/>
      <c r="G231" s="11"/>
      <c r="H231" s="11"/>
      <c r="I231" s="11"/>
    </row>
    <row r="232" spans="1:9" ht="14.25">
      <c r="A232" s="11"/>
      <c r="B232" s="11"/>
      <c r="C232" s="11"/>
      <c r="D232" s="11"/>
      <c r="E232" s="11"/>
      <c r="F232" s="11"/>
      <c r="G232" s="11"/>
      <c r="H232" s="11"/>
      <c r="I232" s="11"/>
    </row>
    <row r="233" spans="1:9" ht="14.25">
      <c r="A233" s="11"/>
      <c r="B233" s="11"/>
      <c r="C233" s="11"/>
      <c r="D233" s="11"/>
      <c r="E233" s="11"/>
      <c r="F233" s="11"/>
      <c r="G233" s="11"/>
      <c r="H233" s="11"/>
      <c r="I233" s="11"/>
    </row>
    <row r="234" spans="1:9" ht="14.25">
      <c r="A234" s="11"/>
      <c r="B234" s="11"/>
      <c r="C234" s="11"/>
      <c r="D234" s="11"/>
      <c r="E234" s="11"/>
      <c r="F234" s="11"/>
      <c r="G234" s="11"/>
      <c r="H234" s="11"/>
      <c r="I234" s="11"/>
    </row>
    <row r="235" spans="1:9" ht="14.25">
      <c r="A235" s="11"/>
      <c r="B235" s="11"/>
      <c r="C235" s="11"/>
      <c r="D235" s="11"/>
      <c r="E235" s="11"/>
      <c r="F235" s="11"/>
      <c r="G235" s="11"/>
      <c r="H235" s="11"/>
      <c r="I235" s="11"/>
    </row>
    <row r="236" spans="1:9" ht="14.25">
      <c r="A236" s="11"/>
      <c r="B236" s="11"/>
      <c r="C236" s="11"/>
      <c r="D236" s="11"/>
      <c r="E236" s="11"/>
      <c r="F236" s="11"/>
      <c r="G236" s="11"/>
      <c r="H236" s="11"/>
      <c r="I236" s="11"/>
    </row>
    <row r="237" spans="1:9" ht="14.25">
      <c r="A237" s="11"/>
      <c r="B237" s="11"/>
      <c r="C237" s="11"/>
      <c r="D237" s="11"/>
      <c r="E237" s="11"/>
      <c r="F237" s="11"/>
      <c r="G237" s="11"/>
      <c r="H237" s="11"/>
      <c r="I237" s="11"/>
    </row>
    <row r="238" spans="1:9" ht="14.25">
      <c r="A238" s="11"/>
      <c r="B238" s="11"/>
      <c r="C238" s="11"/>
      <c r="D238" s="11"/>
      <c r="E238" s="11"/>
      <c r="F238" s="11"/>
      <c r="G238" s="11"/>
      <c r="H238" s="11"/>
      <c r="I238" s="11"/>
    </row>
    <row r="239" spans="1:9" ht="14.25">
      <c r="A239" s="11"/>
      <c r="B239" s="11"/>
      <c r="C239" s="11"/>
      <c r="D239" s="11"/>
      <c r="E239" s="11"/>
      <c r="F239" s="11"/>
      <c r="G239" s="11"/>
      <c r="H239" s="11"/>
      <c r="I239" s="11"/>
    </row>
    <row r="240" spans="1:9" ht="14.25">
      <c r="A240" s="11"/>
      <c r="B240" s="11"/>
      <c r="C240" s="11"/>
      <c r="D240" s="11"/>
      <c r="E240" s="11"/>
      <c r="F240" s="11"/>
      <c r="G240" s="11"/>
      <c r="H240" s="11"/>
      <c r="I240" s="11"/>
    </row>
    <row r="241" spans="1:9" ht="14.25">
      <c r="A241" s="11"/>
      <c r="B241" s="11"/>
      <c r="C241" s="11"/>
      <c r="D241" s="11"/>
      <c r="E241" s="11"/>
      <c r="F241" s="11"/>
      <c r="G241" s="11"/>
      <c r="H241" s="11"/>
      <c r="I241" s="11"/>
    </row>
    <row r="242" spans="1:9" ht="14.25">
      <c r="A242" s="11"/>
      <c r="B242" s="11"/>
      <c r="C242" s="11"/>
      <c r="D242" s="11"/>
      <c r="E242" s="11"/>
      <c r="F242" s="11"/>
      <c r="G242" s="11"/>
      <c r="H242" s="11"/>
      <c r="I242" s="11"/>
    </row>
    <row r="243" spans="1:9" ht="14.25">
      <c r="A243" s="11"/>
      <c r="B243" s="11"/>
      <c r="C243" s="11"/>
      <c r="D243" s="11"/>
      <c r="E243" s="11"/>
      <c r="F243" s="11"/>
      <c r="G243" s="11"/>
      <c r="H243" s="11"/>
      <c r="I243" s="11"/>
    </row>
    <row r="244" spans="1:9" ht="14.25">
      <c r="A244" s="11"/>
      <c r="B244" s="11"/>
      <c r="C244" s="11"/>
      <c r="D244" s="11"/>
      <c r="E244" s="11"/>
      <c r="F244" s="11"/>
      <c r="G244" s="11"/>
      <c r="H244" s="11"/>
      <c r="I244" s="11"/>
    </row>
    <row r="245" spans="1:9" ht="14.25">
      <c r="A245" s="11"/>
      <c r="B245" s="11"/>
      <c r="C245" s="11"/>
      <c r="D245" s="11"/>
      <c r="E245" s="11"/>
      <c r="F245" s="11"/>
      <c r="G245" s="11"/>
      <c r="H245" s="11"/>
      <c r="I245" s="11"/>
    </row>
    <row r="246" spans="1:9" ht="14.25">
      <c r="A246" s="11"/>
      <c r="B246" s="11"/>
      <c r="C246" s="11"/>
      <c r="D246" s="11"/>
      <c r="E246" s="11"/>
      <c r="F246" s="11"/>
      <c r="G246" s="11"/>
      <c r="H246" s="11"/>
      <c r="I246" s="11"/>
    </row>
    <row r="247" spans="1:9" ht="14.25">
      <c r="A247" s="11"/>
      <c r="B247" s="11"/>
      <c r="C247" s="11"/>
      <c r="D247" s="11"/>
      <c r="E247" s="11"/>
      <c r="F247" s="11"/>
      <c r="G247" s="11"/>
      <c r="H247" s="11"/>
      <c r="I247" s="11"/>
    </row>
    <row r="248" spans="1:9" ht="14.25">
      <c r="A248" s="11"/>
      <c r="B248" s="11"/>
      <c r="C248" s="11"/>
      <c r="D248" s="11"/>
      <c r="E248" s="11"/>
      <c r="F248" s="11"/>
      <c r="G248" s="11"/>
      <c r="H248" s="11"/>
      <c r="I248" s="11"/>
    </row>
    <row r="249" spans="1:9" ht="14.25">
      <c r="A249" s="11"/>
      <c r="B249" s="11"/>
      <c r="C249" s="11"/>
      <c r="D249" s="11"/>
      <c r="E249" s="11"/>
      <c r="F249" s="11"/>
      <c r="G249" s="11"/>
      <c r="H249" s="11"/>
      <c r="I249" s="11"/>
    </row>
    <row r="250" spans="1:9" ht="14.25">
      <c r="A250" s="11"/>
      <c r="B250" s="11"/>
      <c r="C250" s="11"/>
      <c r="D250" s="11"/>
      <c r="E250" s="11"/>
      <c r="F250" s="11"/>
      <c r="G250" s="11"/>
      <c r="H250" s="11"/>
      <c r="I250" s="11"/>
    </row>
    <row r="251" spans="1:9" ht="14.25">
      <c r="A251" s="11"/>
      <c r="B251" s="11"/>
      <c r="C251" s="11"/>
      <c r="D251" s="11"/>
      <c r="E251" s="11"/>
      <c r="F251" s="11"/>
      <c r="G251" s="11"/>
      <c r="H251" s="11"/>
      <c r="I251" s="11"/>
    </row>
    <row r="252" spans="1:9" ht="14.25">
      <c r="A252" s="11"/>
      <c r="B252" s="11"/>
      <c r="C252" s="11"/>
      <c r="D252" s="11"/>
      <c r="E252" s="11"/>
      <c r="F252" s="11"/>
      <c r="G252" s="11"/>
      <c r="H252" s="11"/>
      <c r="I252" s="11"/>
    </row>
    <row r="253" spans="1:9" ht="14.25">
      <c r="A253" s="11"/>
      <c r="B253" s="11"/>
      <c r="C253" s="11"/>
      <c r="D253" s="11"/>
      <c r="E253" s="11"/>
      <c r="F253" s="11"/>
      <c r="G253" s="11"/>
      <c r="H253" s="11"/>
      <c r="I253" s="11"/>
    </row>
    <row r="254" spans="1:9" ht="14.25">
      <c r="A254" s="11"/>
      <c r="B254" s="11"/>
      <c r="C254" s="11"/>
      <c r="D254" s="11"/>
      <c r="E254" s="11"/>
      <c r="F254" s="11"/>
      <c r="G254" s="11"/>
      <c r="H254" s="11"/>
      <c r="I254" s="11"/>
    </row>
    <row r="255" spans="1:9" ht="14.25">
      <c r="A255" s="11"/>
      <c r="B255" s="11"/>
      <c r="C255" s="11"/>
      <c r="D255" s="11"/>
      <c r="E255" s="11"/>
      <c r="F255" s="11"/>
      <c r="G255" s="11"/>
      <c r="H255" s="11"/>
      <c r="I255" s="11"/>
    </row>
    <row r="256" spans="1:9" ht="14.25">
      <c r="A256" s="11"/>
      <c r="B256" s="11"/>
      <c r="C256" s="11"/>
      <c r="D256" s="11"/>
      <c r="E256" s="11"/>
      <c r="F256" s="11"/>
      <c r="G256" s="11"/>
      <c r="H256" s="11"/>
      <c r="I256" s="11"/>
    </row>
    <row r="257" spans="1:9" ht="14.25">
      <c r="A257" s="11"/>
      <c r="B257" s="11"/>
      <c r="C257" s="11"/>
      <c r="D257" s="11"/>
      <c r="E257" s="11"/>
      <c r="F257" s="11"/>
      <c r="G257" s="11"/>
      <c r="H257" s="11"/>
      <c r="I257" s="11"/>
    </row>
    <row r="258" spans="1:9" ht="14.25">
      <c r="A258" s="11"/>
      <c r="B258" s="11"/>
      <c r="C258" s="11"/>
      <c r="D258" s="11"/>
      <c r="E258" s="11"/>
      <c r="F258" s="11"/>
      <c r="G258" s="11"/>
      <c r="H258" s="11"/>
      <c r="I258" s="11"/>
    </row>
    <row r="259" spans="1:9" ht="14.25">
      <c r="A259" s="11"/>
      <c r="B259" s="11"/>
      <c r="C259" s="11"/>
      <c r="D259" s="11"/>
      <c r="E259" s="11"/>
      <c r="F259" s="11"/>
      <c r="G259" s="11"/>
      <c r="H259" s="11"/>
      <c r="I259" s="11"/>
    </row>
    <row r="260" spans="1:9" ht="14.25">
      <c r="A260" s="11"/>
      <c r="B260" s="11"/>
      <c r="C260" s="11"/>
      <c r="D260" s="11"/>
      <c r="E260" s="11"/>
      <c r="F260" s="11"/>
      <c r="G260" s="11"/>
      <c r="H260" s="11"/>
      <c r="I260" s="11"/>
    </row>
    <row r="261" spans="1:9" ht="14.25">
      <c r="A261" s="11"/>
      <c r="B261" s="11"/>
      <c r="C261" s="11"/>
      <c r="D261" s="11"/>
      <c r="E261" s="11"/>
      <c r="F261" s="11"/>
      <c r="G261" s="11"/>
      <c r="H261" s="11"/>
      <c r="I261" s="11"/>
    </row>
    <row r="262" spans="1:9" ht="14.25">
      <c r="A262" s="11"/>
      <c r="B262" s="11"/>
      <c r="C262" s="11"/>
      <c r="D262" s="11"/>
      <c r="E262" s="11"/>
      <c r="F262" s="11"/>
      <c r="G262" s="11"/>
      <c r="H262" s="11"/>
      <c r="I262" s="11"/>
    </row>
    <row r="263" spans="1:9" ht="14.25">
      <c r="A263" s="11"/>
      <c r="B263" s="11"/>
      <c r="C263" s="11"/>
      <c r="D263" s="11"/>
      <c r="E263" s="11"/>
      <c r="F263" s="11"/>
      <c r="G263" s="11"/>
      <c r="H263" s="11"/>
      <c r="I263" s="11"/>
    </row>
    <row r="264" spans="1:9" ht="14.25">
      <c r="A264" s="11"/>
      <c r="B264" s="11"/>
      <c r="C264" s="11"/>
      <c r="D264" s="11"/>
      <c r="E264" s="11"/>
      <c r="F264" s="11"/>
      <c r="G264" s="11"/>
      <c r="H264" s="11"/>
      <c r="I264" s="11"/>
    </row>
    <row r="265" spans="1:9" ht="14.25">
      <c r="A265" s="11"/>
      <c r="B265" s="11"/>
      <c r="C265" s="11"/>
      <c r="D265" s="11"/>
      <c r="E265" s="11"/>
      <c r="F265" s="11"/>
      <c r="G265" s="11"/>
      <c r="H265" s="11"/>
      <c r="I265" s="11"/>
    </row>
    <row r="266" spans="1:9" ht="14.25">
      <c r="A266" s="11"/>
      <c r="B266" s="11"/>
      <c r="C266" s="11"/>
      <c r="D266" s="11"/>
      <c r="E266" s="11"/>
      <c r="F266" s="11"/>
      <c r="G266" s="11"/>
      <c r="H266" s="11"/>
      <c r="I266" s="11"/>
    </row>
    <row r="267" spans="1:9" ht="14.25">
      <c r="A267" s="11"/>
      <c r="B267" s="11"/>
      <c r="C267" s="11"/>
      <c r="D267" s="11"/>
      <c r="E267" s="11"/>
      <c r="F267" s="11"/>
      <c r="G267" s="11"/>
      <c r="H267" s="11"/>
      <c r="I267" s="11"/>
    </row>
    <row r="268" spans="1:9" ht="14.25">
      <c r="A268" s="11"/>
      <c r="B268" s="11"/>
      <c r="C268" s="11"/>
      <c r="D268" s="11"/>
      <c r="E268" s="11"/>
      <c r="F268" s="11"/>
      <c r="G268" s="11"/>
      <c r="H268" s="11"/>
      <c r="I268" s="11"/>
    </row>
    <row r="269" spans="1:9" ht="14.25">
      <c r="A269" s="11"/>
      <c r="B269" s="11"/>
      <c r="C269" s="11"/>
      <c r="D269" s="11"/>
      <c r="E269" s="11"/>
      <c r="F269" s="11"/>
      <c r="G269" s="11"/>
      <c r="H269" s="11"/>
      <c r="I269" s="11"/>
    </row>
    <row r="270" spans="1:9" ht="14.25">
      <c r="A270" s="11"/>
      <c r="B270" s="11"/>
      <c r="C270" s="11"/>
      <c r="D270" s="11"/>
      <c r="E270" s="11"/>
      <c r="F270" s="11"/>
      <c r="G270" s="11"/>
      <c r="H270" s="11"/>
      <c r="I270" s="11"/>
    </row>
  </sheetData>
  <pageMargins left="0.47244094488188981" right="0.31496062992125984" top="0.94488188976377963" bottom="1.4960629921259843" header="0.51181102362204722" footer="1.1811023622047245"/>
  <pageSetup paperSize="9" firstPageNumber="348"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71"/>
  <sheetViews>
    <sheetView zoomScale="93" zoomScaleNormal="93" workbookViewId="0">
      <selection activeCell="U5" sqref="U5"/>
    </sheetView>
  </sheetViews>
  <sheetFormatPr defaultRowHeight="15"/>
  <cols>
    <col min="1" max="1" width="26.7109375" style="10" customWidth="1"/>
    <col min="2" max="2" width="12.140625" style="11" hidden="1" customWidth="1"/>
    <col min="3" max="3" width="9.7109375" style="10" hidden="1" customWidth="1"/>
    <col min="4" max="4" width="9.7109375" style="3" hidden="1" customWidth="1"/>
    <col min="5" max="5" width="11" style="3" customWidth="1"/>
    <col min="6" max="7" width="11.140625" style="3" customWidth="1"/>
    <col min="8" max="8" width="11.28515625" style="3" customWidth="1"/>
    <col min="9" max="9" width="11.85546875" style="3" customWidth="1"/>
    <col min="10" max="10" width="1" style="449" customWidth="1"/>
    <col min="11" max="11" width="11.28515625" style="465" customWidth="1"/>
    <col min="12" max="12" width="9.140625" style="470"/>
    <col min="13" max="16384" width="9.140625" style="27"/>
  </cols>
  <sheetData>
    <row r="1" spans="1:13" s="3" customFormat="1" ht="24" customHeight="1">
      <c r="A1" s="1" t="s">
        <v>812</v>
      </c>
      <c r="B1" s="1"/>
      <c r="J1" s="449"/>
      <c r="K1" s="464"/>
      <c r="L1" s="464"/>
    </row>
    <row r="2" spans="1:13" s="3" customFormat="1" ht="20.100000000000001" customHeight="1">
      <c r="A2" s="1" t="s">
        <v>792</v>
      </c>
      <c r="B2" s="1"/>
      <c r="J2" s="449"/>
      <c r="K2" s="464"/>
      <c r="L2" s="464"/>
    </row>
    <row r="3" spans="1:13" s="3" customFormat="1" ht="20.100000000000001" customHeight="1">
      <c r="A3" s="4" t="s">
        <v>793</v>
      </c>
      <c r="B3" s="1"/>
      <c r="J3" s="449"/>
      <c r="K3" s="464"/>
      <c r="L3" s="464"/>
    </row>
    <row r="4" spans="1:13" s="10" customFormat="1" ht="20.100000000000001" customHeight="1">
      <c r="A4" s="123"/>
      <c r="B4" s="180"/>
      <c r="C4" s="123"/>
      <c r="D4" s="123"/>
      <c r="E4" s="123"/>
      <c r="F4" s="7"/>
      <c r="G4" s="123"/>
      <c r="H4" s="123"/>
      <c r="I4" s="179" t="s">
        <v>388</v>
      </c>
      <c r="J4" s="454"/>
      <c r="K4" s="465"/>
      <c r="L4" s="466"/>
    </row>
    <row r="5" spans="1:13" s="10" customFormat="1" ht="27" customHeight="1">
      <c r="A5" s="11"/>
      <c r="B5" s="12">
        <v>2010</v>
      </c>
      <c r="C5" s="131">
        <v>2014</v>
      </c>
      <c r="D5" s="131">
        <v>2015</v>
      </c>
      <c r="E5" s="450">
        <v>2016</v>
      </c>
      <c r="F5" s="450">
        <v>2017</v>
      </c>
      <c r="G5" s="450">
        <v>2018</v>
      </c>
      <c r="H5" s="450">
        <v>2019</v>
      </c>
      <c r="I5" s="450">
        <v>2020</v>
      </c>
      <c r="J5" s="455"/>
      <c r="K5" s="465" t="s">
        <v>389</v>
      </c>
      <c r="L5" s="467" t="s">
        <v>604</v>
      </c>
    </row>
    <row r="6" spans="1:13" s="10" customFormat="1" ht="7.5" customHeight="1">
      <c r="A6" s="11"/>
      <c r="B6" s="283"/>
      <c r="C6" s="11"/>
      <c r="D6" s="11"/>
      <c r="E6" s="11"/>
      <c r="F6" s="11"/>
      <c r="G6" s="11"/>
      <c r="H6" s="11"/>
      <c r="I6" s="11"/>
      <c r="J6" s="456"/>
      <c r="K6" s="465"/>
      <c r="L6" s="467"/>
    </row>
    <row r="7" spans="1:13" s="3" customFormat="1" ht="19.5" customHeight="1">
      <c r="A7" s="201" t="s">
        <v>2</v>
      </c>
      <c r="B7" s="356">
        <v>176.8200673506928</v>
      </c>
      <c r="C7" s="356">
        <v>188.3</v>
      </c>
      <c r="D7" s="356">
        <v>181.1</v>
      </c>
      <c r="E7" s="471">
        <v>166.98639444174705</v>
      </c>
      <c r="F7" s="471">
        <v>167.19647393948728</v>
      </c>
      <c r="G7" s="471">
        <v>155.74</v>
      </c>
      <c r="H7" s="471">
        <v>150.5</v>
      </c>
      <c r="I7" s="471">
        <v>143.80726100021991</v>
      </c>
      <c r="J7" s="457"/>
      <c r="K7" s="468">
        <v>1299335</v>
      </c>
      <c r="L7" s="467">
        <v>1309792</v>
      </c>
      <c r="M7"/>
    </row>
    <row r="8" spans="1:13" s="3" customFormat="1" ht="19.5" customHeight="1">
      <c r="A8" s="19" t="s">
        <v>3</v>
      </c>
      <c r="B8" s="356">
        <v>1.7306248894455785</v>
      </c>
      <c r="C8" s="356">
        <v>0.87907134002028631</v>
      </c>
      <c r="D8" s="356">
        <v>0.93316803786768854</v>
      </c>
      <c r="E8" s="381">
        <v>1.6281623232572209</v>
      </c>
      <c r="F8" s="381">
        <v>1.4847253918882006</v>
      </c>
      <c r="G8" s="381">
        <v>0.89</v>
      </c>
      <c r="H8" s="381">
        <v>0.86364877842485976</v>
      </c>
      <c r="I8" s="381">
        <v>0.79812984656716945</v>
      </c>
      <c r="J8" s="458"/>
      <c r="K8" s="468">
        <v>227002</v>
      </c>
      <c r="L8" s="467">
        <v>229286</v>
      </c>
      <c r="M8"/>
    </row>
    <row r="9" spans="1:13" s="3" customFormat="1" ht="19.5" customHeight="1">
      <c r="A9" s="186" t="s">
        <v>4</v>
      </c>
      <c r="B9" s="356"/>
      <c r="C9" s="356"/>
      <c r="D9" s="356"/>
      <c r="E9" s="453"/>
      <c r="F9" s="453"/>
      <c r="G9" s="453"/>
      <c r="H9" s="453"/>
      <c r="I9" s="453"/>
      <c r="J9" s="459"/>
      <c r="K9" s="468"/>
      <c r="L9" s="467"/>
      <c r="M9"/>
    </row>
    <row r="10" spans="1:13" s="3" customFormat="1" ht="19.5" customHeight="1">
      <c r="A10" s="19" t="s">
        <v>5</v>
      </c>
      <c r="B10" s="356">
        <v>0</v>
      </c>
      <c r="C10" s="356">
        <v>0</v>
      </c>
      <c r="D10" s="356">
        <v>0</v>
      </c>
      <c r="E10" s="453">
        <v>0</v>
      </c>
      <c r="F10" s="453">
        <v>0</v>
      </c>
      <c r="G10" s="453">
        <v>0</v>
      </c>
      <c r="H10" s="453">
        <v>0</v>
      </c>
      <c r="I10" s="453">
        <v>0</v>
      </c>
      <c r="J10" s="460"/>
      <c r="K10" s="468">
        <v>158981</v>
      </c>
      <c r="L10" s="467">
        <v>159839</v>
      </c>
      <c r="M10"/>
    </row>
    <row r="11" spans="1:13" s="3" customFormat="1" ht="19.5" customHeight="1">
      <c r="A11" s="186" t="s">
        <v>6</v>
      </c>
      <c r="B11" s="356"/>
      <c r="C11" s="356"/>
      <c r="D11" s="356"/>
      <c r="E11" s="453"/>
      <c r="F11" s="453"/>
      <c r="G11" s="453"/>
      <c r="H11" s="453"/>
      <c r="I11" s="453"/>
      <c r="J11" s="461"/>
      <c r="K11" s="468"/>
      <c r="L11" s="467"/>
      <c r="M11"/>
    </row>
    <row r="12" spans="1:13" s="3" customFormat="1" ht="19.5" customHeight="1">
      <c r="A12" s="19" t="s">
        <v>7</v>
      </c>
      <c r="B12" s="356">
        <v>425.98187311178248</v>
      </c>
      <c r="C12" s="356">
        <v>439.8</v>
      </c>
      <c r="D12" s="356">
        <v>441.8</v>
      </c>
      <c r="E12" s="381">
        <v>421.64614251131462</v>
      </c>
      <c r="F12" s="381">
        <v>418.66038508807867</v>
      </c>
      <c r="G12" s="381">
        <v>393.58748120598244</v>
      </c>
      <c r="H12" s="381">
        <v>371.01032787790643</v>
      </c>
      <c r="I12" s="381">
        <v>347.01359927470531</v>
      </c>
      <c r="J12" s="459"/>
      <c r="K12" s="468">
        <v>54319</v>
      </c>
      <c r="L12" s="467">
        <v>55150</v>
      </c>
      <c r="M12"/>
    </row>
    <row r="13" spans="1:13" s="3" customFormat="1" ht="19.5" customHeight="1">
      <c r="A13" s="186" t="s">
        <v>8</v>
      </c>
      <c r="B13" s="356"/>
      <c r="C13" s="356"/>
      <c r="D13" s="356"/>
      <c r="E13" s="381"/>
      <c r="F13" s="381"/>
      <c r="G13" s="381"/>
      <c r="H13" s="381"/>
      <c r="I13" s="381"/>
      <c r="J13" s="459"/>
      <c r="K13" s="468"/>
      <c r="L13" s="467"/>
      <c r="M13"/>
    </row>
    <row r="14" spans="1:13" s="3" customFormat="1" ht="19.5" customHeight="1">
      <c r="A14" s="19" t="s">
        <v>9</v>
      </c>
      <c r="B14" s="356">
        <v>79.693523986140249</v>
      </c>
      <c r="C14" s="356">
        <v>91.9</v>
      </c>
      <c r="D14" s="356">
        <v>92.4</v>
      </c>
      <c r="E14" s="381">
        <v>77.731588850479156</v>
      </c>
      <c r="F14" s="381">
        <v>72.076782021770526</v>
      </c>
      <c r="G14" s="381">
        <v>74.454438050230564</v>
      </c>
      <c r="H14" s="381">
        <v>71.800556983718934</v>
      </c>
      <c r="I14" s="381">
        <v>77.094286715737809</v>
      </c>
      <c r="J14" s="459"/>
      <c r="K14" s="468">
        <v>28008</v>
      </c>
      <c r="L14" s="467">
        <v>28530</v>
      </c>
      <c r="M14"/>
    </row>
    <row r="15" spans="1:13" s="3" customFormat="1" ht="19.5" customHeight="1">
      <c r="A15" s="186" t="s">
        <v>31</v>
      </c>
      <c r="B15" s="356"/>
      <c r="C15" s="356"/>
      <c r="D15" s="356"/>
      <c r="E15" s="381"/>
      <c r="F15" s="381"/>
      <c r="G15" s="381"/>
      <c r="H15" s="381"/>
      <c r="I15" s="381"/>
      <c r="J15" s="459"/>
      <c r="K15" s="468"/>
      <c r="L15" s="467"/>
      <c r="M15"/>
    </row>
    <row r="16" spans="1:13" s="3" customFormat="1" ht="19.5" customHeight="1">
      <c r="A16" s="19" t="s">
        <v>11</v>
      </c>
      <c r="B16" s="356">
        <v>136.15781732183544</v>
      </c>
      <c r="C16" s="356">
        <v>125.8</v>
      </c>
      <c r="D16" s="356">
        <v>112.3</v>
      </c>
      <c r="E16" s="381">
        <v>109.660928979232</v>
      </c>
      <c r="F16" s="381">
        <v>98.026510820310847</v>
      </c>
      <c r="G16" s="381">
        <v>83.53398821769872</v>
      </c>
      <c r="H16" s="381">
        <v>79.36001713807903</v>
      </c>
      <c r="I16" s="381">
        <v>69.35665604045289</v>
      </c>
      <c r="J16" s="459"/>
      <c r="K16" s="468">
        <v>144707</v>
      </c>
      <c r="L16" s="467">
        <v>145552</v>
      </c>
      <c r="M16"/>
    </row>
    <row r="17" spans="1:13" s="3" customFormat="1" ht="19.5" customHeight="1">
      <c r="A17" s="186" t="s">
        <v>32</v>
      </c>
      <c r="B17" s="356"/>
      <c r="C17" s="356"/>
      <c r="D17" s="356"/>
      <c r="E17" s="381"/>
      <c r="F17" s="381"/>
      <c r="G17" s="381"/>
      <c r="H17" s="381"/>
      <c r="I17" s="381"/>
      <c r="J17" s="459"/>
      <c r="K17" s="468"/>
      <c r="L17" s="467"/>
      <c r="M17"/>
    </row>
    <row r="18" spans="1:13" s="3" customFormat="1" ht="19.5" customHeight="1">
      <c r="A18" s="19" t="s">
        <v>13</v>
      </c>
      <c r="B18" s="356">
        <v>296.12701214642959</v>
      </c>
      <c r="C18" s="356">
        <v>238.5</v>
      </c>
      <c r="D18" s="356">
        <v>157.80000000000001</v>
      </c>
      <c r="E18" s="381">
        <v>162.28520221764865</v>
      </c>
      <c r="F18" s="381">
        <v>152.75866024317506</v>
      </c>
      <c r="G18" s="381">
        <v>143.62301368822736</v>
      </c>
      <c r="H18" s="381">
        <v>132.15468636608921</v>
      </c>
      <c r="I18" s="381">
        <v>116.33681645312558</v>
      </c>
      <c r="J18" s="459"/>
      <c r="K18" s="468">
        <v>107482</v>
      </c>
      <c r="L18" s="467">
        <v>108332</v>
      </c>
      <c r="M18"/>
    </row>
    <row r="19" spans="1:13" s="3" customFormat="1" ht="19.5" customHeight="1">
      <c r="A19" s="186" t="s">
        <v>34</v>
      </c>
      <c r="B19" s="356"/>
      <c r="C19" s="356"/>
      <c r="D19" s="356"/>
      <c r="E19" s="381"/>
      <c r="F19" s="381"/>
      <c r="G19" s="381"/>
      <c r="H19" s="381"/>
      <c r="I19" s="381"/>
      <c r="J19" s="459"/>
      <c r="K19" s="468"/>
      <c r="L19" s="467"/>
      <c r="M19"/>
    </row>
    <row r="20" spans="1:13" s="3" customFormat="1" ht="19.5" customHeight="1">
      <c r="A20" s="19" t="s">
        <v>15</v>
      </c>
      <c r="B20" s="356">
        <v>229.58741466310479</v>
      </c>
      <c r="C20" s="356">
        <v>186.3</v>
      </c>
      <c r="D20" s="356">
        <v>157.80000000000001</v>
      </c>
      <c r="E20" s="381">
        <v>130.19607202912511</v>
      </c>
      <c r="F20" s="381">
        <v>134.17646126693222</v>
      </c>
      <c r="G20" s="381">
        <v>117.42606174682504</v>
      </c>
      <c r="H20" s="381">
        <v>111.93248062181034</v>
      </c>
      <c r="I20" s="381">
        <v>99.552868302273708</v>
      </c>
      <c r="J20" s="459"/>
      <c r="K20" s="468">
        <v>187324</v>
      </c>
      <c r="L20" s="467">
        <v>189206</v>
      </c>
    </row>
    <row r="21" spans="1:13" s="3" customFormat="1" ht="19.5" customHeight="1">
      <c r="A21" s="186" t="s">
        <v>35</v>
      </c>
      <c r="B21" s="356"/>
      <c r="C21" s="356"/>
      <c r="D21" s="356"/>
      <c r="E21" s="381"/>
      <c r="F21" s="381"/>
      <c r="G21" s="381"/>
      <c r="H21" s="381"/>
      <c r="I21" s="381"/>
      <c r="J21" s="459"/>
      <c r="K21" s="468"/>
      <c r="L21" s="467"/>
    </row>
    <row r="22" spans="1:13" s="3" customFormat="1" ht="19.5" customHeight="1">
      <c r="A22" s="19" t="s">
        <v>17</v>
      </c>
      <c r="B22" s="356">
        <v>160.54398192716957</v>
      </c>
      <c r="C22" s="356">
        <v>174.5</v>
      </c>
      <c r="D22" s="356">
        <v>177</v>
      </c>
      <c r="E22" s="381">
        <v>167.13659824750928</v>
      </c>
      <c r="F22" s="381">
        <v>177.75785369754828</v>
      </c>
      <c r="G22" s="381">
        <v>162.96833373511106</v>
      </c>
      <c r="H22" s="381">
        <v>133.54523562953074</v>
      </c>
      <c r="I22" s="381">
        <v>122.30293030295512</v>
      </c>
      <c r="J22" s="459"/>
      <c r="K22" s="468">
        <v>160294</v>
      </c>
      <c r="L22" s="467">
        <v>161212</v>
      </c>
    </row>
    <row r="23" spans="1:13" s="3" customFormat="1" ht="19.5" customHeight="1">
      <c r="A23" s="186" t="s">
        <v>36</v>
      </c>
      <c r="B23" s="356"/>
      <c r="C23" s="356"/>
      <c r="D23" s="356"/>
      <c r="E23" s="381"/>
      <c r="F23" s="381"/>
      <c r="G23" s="381"/>
      <c r="H23" s="381"/>
      <c r="I23" s="381"/>
      <c r="J23" s="459"/>
      <c r="K23" s="468"/>
      <c r="L23" s="467"/>
    </row>
    <row r="24" spans="1:13" s="3" customFormat="1" ht="19.5" customHeight="1">
      <c r="A24" s="19" t="s">
        <v>19</v>
      </c>
      <c r="B24" s="356">
        <v>21.137256673140328</v>
      </c>
      <c r="C24" s="356">
        <v>22.163888747302785</v>
      </c>
      <c r="D24" s="356">
        <v>25.273119594950476</v>
      </c>
      <c r="E24" s="381">
        <v>24.995797471759012</v>
      </c>
      <c r="F24" s="381">
        <v>28.749251646377967</v>
      </c>
      <c r="G24" s="381">
        <v>19.482262624934243</v>
      </c>
      <c r="H24" s="381">
        <v>17.901970231001343</v>
      </c>
      <c r="I24" s="381">
        <v>17.192385391082762</v>
      </c>
      <c r="J24" s="459"/>
      <c r="K24" s="468">
        <v>118311</v>
      </c>
      <c r="L24" s="467">
        <v>119297</v>
      </c>
    </row>
    <row r="25" spans="1:13" s="3" customFormat="1" ht="19.5" customHeight="1">
      <c r="A25" s="186" t="s">
        <v>37</v>
      </c>
      <c r="B25" s="356"/>
      <c r="C25" s="356"/>
      <c r="D25" s="356"/>
      <c r="E25" s="381"/>
      <c r="F25" s="381"/>
      <c r="G25" s="381"/>
      <c r="H25" s="381"/>
      <c r="I25" s="381"/>
      <c r="J25" s="459"/>
      <c r="K25" s="468"/>
      <c r="L25" s="467"/>
    </row>
    <row r="26" spans="1:13" s="3" customFormat="1" ht="19.5" customHeight="1">
      <c r="A26" s="19" t="s">
        <v>21</v>
      </c>
      <c r="B26" s="356">
        <v>83.027401685805742</v>
      </c>
      <c r="C26" s="356">
        <v>119.8</v>
      </c>
      <c r="D26" s="356">
        <v>90.7</v>
      </c>
      <c r="E26" s="381">
        <v>68.667124227865472</v>
      </c>
      <c r="F26" s="381">
        <v>77.640476901768025</v>
      </c>
      <c r="G26" s="381">
        <v>45.570302554240371</v>
      </c>
      <c r="H26" s="381">
        <v>40.661440901884795</v>
      </c>
      <c r="I26" s="381">
        <v>33.326497729603041</v>
      </c>
      <c r="J26" s="459"/>
      <c r="K26" s="468">
        <v>34062</v>
      </c>
      <c r="L26" s="467">
        <v>34135</v>
      </c>
    </row>
    <row r="27" spans="1:13" s="3" customFormat="1" ht="19.5" customHeight="1">
      <c r="A27" s="186" t="s">
        <v>38</v>
      </c>
      <c r="B27" s="356"/>
      <c r="C27" s="356"/>
      <c r="D27" s="356"/>
      <c r="E27" s="381"/>
      <c r="F27" s="381"/>
      <c r="G27" s="381"/>
      <c r="H27" s="381"/>
      <c r="I27" s="381"/>
      <c r="J27" s="459"/>
      <c r="K27" s="468"/>
      <c r="L27" s="467"/>
    </row>
    <row r="28" spans="1:13" s="3" customFormat="1" ht="19.5" customHeight="1">
      <c r="A28" s="19" t="s">
        <v>23</v>
      </c>
      <c r="B28" s="356">
        <v>723.4800134363453</v>
      </c>
      <c r="C28" s="356">
        <v>1023.1</v>
      </c>
      <c r="D28" s="356">
        <v>1020.7</v>
      </c>
      <c r="E28" s="381">
        <v>1011.5442026700306</v>
      </c>
      <c r="F28" s="381">
        <v>902.41741030027003</v>
      </c>
      <c r="G28" s="381">
        <v>786.67373875436056</v>
      </c>
      <c r="H28" s="381">
        <v>820.15403715284162</v>
      </c>
      <c r="I28" s="381">
        <v>874.01341302066703</v>
      </c>
      <c r="J28" s="459"/>
      <c r="K28" s="468">
        <v>43496</v>
      </c>
      <c r="L28" s="467">
        <v>43838</v>
      </c>
    </row>
    <row r="29" spans="1:13" s="3" customFormat="1" ht="19.5" customHeight="1">
      <c r="A29" s="186" t="s">
        <v>39</v>
      </c>
      <c r="B29" s="356"/>
      <c r="C29" s="356"/>
      <c r="D29" s="356"/>
      <c r="E29" s="381"/>
      <c r="F29" s="381"/>
      <c r="G29" s="381"/>
      <c r="H29" s="381"/>
      <c r="I29" s="381"/>
      <c r="J29" s="459"/>
      <c r="K29" s="468"/>
      <c r="L29" s="467"/>
    </row>
    <row r="30" spans="1:13" s="3" customFormat="1" ht="19.5" customHeight="1">
      <c r="A30" s="19" t="s">
        <v>25</v>
      </c>
      <c r="B30" s="356">
        <v>1222.7489413832593</v>
      </c>
      <c r="C30" s="356">
        <v>1489.6</v>
      </c>
      <c r="D30" s="356">
        <v>1541.5</v>
      </c>
      <c r="E30" s="381">
        <v>1400.0676674770057</v>
      </c>
      <c r="F30" s="381">
        <v>1528.4015589702854</v>
      </c>
      <c r="G30" s="381">
        <v>1593.0400315131221</v>
      </c>
      <c r="H30" s="381">
        <v>1865.6375003536168</v>
      </c>
      <c r="I30" s="381">
        <v>1809.4875052943669</v>
      </c>
      <c r="J30" s="459"/>
      <c r="K30" s="468">
        <v>35349</v>
      </c>
      <c r="L30" s="467">
        <v>35415</v>
      </c>
    </row>
    <row r="31" spans="1:13" s="3" customFormat="1" ht="19.5" customHeight="1">
      <c r="A31" s="186" t="s">
        <v>40</v>
      </c>
      <c r="B31" s="356"/>
      <c r="C31" s="356"/>
      <c r="D31" s="356"/>
      <c r="E31" s="381"/>
      <c r="F31" s="381"/>
      <c r="G31" s="381"/>
      <c r="H31" s="381"/>
      <c r="I31" s="381"/>
      <c r="J31" s="458"/>
      <c r="K31" s="464"/>
      <c r="L31" s="464"/>
    </row>
    <row r="32" spans="1:13" s="10" customFormat="1" ht="6.75" customHeight="1">
      <c r="A32" s="123"/>
      <c r="B32" s="123"/>
      <c r="C32" s="123"/>
      <c r="D32" s="123"/>
      <c r="E32" s="123"/>
      <c r="F32" s="123"/>
      <c r="G32" s="123"/>
      <c r="H32" s="123"/>
      <c r="I32" s="123"/>
      <c r="J32" s="462"/>
      <c r="K32" s="465"/>
      <c r="L32" s="465"/>
    </row>
    <row r="33" spans="1:12" s="10" customFormat="1" ht="20.100000000000001" customHeight="1">
      <c r="A33" s="11"/>
      <c r="B33" s="11"/>
      <c r="C33" s="11"/>
      <c r="D33" s="11"/>
      <c r="E33" s="11"/>
      <c r="F33" s="11"/>
      <c r="G33" s="11"/>
      <c r="H33" s="11"/>
      <c r="I33" s="11"/>
      <c r="J33" s="456"/>
      <c r="K33" s="465"/>
      <c r="L33" s="465"/>
    </row>
    <row r="34" spans="1:12" s="10" customFormat="1" ht="20.100000000000001" customHeight="1">
      <c r="A34" s="126"/>
      <c r="B34" s="233"/>
      <c r="C34" s="233"/>
      <c r="D34" s="233"/>
      <c r="E34" s="233"/>
      <c r="F34" s="233"/>
      <c r="G34" s="233"/>
      <c r="H34" s="233"/>
      <c r="I34" s="233"/>
      <c r="J34" s="463"/>
      <c r="K34" s="469"/>
      <c r="L34" s="465"/>
    </row>
    <row r="35" spans="1:12" s="10" customFormat="1" ht="20.100000000000001" customHeight="1">
      <c r="A35" s="128"/>
      <c r="B35" s="233"/>
      <c r="C35" s="233"/>
      <c r="D35" s="233"/>
      <c r="E35" s="233"/>
      <c r="F35" s="233"/>
      <c r="G35" s="233"/>
      <c r="H35" s="233"/>
      <c r="I35" s="233"/>
      <c r="J35" s="463"/>
      <c r="K35" s="469"/>
      <c r="L35" s="465"/>
    </row>
    <row r="36" spans="1:12" s="10" customFormat="1" ht="20.100000000000001" customHeight="1">
      <c r="A36" s="11"/>
      <c r="B36" s="233"/>
      <c r="C36" s="233"/>
      <c r="D36" s="233"/>
      <c r="E36" s="233"/>
      <c r="F36" s="233"/>
      <c r="G36" s="233"/>
      <c r="H36" s="233"/>
      <c r="I36" s="233"/>
      <c r="J36" s="463"/>
      <c r="K36" s="469"/>
      <c r="L36" s="465"/>
    </row>
    <row r="37" spans="1:12" s="10" customFormat="1" ht="20.100000000000001" customHeight="1">
      <c r="A37" s="11"/>
      <c r="B37" s="233"/>
      <c r="C37" s="233"/>
      <c r="D37" s="233"/>
      <c r="E37" s="233"/>
      <c r="F37" s="233"/>
      <c r="G37" s="233"/>
      <c r="H37" s="233"/>
      <c r="I37" s="233"/>
      <c r="J37" s="463"/>
      <c r="K37" s="469"/>
      <c r="L37" s="465"/>
    </row>
    <row r="38" spans="1:12" s="10" customFormat="1" ht="20.100000000000001" customHeight="1">
      <c r="A38" s="11"/>
      <c r="B38" s="233"/>
      <c r="C38" s="233"/>
      <c r="D38" s="233"/>
      <c r="E38" s="233"/>
      <c r="F38" s="233"/>
      <c r="G38" s="233"/>
      <c r="H38" s="233"/>
      <c r="I38" s="233"/>
      <c r="J38" s="463"/>
      <c r="K38" s="469"/>
      <c r="L38" s="465"/>
    </row>
    <row r="39" spans="1:12" s="10" customFormat="1" ht="20.100000000000001" customHeight="1">
      <c r="A39" s="11"/>
      <c r="B39" s="233"/>
      <c r="C39" s="233"/>
      <c r="D39" s="233"/>
      <c r="E39" s="233"/>
      <c r="F39" s="233"/>
      <c r="G39" s="233"/>
      <c r="H39" s="233"/>
      <c r="I39" s="233"/>
      <c r="J39" s="463"/>
      <c r="K39" s="469"/>
      <c r="L39" s="465"/>
    </row>
    <row r="40" spans="1:12" s="10" customFormat="1" ht="20.100000000000001" customHeight="1">
      <c r="A40" s="11"/>
      <c r="B40" s="233"/>
      <c r="C40" s="233"/>
      <c r="D40" s="233"/>
      <c r="E40" s="233"/>
      <c r="F40" s="233"/>
      <c r="G40" s="233"/>
      <c r="H40" s="233"/>
      <c r="I40" s="233"/>
      <c r="J40" s="463"/>
      <c r="K40" s="469"/>
      <c r="L40" s="465"/>
    </row>
    <row r="41" spans="1:12" s="10" customFormat="1" ht="20.100000000000001" customHeight="1">
      <c r="A41" s="11"/>
      <c r="B41" s="233"/>
      <c r="C41" s="233"/>
      <c r="D41" s="233"/>
      <c r="E41" s="233"/>
      <c r="F41" s="233"/>
      <c r="G41" s="233"/>
      <c r="H41" s="233"/>
      <c r="I41" s="233"/>
      <c r="J41" s="463"/>
      <c r="K41" s="469"/>
      <c r="L41" s="465"/>
    </row>
    <row r="42" spans="1:12" s="10" customFormat="1" ht="20.100000000000001" customHeight="1">
      <c r="A42" s="11"/>
      <c r="B42" s="233"/>
      <c r="C42" s="233"/>
      <c r="D42" s="233"/>
      <c r="E42" s="233"/>
      <c r="F42" s="233"/>
      <c r="G42" s="233"/>
      <c r="H42" s="233"/>
      <c r="I42" s="233"/>
      <c r="J42" s="463"/>
      <c r="K42" s="469"/>
      <c r="L42" s="465"/>
    </row>
    <row r="43" spans="1:12" s="10" customFormat="1" ht="20.100000000000001" customHeight="1">
      <c r="A43" s="11"/>
      <c r="B43" s="233"/>
      <c r="C43" s="233"/>
      <c r="D43" s="233"/>
      <c r="E43" s="233"/>
      <c r="F43" s="233"/>
      <c r="G43" s="233"/>
      <c r="H43" s="233"/>
      <c r="I43" s="233"/>
      <c r="J43" s="463"/>
      <c r="K43" s="469"/>
      <c r="L43" s="465"/>
    </row>
    <row r="44" spans="1:12" s="10" customFormat="1" ht="20.100000000000001" customHeight="1">
      <c r="A44" s="11"/>
      <c r="B44" s="233"/>
      <c r="C44" s="233"/>
      <c r="D44" s="233"/>
      <c r="E44" s="233"/>
      <c r="F44" s="233"/>
      <c r="G44" s="233"/>
      <c r="H44" s="233"/>
      <c r="I44" s="233"/>
      <c r="J44" s="463"/>
      <c r="K44" s="469"/>
      <c r="L44" s="465"/>
    </row>
    <row r="45" spans="1:12" s="10" customFormat="1" ht="20.100000000000001" customHeight="1">
      <c r="A45" s="11"/>
      <c r="B45" s="233"/>
      <c r="C45" s="233"/>
      <c r="D45" s="233"/>
      <c r="E45" s="233"/>
      <c r="F45" s="233"/>
      <c r="G45" s="233"/>
      <c r="H45" s="233"/>
      <c r="I45" s="233"/>
      <c r="J45" s="463"/>
      <c r="K45" s="469"/>
      <c r="L45" s="465"/>
    </row>
    <row r="46" spans="1:12" s="10" customFormat="1" ht="20.100000000000001" customHeight="1">
      <c r="A46" s="11"/>
      <c r="B46" s="233"/>
      <c r="C46" s="233"/>
      <c r="D46" s="233"/>
      <c r="E46" s="233"/>
      <c r="F46" s="233"/>
      <c r="G46" s="233"/>
      <c r="H46" s="233"/>
      <c r="I46" s="233"/>
      <c r="J46" s="463"/>
      <c r="K46" s="469"/>
      <c r="L46" s="465"/>
    </row>
    <row r="47" spans="1:12" s="10" customFormat="1" ht="20.100000000000001" customHeight="1">
      <c r="A47" s="11"/>
      <c r="B47" s="233"/>
      <c r="C47" s="233"/>
      <c r="D47" s="233"/>
      <c r="E47" s="233"/>
      <c r="F47" s="233"/>
      <c r="G47" s="233"/>
      <c r="H47" s="233"/>
      <c r="I47" s="233"/>
      <c r="J47" s="463"/>
      <c r="K47" s="469"/>
      <c r="L47" s="465"/>
    </row>
    <row r="48" spans="1:12" s="10" customFormat="1" ht="20.100000000000001" customHeight="1">
      <c r="A48" s="11"/>
      <c r="B48" s="233"/>
      <c r="C48" s="233"/>
      <c r="D48" s="233"/>
      <c r="E48" s="233"/>
      <c r="F48" s="233"/>
      <c r="G48" s="233"/>
      <c r="H48" s="233"/>
      <c r="I48" s="233"/>
      <c r="J48" s="463"/>
      <c r="K48" s="469"/>
      <c r="L48" s="465"/>
    </row>
    <row r="49" spans="1:12" s="10" customFormat="1" ht="20.100000000000001" customHeight="1">
      <c r="A49" s="11"/>
      <c r="B49" s="233"/>
      <c r="C49" s="233"/>
      <c r="D49" s="233"/>
      <c r="E49" s="233"/>
      <c r="F49" s="233"/>
      <c r="G49" s="233"/>
      <c r="H49" s="233"/>
      <c r="I49" s="233"/>
      <c r="J49" s="463"/>
      <c r="K49" s="469"/>
      <c r="L49" s="465"/>
    </row>
    <row r="50" spans="1:12" s="10" customFormat="1" ht="20.100000000000001" customHeight="1">
      <c r="A50" s="11"/>
      <c r="B50" s="233"/>
      <c r="C50" s="233"/>
      <c r="D50" s="233"/>
      <c r="E50" s="233"/>
      <c r="F50" s="233"/>
      <c r="G50" s="233"/>
      <c r="H50" s="233"/>
      <c r="I50" s="233"/>
      <c r="J50" s="463"/>
      <c r="K50" s="469"/>
      <c r="L50" s="465"/>
    </row>
    <row r="51" spans="1:12" s="10" customFormat="1" ht="20.100000000000001" customHeight="1">
      <c r="A51" s="11"/>
      <c r="B51" s="233"/>
      <c r="C51" s="233"/>
      <c r="D51" s="233"/>
      <c r="E51" s="233"/>
      <c r="F51" s="233"/>
      <c r="G51" s="233"/>
      <c r="H51" s="233"/>
      <c r="I51" s="233"/>
      <c r="J51" s="463"/>
      <c r="K51" s="469"/>
      <c r="L51" s="465"/>
    </row>
    <row r="52" spans="1:12" s="10" customFormat="1" ht="14.25">
      <c r="A52" s="11"/>
      <c r="B52" s="233"/>
      <c r="C52" s="233"/>
      <c r="D52" s="233"/>
      <c r="E52" s="233"/>
      <c r="F52" s="233"/>
      <c r="G52" s="233"/>
      <c r="H52" s="233"/>
      <c r="I52" s="233"/>
      <c r="J52" s="463"/>
      <c r="K52" s="469"/>
      <c r="L52" s="465"/>
    </row>
    <row r="53" spans="1:12" s="10" customFormat="1" ht="14.25">
      <c r="A53" s="11"/>
      <c r="B53" s="233"/>
      <c r="C53" s="233"/>
      <c r="D53" s="233"/>
      <c r="E53" s="233"/>
      <c r="F53" s="233"/>
      <c r="G53" s="233"/>
      <c r="H53" s="233"/>
      <c r="I53" s="233"/>
      <c r="J53" s="463"/>
      <c r="K53" s="469"/>
      <c r="L53" s="465"/>
    </row>
    <row r="54" spans="1:12" s="10" customFormat="1" ht="14.25">
      <c r="A54" s="11"/>
      <c r="B54" s="233"/>
      <c r="C54" s="233"/>
      <c r="D54" s="233"/>
      <c r="E54" s="233"/>
      <c r="F54" s="233"/>
      <c r="G54" s="233"/>
      <c r="H54" s="233"/>
      <c r="I54" s="233"/>
      <c r="J54" s="463"/>
      <c r="K54" s="469"/>
      <c r="L54" s="465"/>
    </row>
    <row r="55" spans="1:12" s="10" customFormat="1" ht="14.25">
      <c r="A55" s="11"/>
      <c r="B55" s="233"/>
      <c r="C55" s="233"/>
      <c r="D55" s="233"/>
      <c r="E55" s="233"/>
      <c r="F55" s="233"/>
      <c r="G55" s="233"/>
      <c r="H55" s="233"/>
      <c r="I55" s="233"/>
      <c r="J55" s="463"/>
      <c r="K55" s="469"/>
      <c r="L55" s="465"/>
    </row>
    <row r="56" spans="1:12" s="10" customFormat="1" ht="14.25">
      <c r="A56" s="11"/>
      <c r="B56" s="233"/>
      <c r="C56" s="233"/>
      <c r="D56" s="233"/>
      <c r="E56" s="233"/>
      <c r="F56" s="233"/>
      <c r="G56" s="233"/>
      <c r="H56" s="233"/>
      <c r="I56" s="233"/>
      <c r="J56" s="463"/>
      <c r="K56" s="469"/>
      <c r="L56" s="465"/>
    </row>
    <row r="57" spans="1:12" s="10" customFormat="1" ht="14.25">
      <c r="A57" s="11"/>
      <c r="B57" s="233"/>
      <c r="C57" s="233"/>
      <c r="D57" s="233"/>
      <c r="E57" s="233"/>
      <c r="F57" s="233"/>
      <c r="G57" s="233"/>
      <c r="H57" s="233"/>
      <c r="I57" s="233"/>
      <c r="J57" s="463"/>
      <c r="K57" s="469"/>
      <c r="L57" s="465"/>
    </row>
    <row r="58" spans="1:12" s="10" customFormat="1" ht="14.25">
      <c r="A58" s="11"/>
      <c r="B58" s="11"/>
      <c r="C58" s="11"/>
      <c r="D58" s="11"/>
      <c r="E58" s="11"/>
      <c r="F58" s="11"/>
      <c r="G58" s="11"/>
      <c r="H58" s="11"/>
      <c r="I58" s="11"/>
      <c r="J58" s="456"/>
      <c r="K58" s="465"/>
      <c r="L58" s="465"/>
    </row>
    <row r="59" spans="1:12" s="10" customFormat="1" ht="14.25">
      <c r="A59" s="11"/>
      <c r="B59" s="11"/>
      <c r="C59" s="11"/>
      <c r="D59" s="11"/>
      <c r="E59" s="11"/>
      <c r="F59" s="11"/>
      <c r="G59" s="11"/>
      <c r="H59" s="11"/>
      <c r="I59" s="11"/>
      <c r="J59" s="456"/>
      <c r="K59" s="465"/>
      <c r="L59" s="465"/>
    </row>
    <row r="60" spans="1:12" s="10" customFormat="1" ht="14.25">
      <c r="A60" s="11"/>
      <c r="B60" s="11"/>
      <c r="C60" s="11"/>
      <c r="D60" s="11"/>
      <c r="E60" s="11"/>
      <c r="F60" s="11"/>
      <c r="G60" s="11"/>
      <c r="H60" s="11"/>
      <c r="I60" s="11"/>
      <c r="J60" s="456"/>
      <c r="K60" s="465"/>
      <c r="L60" s="465"/>
    </row>
    <row r="61" spans="1:12" s="10" customFormat="1" ht="14.25">
      <c r="A61" s="11"/>
      <c r="B61" s="11"/>
      <c r="C61" s="11"/>
      <c r="D61" s="11"/>
      <c r="E61" s="11"/>
      <c r="F61" s="11"/>
      <c r="G61" s="11"/>
      <c r="H61" s="11"/>
      <c r="I61" s="11"/>
      <c r="J61" s="456"/>
      <c r="K61" s="465"/>
      <c r="L61" s="465"/>
    </row>
    <row r="62" spans="1:12" s="10" customFormat="1" ht="14.25">
      <c r="A62" s="11"/>
      <c r="B62" s="11"/>
      <c r="C62" s="11"/>
      <c r="D62" s="11"/>
      <c r="E62" s="11"/>
      <c r="F62" s="11"/>
      <c r="G62" s="11"/>
      <c r="H62" s="11"/>
      <c r="I62" s="11"/>
      <c r="J62" s="456"/>
      <c r="K62" s="465"/>
      <c r="L62" s="465"/>
    </row>
    <row r="63" spans="1:12" s="10" customFormat="1" ht="14.25">
      <c r="A63" s="11"/>
      <c r="B63" s="11"/>
      <c r="C63" s="11"/>
      <c r="D63" s="11"/>
      <c r="E63" s="11"/>
      <c r="F63" s="11"/>
      <c r="G63" s="11"/>
      <c r="H63" s="11"/>
      <c r="I63" s="11"/>
      <c r="J63" s="456"/>
      <c r="K63" s="465"/>
      <c r="L63" s="465"/>
    </row>
    <row r="64" spans="1:12" s="10" customFormat="1" ht="14.25">
      <c r="A64" s="11"/>
      <c r="B64" s="11"/>
      <c r="C64" s="11"/>
      <c r="D64" s="11"/>
      <c r="E64" s="11"/>
      <c r="F64" s="11"/>
      <c r="G64" s="11"/>
      <c r="H64" s="11"/>
      <c r="I64" s="11"/>
      <c r="J64" s="456"/>
      <c r="K64" s="465"/>
      <c r="L64" s="465"/>
    </row>
    <row r="65" spans="1:12" s="10" customFormat="1" ht="14.25">
      <c r="A65" s="11"/>
      <c r="B65" s="11"/>
      <c r="C65" s="11"/>
      <c r="D65" s="11"/>
      <c r="E65" s="11"/>
      <c r="F65" s="11"/>
      <c r="G65" s="11"/>
      <c r="H65" s="11"/>
      <c r="I65" s="11"/>
      <c r="J65" s="456"/>
      <c r="K65" s="465"/>
      <c r="L65" s="465"/>
    </row>
    <row r="66" spans="1:12" s="10" customFormat="1" ht="14.25">
      <c r="A66" s="11"/>
      <c r="B66" s="11"/>
      <c r="C66" s="11"/>
      <c r="D66" s="11"/>
      <c r="E66" s="11"/>
      <c r="F66" s="11"/>
      <c r="G66" s="11"/>
      <c r="H66" s="11"/>
      <c r="I66" s="11"/>
      <c r="J66" s="456"/>
      <c r="K66" s="465"/>
      <c r="L66" s="465"/>
    </row>
    <row r="67" spans="1:12" s="10" customFormat="1" ht="14.25">
      <c r="A67" s="11"/>
      <c r="B67" s="11"/>
      <c r="C67" s="11"/>
      <c r="D67" s="11"/>
      <c r="E67" s="11"/>
      <c r="F67" s="11"/>
      <c r="G67" s="11"/>
      <c r="H67" s="11"/>
      <c r="I67" s="11"/>
      <c r="J67" s="456"/>
      <c r="K67" s="465"/>
      <c r="L67" s="465"/>
    </row>
    <row r="68" spans="1:12" s="10" customFormat="1" ht="14.25">
      <c r="A68" s="11"/>
      <c r="B68" s="11"/>
      <c r="C68" s="11"/>
      <c r="D68" s="11"/>
      <c r="E68" s="11"/>
      <c r="F68" s="11"/>
      <c r="G68" s="11"/>
      <c r="H68" s="11"/>
      <c r="I68" s="11"/>
      <c r="J68" s="456"/>
      <c r="K68" s="465"/>
      <c r="L68" s="465"/>
    </row>
    <row r="69" spans="1:12" s="10" customFormat="1" ht="14.25">
      <c r="A69" s="11"/>
      <c r="B69" s="11"/>
      <c r="C69" s="11"/>
      <c r="D69" s="11"/>
      <c r="E69" s="11"/>
      <c r="F69" s="11"/>
      <c r="G69" s="11"/>
      <c r="H69" s="11"/>
      <c r="I69" s="11"/>
      <c r="J69" s="456"/>
      <c r="K69" s="465"/>
      <c r="L69" s="465"/>
    </row>
    <row r="70" spans="1:12" s="10" customFormat="1" ht="14.25">
      <c r="A70" s="11"/>
      <c r="B70" s="11"/>
      <c r="C70" s="11"/>
      <c r="D70" s="11"/>
      <c r="E70" s="11"/>
      <c r="F70" s="11"/>
      <c r="G70" s="11"/>
      <c r="H70" s="11"/>
      <c r="I70" s="11"/>
      <c r="J70" s="456"/>
      <c r="K70" s="465"/>
      <c r="L70" s="465"/>
    </row>
    <row r="71" spans="1:12" s="10" customFormat="1" ht="14.25">
      <c r="A71" s="11"/>
      <c r="B71" s="11"/>
      <c r="C71" s="11"/>
      <c r="D71" s="11"/>
      <c r="E71" s="11"/>
      <c r="F71" s="11"/>
      <c r="G71" s="11"/>
      <c r="H71" s="11"/>
      <c r="I71" s="11"/>
      <c r="J71" s="456"/>
      <c r="K71" s="465"/>
      <c r="L71" s="465"/>
    </row>
    <row r="72" spans="1:12" s="10" customFormat="1" ht="14.25">
      <c r="A72" s="11"/>
      <c r="B72" s="11"/>
      <c r="C72" s="11"/>
      <c r="D72" s="11"/>
      <c r="E72" s="11"/>
      <c r="F72" s="11"/>
      <c r="G72" s="11"/>
      <c r="H72" s="11"/>
      <c r="I72" s="11"/>
      <c r="J72" s="456"/>
      <c r="K72" s="465"/>
      <c r="L72" s="465"/>
    </row>
    <row r="73" spans="1:12" s="10" customFormat="1" ht="14.25">
      <c r="A73" s="11"/>
      <c r="B73" s="11"/>
      <c r="C73" s="11"/>
      <c r="D73" s="11"/>
      <c r="E73" s="11"/>
      <c r="F73" s="11"/>
      <c r="G73" s="11"/>
      <c r="H73" s="11"/>
      <c r="I73" s="11"/>
      <c r="J73" s="456"/>
      <c r="K73" s="465"/>
      <c r="L73" s="465"/>
    </row>
    <row r="74" spans="1:12" s="10" customFormat="1" ht="14.25">
      <c r="A74" s="11"/>
      <c r="B74" s="11"/>
      <c r="C74" s="11"/>
      <c r="D74" s="11"/>
      <c r="E74" s="11"/>
      <c r="F74" s="11"/>
      <c r="G74" s="11"/>
      <c r="H74" s="11"/>
      <c r="I74" s="11"/>
      <c r="J74" s="456"/>
      <c r="K74" s="465"/>
      <c r="L74" s="465"/>
    </row>
    <row r="75" spans="1:12" s="10" customFormat="1" ht="14.25">
      <c r="A75" s="11"/>
      <c r="B75" s="11"/>
      <c r="C75" s="11"/>
      <c r="D75" s="11"/>
      <c r="E75" s="11"/>
      <c r="F75" s="11"/>
      <c r="G75" s="11"/>
      <c r="H75" s="11"/>
      <c r="I75" s="11"/>
      <c r="J75" s="456"/>
      <c r="K75" s="465"/>
      <c r="L75" s="465"/>
    </row>
    <row r="76" spans="1:12" s="10" customFormat="1" ht="14.25">
      <c r="A76" s="11"/>
      <c r="B76" s="11"/>
      <c r="C76" s="11"/>
      <c r="D76" s="11"/>
      <c r="E76" s="11"/>
      <c r="F76" s="11"/>
      <c r="G76" s="11"/>
      <c r="H76" s="11"/>
      <c r="I76" s="11"/>
      <c r="J76" s="456"/>
      <c r="K76" s="465"/>
      <c r="L76" s="465"/>
    </row>
    <row r="77" spans="1:12" s="10" customFormat="1" ht="14.25">
      <c r="A77" s="11"/>
      <c r="B77" s="11"/>
      <c r="C77" s="11"/>
      <c r="D77" s="11"/>
      <c r="E77" s="11"/>
      <c r="F77" s="11"/>
      <c r="G77" s="11"/>
      <c r="H77" s="11"/>
      <c r="I77" s="11"/>
      <c r="J77" s="456"/>
      <c r="K77" s="465"/>
      <c r="L77" s="465"/>
    </row>
    <row r="78" spans="1:12" s="10" customFormat="1" ht="14.25">
      <c r="A78" s="11"/>
      <c r="B78" s="11"/>
      <c r="C78" s="11"/>
      <c r="D78" s="11"/>
      <c r="E78" s="11"/>
      <c r="F78" s="11"/>
      <c r="G78" s="11"/>
      <c r="H78" s="11"/>
      <c r="I78" s="11"/>
      <c r="J78" s="456"/>
      <c r="K78" s="465"/>
      <c r="L78" s="465"/>
    </row>
    <row r="79" spans="1:12" s="10" customFormat="1" ht="14.25">
      <c r="A79" s="11"/>
      <c r="B79" s="11"/>
      <c r="C79" s="11"/>
      <c r="D79" s="11"/>
      <c r="E79" s="11"/>
      <c r="F79" s="11"/>
      <c r="G79" s="11"/>
      <c r="H79" s="11"/>
      <c r="I79" s="11"/>
      <c r="J79" s="456"/>
      <c r="K79" s="465"/>
      <c r="L79" s="465"/>
    </row>
    <row r="80" spans="1:12" s="10" customFormat="1" ht="14.25">
      <c r="A80" s="11"/>
      <c r="B80" s="11"/>
      <c r="C80" s="11"/>
      <c r="D80" s="11"/>
      <c r="E80" s="11"/>
      <c r="F80" s="11"/>
      <c r="G80" s="11"/>
      <c r="H80" s="11"/>
      <c r="I80" s="11"/>
      <c r="J80" s="456"/>
      <c r="K80" s="465"/>
      <c r="L80" s="465"/>
    </row>
    <row r="81" spans="1:12" s="10" customFormat="1" ht="14.25">
      <c r="A81" s="11"/>
      <c r="B81" s="11"/>
      <c r="C81" s="11"/>
      <c r="D81" s="11"/>
      <c r="E81" s="11"/>
      <c r="F81" s="11"/>
      <c r="G81" s="11"/>
      <c r="H81" s="11"/>
      <c r="I81" s="11"/>
      <c r="J81" s="456"/>
      <c r="K81" s="465"/>
      <c r="L81" s="465"/>
    </row>
    <row r="82" spans="1:12" s="10" customFormat="1" ht="14.25">
      <c r="A82" s="11"/>
      <c r="B82" s="11"/>
      <c r="C82" s="11"/>
      <c r="D82" s="11"/>
      <c r="E82" s="11"/>
      <c r="F82" s="11"/>
      <c r="G82" s="11"/>
      <c r="H82" s="11"/>
      <c r="I82" s="11"/>
      <c r="J82" s="456"/>
      <c r="K82" s="465"/>
      <c r="L82" s="465"/>
    </row>
    <row r="83" spans="1:12" s="10" customFormat="1" ht="14.25">
      <c r="A83" s="11"/>
      <c r="B83" s="11"/>
      <c r="C83" s="11"/>
      <c r="D83" s="11"/>
      <c r="E83" s="11"/>
      <c r="F83" s="11"/>
      <c r="G83" s="11"/>
      <c r="H83" s="11"/>
      <c r="I83" s="11"/>
      <c r="J83" s="456"/>
      <c r="K83" s="465"/>
      <c r="L83" s="465"/>
    </row>
    <row r="84" spans="1:12" s="10" customFormat="1" ht="14.25">
      <c r="A84" s="11"/>
      <c r="B84" s="11"/>
      <c r="C84" s="11"/>
      <c r="D84" s="11"/>
      <c r="E84" s="11"/>
      <c r="F84" s="11"/>
      <c r="G84" s="11"/>
      <c r="H84" s="11"/>
      <c r="I84" s="11"/>
      <c r="J84" s="456"/>
      <c r="K84" s="465"/>
      <c r="L84" s="465"/>
    </row>
    <row r="85" spans="1:12" s="10" customFormat="1" ht="14.25">
      <c r="A85" s="11"/>
      <c r="B85" s="11"/>
      <c r="C85" s="11"/>
      <c r="D85" s="11"/>
      <c r="E85" s="11"/>
      <c r="F85" s="11"/>
      <c r="G85" s="11"/>
      <c r="H85" s="11"/>
      <c r="I85" s="11"/>
      <c r="J85" s="456"/>
      <c r="K85" s="465"/>
      <c r="L85" s="465"/>
    </row>
    <row r="86" spans="1:12" s="10" customFormat="1" ht="14.25">
      <c r="A86" s="11"/>
      <c r="B86" s="11"/>
      <c r="C86" s="11"/>
      <c r="D86" s="11"/>
      <c r="E86" s="11"/>
      <c r="F86" s="11"/>
      <c r="G86" s="11"/>
      <c r="H86" s="11"/>
      <c r="I86" s="11"/>
      <c r="J86" s="456"/>
      <c r="K86" s="465"/>
      <c r="L86" s="465"/>
    </row>
    <row r="87" spans="1:12" s="10" customFormat="1" ht="14.25">
      <c r="A87" s="11"/>
      <c r="B87" s="11"/>
      <c r="C87" s="11"/>
      <c r="D87" s="11"/>
      <c r="E87" s="11"/>
      <c r="F87" s="11"/>
      <c r="G87" s="11"/>
      <c r="H87" s="11"/>
      <c r="I87" s="11"/>
      <c r="J87" s="456"/>
      <c r="K87" s="465"/>
      <c r="L87" s="465"/>
    </row>
    <row r="88" spans="1:12" s="10" customFormat="1" ht="14.25">
      <c r="A88" s="11"/>
      <c r="B88" s="11"/>
      <c r="C88" s="11"/>
      <c r="D88" s="11"/>
      <c r="E88" s="11"/>
      <c r="F88" s="11"/>
      <c r="G88" s="11"/>
      <c r="H88" s="11"/>
      <c r="I88" s="11"/>
      <c r="J88" s="456"/>
      <c r="K88" s="465"/>
      <c r="L88" s="465"/>
    </row>
    <row r="89" spans="1:12" s="10" customFormat="1" ht="14.25">
      <c r="A89" s="11"/>
      <c r="B89" s="11"/>
      <c r="C89" s="11"/>
      <c r="D89" s="11"/>
      <c r="E89" s="11"/>
      <c r="F89" s="11"/>
      <c r="G89" s="11"/>
      <c r="H89" s="11"/>
      <c r="I89" s="11"/>
      <c r="J89" s="456"/>
      <c r="K89" s="465"/>
      <c r="L89" s="465"/>
    </row>
    <row r="90" spans="1:12" s="10" customFormat="1" ht="14.25">
      <c r="A90" s="11"/>
      <c r="B90" s="11"/>
      <c r="C90" s="11"/>
      <c r="D90" s="11"/>
      <c r="E90" s="11"/>
      <c r="F90" s="11"/>
      <c r="G90" s="11"/>
      <c r="H90" s="11"/>
      <c r="I90" s="11"/>
      <c r="J90" s="456"/>
      <c r="K90" s="465"/>
      <c r="L90" s="465"/>
    </row>
    <row r="91" spans="1:12" s="10" customFormat="1" ht="14.25">
      <c r="A91" s="11"/>
      <c r="B91" s="11"/>
      <c r="C91" s="11"/>
      <c r="D91" s="11"/>
      <c r="E91" s="11"/>
      <c r="F91" s="11"/>
      <c r="G91" s="11"/>
      <c r="H91" s="11"/>
      <c r="I91" s="11"/>
      <c r="J91" s="456"/>
      <c r="K91" s="465"/>
      <c r="L91" s="465"/>
    </row>
    <row r="92" spans="1:12" s="10" customFormat="1" ht="14.25">
      <c r="A92" s="11"/>
      <c r="B92" s="11"/>
      <c r="C92" s="11"/>
      <c r="D92" s="11"/>
      <c r="E92" s="11"/>
      <c r="F92" s="11"/>
      <c r="G92" s="11"/>
      <c r="H92" s="11"/>
      <c r="I92" s="11"/>
      <c r="J92" s="456"/>
      <c r="K92" s="465"/>
      <c r="L92" s="465"/>
    </row>
    <row r="93" spans="1:12" s="10" customFormat="1" ht="14.25">
      <c r="A93" s="11"/>
      <c r="B93" s="11"/>
      <c r="C93" s="11"/>
      <c r="D93" s="11"/>
      <c r="E93" s="11"/>
      <c r="F93" s="11"/>
      <c r="G93" s="11"/>
      <c r="H93" s="11"/>
      <c r="I93" s="11"/>
      <c r="J93" s="456"/>
      <c r="K93" s="465"/>
      <c r="L93" s="465"/>
    </row>
    <row r="94" spans="1:12" s="10" customFormat="1" ht="14.25">
      <c r="A94" s="11"/>
      <c r="B94" s="11"/>
      <c r="C94" s="11"/>
      <c r="D94" s="11"/>
      <c r="E94" s="11"/>
      <c r="F94" s="11"/>
      <c r="G94" s="11"/>
      <c r="H94" s="11"/>
      <c r="I94" s="11"/>
      <c r="J94" s="456"/>
      <c r="K94" s="465"/>
      <c r="L94" s="465"/>
    </row>
    <row r="95" spans="1:12" s="10" customFormat="1" ht="14.25">
      <c r="A95" s="11"/>
      <c r="B95" s="11"/>
      <c r="C95" s="11"/>
      <c r="D95" s="11"/>
      <c r="E95" s="11"/>
      <c r="F95" s="11"/>
      <c r="G95" s="11"/>
      <c r="H95" s="11"/>
      <c r="I95" s="11"/>
      <c r="J95" s="456"/>
      <c r="K95" s="465"/>
      <c r="L95" s="465"/>
    </row>
    <row r="96" spans="1:12" s="10" customFormat="1" ht="14.25">
      <c r="A96" s="11"/>
      <c r="B96" s="11"/>
      <c r="C96" s="11"/>
      <c r="D96" s="11"/>
      <c r="E96" s="11"/>
      <c r="F96" s="11"/>
      <c r="G96" s="11"/>
      <c r="H96" s="11"/>
      <c r="I96" s="11"/>
      <c r="J96" s="456"/>
      <c r="K96" s="465"/>
      <c r="L96" s="465"/>
    </row>
    <row r="97" spans="1:12" s="10" customFormat="1" ht="14.25">
      <c r="A97" s="11"/>
      <c r="B97" s="11"/>
      <c r="C97" s="11"/>
      <c r="D97" s="11"/>
      <c r="E97" s="11"/>
      <c r="F97" s="11"/>
      <c r="G97" s="11"/>
      <c r="H97" s="11"/>
      <c r="I97" s="11"/>
      <c r="J97" s="456"/>
      <c r="K97" s="465"/>
      <c r="L97" s="465"/>
    </row>
    <row r="98" spans="1:12" s="10" customFormat="1" ht="14.25">
      <c r="A98" s="11"/>
      <c r="B98" s="11"/>
      <c r="C98" s="11"/>
      <c r="D98" s="11"/>
      <c r="E98" s="11"/>
      <c r="F98" s="11"/>
      <c r="G98" s="11"/>
      <c r="H98" s="11"/>
      <c r="I98" s="11"/>
      <c r="J98" s="456"/>
      <c r="K98" s="465"/>
      <c r="L98" s="465"/>
    </row>
    <row r="99" spans="1:12" s="10" customFormat="1" ht="14.25">
      <c r="A99" s="11"/>
      <c r="B99" s="11"/>
      <c r="C99" s="11"/>
      <c r="D99" s="11"/>
      <c r="E99" s="11"/>
      <c r="F99" s="11"/>
      <c r="G99" s="11"/>
      <c r="H99" s="11"/>
      <c r="I99" s="11"/>
      <c r="J99" s="456"/>
      <c r="K99" s="465"/>
      <c r="L99" s="465"/>
    </row>
    <row r="100" spans="1:12" s="10" customFormat="1" ht="14.25">
      <c r="A100" s="11"/>
      <c r="B100" s="11"/>
      <c r="C100" s="11"/>
      <c r="D100" s="11"/>
      <c r="E100" s="11"/>
      <c r="F100" s="11"/>
      <c r="G100" s="11"/>
      <c r="H100" s="11"/>
      <c r="I100" s="11"/>
      <c r="J100" s="456"/>
      <c r="K100" s="465"/>
      <c r="L100" s="465"/>
    </row>
    <row r="101" spans="1:12" s="10" customFormat="1" ht="14.25">
      <c r="A101" s="11"/>
      <c r="B101" s="11"/>
      <c r="C101" s="11"/>
      <c r="D101" s="11"/>
      <c r="E101" s="11"/>
      <c r="F101" s="11"/>
      <c r="G101" s="11"/>
      <c r="H101" s="11"/>
      <c r="I101" s="11"/>
      <c r="J101" s="456"/>
      <c r="K101" s="465"/>
      <c r="L101" s="465"/>
    </row>
    <row r="102" spans="1:12" s="10" customFormat="1" ht="14.25">
      <c r="A102" s="11"/>
      <c r="B102" s="11"/>
      <c r="C102" s="11"/>
      <c r="D102" s="11"/>
      <c r="E102" s="11"/>
      <c r="F102" s="11"/>
      <c r="G102" s="11"/>
      <c r="H102" s="11"/>
      <c r="I102" s="11"/>
      <c r="J102" s="456"/>
      <c r="K102" s="465"/>
      <c r="L102" s="465"/>
    </row>
    <row r="103" spans="1:12" s="10" customFormat="1" ht="14.25">
      <c r="A103" s="11"/>
      <c r="B103" s="11"/>
      <c r="C103" s="11"/>
      <c r="D103" s="11"/>
      <c r="E103" s="11"/>
      <c r="F103" s="11"/>
      <c r="G103" s="11"/>
      <c r="H103" s="11"/>
      <c r="I103" s="11"/>
      <c r="J103" s="456"/>
      <c r="K103" s="465"/>
      <c r="L103" s="465"/>
    </row>
    <row r="104" spans="1:12" s="10" customFormat="1" ht="14.25">
      <c r="A104" s="11"/>
      <c r="B104" s="11"/>
      <c r="C104" s="11"/>
      <c r="D104" s="11"/>
      <c r="E104" s="11"/>
      <c r="F104" s="11"/>
      <c r="G104" s="11"/>
      <c r="H104" s="11"/>
      <c r="I104" s="11"/>
      <c r="J104" s="456"/>
      <c r="K104" s="465"/>
      <c r="L104" s="465"/>
    </row>
    <row r="105" spans="1:12" s="10" customFormat="1" ht="14.25">
      <c r="A105" s="11"/>
      <c r="B105" s="11"/>
      <c r="C105" s="11"/>
      <c r="D105" s="11"/>
      <c r="E105" s="11"/>
      <c r="F105" s="11"/>
      <c r="G105" s="11"/>
      <c r="H105" s="11"/>
      <c r="I105" s="11"/>
      <c r="J105" s="456"/>
      <c r="K105" s="465"/>
      <c r="L105" s="465"/>
    </row>
    <row r="106" spans="1:12" s="10" customFormat="1" ht="14.25">
      <c r="A106" s="11"/>
      <c r="B106" s="11"/>
      <c r="C106" s="11"/>
      <c r="D106" s="11"/>
      <c r="E106" s="11"/>
      <c r="F106" s="11"/>
      <c r="G106" s="11"/>
      <c r="H106" s="11"/>
      <c r="I106" s="11"/>
      <c r="J106" s="456"/>
      <c r="K106" s="465"/>
      <c r="L106" s="465"/>
    </row>
    <row r="107" spans="1:12" s="10" customFormat="1" ht="14.25">
      <c r="A107" s="11"/>
      <c r="B107" s="11"/>
      <c r="C107" s="11"/>
      <c r="D107" s="11"/>
      <c r="E107" s="11"/>
      <c r="F107" s="11"/>
      <c r="G107" s="11"/>
      <c r="H107" s="11"/>
      <c r="I107" s="11"/>
      <c r="J107" s="456"/>
      <c r="K107" s="465"/>
      <c r="L107" s="465"/>
    </row>
    <row r="108" spans="1:12" s="10" customFormat="1" ht="14.25">
      <c r="A108" s="11"/>
      <c r="B108" s="11"/>
      <c r="C108" s="11"/>
      <c r="D108" s="11"/>
      <c r="E108" s="11"/>
      <c r="F108" s="11"/>
      <c r="G108" s="11"/>
      <c r="H108" s="11"/>
      <c r="I108" s="11"/>
      <c r="J108" s="456"/>
      <c r="K108" s="465"/>
      <c r="L108" s="465"/>
    </row>
    <row r="109" spans="1:12" s="10" customFormat="1" ht="14.25">
      <c r="A109" s="11"/>
      <c r="B109" s="11"/>
      <c r="C109" s="11"/>
      <c r="D109" s="11"/>
      <c r="E109" s="11"/>
      <c r="F109" s="11"/>
      <c r="G109" s="11"/>
      <c r="H109" s="11"/>
      <c r="I109" s="11"/>
      <c r="J109" s="456"/>
      <c r="K109" s="465"/>
      <c r="L109" s="465"/>
    </row>
    <row r="110" spans="1:12" s="10" customFormat="1" ht="14.25">
      <c r="A110" s="11"/>
      <c r="B110" s="11"/>
      <c r="C110" s="11"/>
      <c r="D110" s="11"/>
      <c r="E110" s="11"/>
      <c r="F110" s="11"/>
      <c r="G110" s="11"/>
      <c r="H110" s="11"/>
      <c r="I110" s="11"/>
      <c r="J110" s="456"/>
      <c r="K110" s="465"/>
      <c r="L110" s="465"/>
    </row>
    <row r="111" spans="1:12" s="10" customFormat="1" ht="14.25">
      <c r="A111" s="11"/>
      <c r="B111" s="11"/>
      <c r="C111" s="11"/>
      <c r="D111" s="11"/>
      <c r="E111" s="11"/>
      <c r="F111" s="11"/>
      <c r="G111" s="11"/>
      <c r="H111" s="11"/>
      <c r="I111" s="11"/>
      <c r="J111" s="456"/>
      <c r="K111" s="465"/>
      <c r="L111" s="465"/>
    </row>
    <row r="112" spans="1:12" s="10" customFormat="1" ht="14.25">
      <c r="A112" s="11"/>
      <c r="B112" s="11"/>
      <c r="C112" s="11"/>
      <c r="D112" s="11"/>
      <c r="E112" s="11"/>
      <c r="F112" s="11"/>
      <c r="G112" s="11"/>
      <c r="H112" s="11"/>
      <c r="I112" s="11"/>
      <c r="J112" s="456"/>
      <c r="K112" s="465"/>
      <c r="L112" s="465"/>
    </row>
    <row r="113" spans="1:12" s="10" customFormat="1" ht="14.25">
      <c r="A113" s="11"/>
      <c r="B113" s="11"/>
      <c r="C113" s="11"/>
      <c r="D113" s="11"/>
      <c r="E113" s="11"/>
      <c r="F113" s="11"/>
      <c r="G113" s="11"/>
      <c r="H113" s="11"/>
      <c r="I113" s="11"/>
      <c r="J113" s="456"/>
      <c r="K113" s="465"/>
      <c r="L113" s="465"/>
    </row>
    <row r="114" spans="1:12" s="10" customFormat="1" ht="14.25">
      <c r="A114" s="11"/>
      <c r="B114" s="11"/>
      <c r="C114" s="11"/>
      <c r="D114" s="11"/>
      <c r="E114" s="11"/>
      <c r="F114" s="11"/>
      <c r="G114" s="11"/>
      <c r="H114" s="11"/>
      <c r="I114" s="11"/>
      <c r="J114" s="456"/>
      <c r="K114" s="465"/>
      <c r="L114" s="465"/>
    </row>
    <row r="115" spans="1:12" s="10" customFormat="1" ht="14.25">
      <c r="A115" s="11"/>
      <c r="B115" s="11"/>
      <c r="C115" s="11"/>
      <c r="D115" s="11"/>
      <c r="E115" s="11"/>
      <c r="F115" s="11"/>
      <c r="G115" s="11"/>
      <c r="H115" s="11"/>
      <c r="I115" s="11"/>
      <c r="J115" s="456"/>
      <c r="K115" s="465"/>
      <c r="L115" s="465"/>
    </row>
    <row r="116" spans="1:12" s="10" customFormat="1" ht="14.25">
      <c r="A116" s="11"/>
      <c r="B116" s="11"/>
      <c r="C116" s="11"/>
      <c r="D116" s="11"/>
      <c r="E116" s="11"/>
      <c r="F116" s="11"/>
      <c r="G116" s="11"/>
      <c r="H116" s="11"/>
      <c r="I116" s="11"/>
      <c r="J116" s="456"/>
      <c r="K116" s="465"/>
      <c r="L116" s="465"/>
    </row>
    <row r="117" spans="1:12" s="10" customFormat="1" ht="14.25">
      <c r="A117" s="11"/>
      <c r="B117" s="11"/>
      <c r="C117" s="11"/>
      <c r="D117" s="11"/>
      <c r="E117" s="11"/>
      <c r="F117" s="11"/>
      <c r="G117" s="11"/>
      <c r="H117" s="11"/>
      <c r="I117" s="11"/>
      <c r="J117" s="456"/>
      <c r="K117" s="465"/>
      <c r="L117" s="465"/>
    </row>
    <row r="118" spans="1:12" s="10" customFormat="1" ht="14.25">
      <c r="A118" s="11"/>
      <c r="B118" s="11"/>
      <c r="C118" s="11"/>
      <c r="D118" s="11"/>
      <c r="E118" s="11"/>
      <c r="F118" s="11"/>
      <c r="G118" s="11"/>
      <c r="H118" s="11"/>
      <c r="I118" s="11"/>
      <c r="J118" s="456"/>
      <c r="K118" s="465"/>
      <c r="L118" s="465"/>
    </row>
    <row r="119" spans="1:12" s="10" customFormat="1" ht="14.25">
      <c r="A119" s="11"/>
      <c r="B119" s="11"/>
      <c r="C119" s="11"/>
      <c r="D119" s="11"/>
      <c r="E119" s="11"/>
      <c r="F119" s="11"/>
      <c r="G119" s="11"/>
      <c r="H119" s="11"/>
      <c r="I119" s="11"/>
      <c r="J119" s="456"/>
      <c r="K119" s="465"/>
      <c r="L119" s="465"/>
    </row>
    <row r="120" spans="1:12" s="10" customFormat="1" ht="14.25">
      <c r="A120" s="11"/>
      <c r="B120" s="11"/>
      <c r="C120" s="11"/>
      <c r="D120" s="11"/>
      <c r="E120" s="11"/>
      <c r="F120" s="11"/>
      <c r="G120" s="11"/>
      <c r="H120" s="11"/>
      <c r="I120" s="11"/>
      <c r="J120" s="456"/>
      <c r="K120" s="465"/>
      <c r="L120" s="465"/>
    </row>
    <row r="121" spans="1:12" s="10" customFormat="1" ht="14.25">
      <c r="A121" s="11"/>
      <c r="B121" s="11"/>
      <c r="C121" s="11"/>
      <c r="D121" s="11"/>
      <c r="E121" s="11"/>
      <c r="F121" s="11"/>
      <c r="G121" s="11"/>
      <c r="H121" s="11"/>
      <c r="I121" s="11"/>
      <c r="J121" s="456"/>
      <c r="K121" s="465"/>
      <c r="L121" s="465"/>
    </row>
    <row r="122" spans="1:12" s="10" customFormat="1" ht="14.25">
      <c r="A122" s="11"/>
      <c r="B122" s="11"/>
      <c r="C122" s="11"/>
      <c r="D122" s="11"/>
      <c r="E122" s="11"/>
      <c r="F122" s="11"/>
      <c r="G122" s="11"/>
      <c r="H122" s="11"/>
      <c r="I122" s="11"/>
      <c r="J122" s="456"/>
      <c r="K122" s="465"/>
      <c r="L122" s="465"/>
    </row>
    <row r="123" spans="1:12" s="10" customFormat="1" ht="14.25">
      <c r="A123" s="11"/>
      <c r="B123" s="11"/>
      <c r="C123" s="11"/>
      <c r="D123" s="11"/>
      <c r="E123" s="11"/>
      <c r="F123" s="11"/>
      <c r="G123" s="11"/>
      <c r="H123" s="11"/>
      <c r="I123" s="11"/>
      <c r="J123" s="456"/>
      <c r="K123" s="465"/>
      <c r="L123" s="465"/>
    </row>
    <row r="124" spans="1:12" s="10" customFormat="1" ht="14.25">
      <c r="A124" s="11"/>
      <c r="B124" s="11"/>
      <c r="C124" s="11"/>
      <c r="D124" s="11"/>
      <c r="E124" s="11"/>
      <c r="F124" s="11"/>
      <c r="G124" s="11"/>
      <c r="H124" s="11"/>
      <c r="I124" s="11"/>
      <c r="J124" s="456"/>
      <c r="K124" s="465"/>
      <c r="L124" s="465"/>
    </row>
    <row r="125" spans="1:12" s="10" customFormat="1" ht="14.25">
      <c r="A125" s="11"/>
      <c r="B125" s="11"/>
      <c r="C125" s="11"/>
      <c r="D125" s="11"/>
      <c r="E125" s="11"/>
      <c r="F125" s="11"/>
      <c r="G125" s="11"/>
      <c r="H125" s="11"/>
      <c r="I125" s="11"/>
      <c r="J125" s="456"/>
      <c r="K125" s="465"/>
      <c r="L125" s="465"/>
    </row>
    <row r="126" spans="1:12" s="10" customFormat="1" ht="14.25">
      <c r="A126" s="11"/>
      <c r="B126" s="11"/>
      <c r="C126" s="11"/>
      <c r="D126" s="11"/>
      <c r="E126" s="11"/>
      <c r="F126" s="11"/>
      <c r="G126" s="11"/>
      <c r="H126" s="11"/>
      <c r="I126" s="11"/>
      <c r="J126" s="456"/>
      <c r="K126" s="465"/>
      <c r="L126" s="465"/>
    </row>
    <row r="127" spans="1:12" s="10" customFormat="1" ht="14.25">
      <c r="A127" s="11"/>
      <c r="B127" s="11"/>
      <c r="C127" s="11"/>
      <c r="D127" s="11"/>
      <c r="E127" s="11"/>
      <c r="F127" s="11"/>
      <c r="G127" s="11"/>
      <c r="H127" s="11"/>
      <c r="I127" s="11"/>
      <c r="J127" s="456"/>
      <c r="K127" s="465"/>
      <c r="L127" s="465"/>
    </row>
    <row r="128" spans="1:12" s="10" customFormat="1" ht="14.25">
      <c r="A128" s="11"/>
      <c r="B128" s="11"/>
      <c r="C128" s="11"/>
      <c r="D128" s="11"/>
      <c r="E128" s="11"/>
      <c r="F128" s="11"/>
      <c r="G128" s="11"/>
      <c r="H128" s="11"/>
      <c r="I128" s="11"/>
      <c r="J128" s="456"/>
      <c r="K128" s="465"/>
      <c r="L128" s="465"/>
    </row>
    <row r="129" spans="1:12" s="10" customFormat="1" ht="14.25">
      <c r="A129" s="11"/>
      <c r="B129" s="11"/>
      <c r="C129" s="11"/>
      <c r="D129" s="11"/>
      <c r="E129" s="11"/>
      <c r="F129" s="11"/>
      <c r="G129" s="11"/>
      <c r="H129" s="11"/>
      <c r="I129" s="11"/>
      <c r="J129" s="456"/>
      <c r="K129" s="465"/>
      <c r="L129" s="465"/>
    </row>
    <row r="130" spans="1:12" s="10" customFormat="1" ht="14.25">
      <c r="A130" s="11"/>
      <c r="B130" s="11"/>
      <c r="C130" s="11"/>
      <c r="D130" s="11"/>
      <c r="E130" s="11"/>
      <c r="F130" s="11"/>
      <c r="G130" s="11"/>
      <c r="H130" s="11"/>
      <c r="I130" s="11"/>
      <c r="J130" s="456"/>
      <c r="K130" s="465"/>
      <c r="L130" s="465"/>
    </row>
    <row r="131" spans="1:12" s="10" customFormat="1" ht="14.25">
      <c r="A131" s="11"/>
      <c r="B131" s="11"/>
      <c r="C131" s="11"/>
      <c r="D131" s="11"/>
      <c r="E131" s="11"/>
      <c r="F131" s="11"/>
      <c r="G131" s="11"/>
      <c r="H131" s="11"/>
      <c r="I131" s="11"/>
      <c r="J131" s="456"/>
      <c r="K131" s="465"/>
      <c r="L131" s="465"/>
    </row>
    <row r="132" spans="1:12" s="10" customFormat="1" ht="14.25">
      <c r="A132" s="11"/>
      <c r="B132" s="11"/>
      <c r="C132" s="11"/>
      <c r="D132" s="11"/>
      <c r="E132" s="11"/>
      <c r="F132" s="11"/>
      <c r="G132" s="11"/>
      <c r="H132" s="11"/>
      <c r="I132" s="11"/>
      <c r="J132" s="456"/>
      <c r="K132" s="465"/>
      <c r="L132" s="465"/>
    </row>
    <row r="133" spans="1:12" s="10" customFormat="1" ht="14.25">
      <c r="A133" s="11"/>
      <c r="B133" s="11"/>
      <c r="C133" s="11"/>
      <c r="D133" s="11"/>
      <c r="E133" s="11"/>
      <c r="F133" s="11"/>
      <c r="G133" s="11"/>
      <c r="H133" s="11"/>
      <c r="I133" s="11"/>
      <c r="J133" s="456"/>
      <c r="K133" s="465"/>
      <c r="L133" s="465"/>
    </row>
    <row r="134" spans="1:12" s="10" customFormat="1" ht="14.25">
      <c r="A134" s="11"/>
      <c r="B134" s="11"/>
      <c r="C134" s="11"/>
      <c r="D134" s="11"/>
      <c r="E134" s="11"/>
      <c r="F134" s="11"/>
      <c r="G134" s="11"/>
      <c r="H134" s="11"/>
      <c r="I134" s="11"/>
      <c r="J134" s="456"/>
      <c r="K134" s="465"/>
      <c r="L134" s="465"/>
    </row>
    <row r="135" spans="1:12" s="10" customFormat="1" ht="14.25">
      <c r="A135" s="11"/>
      <c r="B135" s="11"/>
      <c r="C135" s="11"/>
      <c r="D135" s="11"/>
      <c r="E135" s="11"/>
      <c r="F135" s="11"/>
      <c r="G135" s="11"/>
      <c r="H135" s="11"/>
      <c r="I135" s="11"/>
      <c r="J135" s="456"/>
      <c r="K135" s="465"/>
      <c r="L135" s="465"/>
    </row>
    <row r="136" spans="1:12" s="10" customFormat="1" ht="14.25">
      <c r="A136" s="11"/>
      <c r="B136" s="11"/>
      <c r="C136" s="11"/>
      <c r="D136" s="11"/>
      <c r="E136" s="11"/>
      <c r="F136" s="11"/>
      <c r="G136" s="11"/>
      <c r="H136" s="11"/>
      <c r="I136" s="11"/>
      <c r="J136" s="456"/>
      <c r="K136" s="465"/>
      <c r="L136" s="465"/>
    </row>
    <row r="137" spans="1:12" s="10" customFormat="1" ht="14.25">
      <c r="A137" s="11"/>
      <c r="B137" s="11"/>
      <c r="C137" s="11"/>
      <c r="D137" s="11"/>
      <c r="E137" s="11"/>
      <c r="F137" s="11"/>
      <c r="G137" s="11"/>
      <c r="H137" s="11"/>
      <c r="I137" s="11"/>
      <c r="J137" s="456"/>
      <c r="K137" s="465"/>
      <c r="L137" s="465"/>
    </row>
    <row r="138" spans="1:12" s="10" customFormat="1" ht="14.25">
      <c r="A138" s="11"/>
      <c r="B138" s="11"/>
      <c r="C138" s="11"/>
      <c r="D138" s="11"/>
      <c r="E138" s="11"/>
      <c r="F138" s="11"/>
      <c r="G138" s="11"/>
      <c r="H138" s="11"/>
      <c r="I138" s="11"/>
      <c r="J138" s="456"/>
      <c r="K138" s="465"/>
      <c r="L138" s="465"/>
    </row>
    <row r="139" spans="1:12" s="10" customFormat="1" ht="14.25">
      <c r="A139" s="11"/>
      <c r="B139" s="11"/>
      <c r="C139" s="11"/>
      <c r="D139" s="11"/>
      <c r="E139" s="11"/>
      <c r="F139" s="11"/>
      <c r="G139" s="11"/>
      <c r="H139" s="11"/>
      <c r="I139" s="11"/>
      <c r="J139" s="456"/>
      <c r="K139" s="465"/>
      <c r="L139" s="465"/>
    </row>
    <row r="140" spans="1:12" s="10" customFormat="1" ht="14.25">
      <c r="A140" s="11"/>
      <c r="B140" s="11"/>
      <c r="C140" s="11"/>
      <c r="D140" s="11"/>
      <c r="E140" s="11"/>
      <c r="F140" s="11"/>
      <c r="G140" s="11"/>
      <c r="H140" s="11"/>
      <c r="I140" s="11"/>
      <c r="J140" s="456"/>
      <c r="K140" s="465"/>
      <c r="L140" s="465"/>
    </row>
    <row r="141" spans="1:12" s="10" customFormat="1" ht="14.25">
      <c r="A141" s="11"/>
      <c r="B141" s="11"/>
      <c r="C141" s="11"/>
      <c r="D141" s="11"/>
      <c r="E141" s="11"/>
      <c r="F141" s="11"/>
      <c r="G141" s="11"/>
      <c r="H141" s="11"/>
      <c r="I141" s="11"/>
      <c r="J141" s="456"/>
      <c r="K141" s="465"/>
      <c r="L141" s="465"/>
    </row>
    <row r="142" spans="1:12" s="10" customFormat="1" ht="14.25">
      <c r="A142" s="11"/>
      <c r="B142" s="11"/>
      <c r="C142" s="11"/>
      <c r="D142" s="11"/>
      <c r="E142" s="11"/>
      <c r="F142" s="11"/>
      <c r="G142" s="11"/>
      <c r="H142" s="11"/>
      <c r="I142" s="11"/>
      <c r="J142" s="456"/>
      <c r="K142" s="465"/>
      <c r="L142" s="465"/>
    </row>
    <row r="143" spans="1:12" s="10" customFormat="1" ht="14.25">
      <c r="A143" s="11"/>
      <c r="B143" s="11"/>
      <c r="C143" s="11"/>
      <c r="D143" s="11"/>
      <c r="E143" s="11"/>
      <c r="F143" s="11"/>
      <c r="G143" s="11"/>
      <c r="H143" s="11"/>
      <c r="I143" s="11"/>
      <c r="J143" s="456"/>
      <c r="K143" s="465"/>
      <c r="L143" s="465"/>
    </row>
    <row r="144" spans="1:12" s="10" customFormat="1" ht="14.25">
      <c r="A144" s="11"/>
      <c r="B144" s="11"/>
      <c r="C144" s="11"/>
      <c r="D144" s="11"/>
      <c r="E144" s="11"/>
      <c r="F144" s="11"/>
      <c r="G144" s="11"/>
      <c r="H144" s="11"/>
      <c r="I144" s="11"/>
      <c r="J144" s="456"/>
      <c r="K144" s="465"/>
      <c r="L144" s="465"/>
    </row>
    <row r="145" spans="1:12" s="10" customFormat="1" ht="14.25">
      <c r="A145" s="11"/>
      <c r="B145" s="11"/>
      <c r="C145" s="11"/>
      <c r="D145" s="11"/>
      <c r="E145" s="11"/>
      <c r="F145" s="11"/>
      <c r="G145" s="11"/>
      <c r="H145" s="11"/>
      <c r="I145" s="11"/>
      <c r="J145" s="456"/>
      <c r="K145" s="465"/>
      <c r="L145" s="465"/>
    </row>
    <row r="146" spans="1:12" s="10" customFormat="1" ht="14.25">
      <c r="A146" s="11"/>
      <c r="B146" s="11"/>
      <c r="C146" s="11"/>
      <c r="D146" s="11"/>
      <c r="E146" s="11"/>
      <c r="F146" s="11"/>
      <c r="G146" s="11"/>
      <c r="H146" s="11"/>
      <c r="I146" s="11"/>
      <c r="J146" s="456"/>
      <c r="K146" s="465"/>
      <c r="L146" s="465"/>
    </row>
    <row r="147" spans="1:12" s="10" customFormat="1" ht="14.25">
      <c r="A147" s="11"/>
      <c r="B147" s="11"/>
      <c r="C147" s="11"/>
      <c r="D147" s="11"/>
      <c r="E147" s="11"/>
      <c r="F147" s="11"/>
      <c r="G147" s="11"/>
      <c r="H147" s="11"/>
      <c r="I147" s="11"/>
      <c r="J147" s="456"/>
      <c r="K147" s="465"/>
      <c r="L147" s="465"/>
    </row>
    <row r="148" spans="1:12" s="10" customFormat="1" ht="14.25">
      <c r="A148" s="11"/>
      <c r="B148" s="11"/>
      <c r="C148" s="11"/>
      <c r="D148" s="11"/>
      <c r="E148" s="11"/>
      <c r="F148" s="11"/>
      <c r="G148" s="11"/>
      <c r="H148" s="11"/>
      <c r="I148" s="11"/>
      <c r="J148" s="456"/>
      <c r="K148" s="465"/>
      <c r="L148" s="465"/>
    </row>
    <row r="149" spans="1:12" s="10" customFormat="1" ht="14.25">
      <c r="A149" s="11"/>
      <c r="B149" s="11"/>
      <c r="C149" s="11"/>
      <c r="D149" s="11"/>
      <c r="E149" s="11"/>
      <c r="F149" s="11"/>
      <c r="G149" s="11"/>
      <c r="H149" s="11"/>
      <c r="I149" s="11"/>
      <c r="J149" s="456"/>
      <c r="K149" s="465"/>
      <c r="L149" s="465"/>
    </row>
    <row r="150" spans="1:12" s="10" customFormat="1" ht="14.25">
      <c r="A150" s="11"/>
      <c r="B150" s="11"/>
      <c r="C150" s="11"/>
      <c r="D150" s="11"/>
      <c r="E150" s="11"/>
      <c r="F150" s="11"/>
      <c r="G150" s="11"/>
      <c r="H150" s="11"/>
      <c r="I150" s="11"/>
      <c r="J150" s="456"/>
      <c r="K150" s="465"/>
      <c r="L150" s="465"/>
    </row>
    <row r="151" spans="1:12" s="10" customFormat="1" ht="14.25">
      <c r="A151" s="11"/>
      <c r="B151" s="11"/>
      <c r="C151" s="11"/>
      <c r="D151" s="11"/>
      <c r="E151" s="11"/>
      <c r="F151" s="11"/>
      <c r="G151" s="11"/>
      <c r="H151" s="11"/>
      <c r="I151" s="11"/>
      <c r="J151" s="456"/>
      <c r="K151" s="465"/>
      <c r="L151" s="465"/>
    </row>
    <row r="152" spans="1:12" s="10" customFormat="1" ht="14.25">
      <c r="A152" s="11"/>
      <c r="B152" s="11"/>
      <c r="C152" s="11"/>
      <c r="D152" s="11"/>
      <c r="E152" s="11"/>
      <c r="F152" s="11"/>
      <c r="G152" s="11"/>
      <c r="H152" s="11"/>
      <c r="I152" s="11"/>
      <c r="J152" s="456"/>
      <c r="K152" s="465"/>
      <c r="L152" s="465"/>
    </row>
    <row r="153" spans="1:12" s="10" customFormat="1" ht="14.25">
      <c r="A153" s="11"/>
      <c r="B153" s="11"/>
      <c r="C153" s="11"/>
      <c r="D153" s="11"/>
      <c r="E153" s="11"/>
      <c r="F153" s="11"/>
      <c r="G153" s="11"/>
      <c r="H153" s="11"/>
      <c r="I153" s="11"/>
      <c r="J153" s="456"/>
      <c r="K153" s="465"/>
      <c r="L153" s="465"/>
    </row>
    <row r="154" spans="1:12" s="10" customFormat="1" ht="14.25">
      <c r="A154" s="11"/>
      <c r="B154" s="11"/>
      <c r="C154" s="11"/>
      <c r="D154" s="11"/>
      <c r="E154" s="11"/>
      <c r="F154" s="11"/>
      <c r="G154" s="11"/>
      <c r="H154" s="11"/>
      <c r="I154" s="11"/>
      <c r="J154" s="456"/>
      <c r="K154" s="465"/>
      <c r="L154" s="465"/>
    </row>
    <row r="155" spans="1:12" s="10" customFormat="1" ht="14.25">
      <c r="A155" s="11"/>
      <c r="B155" s="11"/>
      <c r="C155" s="11"/>
      <c r="D155" s="11"/>
      <c r="E155" s="11"/>
      <c r="F155" s="11"/>
      <c r="G155" s="11"/>
      <c r="H155" s="11"/>
      <c r="I155" s="11"/>
      <c r="J155" s="456"/>
      <c r="K155" s="465"/>
      <c r="L155" s="465"/>
    </row>
    <row r="156" spans="1:12" s="10" customFormat="1" ht="14.25">
      <c r="A156" s="11"/>
      <c r="B156" s="11"/>
      <c r="C156" s="11"/>
      <c r="D156" s="11"/>
      <c r="E156" s="11"/>
      <c r="F156" s="11"/>
      <c r="G156" s="11"/>
      <c r="H156" s="11"/>
      <c r="I156" s="11"/>
      <c r="J156" s="456"/>
      <c r="K156" s="465"/>
      <c r="L156" s="465"/>
    </row>
    <row r="157" spans="1:12" s="10" customFormat="1" ht="14.25">
      <c r="A157" s="11"/>
      <c r="B157" s="11"/>
      <c r="C157" s="11"/>
      <c r="D157" s="11"/>
      <c r="E157" s="11"/>
      <c r="F157" s="11"/>
      <c r="G157" s="11"/>
      <c r="H157" s="11"/>
      <c r="I157" s="11"/>
      <c r="J157" s="456"/>
      <c r="K157" s="465"/>
      <c r="L157" s="465"/>
    </row>
    <row r="158" spans="1:12" s="10" customFormat="1" ht="14.25">
      <c r="A158" s="11"/>
      <c r="B158" s="11"/>
      <c r="C158" s="11"/>
      <c r="D158" s="11"/>
      <c r="E158" s="11"/>
      <c r="F158" s="11"/>
      <c r="G158" s="11"/>
      <c r="H158" s="11"/>
      <c r="I158" s="11"/>
      <c r="J158" s="456"/>
      <c r="K158" s="465"/>
      <c r="L158" s="465"/>
    </row>
    <row r="159" spans="1:12" s="10" customFormat="1" ht="14.25">
      <c r="A159" s="11"/>
      <c r="B159" s="11"/>
      <c r="C159" s="11"/>
      <c r="D159" s="11"/>
      <c r="E159" s="11"/>
      <c r="F159" s="11"/>
      <c r="G159" s="11"/>
      <c r="H159" s="11"/>
      <c r="I159" s="11"/>
      <c r="J159" s="456"/>
      <c r="K159" s="465"/>
      <c r="L159" s="465"/>
    </row>
    <row r="160" spans="1:12" s="10" customFormat="1" ht="14.25">
      <c r="A160" s="11"/>
      <c r="B160" s="11"/>
      <c r="C160" s="11"/>
      <c r="D160" s="11"/>
      <c r="E160" s="11"/>
      <c r="F160" s="11"/>
      <c r="G160" s="11"/>
      <c r="H160" s="11"/>
      <c r="I160" s="11"/>
      <c r="J160" s="456"/>
      <c r="K160" s="465"/>
      <c r="L160" s="465"/>
    </row>
    <row r="161" spans="1:12" s="10" customFormat="1" ht="14.25">
      <c r="A161" s="11"/>
      <c r="B161" s="11"/>
      <c r="C161" s="11"/>
      <c r="D161" s="11"/>
      <c r="E161" s="11"/>
      <c r="F161" s="11"/>
      <c r="G161" s="11"/>
      <c r="H161" s="11"/>
      <c r="I161" s="11"/>
      <c r="J161" s="456"/>
      <c r="K161" s="465"/>
      <c r="L161" s="465"/>
    </row>
    <row r="162" spans="1:12" s="10" customFormat="1" ht="14.25">
      <c r="A162" s="11"/>
      <c r="B162" s="11"/>
      <c r="C162" s="11"/>
      <c r="D162" s="11"/>
      <c r="E162" s="11"/>
      <c r="F162" s="11"/>
      <c r="G162" s="11"/>
      <c r="H162" s="11"/>
      <c r="I162" s="11"/>
      <c r="J162" s="456"/>
      <c r="K162" s="465"/>
      <c r="L162" s="465"/>
    </row>
    <row r="163" spans="1:12" s="10" customFormat="1" ht="14.25">
      <c r="A163" s="11"/>
      <c r="B163" s="11"/>
      <c r="C163" s="11"/>
      <c r="D163" s="11"/>
      <c r="E163" s="11"/>
      <c r="F163" s="11"/>
      <c r="G163" s="11"/>
      <c r="H163" s="11"/>
      <c r="I163" s="11"/>
      <c r="J163" s="456"/>
      <c r="K163" s="465"/>
      <c r="L163" s="465"/>
    </row>
    <row r="164" spans="1:12" s="10" customFormat="1" ht="14.25">
      <c r="A164" s="11"/>
      <c r="B164" s="11"/>
      <c r="C164" s="11"/>
      <c r="D164" s="11"/>
      <c r="E164" s="11"/>
      <c r="F164" s="11"/>
      <c r="G164" s="11"/>
      <c r="H164" s="11"/>
      <c r="I164" s="11"/>
      <c r="J164" s="456"/>
      <c r="K164" s="465"/>
      <c r="L164" s="465"/>
    </row>
    <row r="165" spans="1:12" s="10" customFormat="1" ht="14.25">
      <c r="A165" s="11"/>
      <c r="B165" s="11"/>
      <c r="C165" s="11"/>
      <c r="D165" s="11"/>
      <c r="E165" s="11"/>
      <c r="F165" s="11"/>
      <c r="G165" s="11"/>
      <c r="H165" s="11"/>
      <c r="I165" s="11"/>
      <c r="J165" s="456"/>
      <c r="K165" s="465"/>
      <c r="L165" s="465"/>
    </row>
    <row r="166" spans="1:12" s="10" customFormat="1" ht="14.25">
      <c r="A166" s="11"/>
      <c r="B166" s="11"/>
      <c r="C166" s="11"/>
      <c r="D166" s="11"/>
      <c r="E166" s="11"/>
      <c r="F166" s="11"/>
      <c r="G166" s="11"/>
      <c r="H166" s="11"/>
      <c r="I166" s="11"/>
      <c r="J166" s="456"/>
      <c r="K166" s="465"/>
      <c r="L166" s="465"/>
    </row>
    <row r="167" spans="1:12" s="10" customFormat="1" ht="14.25">
      <c r="A167" s="11"/>
      <c r="B167" s="11"/>
      <c r="C167" s="11"/>
      <c r="D167" s="11"/>
      <c r="E167" s="11"/>
      <c r="F167" s="11"/>
      <c r="G167" s="11"/>
      <c r="H167" s="11"/>
      <c r="I167" s="11"/>
      <c r="J167" s="456"/>
      <c r="K167" s="465"/>
      <c r="L167" s="465"/>
    </row>
    <row r="168" spans="1:12" s="10" customFormat="1" ht="14.25">
      <c r="A168" s="11"/>
      <c r="B168" s="11"/>
      <c r="C168" s="11"/>
      <c r="D168" s="11"/>
      <c r="E168" s="11"/>
      <c r="F168" s="11"/>
      <c r="G168" s="11"/>
      <c r="H168" s="11"/>
      <c r="I168" s="11"/>
      <c r="J168" s="456"/>
      <c r="K168" s="465"/>
      <c r="L168" s="465"/>
    </row>
    <row r="169" spans="1:12" s="10" customFormat="1" ht="14.25">
      <c r="A169" s="11"/>
      <c r="B169" s="11"/>
      <c r="C169" s="11"/>
      <c r="D169" s="11"/>
      <c r="E169" s="11"/>
      <c r="F169" s="11"/>
      <c r="G169" s="11"/>
      <c r="H169" s="11"/>
      <c r="I169" s="11"/>
      <c r="J169" s="456"/>
      <c r="K169" s="465"/>
      <c r="L169" s="465"/>
    </row>
    <row r="170" spans="1:12" s="10" customFormat="1" ht="14.25">
      <c r="A170" s="11"/>
      <c r="B170" s="11"/>
      <c r="C170" s="11"/>
      <c r="D170" s="11"/>
      <c r="E170" s="11"/>
      <c r="F170" s="11"/>
      <c r="G170" s="11"/>
      <c r="H170" s="11"/>
      <c r="I170" s="11"/>
      <c r="J170" s="456"/>
      <c r="K170" s="465"/>
      <c r="L170" s="465"/>
    </row>
    <row r="171" spans="1:12" s="10" customFormat="1" ht="14.25">
      <c r="A171" s="11"/>
      <c r="B171" s="11"/>
      <c r="C171" s="11"/>
      <c r="D171" s="11"/>
      <c r="E171" s="11"/>
      <c r="F171" s="11"/>
      <c r="G171" s="11"/>
      <c r="H171" s="11"/>
      <c r="I171" s="11"/>
      <c r="J171" s="456"/>
      <c r="K171" s="465"/>
      <c r="L171" s="465"/>
    </row>
    <row r="172" spans="1:12" s="10" customFormat="1" ht="14.25">
      <c r="A172" s="11"/>
      <c r="B172" s="11"/>
      <c r="C172" s="11"/>
      <c r="D172" s="11"/>
      <c r="E172" s="11"/>
      <c r="F172" s="11"/>
      <c r="G172" s="11"/>
      <c r="H172" s="11"/>
      <c r="I172" s="11"/>
      <c r="J172" s="456"/>
      <c r="K172" s="465"/>
      <c r="L172" s="465"/>
    </row>
    <row r="173" spans="1:12" s="10" customFormat="1" ht="14.25">
      <c r="A173" s="11"/>
      <c r="B173" s="11"/>
      <c r="C173" s="11"/>
      <c r="D173" s="11"/>
      <c r="E173" s="11"/>
      <c r="F173" s="11"/>
      <c r="G173" s="11"/>
      <c r="H173" s="11"/>
      <c r="I173" s="11"/>
      <c r="J173" s="456"/>
      <c r="K173" s="465"/>
      <c r="L173" s="465"/>
    </row>
    <row r="174" spans="1:12" s="10" customFormat="1" ht="14.25">
      <c r="A174" s="11"/>
      <c r="B174" s="11"/>
      <c r="C174" s="11"/>
      <c r="D174" s="11"/>
      <c r="E174" s="11"/>
      <c r="F174" s="11"/>
      <c r="G174" s="11"/>
      <c r="H174" s="11"/>
      <c r="I174" s="11"/>
      <c r="J174" s="456"/>
      <c r="K174" s="465"/>
      <c r="L174" s="465"/>
    </row>
    <row r="175" spans="1:12" s="10" customFormat="1" ht="14.25">
      <c r="A175" s="11"/>
      <c r="B175" s="11"/>
      <c r="C175" s="11"/>
      <c r="D175" s="11"/>
      <c r="E175" s="11"/>
      <c r="F175" s="11"/>
      <c r="G175" s="11"/>
      <c r="H175" s="11"/>
      <c r="I175" s="11"/>
      <c r="J175" s="456"/>
      <c r="K175" s="465"/>
      <c r="L175" s="465"/>
    </row>
    <row r="176" spans="1:12" s="10" customFormat="1" ht="14.25">
      <c r="A176" s="11"/>
      <c r="B176" s="11"/>
      <c r="C176" s="11"/>
      <c r="D176" s="11"/>
      <c r="E176" s="11"/>
      <c r="F176" s="11"/>
      <c r="G176" s="11"/>
      <c r="H176" s="11"/>
      <c r="I176" s="11"/>
      <c r="J176" s="456"/>
      <c r="K176" s="465"/>
      <c r="L176" s="465"/>
    </row>
    <row r="177" spans="1:12" s="10" customFormat="1" ht="14.25">
      <c r="A177" s="11"/>
      <c r="B177" s="11"/>
      <c r="C177" s="11"/>
      <c r="D177" s="11"/>
      <c r="E177" s="11"/>
      <c r="F177" s="11"/>
      <c r="G177" s="11"/>
      <c r="H177" s="11"/>
      <c r="I177" s="11"/>
      <c r="J177" s="456"/>
      <c r="K177" s="465"/>
      <c r="L177" s="465"/>
    </row>
    <row r="178" spans="1:12" s="10" customFormat="1" ht="14.25">
      <c r="A178" s="11"/>
      <c r="B178" s="11"/>
      <c r="C178" s="11"/>
      <c r="D178" s="11"/>
      <c r="E178" s="11"/>
      <c r="F178" s="11"/>
      <c r="G178" s="11"/>
      <c r="H178" s="11"/>
      <c r="I178" s="11"/>
      <c r="J178" s="456"/>
      <c r="K178" s="465"/>
      <c r="L178" s="465"/>
    </row>
    <row r="179" spans="1:12" s="10" customFormat="1" ht="14.25">
      <c r="A179" s="11"/>
      <c r="B179" s="11"/>
      <c r="C179" s="11"/>
      <c r="D179" s="11"/>
      <c r="E179" s="11"/>
      <c r="F179" s="11"/>
      <c r="G179" s="11"/>
      <c r="H179" s="11"/>
      <c r="I179" s="11"/>
      <c r="J179" s="456"/>
      <c r="K179" s="465"/>
      <c r="L179" s="465"/>
    </row>
    <row r="180" spans="1:12" s="10" customFormat="1" ht="14.25">
      <c r="A180" s="11"/>
      <c r="B180" s="11"/>
      <c r="C180" s="11"/>
      <c r="D180" s="11"/>
      <c r="E180" s="11"/>
      <c r="F180" s="11"/>
      <c r="G180" s="11"/>
      <c r="H180" s="11"/>
      <c r="I180" s="11"/>
      <c r="J180" s="456"/>
      <c r="K180" s="465"/>
      <c r="L180" s="465"/>
    </row>
    <row r="181" spans="1:12" s="10" customFormat="1" ht="14.25">
      <c r="A181" s="11"/>
      <c r="B181" s="11"/>
      <c r="C181" s="11"/>
      <c r="D181" s="11"/>
      <c r="E181" s="11"/>
      <c r="F181" s="11"/>
      <c r="G181" s="11"/>
      <c r="H181" s="11"/>
      <c r="I181" s="11"/>
      <c r="J181" s="456"/>
      <c r="K181" s="465"/>
      <c r="L181" s="465"/>
    </row>
    <row r="182" spans="1:12" s="10" customFormat="1" ht="14.25">
      <c r="A182" s="11"/>
      <c r="B182" s="11"/>
      <c r="C182" s="11"/>
      <c r="D182" s="11"/>
      <c r="E182" s="11"/>
      <c r="F182" s="11"/>
      <c r="G182" s="11"/>
      <c r="H182" s="11"/>
      <c r="I182" s="11"/>
      <c r="J182" s="456"/>
      <c r="K182" s="465"/>
      <c r="L182" s="465"/>
    </row>
    <row r="183" spans="1:12" s="10" customFormat="1" ht="14.25">
      <c r="A183" s="11"/>
      <c r="B183" s="11"/>
      <c r="C183" s="11"/>
      <c r="D183" s="11"/>
      <c r="E183" s="11"/>
      <c r="F183" s="11"/>
      <c r="G183" s="11"/>
      <c r="H183" s="11"/>
      <c r="I183" s="11"/>
      <c r="J183" s="456"/>
      <c r="K183" s="465"/>
      <c r="L183" s="465"/>
    </row>
    <row r="184" spans="1:12" s="10" customFormat="1" ht="14.25">
      <c r="A184" s="11"/>
      <c r="B184" s="11"/>
      <c r="C184" s="11"/>
      <c r="D184" s="11"/>
      <c r="E184" s="11"/>
      <c r="F184" s="11"/>
      <c r="G184" s="11"/>
      <c r="H184" s="11"/>
      <c r="I184" s="11"/>
      <c r="J184" s="456"/>
      <c r="K184" s="465"/>
      <c r="L184" s="465"/>
    </row>
    <row r="185" spans="1:12" s="10" customFormat="1" ht="14.25">
      <c r="A185" s="11"/>
      <c r="B185" s="11"/>
      <c r="C185" s="11"/>
      <c r="D185" s="11"/>
      <c r="E185" s="11"/>
      <c r="F185" s="11"/>
      <c r="G185" s="11"/>
      <c r="H185" s="11"/>
      <c r="I185" s="11"/>
      <c r="J185" s="456"/>
      <c r="K185" s="465"/>
      <c r="L185" s="465"/>
    </row>
    <row r="186" spans="1:12" s="10" customFormat="1" ht="14.25">
      <c r="A186" s="11"/>
      <c r="B186" s="11"/>
      <c r="C186" s="11"/>
      <c r="D186" s="11"/>
      <c r="E186" s="11"/>
      <c r="F186" s="11"/>
      <c r="G186" s="11"/>
      <c r="H186" s="11"/>
      <c r="I186" s="11"/>
      <c r="J186" s="456"/>
      <c r="K186" s="465"/>
      <c r="L186" s="465"/>
    </row>
    <row r="187" spans="1:12" s="10" customFormat="1" ht="14.25">
      <c r="A187" s="11"/>
      <c r="B187" s="11"/>
      <c r="C187" s="11"/>
      <c r="D187" s="11"/>
      <c r="E187" s="11"/>
      <c r="F187" s="11"/>
      <c r="G187" s="11"/>
      <c r="H187" s="11"/>
      <c r="I187" s="11"/>
      <c r="J187" s="456"/>
      <c r="K187" s="465"/>
      <c r="L187" s="465"/>
    </row>
    <row r="188" spans="1:12" s="10" customFormat="1" ht="14.25">
      <c r="A188" s="11"/>
      <c r="B188" s="11"/>
      <c r="C188" s="11"/>
      <c r="D188" s="11"/>
      <c r="E188" s="11"/>
      <c r="F188" s="11"/>
      <c r="G188" s="11"/>
      <c r="H188" s="11"/>
      <c r="I188" s="11"/>
      <c r="J188" s="456"/>
      <c r="K188" s="465"/>
      <c r="L188" s="465"/>
    </row>
    <row r="189" spans="1:12" s="10" customFormat="1" ht="14.25">
      <c r="A189" s="11"/>
      <c r="B189" s="11"/>
      <c r="C189" s="11"/>
      <c r="D189" s="11"/>
      <c r="E189" s="11"/>
      <c r="F189" s="11"/>
      <c r="G189" s="11"/>
      <c r="H189" s="11"/>
      <c r="I189" s="11"/>
      <c r="J189" s="456"/>
      <c r="K189" s="465"/>
      <c r="L189" s="465"/>
    </row>
    <row r="190" spans="1:12" s="10" customFormat="1" ht="14.25">
      <c r="A190" s="11"/>
      <c r="B190" s="11"/>
      <c r="C190" s="11"/>
      <c r="D190" s="11"/>
      <c r="E190" s="11"/>
      <c r="F190" s="11"/>
      <c r="G190" s="11"/>
      <c r="H190" s="11"/>
      <c r="I190" s="11"/>
      <c r="J190" s="456"/>
      <c r="K190" s="465"/>
      <c r="L190" s="465"/>
    </row>
    <row r="191" spans="1:12" s="10" customFormat="1" ht="14.25">
      <c r="A191" s="11"/>
      <c r="B191" s="11"/>
      <c r="C191" s="11"/>
      <c r="D191" s="11"/>
      <c r="E191" s="11"/>
      <c r="F191" s="11"/>
      <c r="G191" s="11"/>
      <c r="H191" s="11"/>
      <c r="I191" s="11"/>
      <c r="J191" s="456"/>
      <c r="K191" s="465"/>
      <c r="L191" s="465"/>
    </row>
    <row r="192" spans="1:12" ht="14.25">
      <c r="A192" s="11"/>
      <c r="C192" s="11"/>
      <c r="D192" s="11"/>
      <c r="E192" s="11"/>
      <c r="F192" s="11"/>
      <c r="G192" s="11"/>
      <c r="H192" s="11"/>
      <c r="I192" s="11"/>
      <c r="J192" s="456"/>
    </row>
    <row r="193" spans="1:10" ht="14.25">
      <c r="A193" s="11"/>
      <c r="C193" s="11"/>
      <c r="D193" s="11"/>
      <c r="E193" s="11"/>
      <c r="F193" s="11"/>
      <c r="G193" s="11"/>
      <c r="H193" s="11"/>
      <c r="I193" s="11"/>
      <c r="J193" s="456"/>
    </row>
    <row r="194" spans="1:10" ht="14.25">
      <c r="A194" s="11"/>
      <c r="C194" s="11"/>
      <c r="D194" s="11"/>
      <c r="E194" s="11"/>
      <c r="F194" s="11"/>
      <c r="G194" s="11"/>
      <c r="H194" s="11"/>
      <c r="I194" s="11"/>
      <c r="J194" s="456"/>
    </row>
    <row r="195" spans="1:10" ht="14.25">
      <c r="A195" s="11"/>
      <c r="C195" s="11"/>
      <c r="D195" s="11"/>
      <c r="E195" s="11"/>
      <c r="F195" s="11"/>
      <c r="G195" s="11"/>
      <c r="H195" s="11"/>
      <c r="I195" s="11"/>
      <c r="J195" s="456"/>
    </row>
    <row r="196" spans="1:10" ht="14.25">
      <c r="A196" s="11"/>
      <c r="C196" s="11"/>
      <c r="D196" s="11"/>
      <c r="E196" s="11"/>
      <c r="F196" s="11"/>
      <c r="G196" s="11"/>
      <c r="H196" s="11"/>
      <c r="I196" s="11"/>
      <c r="J196" s="456"/>
    </row>
    <row r="197" spans="1:10" ht="14.25">
      <c r="A197" s="11"/>
      <c r="C197" s="11"/>
      <c r="D197" s="11"/>
      <c r="E197" s="11"/>
      <c r="F197" s="11"/>
      <c r="G197" s="11"/>
      <c r="H197" s="11"/>
      <c r="I197" s="11"/>
      <c r="J197" s="456"/>
    </row>
    <row r="198" spans="1:10" ht="14.25">
      <c r="A198" s="11"/>
      <c r="C198" s="11"/>
      <c r="D198" s="11"/>
      <c r="E198" s="11"/>
      <c r="F198" s="11"/>
      <c r="G198" s="11"/>
      <c r="H198" s="11"/>
      <c r="I198" s="11"/>
      <c r="J198" s="456"/>
    </row>
    <row r="199" spans="1:10" ht="14.25">
      <c r="A199" s="11"/>
      <c r="C199" s="11"/>
      <c r="D199" s="11"/>
      <c r="E199" s="11"/>
      <c r="F199" s="11"/>
      <c r="G199" s="11"/>
      <c r="H199" s="11"/>
      <c r="I199" s="11"/>
      <c r="J199" s="456"/>
    </row>
    <row r="200" spans="1:10" ht="14.25">
      <c r="A200" s="11"/>
      <c r="C200" s="11"/>
      <c r="D200" s="11"/>
      <c r="E200" s="11"/>
      <c r="F200" s="11"/>
      <c r="G200" s="11"/>
      <c r="H200" s="11"/>
      <c r="I200" s="11"/>
      <c r="J200" s="456"/>
    </row>
    <row r="201" spans="1:10" ht="14.25">
      <c r="A201" s="11"/>
      <c r="C201" s="11"/>
      <c r="D201" s="11"/>
      <c r="E201" s="11"/>
      <c r="F201" s="11"/>
      <c r="G201" s="11"/>
      <c r="H201" s="11"/>
      <c r="I201" s="11"/>
      <c r="J201" s="456"/>
    </row>
    <row r="202" spans="1:10" ht="14.25">
      <c r="A202" s="11"/>
      <c r="C202" s="11"/>
      <c r="D202" s="11"/>
      <c r="E202" s="11"/>
      <c r="F202" s="11"/>
      <c r="G202" s="11"/>
      <c r="H202" s="11"/>
      <c r="I202" s="11"/>
      <c r="J202" s="456"/>
    </row>
    <row r="203" spans="1:10" ht="14.25">
      <c r="A203" s="11"/>
      <c r="C203" s="11"/>
      <c r="D203" s="11"/>
      <c r="E203" s="11"/>
      <c r="F203" s="11"/>
      <c r="G203" s="11"/>
      <c r="H203" s="11"/>
      <c r="I203" s="11"/>
      <c r="J203" s="456"/>
    </row>
    <row r="204" spans="1:10" ht="14.25">
      <c r="A204" s="11"/>
      <c r="C204" s="11"/>
      <c r="D204" s="11"/>
      <c r="E204" s="11"/>
      <c r="F204" s="11"/>
      <c r="G204" s="11"/>
      <c r="H204" s="11"/>
      <c r="I204" s="11"/>
      <c r="J204" s="456"/>
    </row>
    <row r="205" spans="1:10" ht="14.25">
      <c r="A205" s="11"/>
      <c r="C205" s="11"/>
      <c r="D205" s="11"/>
      <c r="E205" s="11"/>
      <c r="F205" s="11"/>
      <c r="G205" s="11"/>
      <c r="H205" s="11"/>
      <c r="I205" s="11"/>
      <c r="J205" s="456"/>
    </row>
    <row r="206" spans="1:10" ht="14.25">
      <c r="A206" s="11"/>
      <c r="C206" s="11"/>
      <c r="D206" s="11"/>
      <c r="E206" s="11"/>
      <c r="F206" s="11"/>
      <c r="G206" s="11"/>
      <c r="H206" s="11"/>
      <c r="I206" s="11"/>
      <c r="J206" s="456"/>
    </row>
    <row r="207" spans="1:10" ht="14.25">
      <c r="A207" s="11"/>
      <c r="C207" s="11"/>
      <c r="D207" s="11"/>
      <c r="E207" s="11"/>
      <c r="F207" s="11"/>
      <c r="G207" s="11"/>
      <c r="H207" s="11"/>
      <c r="I207" s="11"/>
      <c r="J207" s="456"/>
    </row>
    <row r="208" spans="1:10" ht="14.25">
      <c r="A208" s="11"/>
      <c r="C208" s="11"/>
      <c r="D208" s="11"/>
      <c r="E208" s="11"/>
      <c r="F208" s="11"/>
      <c r="G208" s="11"/>
      <c r="H208" s="11"/>
      <c r="I208" s="11"/>
      <c r="J208" s="456"/>
    </row>
    <row r="209" spans="1:10" ht="14.25">
      <c r="A209" s="11"/>
      <c r="C209" s="11"/>
      <c r="D209" s="11"/>
      <c r="E209" s="11"/>
      <c r="F209" s="11"/>
      <c r="G209" s="11"/>
      <c r="H209" s="11"/>
      <c r="I209" s="11"/>
      <c r="J209" s="456"/>
    </row>
    <row r="210" spans="1:10" ht="14.25">
      <c r="A210" s="11"/>
      <c r="C210" s="11"/>
      <c r="D210" s="11"/>
      <c r="E210" s="11"/>
      <c r="F210" s="11"/>
      <c r="G210" s="11"/>
      <c r="H210" s="11"/>
      <c r="I210" s="11"/>
      <c r="J210" s="456"/>
    </row>
    <row r="211" spans="1:10" ht="14.25">
      <c r="A211" s="11"/>
      <c r="C211" s="11"/>
      <c r="D211" s="11"/>
      <c r="E211" s="11"/>
      <c r="F211" s="11"/>
      <c r="G211" s="11"/>
      <c r="H211" s="11"/>
      <c r="I211" s="11"/>
      <c r="J211" s="456"/>
    </row>
    <row r="212" spans="1:10" ht="14.25">
      <c r="A212" s="11"/>
      <c r="C212" s="11"/>
      <c r="D212" s="11"/>
      <c r="E212" s="11"/>
      <c r="F212" s="11"/>
      <c r="G212" s="11"/>
      <c r="H212" s="11"/>
      <c r="I212" s="11"/>
      <c r="J212" s="456"/>
    </row>
    <row r="213" spans="1:10" ht="14.25">
      <c r="A213" s="11"/>
      <c r="C213" s="11"/>
      <c r="D213" s="11"/>
      <c r="E213" s="11"/>
      <c r="F213" s="11"/>
      <c r="G213" s="11"/>
      <c r="H213" s="11"/>
      <c r="I213" s="11"/>
      <c r="J213" s="456"/>
    </row>
    <row r="214" spans="1:10" ht="14.25">
      <c r="A214" s="11"/>
      <c r="C214" s="11"/>
      <c r="D214" s="11"/>
      <c r="E214" s="11"/>
      <c r="F214" s="11"/>
      <c r="G214" s="11"/>
      <c r="H214" s="11"/>
      <c r="I214" s="11"/>
      <c r="J214" s="456"/>
    </row>
    <row r="215" spans="1:10" ht="14.25">
      <c r="A215" s="11"/>
      <c r="C215" s="11"/>
      <c r="D215" s="11"/>
      <c r="E215" s="11"/>
      <c r="F215" s="11"/>
      <c r="G215" s="11"/>
      <c r="H215" s="11"/>
      <c r="I215" s="11"/>
      <c r="J215" s="456"/>
    </row>
    <row r="216" spans="1:10" ht="14.25">
      <c r="A216" s="11"/>
      <c r="C216" s="11"/>
      <c r="D216" s="11"/>
      <c r="E216" s="11"/>
      <c r="F216" s="11"/>
      <c r="G216" s="11"/>
      <c r="H216" s="11"/>
      <c r="I216" s="11"/>
      <c r="J216" s="456"/>
    </row>
    <row r="217" spans="1:10" ht="14.25">
      <c r="A217" s="11"/>
      <c r="C217" s="11"/>
      <c r="D217" s="11"/>
      <c r="E217" s="11"/>
      <c r="F217" s="11"/>
      <c r="G217" s="11"/>
      <c r="H217" s="11"/>
      <c r="I217" s="11"/>
      <c r="J217" s="456"/>
    </row>
    <row r="218" spans="1:10" ht="14.25">
      <c r="A218" s="11"/>
      <c r="C218" s="11"/>
      <c r="D218" s="11"/>
      <c r="E218" s="11"/>
      <c r="F218" s="11"/>
      <c r="G218" s="11"/>
      <c r="H218" s="11"/>
      <c r="I218" s="11"/>
      <c r="J218" s="456"/>
    </row>
    <row r="219" spans="1:10" ht="14.25">
      <c r="A219" s="11"/>
      <c r="C219" s="11"/>
      <c r="D219" s="11"/>
      <c r="E219" s="11"/>
      <c r="F219" s="11"/>
      <c r="G219" s="11"/>
      <c r="H219" s="11"/>
      <c r="I219" s="11"/>
      <c r="J219" s="456"/>
    </row>
    <row r="220" spans="1:10" ht="14.25">
      <c r="A220" s="11"/>
      <c r="C220" s="11"/>
      <c r="D220" s="11"/>
      <c r="E220" s="11"/>
      <c r="F220" s="11"/>
      <c r="G220" s="11"/>
      <c r="H220" s="11"/>
      <c r="I220" s="11"/>
      <c r="J220" s="456"/>
    </row>
    <row r="221" spans="1:10" ht="14.25">
      <c r="A221" s="11"/>
      <c r="C221" s="11"/>
      <c r="D221" s="11"/>
      <c r="E221" s="11"/>
      <c r="F221" s="11"/>
      <c r="G221" s="11"/>
      <c r="H221" s="11"/>
      <c r="I221" s="11"/>
      <c r="J221" s="456"/>
    </row>
    <row r="222" spans="1:10" ht="14.25">
      <c r="A222" s="11"/>
      <c r="C222" s="11"/>
      <c r="D222" s="11"/>
      <c r="E222" s="11"/>
      <c r="F222" s="11"/>
      <c r="G222" s="11"/>
      <c r="H222" s="11"/>
      <c r="I222" s="11"/>
      <c r="J222" s="456"/>
    </row>
    <row r="223" spans="1:10" ht="14.25">
      <c r="A223" s="11"/>
      <c r="C223" s="11"/>
      <c r="D223" s="11"/>
      <c r="E223" s="11"/>
      <c r="F223" s="11"/>
      <c r="G223" s="11"/>
      <c r="H223" s="11"/>
      <c r="I223" s="11"/>
      <c r="J223" s="456"/>
    </row>
    <row r="224" spans="1:10" ht="14.25">
      <c r="A224" s="11"/>
      <c r="C224" s="11"/>
      <c r="D224" s="11"/>
      <c r="E224" s="11"/>
      <c r="F224" s="11"/>
      <c r="G224" s="11"/>
      <c r="H224" s="11"/>
      <c r="I224" s="11"/>
      <c r="J224" s="456"/>
    </row>
    <row r="225" spans="1:10" ht="14.25">
      <c r="A225" s="11"/>
      <c r="C225" s="11"/>
      <c r="D225" s="11"/>
      <c r="E225" s="11"/>
      <c r="F225" s="11"/>
      <c r="G225" s="11"/>
      <c r="H225" s="11"/>
      <c r="I225" s="11"/>
      <c r="J225" s="456"/>
    </row>
    <row r="226" spans="1:10" ht="14.25">
      <c r="A226" s="11"/>
      <c r="C226" s="11"/>
      <c r="D226" s="11"/>
      <c r="E226" s="11"/>
      <c r="F226" s="11"/>
      <c r="G226" s="11"/>
      <c r="H226" s="11"/>
      <c r="I226" s="11"/>
      <c r="J226" s="456"/>
    </row>
    <row r="227" spans="1:10" ht="14.25">
      <c r="A227" s="11"/>
      <c r="C227" s="11"/>
      <c r="D227" s="11"/>
      <c r="E227" s="11"/>
      <c r="F227" s="11"/>
      <c r="G227" s="11"/>
      <c r="H227" s="11"/>
      <c r="I227" s="11"/>
      <c r="J227" s="456"/>
    </row>
    <row r="228" spans="1:10" ht="14.25">
      <c r="A228" s="11"/>
      <c r="C228" s="11"/>
      <c r="D228" s="11"/>
      <c r="E228" s="11"/>
      <c r="F228" s="11"/>
      <c r="G228" s="11"/>
      <c r="H228" s="11"/>
      <c r="I228" s="11"/>
      <c r="J228" s="456"/>
    </row>
    <row r="229" spans="1:10" ht="14.25">
      <c r="A229" s="11"/>
      <c r="C229" s="11"/>
      <c r="D229" s="11"/>
      <c r="E229" s="11"/>
      <c r="F229" s="11"/>
      <c r="G229" s="11"/>
      <c r="H229" s="11"/>
      <c r="I229" s="11"/>
      <c r="J229" s="456"/>
    </row>
    <row r="230" spans="1:10" ht="14.25">
      <c r="A230" s="11"/>
      <c r="C230" s="11"/>
      <c r="D230" s="11"/>
      <c r="E230" s="11"/>
      <c r="F230" s="11"/>
      <c r="G230" s="11"/>
      <c r="H230" s="11"/>
      <c r="I230" s="11"/>
      <c r="J230" s="456"/>
    </row>
    <row r="231" spans="1:10" ht="14.25">
      <c r="A231" s="11"/>
      <c r="C231" s="11"/>
      <c r="D231" s="11"/>
      <c r="E231" s="11"/>
      <c r="F231" s="11"/>
      <c r="G231" s="11"/>
      <c r="H231" s="11"/>
      <c r="I231" s="11"/>
      <c r="J231" s="456"/>
    </row>
    <row r="232" spans="1:10" ht="14.25">
      <c r="A232" s="11"/>
      <c r="C232" s="11"/>
      <c r="D232" s="11"/>
      <c r="E232" s="11"/>
      <c r="F232" s="11"/>
      <c r="G232" s="11"/>
      <c r="H232" s="11"/>
      <c r="I232" s="11"/>
      <c r="J232" s="456"/>
    </row>
    <row r="233" spans="1:10" ht="14.25">
      <c r="A233" s="11"/>
      <c r="C233" s="11"/>
      <c r="D233" s="11"/>
      <c r="E233" s="11"/>
      <c r="F233" s="11"/>
      <c r="G233" s="11"/>
      <c r="H233" s="11"/>
      <c r="I233" s="11"/>
      <c r="J233" s="456"/>
    </row>
    <row r="234" spans="1:10" ht="14.25">
      <c r="A234" s="11"/>
      <c r="C234" s="11"/>
      <c r="D234" s="11"/>
      <c r="E234" s="11"/>
      <c r="F234" s="11"/>
      <c r="G234" s="11"/>
      <c r="H234" s="11"/>
      <c r="I234" s="11"/>
      <c r="J234" s="456"/>
    </row>
    <row r="235" spans="1:10" ht="14.25">
      <c r="A235" s="11"/>
      <c r="C235" s="11"/>
      <c r="D235" s="11"/>
      <c r="E235" s="11"/>
      <c r="F235" s="11"/>
      <c r="G235" s="11"/>
      <c r="H235" s="11"/>
      <c r="I235" s="11"/>
      <c r="J235" s="456"/>
    </row>
    <row r="236" spans="1:10" ht="14.25">
      <c r="A236" s="11"/>
      <c r="C236" s="11"/>
      <c r="D236" s="11"/>
      <c r="E236" s="11"/>
      <c r="F236" s="11"/>
      <c r="G236" s="11"/>
      <c r="H236" s="11"/>
      <c r="I236" s="11"/>
      <c r="J236" s="456"/>
    </row>
    <row r="237" spans="1:10" ht="14.25">
      <c r="A237" s="11"/>
      <c r="C237" s="11"/>
      <c r="D237" s="11"/>
      <c r="E237" s="11"/>
      <c r="F237" s="11"/>
      <c r="G237" s="11"/>
      <c r="H237" s="11"/>
      <c r="I237" s="11"/>
      <c r="J237" s="456"/>
    </row>
    <row r="238" spans="1:10" ht="14.25">
      <c r="A238" s="11"/>
      <c r="C238" s="11"/>
      <c r="D238" s="11"/>
      <c r="E238" s="11"/>
      <c r="F238" s="11"/>
      <c r="G238" s="11"/>
      <c r="H238" s="11"/>
      <c r="I238" s="11"/>
      <c r="J238" s="456"/>
    </row>
    <row r="239" spans="1:10" ht="14.25">
      <c r="A239" s="11"/>
      <c r="C239" s="11"/>
      <c r="D239" s="11"/>
      <c r="E239" s="11"/>
      <c r="F239" s="11"/>
      <c r="G239" s="11"/>
      <c r="H239" s="11"/>
      <c r="I239" s="11"/>
      <c r="J239" s="456"/>
    </row>
    <row r="240" spans="1:10" ht="14.25">
      <c r="A240" s="11"/>
      <c r="C240" s="11"/>
      <c r="D240" s="11"/>
      <c r="E240" s="11"/>
      <c r="F240" s="11"/>
      <c r="G240" s="11"/>
      <c r="H240" s="11"/>
      <c r="I240" s="11"/>
      <c r="J240" s="456"/>
    </row>
    <row r="241" spans="1:10" ht="14.25">
      <c r="A241" s="11"/>
      <c r="C241" s="11"/>
      <c r="D241" s="11"/>
      <c r="E241" s="11"/>
      <c r="F241" s="11"/>
      <c r="G241" s="11"/>
      <c r="H241" s="11"/>
      <c r="I241" s="11"/>
      <c r="J241" s="456"/>
    </row>
    <row r="242" spans="1:10" ht="14.25">
      <c r="A242" s="11"/>
      <c r="C242" s="11"/>
      <c r="D242" s="11"/>
      <c r="E242" s="11"/>
      <c r="F242" s="11"/>
      <c r="G242" s="11"/>
      <c r="H242" s="11"/>
      <c r="I242" s="11"/>
      <c r="J242" s="456"/>
    </row>
    <row r="243" spans="1:10" ht="14.25">
      <c r="A243" s="11"/>
      <c r="C243" s="11"/>
      <c r="D243" s="11"/>
      <c r="E243" s="11"/>
      <c r="F243" s="11"/>
      <c r="G243" s="11"/>
      <c r="H243" s="11"/>
      <c r="I243" s="11"/>
      <c r="J243" s="456"/>
    </row>
    <row r="244" spans="1:10" ht="14.25">
      <c r="A244" s="11"/>
      <c r="C244" s="11"/>
      <c r="D244" s="11"/>
      <c r="E244" s="11"/>
      <c r="F244" s="11"/>
      <c r="G244" s="11"/>
      <c r="H244" s="11"/>
      <c r="I244" s="11"/>
      <c r="J244" s="456"/>
    </row>
    <row r="245" spans="1:10" ht="14.25">
      <c r="A245" s="11"/>
      <c r="C245" s="11"/>
      <c r="D245" s="11"/>
      <c r="E245" s="11"/>
      <c r="F245" s="11"/>
      <c r="G245" s="11"/>
      <c r="H245" s="11"/>
      <c r="I245" s="11"/>
      <c r="J245" s="456"/>
    </row>
    <row r="246" spans="1:10" ht="14.25">
      <c r="A246" s="11"/>
      <c r="C246" s="11"/>
      <c r="D246" s="11"/>
      <c r="E246" s="11"/>
      <c r="F246" s="11"/>
      <c r="G246" s="11"/>
      <c r="H246" s="11"/>
      <c r="I246" s="11"/>
      <c r="J246" s="456"/>
    </row>
    <row r="247" spans="1:10" ht="14.25">
      <c r="A247" s="11"/>
      <c r="C247" s="11"/>
      <c r="D247" s="11"/>
      <c r="E247" s="11"/>
      <c r="F247" s="11"/>
      <c r="G247" s="11"/>
      <c r="H247" s="11"/>
      <c r="I247" s="11"/>
      <c r="J247" s="456"/>
    </row>
    <row r="248" spans="1:10" ht="14.25">
      <c r="A248" s="11"/>
      <c r="C248" s="11"/>
      <c r="D248" s="11"/>
      <c r="E248" s="11"/>
      <c r="F248" s="11"/>
      <c r="G248" s="11"/>
      <c r="H248" s="11"/>
      <c r="I248" s="11"/>
      <c r="J248" s="456"/>
    </row>
    <row r="249" spans="1:10" ht="14.25">
      <c r="A249" s="11"/>
      <c r="C249" s="11"/>
      <c r="D249" s="11"/>
      <c r="E249" s="11"/>
      <c r="F249" s="11"/>
      <c r="G249" s="11"/>
      <c r="H249" s="11"/>
      <c r="I249" s="11"/>
      <c r="J249" s="456"/>
    </row>
    <row r="250" spans="1:10" ht="14.25">
      <c r="A250" s="11"/>
      <c r="C250" s="11"/>
      <c r="D250" s="11"/>
      <c r="E250" s="11"/>
      <c r="F250" s="11"/>
      <c r="G250" s="11"/>
      <c r="H250" s="11"/>
      <c r="I250" s="11"/>
      <c r="J250" s="456"/>
    </row>
    <row r="251" spans="1:10" ht="14.25">
      <c r="A251" s="11"/>
      <c r="C251" s="11"/>
      <c r="D251" s="11"/>
      <c r="E251" s="11"/>
      <c r="F251" s="11"/>
      <c r="G251" s="11"/>
      <c r="H251" s="11"/>
      <c r="I251" s="11"/>
      <c r="J251" s="456"/>
    </row>
    <row r="252" spans="1:10" ht="14.25">
      <c r="A252" s="11"/>
      <c r="C252" s="11"/>
      <c r="D252" s="11"/>
      <c r="E252" s="11"/>
      <c r="F252" s="11"/>
      <c r="G252" s="11"/>
      <c r="H252" s="11"/>
      <c r="I252" s="11"/>
      <c r="J252" s="456"/>
    </row>
    <row r="253" spans="1:10" ht="14.25">
      <c r="A253" s="11"/>
      <c r="C253" s="11"/>
      <c r="D253" s="11"/>
      <c r="E253" s="11"/>
      <c r="F253" s="11"/>
      <c r="G253" s="11"/>
      <c r="H253" s="11"/>
      <c r="I253" s="11"/>
      <c r="J253" s="456"/>
    </row>
    <row r="254" spans="1:10" ht="14.25">
      <c r="A254" s="11"/>
      <c r="C254" s="11"/>
      <c r="D254" s="11"/>
      <c r="E254" s="11"/>
      <c r="F254" s="11"/>
      <c r="G254" s="11"/>
      <c r="H254" s="11"/>
      <c r="I254" s="11"/>
      <c r="J254" s="456"/>
    </row>
    <row r="255" spans="1:10" ht="14.25">
      <c r="A255" s="11"/>
      <c r="C255" s="11"/>
      <c r="D255" s="11"/>
      <c r="E255" s="11"/>
      <c r="F255" s="11"/>
      <c r="G255" s="11"/>
      <c r="H255" s="11"/>
      <c r="I255" s="11"/>
      <c r="J255" s="456"/>
    </row>
    <row r="256" spans="1:10" ht="14.25">
      <c r="A256" s="11"/>
      <c r="C256" s="11"/>
      <c r="D256" s="11"/>
      <c r="E256" s="11"/>
      <c r="F256" s="11"/>
      <c r="G256" s="11"/>
      <c r="H256" s="11"/>
      <c r="I256" s="11"/>
      <c r="J256" s="456"/>
    </row>
    <row r="257" spans="1:10" ht="14.25">
      <c r="A257" s="11"/>
      <c r="C257" s="11"/>
      <c r="D257" s="11"/>
      <c r="E257" s="11"/>
      <c r="F257" s="11"/>
      <c r="G257" s="11"/>
      <c r="H257" s="11"/>
      <c r="I257" s="11"/>
      <c r="J257" s="456"/>
    </row>
    <row r="258" spans="1:10" ht="14.25">
      <c r="A258" s="11"/>
      <c r="C258" s="11"/>
      <c r="D258" s="11"/>
      <c r="E258" s="11"/>
      <c r="F258" s="11"/>
      <c r="G258" s="11"/>
      <c r="H258" s="11"/>
      <c r="I258" s="11"/>
      <c r="J258" s="456"/>
    </row>
    <row r="259" spans="1:10" ht="14.25">
      <c r="A259" s="11"/>
      <c r="C259" s="11"/>
      <c r="D259" s="11"/>
      <c r="E259" s="11"/>
      <c r="F259" s="11"/>
      <c r="G259" s="11"/>
      <c r="H259" s="11"/>
      <c r="I259" s="11"/>
      <c r="J259" s="456"/>
    </row>
    <row r="260" spans="1:10" ht="14.25">
      <c r="A260" s="11"/>
      <c r="C260" s="11"/>
      <c r="D260" s="11"/>
      <c r="E260" s="11"/>
      <c r="F260" s="11"/>
      <c r="G260" s="11"/>
      <c r="H260" s="11"/>
      <c r="I260" s="11"/>
      <c r="J260" s="456"/>
    </row>
    <row r="261" spans="1:10" ht="14.25">
      <c r="A261" s="11"/>
      <c r="C261" s="11"/>
      <c r="D261" s="11"/>
      <c r="E261" s="11"/>
      <c r="F261" s="11"/>
      <c r="G261" s="11"/>
      <c r="H261" s="11"/>
      <c r="I261" s="11"/>
      <c r="J261" s="456"/>
    </row>
    <row r="262" spans="1:10" ht="14.25">
      <c r="A262" s="11"/>
      <c r="C262" s="11"/>
      <c r="D262" s="11"/>
      <c r="E262" s="11"/>
      <c r="F262" s="11"/>
      <c r="G262" s="11"/>
      <c r="H262" s="11"/>
      <c r="I262" s="11"/>
      <c r="J262" s="456"/>
    </row>
    <row r="263" spans="1:10" ht="14.25">
      <c r="A263" s="11"/>
      <c r="C263" s="11"/>
      <c r="D263" s="11"/>
      <c r="E263" s="11"/>
      <c r="F263" s="11"/>
      <c r="G263" s="11"/>
      <c r="H263" s="11"/>
      <c r="I263" s="11"/>
      <c r="J263" s="456"/>
    </row>
    <row r="264" spans="1:10" ht="14.25">
      <c r="A264" s="11"/>
      <c r="C264" s="11"/>
      <c r="D264" s="11"/>
      <c r="E264" s="11"/>
      <c r="F264" s="11"/>
      <c r="G264" s="11"/>
      <c r="H264" s="11"/>
      <c r="I264" s="11"/>
      <c r="J264" s="456"/>
    </row>
    <row r="265" spans="1:10" ht="14.25">
      <c r="A265" s="11"/>
      <c r="C265" s="11"/>
      <c r="D265" s="11"/>
      <c r="E265" s="11"/>
      <c r="F265" s="11"/>
      <c r="G265" s="11"/>
      <c r="H265" s="11"/>
      <c r="I265" s="11"/>
      <c r="J265" s="456"/>
    </row>
    <row r="266" spans="1:10" ht="14.25">
      <c r="A266" s="11"/>
      <c r="C266" s="11"/>
      <c r="D266" s="11"/>
      <c r="E266" s="11"/>
      <c r="F266" s="11"/>
      <c r="G266" s="11"/>
      <c r="H266" s="11"/>
      <c r="I266" s="11"/>
      <c r="J266" s="456"/>
    </row>
    <row r="267" spans="1:10" ht="14.25">
      <c r="A267" s="11"/>
      <c r="C267" s="11"/>
      <c r="D267" s="11"/>
      <c r="E267" s="11"/>
      <c r="F267" s="11"/>
      <c r="G267" s="11"/>
      <c r="H267" s="11"/>
      <c r="I267" s="11"/>
      <c r="J267" s="456"/>
    </row>
    <row r="268" spans="1:10" ht="14.25">
      <c r="A268" s="11"/>
      <c r="C268" s="11"/>
      <c r="D268" s="11"/>
      <c r="E268" s="11"/>
      <c r="F268" s="11"/>
      <c r="G268" s="11"/>
      <c r="H268" s="11"/>
      <c r="I268" s="11"/>
      <c r="J268" s="456"/>
    </row>
    <row r="269" spans="1:10" ht="14.25">
      <c r="A269" s="11"/>
      <c r="C269" s="11"/>
      <c r="D269" s="11"/>
      <c r="E269" s="11"/>
      <c r="F269" s="11"/>
      <c r="G269" s="11"/>
      <c r="H269" s="11"/>
      <c r="I269" s="11"/>
      <c r="J269" s="456"/>
    </row>
    <row r="270" spans="1:10" ht="14.25">
      <c r="A270" s="11"/>
      <c r="C270" s="11"/>
      <c r="D270" s="11"/>
      <c r="E270" s="11"/>
      <c r="F270" s="11"/>
      <c r="G270" s="11"/>
      <c r="H270" s="11"/>
      <c r="I270" s="11"/>
      <c r="J270" s="456"/>
    </row>
    <row r="271" spans="1:10" ht="14.25">
      <c r="A271" s="11"/>
      <c r="C271" s="11"/>
      <c r="D271" s="11"/>
      <c r="E271" s="11"/>
      <c r="F271" s="11"/>
      <c r="G271" s="11"/>
      <c r="H271" s="11"/>
      <c r="I271" s="11"/>
      <c r="J271" s="456"/>
    </row>
  </sheetData>
  <pageMargins left="0.875" right="0.32" top="0.94488188976377996" bottom="1.49606299212598" header="0.511811023622047" footer="1.1811023622047201"/>
  <pageSetup paperSize="9" firstPageNumber="349"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161"/>
  <sheetViews>
    <sheetView workbookViewId="0">
      <selection activeCell="N6" sqref="N6"/>
    </sheetView>
  </sheetViews>
  <sheetFormatPr defaultRowHeight="15.95" customHeight="1"/>
  <cols>
    <col min="1" max="1" width="16.7109375" style="356" customWidth="1"/>
    <col min="2" max="2" width="15.28515625" style="356" customWidth="1"/>
    <col min="3" max="5" width="15.140625" style="356" customWidth="1"/>
    <col min="6" max="6" width="9.140625" style="356"/>
  </cols>
  <sheetData>
    <row r="1" spans="1:6" s="235" customFormat="1" ht="24" customHeight="1">
      <c r="A1" s="234" t="s">
        <v>813</v>
      </c>
      <c r="B1" s="234"/>
      <c r="C1" s="234"/>
      <c r="D1" s="234"/>
      <c r="E1" s="234"/>
    </row>
    <row r="2" spans="1:6" s="235" customFormat="1" ht="13.5" customHeight="1">
      <c r="A2" s="236" t="s">
        <v>791</v>
      </c>
      <c r="B2" s="234"/>
      <c r="C2" s="234"/>
      <c r="D2" s="234"/>
      <c r="E2" s="234"/>
    </row>
    <row r="3" spans="1:6" s="235" customFormat="1" ht="11.25" customHeight="1">
      <c r="A3" s="237"/>
      <c r="B3" s="237"/>
      <c r="C3" s="237"/>
      <c r="D3" s="237"/>
      <c r="E3" s="237"/>
    </row>
    <row r="4" spans="1:6" s="239" customFormat="1" ht="16.5" customHeight="1">
      <c r="A4" s="238"/>
      <c r="B4" s="433" t="s">
        <v>377</v>
      </c>
      <c r="C4" s="519" t="s">
        <v>390</v>
      </c>
      <c r="D4" s="519"/>
      <c r="E4" s="519"/>
    </row>
    <row r="5" spans="1:6" s="239" customFormat="1" ht="17.25" customHeight="1">
      <c r="A5" s="238"/>
      <c r="B5" s="356" t="s">
        <v>379</v>
      </c>
      <c r="C5" s="240" t="s">
        <v>391</v>
      </c>
      <c r="D5" s="240" t="s">
        <v>392</v>
      </c>
      <c r="E5" s="240" t="s">
        <v>393</v>
      </c>
    </row>
    <row r="6" spans="1:6" s="239" customFormat="1" ht="15.75" customHeight="1">
      <c r="A6" s="238"/>
      <c r="B6" s="387"/>
      <c r="C6" s="241" t="s">
        <v>394</v>
      </c>
      <c r="D6" s="241" t="s">
        <v>395</v>
      </c>
      <c r="E6" s="241" t="s">
        <v>396</v>
      </c>
    </row>
    <row r="7" spans="1:6" s="243" customFormat="1" ht="12.75" customHeight="1">
      <c r="A7" s="242"/>
      <c r="B7" s="529" t="s">
        <v>397</v>
      </c>
      <c r="C7" s="529"/>
      <c r="D7" s="529"/>
      <c r="E7" s="529"/>
    </row>
    <row r="8" spans="1:6" s="243" customFormat="1" ht="15.75" customHeight="1">
      <c r="A8" s="242">
        <v>2010</v>
      </c>
      <c r="B8" s="244">
        <f t="shared" ref="B8:B14" si="0">C8+D8+E8</f>
        <v>33828</v>
      </c>
      <c r="C8" s="244">
        <f>'127'!B7</f>
        <v>10771</v>
      </c>
      <c r="D8" s="244">
        <f>'130'!B7</f>
        <v>5949</v>
      </c>
      <c r="E8" s="244">
        <v>17108</v>
      </c>
      <c r="F8" s="245"/>
    </row>
    <row r="9" spans="1:6" s="243" customFormat="1" ht="15.75" customHeight="1">
      <c r="A9" s="242">
        <v>2011</v>
      </c>
      <c r="B9" s="244">
        <v>34158</v>
      </c>
      <c r="C9" s="244">
        <v>11157</v>
      </c>
      <c r="D9" s="244">
        <v>6182</v>
      </c>
      <c r="E9" s="244">
        <v>16819</v>
      </c>
      <c r="F9" s="245"/>
    </row>
    <row r="10" spans="1:6" s="243" customFormat="1" ht="15.75" customHeight="1">
      <c r="A10" s="242">
        <v>2012</v>
      </c>
      <c r="B10" s="244">
        <v>33194</v>
      </c>
      <c r="C10" s="244">
        <v>10860</v>
      </c>
      <c r="D10" s="244">
        <v>6253</v>
      </c>
      <c r="E10" s="244">
        <v>16081</v>
      </c>
      <c r="F10" s="245"/>
    </row>
    <row r="11" spans="1:6" s="243" customFormat="1" ht="15.75" customHeight="1">
      <c r="A11" s="242">
        <v>2013</v>
      </c>
      <c r="B11" s="244">
        <v>32415</v>
      </c>
      <c r="C11" s="244">
        <v>10507</v>
      </c>
      <c r="D11" s="244">
        <v>6195</v>
      </c>
      <c r="E11" s="244">
        <v>15713</v>
      </c>
      <c r="F11" s="245"/>
    </row>
    <row r="12" spans="1:6" s="243" customFormat="1" ht="15.75" customHeight="1">
      <c r="A12" s="242">
        <v>2014</v>
      </c>
      <c r="B12" s="244">
        <v>31975</v>
      </c>
      <c r="C12" s="244">
        <f>'127'!C7</f>
        <v>10563</v>
      </c>
      <c r="D12" s="244">
        <f>'130'!C7</f>
        <v>6186</v>
      </c>
      <c r="E12" s="244">
        <v>15226</v>
      </c>
      <c r="F12" s="245"/>
    </row>
    <row r="13" spans="1:6" s="243" customFormat="1" ht="15.75" customHeight="1">
      <c r="A13" s="242">
        <v>2015</v>
      </c>
      <c r="B13" s="244">
        <f t="shared" si="0"/>
        <v>31989</v>
      </c>
      <c r="C13" s="244">
        <f>'127'!D7</f>
        <v>10501</v>
      </c>
      <c r="D13" s="244">
        <v>6443</v>
      </c>
      <c r="E13" s="244">
        <v>15045</v>
      </c>
      <c r="F13" s="245"/>
    </row>
    <row r="14" spans="1:6" s="243" customFormat="1" ht="15.75" customHeight="1">
      <c r="A14" s="242">
        <v>2016</v>
      </c>
      <c r="B14" s="244">
        <f t="shared" si="0"/>
        <v>29886</v>
      </c>
      <c r="C14" s="244">
        <f>'127'!E7</f>
        <v>9653</v>
      </c>
      <c r="D14" s="244">
        <f>'130'!E7</f>
        <v>5568</v>
      </c>
      <c r="E14" s="244">
        <v>14665</v>
      </c>
      <c r="F14" s="245"/>
    </row>
    <row r="15" spans="1:6" s="243" customFormat="1" ht="15.75" customHeight="1">
      <c r="A15" s="242">
        <v>2017</v>
      </c>
      <c r="B15" s="244">
        <f>C15+D15+E15</f>
        <v>30341.599999999999</v>
      </c>
      <c r="C15" s="244">
        <f>'127'!F7</f>
        <v>9856</v>
      </c>
      <c r="D15" s="244">
        <f>'130'!F7</f>
        <v>6135.6</v>
      </c>
      <c r="E15" s="244">
        <v>14350</v>
      </c>
      <c r="F15" s="245"/>
    </row>
    <row r="16" spans="1:6" s="243" customFormat="1" ht="15.75" customHeight="1">
      <c r="A16" s="242">
        <v>2018</v>
      </c>
      <c r="B16" s="244">
        <f>C16+D16+E16</f>
        <v>28709.360000000001</v>
      </c>
      <c r="C16" s="244">
        <f>'127'!G7</f>
        <v>9429.66</v>
      </c>
      <c r="D16" s="244">
        <f>'130'!G7</f>
        <v>5921.5</v>
      </c>
      <c r="E16" s="244">
        <v>13358.2</v>
      </c>
      <c r="F16" s="245"/>
    </row>
    <row r="17" spans="1:6" s="243" customFormat="1" ht="15.75" customHeight="1">
      <c r="A17" s="242">
        <v>2019</v>
      </c>
      <c r="B17" s="244">
        <f>C17+D17+E17</f>
        <v>28153</v>
      </c>
      <c r="C17" s="244">
        <f>'127'!H7</f>
        <v>9412.7999999999993</v>
      </c>
      <c r="D17" s="244">
        <f>'130'!H7</f>
        <v>5874.7</v>
      </c>
      <c r="E17" s="244">
        <v>12865.5</v>
      </c>
      <c r="F17" s="245"/>
    </row>
    <row r="18" spans="1:6" s="243" customFormat="1" ht="15.75" customHeight="1">
      <c r="A18" s="242">
        <v>2020</v>
      </c>
      <c r="B18" s="244">
        <f>'123-lua'!I7</f>
        <v>27614.6</v>
      </c>
      <c r="C18" s="244">
        <f>'127'!I7</f>
        <v>9116</v>
      </c>
      <c r="D18" s="244">
        <f>'130'!I7</f>
        <v>5863</v>
      </c>
      <c r="E18" s="244">
        <v>12635.6</v>
      </c>
      <c r="F18" s="245"/>
    </row>
    <row r="19" spans="1:6" s="247" customFormat="1" ht="15.75" customHeight="1">
      <c r="A19" s="246"/>
      <c r="B19" s="530" t="s">
        <v>398</v>
      </c>
      <c r="C19" s="530"/>
      <c r="D19" s="530"/>
      <c r="E19" s="530"/>
    </row>
    <row r="20" spans="1:6" s="247" customFormat="1" ht="15.75" customHeight="1">
      <c r="A20" s="246"/>
      <c r="B20" s="531" t="s">
        <v>383</v>
      </c>
      <c r="C20" s="531"/>
      <c r="D20" s="531"/>
      <c r="E20" s="531"/>
    </row>
    <row r="21" spans="1:6" s="243" customFormat="1" ht="15.75" customHeight="1">
      <c r="A21" s="242">
        <v>2010</v>
      </c>
      <c r="B21" s="434">
        <v>101.53</v>
      </c>
      <c r="C21" s="434">
        <v>105.95</v>
      </c>
      <c r="D21" s="434">
        <v>94.05</v>
      </c>
      <c r="E21" s="434">
        <v>101.66</v>
      </c>
    </row>
    <row r="22" spans="1:6" s="243" customFormat="1" ht="15.75" customHeight="1">
      <c r="A22" s="242">
        <v>2011</v>
      </c>
      <c r="B22" s="434">
        <v>100.98</v>
      </c>
      <c r="C22" s="434">
        <v>103.58</v>
      </c>
      <c r="D22" s="434">
        <v>103.81</v>
      </c>
      <c r="E22" s="434">
        <v>98.36</v>
      </c>
    </row>
    <row r="23" spans="1:6" s="243" customFormat="1" ht="15.75" customHeight="1">
      <c r="A23" s="242">
        <v>2012</v>
      </c>
      <c r="B23" s="434">
        <f t="shared" ref="B23:D31" si="1">B10/B9%</f>
        <v>97.177820715498569</v>
      </c>
      <c r="C23" s="434">
        <f t="shared" si="1"/>
        <v>97.337994084431301</v>
      </c>
      <c r="D23" s="434">
        <f t="shared" si="1"/>
        <v>101.1484956324814</v>
      </c>
      <c r="E23" s="434">
        <v>95.612105357036683</v>
      </c>
    </row>
    <row r="24" spans="1:6" s="243" customFormat="1" ht="15.75" customHeight="1">
      <c r="A24" s="242">
        <v>2013</v>
      </c>
      <c r="B24" s="434">
        <f t="shared" si="1"/>
        <v>97.653190335602815</v>
      </c>
      <c r="C24" s="434">
        <f t="shared" si="1"/>
        <v>96.749539594843469</v>
      </c>
      <c r="D24" s="434">
        <f t="shared" si="1"/>
        <v>99.072445226291379</v>
      </c>
      <c r="E24" s="434">
        <v>97.711585100429076</v>
      </c>
    </row>
    <row r="25" spans="1:6" s="243" customFormat="1" ht="15.75" customHeight="1">
      <c r="A25" s="242">
        <v>2014</v>
      </c>
      <c r="B25" s="434">
        <f t="shared" si="1"/>
        <v>98.642603732839746</v>
      </c>
      <c r="C25" s="434">
        <f t="shared" si="1"/>
        <v>100.5329780146569</v>
      </c>
      <c r="D25" s="434">
        <f t="shared" si="1"/>
        <v>99.854721549636793</v>
      </c>
      <c r="E25" s="434">
        <v>96.900655508177948</v>
      </c>
    </row>
    <row r="26" spans="1:6" s="243" customFormat="1" ht="15.75" customHeight="1">
      <c r="A26" s="242">
        <v>2015</v>
      </c>
      <c r="B26" s="434">
        <f t="shared" si="1"/>
        <v>100.04378420641126</v>
      </c>
      <c r="C26" s="434">
        <f t="shared" si="1"/>
        <v>99.413045536305972</v>
      </c>
      <c r="D26" s="434">
        <f t="shared" si="1"/>
        <v>104.15454251535726</v>
      </c>
      <c r="E26" s="434">
        <v>98.811243924865366</v>
      </c>
    </row>
    <row r="27" spans="1:6" s="243" customFormat="1" ht="15.75" customHeight="1">
      <c r="A27" s="242">
        <v>2016</v>
      </c>
      <c r="B27" s="434">
        <f t="shared" si="1"/>
        <v>93.425865141142268</v>
      </c>
      <c r="C27" s="434">
        <f t="shared" si="1"/>
        <v>91.924578611560804</v>
      </c>
      <c r="D27" s="434">
        <f t="shared" si="1"/>
        <v>86.419369858761442</v>
      </c>
      <c r="E27" s="434">
        <v>97.474243934862088</v>
      </c>
    </row>
    <row r="28" spans="1:6" s="243" customFormat="1" ht="15.75" customHeight="1">
      <c r="A28" s="242">
        <v>2017</v>
      </c>
      <c r="B28" s="434">
        <f t="shared" si="1"/>
        <v>101.52445961319681</v>
      </c>
      <c r="C28" s="434">
        <f t="shared" si="1"/>
        <v>102.10297316896302</v>
      </c>
      <c r="D28" s="434">
        <f t="shared" si="1"/>
        <v>110.19396551724138</v>
      </c>
      <c r="E28" s="434">
        <v>97.85202863961814</v>
      </c>
    </row>
    <row r="29" spans="1:6" s="243" customFormat="1" ht="15.75" customHeight="1">
      <c r="A29" s="242">
        <v>2018</v>
      </c>
      <c r="B29" s="434">
        <f t="shared" si="1"/>
        <v>94.620455084768111</v>
      </c>
      <c r="C29" s="434">
        <f t="shared" si="1"/>
        <v>95.674310064935057</v>
      </c>
      <c r="D29" s="434">
        <f t="shared" si="1"/>
        <v>96.51052871764783</v>
      </c>
      <c r="E29" s="434">
        <v>93.08850174216029</v>
      </c>
    </row>
    <row r="30" spans="1:6" s="243" customFormat="1" ht="15.75" customHeight="1">
      <c r="A30" s="242">
        <v>2019</v>
      </c>
      <c r="B30" s="434">
        <f t="shared" si="1"/>
        <v>98.062095428111263</v>
      </c>
      <c r="C30" s="434">
        <f t="shared" si="1"/>
        <v>99.821202461170387</v>
      </c>
      <c r="D30" s="434">
        <f t="shared" si="1"/>
        <v>99.209659714599326</v>
      </c>
      <c r="E30" s="434">
        <v>96.311628812265127</v>
      </c>
    </row>
    <row r="31" spans="1:6" s="243" customFormat="1" ht="15.75" customHeight="1">
      <c r="A31" s="242">
        <v>2020</v>
      </c>
      <c r="B31" s="434">
        <f t="shared" si="1"/>
        <v>98.087592796504822</v>
      </c>
      <c r="C31" s="434">
        <f t="shared" si="1"/>
        <v>96.846846846846859</v>
      </c>
      <c r="D31" s="434">
        <f t="shared" si="1"/>
        <v>99.800840894003102</v>
      </c>
      <c r="E31" s="434">
        <v>98.213050406124907</v>
      </c>
    </row>
    <row r="32" spans="1:6" s="247" customFormat="1" ht="15.75" customHeight="1">
      <c r="A32" s="435"/>
      <c r="B32" s="530" t="s">
        <v>795</v>
      </c>
      <c r="C32" s="530"/>
      <c r="D32" s="530"/>
      <c r="E32" s="530"/>
    </row>
    <row r="33" spans="1:5" s="243" customFormat="1" ht="15.75" customHeight="1">
      <c r="A33" s="242">
        <v>2010</v>
      </c>
      <c r="B33" s="434">
        <v>100</v>
      </c>
      <c r="C33" s="434">
        <v>31.84</v>
      </c>
      <c r="D33" s="434">
        <v>17.52</v>
      </c>
      <c r="E33" s="434">
        <v>50.64</v>
      </c>
    </row>
    <row r="34" spans="1:5" s="243" customFormat="1" ht="15.75" customHeight="1">
      <c r="A34" s="242">
        <v>2011</v>
      </c>
      <c r="B34" s="434">
        <v>100</v>
      </c>
      <c r="C34" s="434">
        <v>32.659999999999997</v>
      </c>
      <c r="D34" s="434">
        <v>18.010000000000002</v>
      </c>
      <c r="E34" s="434">
        <v>49.33</v>
      </c>
    </row>
    <row r="35" spans="1:5" s="243" customFormat="1" ht="15.75" customHeight="1">
      <c r="A35" s="242">
        <v>2012</v>
      </c>
      <c r="B35" s="434">
        <v>100</v>
      </c>
      <c r="C35" s="434">
        <f>C10/B10%</f>
        <v>32.716756040248235</v>
      </c>
      <c r="D35" s="434">
        <f>D10/B10%</f>
        <v>18.837741760559137</v>
      </c>
      <c r="E35" s="434">
        <v>48.445502199192617</v>
      </c>
    </row>
    <row r="36" spans="1:5" s="243" customFormat="1" ht="15.75" customHeight="1">
      <c r="A36" s="242">
        <v>2013</v>
      </c>
      <c r="B36" s="434">
        <v>100</v>
      </c>
      <c r="C36" s="434">
        <f>C11/$B$11%</f>
        <v>32.414005861483886</v>
      </c>
      <c r="D36" s="434">
        <f>D11/$B$11%</f>
        <v>19.111522443313284</v>
      </c>
      <c r="E36" s="434">
        <v>48.474471695202844</v>
      </c>
    </row>
    <row r="37" spans="1:5" s="243" customFormat="1" ht="15.75" customHeight="1">
      <c r="A37" s="242">
        <v>2014</v>
      </c>
      <c r="B37" s="434">
        <v>100</v>
      </c>
      <c r="C37" s="434">
        <f t="shared" ref="C37:C43" si="2">C12/B12%</f>
        <v>33.035183737294759</v>
      </c>
      <c r="D37" s="434">
        <f t="shared" ref="D37:D43" si="3">D12/B12%</f>
        <v>19.346364347146206</v>
      </c>
      <c r="E37" s="434">
        <v>47.618451915559035</v>
      </c>
    </row>
    <row r="38" spans="1:5" s="243" customFormat="1" ht="15.75" customHeight="1">
      <c r="A38" s="242">
        <v>2015</v>
      </c>
      <c r="B38" s="434">
        <v>100</v>
      </c>
      <c r="C38" s="434">
        <f t="shared" si="2"/>
        <v>32.826909250054705</v>
      </c>
      <c r="D38" s="434">
        <f t="shared" si="3"/>
        <v>20.141298571383913</v>
      </c>
      <c r="E38" s="434">
        <v>47.031792178561375</v>
      </c>
    </row>
    <row r="39" spans="1:5" s="243" customFormat="1" ht="15.75" customHeight="1">
      <c r="A39" s="242">
        <v>2016</v>
      </c>
      <c r="B39" s="434">
        <v>100</v>
      </c>
      <c r="C39" s="434">
        <f t="shared" si="2"/>
        <v>32.299404403399585</v>
      </c>
      <c r="D39" s="434">
        <f t="shared" si="3"/>
        <v>18.630797028709093</v>
      </c>
      <c r="E39" s="434">
        <v>49.069798567891311</v>
      </c>
    </row>
    <row r="40" spans="1:5" s="243" customFormat="1" ht="15.75" customHeight="1">
      <c r="A40" s="242">
        <v>2017</v>
      </c>
      <c r="B40" s="434">
        <v>100</v>
      </c>
      <c r="C40" s="434">
        <f t="shared" si="2"/>
        <v>32.483455058401667</v>
      </c>
      <c r="D40" s="434">
        <f t="shared" si="3"/>
        <v>20.221741767078864</v>
      </c>
      <c r="E40" s="434">
        <v>47.294803174519473</v>
      </c>
    </row>
    <row r="41" spans="1:5" s="243" customFormat="1" ht="15.75" customHeight="1">
      <c r="A41" s="242">
        <v>2018</v>
      </c>
      <c r="B41" s="434">
        <v>100</v>
      </c>
      <c r="C41" s="434">
        <f t="shared" si="2"/>
        <v>32.845246289015151</v>
      </c>
      <c r="D41" s="434">
        <f t="shared" si="3"/>
        <v>20.625677479400448</v>
      </c>
      <c r="E41" s="434">
        <v>46.529076231584398</v>
      </c>
    </row>
    <row r="42" spans="1:5" s="243" customFormat="1" ht="15.75" customHeight="1">
      <c r="A42" s="242">
        <v>2019</v>
      </c>
      <c r="B42" s="434">
        <v>100</v>
      </c>
      <c r="C42" s="434">
        <f t="shared" si="2"/>
        <v>33.434447483394308</v>
      </c>
      <c r="D42" s="434">
        <f t="shared" si="3"/>
        <v>20.867047916740667</v>
      </c>
      <c r="E42" s="434">
        <v>45.698504599865025</v>
      </c>
    </row>
    <row r="43" spans="1:5" s="243" customFormat="1" ht="15.75" customHeight="1">
      <c r="A43" s="242">
        <v>2020</v>
      </c>
      <c r="B43" s="434">
        <v>100</v>
      </c>
      <c r="C43" s="434">
        <f t="shared" si="2"/>
        <v>33.011522890065407</v>
      </c>
      <c r="D43" s="434">
        <f t="shared" si="3"/>
        <v>21.231522455512668</v>
      </c>
      <c r="E43" s="434">
        <v>45.756954654421925</v>
      </c>
    </row>
    <row r="44" spans="1:5" s="243" customFormat="1" ht="10.5" customHeight="1">
      <c r="A44" s="431"/>
      <c r="B44" s="248"/>
      <c r="C44" s="431"/>
      <c r="D44" s="248"/>
      <c r="E44" s="248"/>
    </row>
    <row r="45" spans="1:5" s="243" customFormat="1" ht="8.25" customHeight="1">
      <c r="A45" s="436"/>
      <c r="B45" s="249"/>
      <c r="C45" s="436"/>
      <c r="D45" s="249"/>
      <c r="E45" s="249"/>
    </row>
    <row r="46" spans="1:5" s="239" customFormat="1" ht="16.5" customHeight="1">
      <c r="A46" s="356" t="s">
        <v>786</v>
      </c>
      <c r="B46" s="356"/>
      <c r="C46" s="356"/>
      <c r="D46" s="356"/>
      <c r="E46" s="356"/>
    </row>
    <row r="47" spans="1:5" s="239" customFormat="1" ht="16.5" customHeight="1">
      <c r="A47" s="472" t="s">
        <v>794</v>
      </c>
      <c r="B47" s="251"/>
      <c r="C47" s="251"/>
      <c r="D47" s="251"/>
      <c r="E47" s="251"/>
    </row>
    <row r="48" spans="1:5" s="239" customFormat="1" ht="15.95" customHeight="1">
      <c r="A48" s="238"/>
      <c r="B48" s="238"/>
      <c r="C48" s="238"/>
      <c r="D48" s="238"/>
      <c r="E48" s="238"/>
    </row>
    <row r="49" spans="1:5" s="239" customFormat="1" ht="15.95" customHeight="1">
      <c r="A49" s="238"/>
      <c r="B49" s="238"/>
      <c r="C49" s="238"/>
      <c r="D49" s="238"/>
      <c r="E49" s="238"/>
    </row>
    <row r="50" spans="1:5" s="239" customFormat="1" ht="15.95" customHeight="1">
      <c r="A50" s="238"/>
      <c r="B50" s="238"/>
      <c r="C50" s="238"/>
      <c r="D50" s="238"/>
      <c r="E50" s="238"/>
    </row>
    <row r="51" spans="1:5" s="239" customFormat="1" ht="15.95" customHeight="1">
      <c r="A51" s="238"/>
      <c r="B51" s="238"/>
      <c r="C51" s="238"/>
      <c r="D51" s="238"/>
      <c r="E51" s="238"/>
    </row>
    <row r="52" spans="1:5" s="239" customFormat="1" ht="15.95" customHeight="1">
      <c r="A52" s="238"/>
      <c r="B52" s="238"/>
      <c r="C52" s="238"/>
      <c r="D52" s="238"/>
      <c r="E52" s="238"/>
    </row>
    <row r="53" spans="1:5" s="239" customFormat="1" ht="15.95" customHeight="1">
      <c r="A53" s="238"/>
      <c r="B53" s="238"/>
      <c r="C53" s="238"/>
      <c r="D53" s="238"/>
      <c r="E53" s="238"/>
    </row>
    <row r="54" spans="1:5" s="239" customFormat="1" ht="15.95" customHeight="1">
      <c r="A54" s="238"/>
      <c r="B54" s="238"/>
      <c r="C54" s="238"/>
      <c r="D54" s="238"/>
      <c r="E54" s="238"/>
    </row>
    <row r="55" spans="1:5" s="239" customFormat="1" ht="15.95" customHeight="1">
      <c r="A55" s="238"/>
      <c r="B55" s="238"/>
      <c r="C55" s="238"/>
      <c r="D55" s="238"/>
      <c r="E55" s="238"/>
    </row>
    <row r="56" spans="1:5" s="239" customFormat="1" ht="15.95" customHeight="1">
      <c r="A56" s="238"/>
      <c r="B56" s="238"/>
      <c r="C56" s="238"/>
      <c r="D56" s="238"/>
      <c r="E56" s="238"/>
    </row>
    <row r="57" spans="1:5" s="239" customFormat="1" ht="15.95" customHeight="1">
      <c r="A57" s="238"/>
      <c r="B57" s="238"/>
      <c r="C57" s="238"/>
      <c r="D57" s="238"/>
      <c r="E57" s="238"/>
    </row>
    <row r="58" spans="1:5" s="239" customFormat="1" ht="15.95" customHeight="1">
      <c r="A58" s="238"/>
      <c r="B58" s="238"/>
      <c r="C58" s="238"/>
      <c r="D58" s="238"/>
      <c r="E58" s="238"/>
    </row>
    <row r="59" spans="1:5" s="239" customFormat="1" ht="15.95" customHeight="1">
      <c r="A59" s="238"/>
      <c r="B59" s="238"/>
      <c r="C59" s="238"/>
      <c r="D59" s="238"/>
      <c r="E59" s="238"/>
    </row>
    <row r="60" spans="1:5" s="239" customFormat="1" ht="15.95" customHeight="1">
      <c r="A60" s="238"/>
      <c r="B60" s="238"/>
      <c r="C60" s="238"/>
      <c r="D60" s="238"/>
      <c r="E60" s="238"/>
    </row>
    <row r="61" spans="1:5" s="239" customFormat="1" ht="15.95" customHeight="1">
      <c r="A61" s="238"/>
      <c r="B61" s="238"/>
      <c r="C61" s="238"/>
      <c r="D61" s="238"/>
      <c r="E61" s="238"/>
    </row>
    <row r="62" spans="1:5" s="239" customFormat="1" ht="15.95" customHeight="1">
      <c r="A62" s="238"/>
      <c r="B62" s="238"/>
      <c r="C62" s="238"/>
      <c r="D62" s="238"/>
      <c r="E62" s="238"/>
    </row>
    <row r="63" spans="1:5" s="239" customFormat="1" ht="15.95" customHeight="1">
      <c r="A63" s="238"/>
      <c r="B63" s="238"/>
      <c r="C63" s="238"/>
      <c r="D63" s="238"/>
      <c r="E63" s="238"/>
    </row>
    <row r="64" spans="1:5" s="239" customFormat="1" ht="15.95" customHeight="1">
      <c r="A64" s="238"/>
      <c r="B64" s="238"/>
      <c r="C64" s="238"/>
      <c r="D64" s="238"/>
      <c r="E64" s="238"/>
    </row>
    <row r="65" spans="1:5" s="239" customFormat="1" ht="15.95" customHeight="1">
      <c r="A65" s="238"/>
      <c r="B65" s="238"/>
      <c r="C65" s="238"/>
      <c r="D65" s="238"/>
      <c r="E65" s="238"/>
    </row>
    <row r="66" spans="1:5" s="239" customFormat="1" ht="15.95" customHeight="1">
      <c r="A66" s="238"/>
      <c r="B66" s="238"/>
      <c r="C66" s="238"/>
      <c r="D66" s="238"/>
      <c r="E66" s="238"/>
    </row>
    <row r="67" spans="1:5" s="239" customFormat="1" ht="15.95" customHeight="1">
      <c r="A67" s="238"/>
      <c r="B67" s="238"/>
      <c r="C67" s="238"/>
      <c r="D67" s="238"/>
      <c r="E67" s="238"/>
    </row>
    <row r="68" spans="1:5" s="239" customFormat="1" ht="15.95" customHeight="1">
      <c r="A68" s="238"/>
      <c r="B68" s="238"/>
      <c r="C68" s="238"/>
      <c r="D68" s="238"/>
      <c r="E68" s="238"/>
    </row>
    <row r="69" spans="1:5" s="239" customFormat="1" ht="15.95" customHeight="1">
      <c r="A69" s="238"/>
      <c r="B69" s="238"/>
      <c r="C69" s="238"/>
      <c r="D69" s="238"/>
      <c r="E69" s="238"/>
    </row>
    <row r="70" spans="1:5" s="239" customFormat="1" ht="15.95" customHeight="1">
      <c r="A70" s="238"/>
      <c r="B70" s="238"/>
      <c r="C70" s="238"/>
      <c r="D70" s="238"/>
      <c r="E70" s="238"/>
    </row>
    <row r="71" spans="1:5" s="239" customFormat="1" ht="15.95" customHeight="1">
      <c r="A71" s="238"/>
      <c r="B71" s="238"/>
      <c r="C71" s="238"/>
      <c r="D71" s="238"/>
      <c r="E71" s="238"/>
    </row>
    <row r="72" spans="1:5" s="239" customFormat="1" ht="15.95" customHeight="1">
      <c r="A72" s="238"/>
      <c r="B72" s="238"/>
      <c r="C72" s="238"/>
      <c r="D72" s="238"/>
      <c r="E72" s="238"/>
    </row>
    <row r="73" spans="1:5" s="239" customFormat="1" ht="15.95" customHeight="1">
      <c r="A73" s="238"/>
      <c r="B73" s="238"/>
      <c r="C73" s="238"/>
      <c r="D73" s="238"/>
      <c r="E73" s="238"/>
    </row>
    <row r="74" spans="1:5" s="239" customFormat="1" ht="15.95" customHeight="1">
      <c r="A74" s="238"/>
      <c r="B74" s="238"/>
      <c r="C74" s="238"/>
      <c r="D74" s="238"/>
      <c r="E74" s="238"/>
    </row>
    <row r="75" spans="1:5" s="239" customFormat="1" ht="15.95" customHeight="1">
      <c r="A75" s="238"/>
      <c r="B75" s="238"/>
      <c r="C75" s="238"/>
      <c r="D75" s="238"/>
      <c r="E75" s="238"/>
    </row>
    <row r="76" spans="1:5" s="239" customFormat="1" ht="15.95" customHeight="1">
      <c r="A76" s="238"/>
      <c r="B76" s="238"/>
      <c r="C76" s="238"/>
      <c r="D76" s="238"/>
      <c r="E76" s="238"/>
    </row>
    <row r="77" spans="1:5" s="239" customFormat="1" ht="15.95" customHeight="1">
      <c r="A77" s="238"/>
      <c r="B77" s="238"/>
      <c r="C77" s="238"/>
      <c r="D77" s="238"/>
      <c r="E77" s="238"/>
    </row>
    <row r="78" spans="1:5" s="239" customFormat="1" ht="15.95" customHeight="1">
      <c r="A78" s="238"/>
      <c r="B78" s="238"/>
      <c r="C78" s="238"/>
      <c r="D78" s="238"/>
      <c r="E78" s="238"/>
    </row>
    <row r="79" spans="1:5" s="239" customFormat="1" ht="15.95" customHeight="1">
      <c r="A79" s="238"/>
      <c r="B79" s="238"/>
      <c r="C79" s="238"/>
      <c r="D79" s="238"/>
      <c r="E79" s="238"/>
    </row>
    <row r="80" spans="1:5" s="239" customFormat="1" ht="15.95" customHeight="1">
      <c r="A80" s="238"/>
      <c r="B80" s="238"/>
      <c r="C80" s="238"/>
      <c r="D80" s="238"/>
      <c r="E80" s="238"/>
    </row>
    <row r="81" spans="1:5" s="239" customFormat="1" ht="15.95" customHeight="1">
      <c r="A81" s="238"/>
      <c r="B81" s="238"/>
      <c r="C81" s="238"/>
      <c r="D81" s="238"/>
      <c r="E81" s="238"/>
    </row>
    <row r="82" spans="1:5" s="239" customFormat="1" ht="15.95" customHeight="1">
      <c r="A82" s="238"/>
      <c r="B82" s="238"/>
      <c r="C82" s="238"/>
      <c r="D82" s="238"/>
      <c r="E82" s="238"/>
    </row>
    <row r="83" spans="1:5" s="239" customFormat="1" ht="15.95" customHeight="1">
      <c r="A83" s="238"/>
      <c r="B83" s="238"/>
      <c r="C83" s="238"/>
      <c r="D83" s="238"/>
      <c r="E83" s="238"/>
    </row>
    <row r="84" spans="1:5" s="239" customFormat="1" ht="15.95" customHeight="1">
      <c r="A84" s="238"/>
      <c r="B84" s="238"/>
      <c r="C84" s="238"/>
      <c r="D84" s="238"/>
      <c r="E84" s="238"/>
    </row>
    <row r="85" spans="1:5" s="239" customFormat="1" ht="15.95" customHeight="1">
      <c r="A85" s="238"/>
      <c r="B85" s="238"/>
      <c r="C85" s="238"/>
      <c r="D85" s="238"/>
      <c r="E85" s="238"/>
    </row>
    <row r="86" spans="1:5" s="239" customFormat="1" ht="15.95" customHeight="1">
      <c r="A86" s="238"/>
      <c r="B86" s="238"/>
      <c r="C86" s="238"/>
      <c r="D86" s="238"/>
      <c r="E86" s="238"/>
    </row>
    <row r="87" spans="1:5" s="239" customFormat="1" ht="15.95" customHeight="1">
      <c r="A87" s="238"/>
      <c r="B87" s="238"/>
      <c r="C87" s="238"/>
      <c r="D87" s="238"/>
      <c r="E87" s="238"/>
    </row>
    <row r="88" spans="1:5" s="239" customFormat="1" ht="15.95" customHeight="1">
      <c r="A88" s="238"/>
      <c r="B88" s="238"/>
      <c r="C88" s="238"/>
      <c r="D88" s="238"/>
      <c r="E88" s="238"/>
    </row>
    <row r="89" spans="1:5" s="239" customFormat="1" ht="15.95" customHeight="1">
      <c r="A89" s="238"/>
      <c r="B89" s="238"/>
      <c r="C89" s="238"/>
      <c r="D89" s="238"/>
      <c r="E89" s="238"/>
    </row>
    <row r="90" spans="1:5" s="239" customFormat="1" ht="15.95" customHeight="1">
      <c r="A90" s="238"/>
      <c r="B90" s="238"/>
      <c r="C90" s="238"/>
      <c r="D90" s="238"/>
      <c r="E90" s="238"/>
    </row>
    <row r="91" spans="1:5" s="239" customFormat="1" ht="15.95" customHeight="1">
      <c r="A91" s="238"/>
      <c r="B91" s="238"/>
      <c r="C91" s="238"/>
      <c r="D91" s="238"/>
      <c r="E91" s="238"/>
    </row>
    <row r="92" spans="1:5" s="239" customFormat="1" ht="15.95" customHeight="1">
      <c r="A92" s="238"/>
      <c r="B92" s="238"/>
      <c r="C92" s="238"/>
      <c r="D92" s="238"/>
      <c r="E92" s="238"/>
    </row>
    <row r="93" spans="1:5" s="239" customFormat="1" ht="15.95" customHeight="1">
      <c r="A93" s="238"/>
      <c r="B93" s="238"/>
      <c r="C93" s="238"/>
      <c r="D93" s="238"/>
      <c r="E93" s="238"/>
    </row>
    <row r="94" spans="1:5" s="239" customFormat="1" ht="15.95" customHeight="1">
      <c r="A94" s="238"/>
      <c r="B94" s="238"/>
      <c r="C94" s="238"/>
      <c r="D94" s="238"/>
      <c r="E94" s="238"/>
    </row>
    <row r="95" spans="1:5" s="239" customFormat="1" ht="15.95" customHeight="1">
      <c r="A95" s="238"/>
      <c r="B95" s="238"/>
      <c r="C95" s="238"/>
      <c r="D95" s="238"/>
      <c r="E95" s="238"/>
    </row>
    <row r="96" spans="1:5" s="239" customFormat="1" ht="15.95" customHeight="1">
      <c r="A96" s="238"/>
      <c r="B96" s="238"/>
      <c r="C96" s="238"/>
      <c r="D96" s="238"/>
      <c r="E96" s="238"/>
    </row>
    <row r="97" spans="1:5" s="239" customFormat="1" ht="15.95" customHeight="1">
      <c r="A97" s="238"/>
      <c r="B97" s="238"/>
      <c r="C97" s="238"/>
      <c r="D97" s="238"/>
      <c r="E97" s="238"/>
    </row>
    <row r="98" spans="1:5" s="239" customFormat="1" ht="15.95" customHeight="1">
      <c r="A98" s="238"/>
      <c r="B98" s="238"/>
      <c r="C98" s="238"/>
      <c r="D98" s="238"/>
      <c r="E98" s="238"/>
    </row>
    <row r="99" spans="1:5" s="239" customFormat="1" ht="15.95" customHeight="1">
      <c r="A99" s="238"/>
      <c r="B99" s="238"/>
      <c r="C99" s="238"/>
      <c r="D99" s="238"/>
      <c r="E99" s="238"/>
    </row>
    <row r="100" spans="1:5" s="239" customFormat="1" ht="15.95" customHeight="1">
      <c r="A100" s="238"/>
      <c r="B100" s="238"/>
      <c r="C100" s="238"/>
      <c r="D100" s="238"/>
      <c r="E100" s="238"/>
    </row>
    <row r="101" spans="1:5" s="239" customFormat="1" ht="15.95" customHeight="1">
      <c r="A101" s="238"/>
      <c r="B101" s="238"/>
      <c r="C101" s="238"/>
      <c r="D101" s="238"/>
      <c r="E101" s="238"/>
    </row>
    <row r="102" spans="1:5" s="239" customFormat="1" ht="15.95" customHeight="1">
      <c r="A102" s="238"/>
      <c r="B102" s="238"/>
      <c r="C102" s="238"/>
      <c r="D102" s="238"/>
      <c r="E102" s="238"/>
    </row>
    <row r="103" spans="1:5" s="239" customFormat="1" ht="15.95" customHeight="1">
      <c r="A103" s="238"/>
      <c r="B103" s="238"/>
      <c r="C103" s="238"/>
      <c r="D103" s="238"/>
      <c r="E103" s="238"/>
    </row>
    <row r="104" spans="1:5" s="239" customFormat="1" ht="15.95" customHeight="1">
      <c r="A104" s="238"/>
      <c r="B104" s="238"/>
      <c r="C104" s="238"/>
      <c r="D104" s="238"/>
      <c r="E104" s="238"/>
    </row>
    <row r="105" spans="1:5" s="239" customFormat="1" ht="15.95" customHeight="1">
      <c r="A105" s="238"/>
      <c r="B105" s="238"/>
      <c r="C105" s="238"/>
      <c r="D105" s="238"/>
      <c r="E105" s="238"/>
    </row>
    <row r="106" spans="1:5" s="239" customFormat="1" ht="15.95" customHeight="1">
      <c r="A106" s="238"/>
      <c r="B106" s="238"/>
      <c r="C106" s="238"/>
      <c r="D106" s="238"/>
      <c r="E106" s="238"/>
    </row>
    <row r="107" spans="1:5" s="239" customFormat="1" ht="15.95" customHeight="1">
      <c r="A107" s="238"/>
      <c r="B107" s="238"/>
      <c r="C107" s="238"/>
      <c r="D107" s="238"/>
      <c r="E107" s="238"/>
    </row>
    <row r="108" spans="1:5" s="239" customFormat="1" ht="15.95" customHeight="1">
      <c r="A108" s="238"/>
      <c r="B108" s="238"/>
      <c r="C108" s="238"/>
      <c r="D108" s="238"/>
      <c r="E108" s="238"/>
    </row>
    <row r="109" spans="1:5" s="239" customFormat="1" ht="15.95" customHeight="1">
      <c r="A109" s="238"/>
      <c r="B109" s="238"/>
      <c r="C109" s="238"/>
      <c r="D109" s="238"/>
      <c r="E109" s="238"/>
    </row>
    <row r="110" spans="1:5" s="239" customFormat="1" ht="15.95" customHeight="1">
      <c r="A110" s="238"/>
      <c r="B110" s="238"/>
      <c r="C110" s="238"/>
      <c r="D110" s="238"/>
      <c r="E110" s="238"/>
    </row>
    <row r="111" spans="1:5" s="239" customFormat="1" ht="15.95" customHeight="1">
      <c r="A111" s="238"/>
      <c r="B111" s="238"/>
      <c r="C111" s="238"/>
      <c r="D111" s="238"/>
      <c r="E111" s="238"/>
    </row>
    <row r="112" spans="1:5" s="239" customFormat="1" ht="15.95" customHeight="1">
      <c r="A112" s="238"/>
      <c r="B112" s="238"/>
      <c r="C112" s="238"/>
      <c r="D112" s="238"/>
      <c r="E112" s="238"/>
    </row>
    <row r="113" spans="1:5" s="239" customFormat="1" ht="15.95" customHeight="1">
      <c r="A113" s="238"/>
      <c r="B113" s="238"/>
      <c r="C113" s="238"/>
      <c r="D113" s="238"/>
      <c r="E113" s="238"/>
    </row>
    <row r="114" spans="1:5" s="239" customFormat="1" ht="15.95" customHeight="1">
      <c r="A114" s="238"/>
      <c r="B114" s="238"/>
      <c r="C114" s="238"/>
      <c r="D114" s="238"/>
      <c r="E114" s="238"/>
    </row>
    <row r="115" spans="1:5" s="239" customFormat="1" ht="15.95" customHeight="1">
      <c r="A115" s="238"/>
      <c r="B115" s="238"/>
      <c r="C115" s="238"/>
      <c r="D115" s="238"/>
      <c r="E115" s="238"/>
    </row>
    <row r="116" spans="1:5" s="239" customFormat="1" ht="15.95" customHeight="1">
      <c r="A116" s="238"/>
      <c r="B116" s="238"/>
      <c r="C116" s="238"/>
      <c r="D116" s="238"/>
      <c r="E116" s="238"/>
    </row>
    <row r="117" spans="1:5" s="239" customFormat="1" ht="15.95" customHeight="1">
      <c r="A117" s="238"/>
      <c r="B117" s="238"/>
      <c r="C117" s="238"/>
      <c r="D117" s="238"/>
      <c r="E117" s="238"/>
    </row>
    <row r="118" spans="1:5" s="239" customFormat="1" ht="15.95" customHeight="1">
      <c r="A118" s="238"/>
      <c r="B118" s="238"/>
      <c r="C118" s="238"/>
      <c r="D118" s="238"/>
      <c r="E118" s="238"/>
    </row>
    <row r="119" spans="1:5" s="239" customFormat="1" ht="15.95" customHeight="1">
      <c r="A119" s="238"/>
      <c r="B119" s="238"/>
      <c r="C119" s="238"/>
      <c r="D119" s="238"/>
      <c r="E119" s="238"/>
    </row>
    <row r="120" spans="1:5" s="239" customFormat="1" ht="15.95" customHeight="1">
      <c r="A120" s="238"/>
      <c r="B120" s="238"/>
      <c r="C120" s="238"/>
      <c r="D120" s="238"/>
      <c r="E120" s="238"/>
    </row>
    <row r="121" spans="1:5" s="239" customFormat="1" ht="15.95" customHeight="1">
      <c r="A121" s="238"/>
      <c r="B121" s="238"/>
      <c r="C121" s="238"/>
      <c r="D121" s="238"/>
      <c r="E121" s="238"/>
    </row>
    <row r="122" spans="1:5" s="239" customFormat="1" ht="15.95" customHeight="1">
      <c r="A122" s="238"/>
      <c r="B122" s="238"/>
      <c r="C122" s="238"/>
      <c r="D122" s="238"/>
      <c r="E122" s="238"/>
    </row>
    <row r="123" spans="1:5" s="239" customFormat="1" ht="15.95" customHeight="1">
      <c r="A123" s="238"/>
      <c r="B123" s="238"/>
      <c r="C123" s="238"/>
      <c r="D123" s="238"/>
      <c r="E123" s="238"/>
    </row>
    <row r="124" spans="1:5" s="239" customFormat="1" ht="15.95" customHeight="1">
      <c r="A124" s="238"/>
      <c r="B124" s="238"/>
      <c r="C124" s="238"/>
      <c r="D124" s="238"/>
      <c r="E124" s="238"/>
    </row>
    <row r="125" spans="1:5" s="239" customFormat="1" ht="15.95" customHeight="1">
      <c r="A125" s="238"/>
      <c r="B125" s="238"/>
      <c r="C125" s="238"/>
      <c r="D125" s="238"/>
      <c r="E125" s="238"/>
    </row>
    <row r="126" spans="1:5" s="239" customFormat="1" ht="15.95" customHeight="1">
      <c r="A126" s="238"/>
      <c r="B126" s="238"/>
      <c r="C126" s="238"/>
      <c r="D126" s="238"/>
      <c r="E126" s="238"/>
    </row>
    <row r="127" spans="1:5" s="239" customFormat="1" ht="15.95" customHeight="1">
      <c r="A127" s="238"/>
      <c r="B127" s="238"/>
      <c r="C127" s="238"/>
      <c r="D127" s="238"/>
      <c r="E127" s="238"/>
    </row>
    <row r="128" spans="1:5" s="239" customFormat="1" ht="15.95" customHeight="1">
      <c r="A128" s="238"/>
      <c r="B128" s="238"/>
      <c r="C128" s="238"/>
      <c r="D128" s="238"/>
      <c r="E128" s="238"/>
    </row>
    <row r="129" spans="1:5" s="239" customFormat="1" ht="15.95" customHeight="1">
      <c r="A129" s="238"/>
      <c r="B129" s="238"/>
      <c r="C129" s="238"/>
      <c r="D129" s="238"/>
      <c r="E129" s="238"/>
    </row>
    <row r="130" spans="1:5" s="239" customFormat="1" ht="15.95" customHeight="1">
      <c r="A130" s="238"/>
      <c r="B130" s="238"/>
      <c r="C130" s="238"/>
      <c r="D130" s="238"/>
      <c r="E130" s="238"/>
    </row>
    <row r="131" spans="1:5" s="239" customFormat="1" ht="15.95" customHeight="1">
      <c r="A131" s="238"/>
      <c r="B131" s="238"/>
      <c r="C131" s="238"/>
      <c r="D131" s="238"/>
      <c r="E131" s="238"/>
    </row>
    <row r="132" spans="1:5" s="239" customFormat="1" ht="15.95" customHeight="1">
      <c r="A132" s="238"/>
      <c r="B132" s="238"/>
      <c r="C132" s="238"/>
      <c r="D132" s="238"/>
      <c r="E132" s="238"/>
    </row>
    <row r="133" spans="1:5" s="239" customFormat="1" ht="15.95" customHeight="1">
      <c r="A133" s="238"/>
      <c r="B133" s="238"/>
      <c r="C133" s="238"/>
      <c r="D133" s="238"/>
      <c r="E133" s="238"/>
    </row>
    <row r="134" spans="1:5" s="239" customFormat="1" ht="15.95" customHeight="1">
      <c r="A134" s="238"/>
      <c r="B134" s="238"/>
      <c r="C134" s="238"/>
      <c r="D134" s="238"/>
      <c r="E134" s="238"/>
    </row>
    <row r="135" spans="1:5" s="239" customFormat="1" ht="15.95" customHeight="1">
      <c r="A135" s="238"/>
      <c r="B135" s="238"/>
      <c r="C135" s="238"/>
      <c r="D135" s="238"/>
      <c r="E135" s="238"/>
    </row>
    <row r="136" spans="1:5" s="239" customFormat="1" ht="15.95" customHeight="1">
      <c r="A136" s="238"/>
      <c r="B136" s="238"/>
      <c r="C136" s="238"/>
      <c r="D136" s="238"/>
      <c r="E136" s="238"/>
    </row>
    <row r="137" spans="1:5" s="239" customFormat="1" ht="15.95" customHeight="1">
      <c r="A137" s="238"/>
      <c r="B137" s="238"/>
      <c r="C137" s="238"/>
      <c r="D137" s="238"/>
      <c r="E137" s="238"/>
    </row>
    <row r="138" spans="1:5" s="239" customFormat="1" ht="15.95" customHeight="1">
      <c r="A138" s="238"/>
      <c r="B138" s="238"/>
      <c r="C138" s="238"/>
      <c r="D138" s="238"/>
      <c r="E138" s="238"/>
    </row>
    <row r="139" spans="1:5" s="239" customFormat="1" ht="15.95" customHeight="1">
      <c r="A139" s="238"/>
      <c r="B139" s="238"/>
      <c r="C139" s="238"/>
      <c r="D139" s="238"/>
      <c r="E139" s="238"/>
    </row>
    <row r="140" spans="1:5" s="239" customFormat="1" ht="15.95" customHeight="1">
      <c r="A140" s="238"/>
      <c r="B140" s="238"/>
      <c r="C140" s="238"/>
      <c r="D140" s="238"/>
      <c r="E140" s="238"/>
    </row>
    <row r="141" spans="1:5" s="239" customFormat="1" ht="15.95" customHeight="1">
      <c r="A141" s="238"/>
      <c r="B141" s="238"/>
      <c r="C141" s="238"/>
      <c r="D141" s="238"/>
      <c r="E141" s="238"/>
    </row>
    <row r="142" spans="1:5" s="239" customFormat="1" ht="15.95" customHeight="1">
      <c r="A142" s="238"/>
      <c r="B142" s="238"/>
      <c r="C142" s="238"/>
      <c r="D142" s="238"/>
      <c r="E142" s="238"/>
    </row>
    <row r="143" spans="1:5" s="239" customFormat="1" ht="15.95" customHeight="1">
      <c r="A143" s="238"/>
      <c r="B143" s="238"/>
      <c r="C143" s="238"/>
      <c r="D143" s="238"/>
      <c r="E143" s="238"/>
    </row>
    <row r="144" spans="1:5" s="239" customFormat="1" ht="15.95" customHeight="1">
      <c r="A144" s="238"/>
      <c r="B144" s="238"/>
      <c r="C144" s="238"/>
      <c r="D144" s="238"/>
      <c r="E144" s="238"/>
    </row>
    <row r="145" spans="1:5" s="239" customFormat="1" ht="15.95" customHeight="1">
      <c r="A145" s="238"/>
      <c r="B145" s="238"/>
      <c r="C145" s="238"/>
      <c r="D145" s="238"/>
      <c r="E145" s="238"/>
    </row>
    <row r="146" spans="1:5" s="239" customFormat="1" ht="15.95" customHeight="1">
      <c r="A146" s="238"/>
      <c r="B146" s="238"/>
      <c r="C146" s="238"/>
      <c r="D146" s="238"/>
      <c r="E146" s="238"/>
    </row>
    <row r="147" spans="1:5" s="239" customFormat="1" ht="15.95" customHeight="1">
      <c r="A147" s="238"/>
      <c r="B147" s="238"/>
      <c r="C147" s="238"/>
      <c r="D147" s="238"/>
      <c r="E147" s="238"/>
    </row>
    <row r="148" spans="1:5" s="239" customFormat="1" ht="15.95" customHeight="1">
      <c r="A148" s="238"/>
      <c r="B148" s="238"/>
      <c r="C148" s="238"/>
      <c r="D148" s="238"/>
      <c r="E148" s="238"/>
    </row>
    <row r="149" spans="1:5" s="239" customFormat="1" ht="15.95" customHeight="1">
      <c r="A149" s="238"/>
      <c r="B149" s="238"/>
      <c r="C149" s="238"/>
      <c r="D149" s="238"/>
      <c r="E149" s="238"/>
    </row>
    <row r="150" spans="1:5" s="239" customFormat="1" ht="15.95" customHeight="1">
      <c r="A150" s="238"/>
      <c r="B150" s="238"/>
      <c r="C150" s="238"/>
      <c r="D150" s="238"/>
      <c r="E150" s="238"/>
    </row>
    <row r="151" spans="1:5" s="239" customFormat="1" ht="15.95" customHeight="1">
      <c r="A151" s="238"/>
      <c r="B151" s="238"/>
      <c r="C151" s="238"/>
      <c r="D151" s="238"/>
      <c r="E151" s="238"/>
    </row>
    <row r="152" spans="1:5" s="239" customFormat="1" ht="15.95" customHeight="1">
      <c r="A152" s="238"/>
      <c r="B152" s="238"/>
      <c r="C152" s="238"/>
      <c r="D152" s="238"/>
      <c r="E152" s="238"/>
    </row>
    <row r="153" spans="1:5" s="239" customFormat="1" ht="15.95" customHeight="1">
      <c r="A153" s="238"/>
      <c r="B153" s="238"/>
      <c r="C153" s="238"/>
      <c r="D153" s="238"/>
      <c r="E153" s="238"/>
    </row>
    <row r="154" spans="1:5" s="239" customFormat="1" ht="15.95" customHeight="1">
      <c r="A154" s="238"/>
      <c r="B154" s="238"/>
      <c r="C154" s="238"/>
      <c r="D154" s="238"/>
      <c r="E154" s="238"/>
    </row>
    <row r="155" spans="1:5" s="239" customFormat="1" ht="15.95" customHeight="1">
      <c r="A155" s="238"/>
      <c r="B155" s="238"/>
      <c r="C155" s="238"/>
      <c r="D155" s="238"/>
      <c r="E155" s="238"/>
    </row>
    <row r="156" spans="1:5" s="239" customFormat="1" ht="15.95" customHeight="1">
      <c r="A156" s="238"/>
      <c r="B156" s="238"/>
      <c r="C156" s="238"/>
      <c r="D156" s="238"/>
      <c r="E156" s="238"/>
    </row>
    <row r="157" spans="1:5" s="239" customFormat="1" ht="15.95" customHeight="1">
      <c r="A157" s="238"/>
      <c r="B157" s="238"/>
      <c r="C157" s="238"/>
      <c r="D157" s="238"/>
      <c r="E157" s="238"/>
    </row>
    <row r="158" spans="1:5" s="239" customFormat="1" ht="15.95" customHeight="1">
      <c r="A158" s="238"/>
      <c r="B158" s="238"/>
      <c r="C158" s="238"/>
      <c r="D158" s="238"/>
      <c r="E158" s="238"/>
    </row>
    <row r="159" spans="1:5" s="239" customFormat="1" ht="15.95" customHeight="1">
      <c r="A159" s="238"/>
      <c r="B159" s="238"/>
      <c r="C159" s="238"/>
      <c r="D159" s="238"/>
      <c r="E159" s="238"/>
    </row>
    <row r="160" spans="1:5" s="239" customFormat="1" ht="15.95" customHeight="1">
      <c r="A160" s="238"/>
      <c r="B160" s="238"/>
      <c r="C160" s="238"/>
      <c r="D160" s="238"/>
      <c r="E160" s="238"/>
    </row>
    <row r="161" spans="1:5" s="239" customFormat="1" ht="15.95" customHeight="1">
      <c r="A161" s="238"/>
      <c r="B161" s="238"/>
      <c r="C161" s="238"/>
      <c r="D161" s="238"/>
      <c r="E161" s="238"/>
    </row>
  </sheetData>
  <mergeCells count="5">
    <mergeCell ref="C4:E4"/>
    <mergeCell ref="B7:E7"/>
    <mergeCell ref="B19:E19"/>
    <mergeCell ref="B20:E20"/>
    <mergeCell ref="B32:E32"/>
  </mergeCells>
  <pageMargins left="0.98425196850393704" right="0.98425196850393704" top="0.59488189000000002" bottom="0.8" header="0.511811023622047" footer="1.1811023622047201"/>
  <pageSetup paperSize="9" firstPageNumber="350"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78"/>
  <sheetViews>
    <sheetView workbookViewId="0">
      <selection activeCell="N6" sqref="N6"/>
    </sheetView>
  </sheetViews>
  <sheetFormatPr defaultRowHeight="12.75"/>
  <cols>
    <col min="1" max="1" width="13.140625" style="10" customWidth="1"/>
    <col min="2" max="5" width="16.140625" style="10" customWidth="1"/>
    <col min="6" max="6" width="9.42578125" style="10" customWidth="1"/>
    <col min="7" max="16384" width="9.140625" style="27"/>
  </cols>
  <sheetData>
    <row r="1" spans="1:6" s="3" customFormat="1" ht="24" customHeight="1">
      <c r="A1" s="1" t="s">
        <v>814</v>
      </c>
      <c r="B1" s="1"/>
      <c r="C1" s="1"/>
      <c r="D1" s="1"/>
      <c r="E1" s="1"/>
      <c r="F1" s="1"/>
    </row>
    <row r="2" spans="1:6" s="3" customFormat="1" ht="20.100000000000001" customHeight="1">
      <c r="A2" s="4" t="s">
        <v>399</v>
      </c>
      <c r="B2" s="1"/>
      <c r="C2" s="1"/>
      <c r="D2" s="1"/>
      <c r="E2" s="1"/>
      <c r="F2" s="1"/>
    </row>
    <row r="3" spans="1:6" s="3" customFormat="1" ht="9" customHeight="1">
      <c r="A3" s="252"/>
      <c r="B3" s="253"/>
      <c r="C3" s="253"/>
      <c r="D3" s="252"/>
      <c r="E3" s="252"/>
      <c r="F3" s="114"/>
    </row>
    <row r="4" spans="1:6" s="10" customFormat="1" ht="20.100000000000001" customHeight="1">
      <c r="A4" s="243"/>
      <c r="B4" s="430" t="s">
        <v>377</v>
      </c>
      <c r="C4" s="525" t="s">
        <v>400</v>
      </c>
      <c r="D4" s="525"/>
      <c r="E4" s="525"/>
      <c r="F4" s="11"/>
    </row>
    <row r="5" spans="1:6" s="10" customFormat="1" ht="24" customHeight="1">
      <c r="A5" s="243"/>
      <c r="B5" s="473" t="s">
        <v>379</v>
      </c>
      <c r="C5" s="254" t="s">
        <v>391</v>
      </c>
      <c r="D5" s="254" t="s">
        <v>392</v>
      </c>
      <c r="E5" s="254" t="s">
        <v>401</v>
      </c>
      <c r="F5" s="11"/>
    </row>
    <row r="6" spans="1:6" s="10" customFormat="1" ht="20.100000000000001" customHeight="1">
      <c r="A6" s="243"/>
      <c r="B6" s="431"/>
      <c r="C6" s="255" t="s">
        <v>394</v>
      </c>
      <c r="D6" s="255" t="s">
        <v>395</v>
      </c>
      <c r="E6" s="255" t="s">
        <v>396</v>
      </c>
      <c r="F6" s="11"/>
    </row>
    <row r="7" spans="1:6" s="10" customFormat="1" ht="24" customHeight="1">
      <c r="A7" s="225"/>
      <c r="B7" s="532" t="s">
        <v>402</v>
      </c>
      <c r="C7" s="532"/>
      <c r="D7" s="532"/>
      <c r="E7" s="532"/>
      <c r="F7" s="11"/>
    </row>
    <row r="8" spans="1:6" s="10" customFormat="1" ht="21.75" customHeight="1">
      <c r="A8" s="225">
        <v>2010</v>
      </c>
      <c r="B8" s="256">
        <v>41.9</v>
      </c>
      <c r="C8" s="256">
        <f>'128'!B7</f>
        <v>44.62</v>
      </c>
      <c r="D8" s="256">
        <f>'131'!B7</f>
        <v>41.72</v>
      </c>
      <c r="E8" s="256">
        <v>40.270000000000003</v>
      </c>
      <c r="F8" s="11"/>
    </row>
    <row r="9" spans="1:6" s="10" customFormat="1" ht="21.75" customHeight="1">
      <c r="A9" s="225">
        <v>2011</v>
      </c>
      <c r="B9" s="256">
        <v>46.35</v>
      </c>
      <c r="C9" s="256">
        <v>48.35</v>
      </c>
      <c r="D9" s="256">
        <v>45.43</v>
      </c>
      <c r="E9" s="256">
        <v>45.36</v>
      </c>
      <c r="F9" s="11"/>
    </row>
    <row r="10" spans="1:6" s="10" customFormat="1" ht="21.75" customHeight="1">
      <c r="A10" s="225">
        <v>2012</v>
      </c>
      <c r="B10" s="256">
        <v>49.15</v>
      </c>
      <c r="C10" s="256">
        <v>50.75</v>
      </c>
      <c r="D10" s="256">
        <v>49.05</v>
      </c>
      <c r="E10" s="256">
        <v>48.11</v>
      </c>
      <c r="F10" s="11"/>
    </row>
    <row r="11" spans="1:6" s="10" customFormat="1" ht="21.75" customHeight="1">
      <c r="A11" s="225">
        <v>2013</v>
      </c>
      <c r="B11" s="256">
        <v>48.26</v>
      </c>
      <c r="C11" s="256">
        <v>49.92</v>
      </c>
      <c r="D11" s="256">
        <v>48.85</v>
      </c>
      <c r="E11" s="256">
        <v>46.93</v>
      </c>
      <c r="F11" s="11"/>
    </row>
    <row r="12" spans="1:6" s="10" customFormat="1" ht="21.75" customHeight="1">
      <c r="A12" s="225">
        <v>2014</v>
      </c>
      <c r="B12" s="256">
        <f>'124'!C7</f>
        <v>49.415261923377628</v>
      </c>
      <c r="C12" s="256">
        <f>'128'!C7</f>
        <v>50.940073842658336</v>
      </c>
      <c r="D12" s="256">
        <f>'131'!C7</f>
        <v>49.63789201422567</v>
      </c>
      <c r="E12" s="256">
        <v>48.27</v>
      </c>
      <c r="F12" s="11"/>
    </row>
    <row r="13" spans="1:6" s="10" customFormat="1" ht="21.75" customHeight="1">
      <c r="A13" s="225">
        <v>2015</v>
      </c>
      <c r="B13" s="256">
        <f>'124'!D7</f>
        <v>48.834737483783229</v>
      </c>
      <c r="C13" s="256">
        <f>'128'!D7</f>
        <v>51.055137605942285</v>
      </c>
      <c r="D13" s="256">
        <f>'131'!D7</f>
        <v>49.663950329840901</v>
      </c>
      <c r="E13" s="256">
        <v>46.92987703555999</v>
      </c>
      <c r="F13" s="11"/>
    </row>
    <row r="14" spans="1:6" s="10" customFormat="1" ht="21.75" customHeight="1">
      <c r="A14" s="225">
        <v>2016</v>
      </c>
      <c r="B14" s="256">
        <f>'124'!E7</f>
        <v>48.647527270293779</v>
      </c>
      <c r="C14" s="256">
        <f>'128'!E7</f>
        <v>48.831451362270791</v>
      </c>
      <c r="D14" s="256">
        <f>'131'!E7</f>
        <v>52.225215517241381</v>
      </c>
      <c r="E14" s="256">
        <v>47.16808728264575</v>
      </c>
      <c r="F14" s="11"/>
    </row>
    <row r="15" spans="1:6" s="10" customFormat="1" ht="21.75" customHeight="1">
      <c r="A15" s="225">
        <v>2017</v>
      </c>
      <c r="B15" s="256">
        <f>'124'!F7</f>
        <v>49.899642734727237</v>
      </c>
      <c r="C15" s="256">
        <f>'128'!F7</f>
        <v>51.49857954545454</v>
      </c>
      <c r="D15" s="256">
        <f>'131'!F7</f>
        <v>52.449638177195375</v>
      </c>
      <c r="E15" s="256">
        <v>47.71114982578397</v>
      </c>
      <c r="F15" s="432"/>
    </row>
    <row r="16" spans="1:6" s="10" customFormat="1" ht="21.75" customHeight="1">
      <c r="A16" s="225">
        <v>2018</v>
      </c>
      <c r="B16" s="256">
        <f>'124'!G7</f>
        <v>52.200724781047029</v>
      </c>
      <c r="C16" s="256">
        <f>'128'!G7</f>
        <v>53.742086140963735</v>
      </c>
      <c r="D16" s="256">
        <f>'131'!G7</f>
        <v>55.873849531368734</v>
      </c>
      <c r="E16" s="256">
        <v>49.484661107035365</v>
      </c>
      <c r="F16" s="432"/>
    </row>
    <row r="17" spans="1:6" s="10" customFormat="1" ht="21.75" customHeight="1">
      <c r="A17" s="225">
        <v>2019</v>
      </c>
      <c r="B17" s="256">
        <f>'124'!H7</f>
        <v>52.32048449543565</v>
      </c>
      <c r="C17" s="256">
        <f>'128'!H7</f>
        <v>55.781807751147383</v>
      </c>
      <c r="D17" s="256">
        <f>'131'!H7</f>
        <v>49.389177319692934</v>
      </c>
      <c r="E17" s="256">
        <v>51.12657883486844</v>
      </c>
      <c r="F17" s="432"/>
    </row>
    <row r="18" spans="1:6" s="10" customFormat="1" ht="21.75" customHeight="1">
      <c r="A18" s="225">
        <v>2020</v>
      </c>
      <c r="B18" s="256">
        <f>'124'!I7</f>
        <v>52.342058186611439</v>
      </c>
      <c r="C18" s="256">
        <f>'128'!I7</f>
        <v>54.794317683194379</v>
      </c>
      <c r="D18" s="256">
        <f>'131'!I7</f>
        <v>54.661436124850759</v>
      </c>
      <c r="E18" s="256">
        <v>49.496660229826837</v>
      </c>
      <c r="F18" s="432"/>
    </row>
    <row r="19" spans="1:6" s="10" customFormat="1" ht="21.75" customHeight="1">
      <c r="A19" s="223"/>
      <c r="B19" s="533" t="s">
        <v>796</v>
      </c>
      <c r="C19" s="534"/>
      <c r="D19" s="534"/>
      <c r="E19" s="534"/>
      <c r="F19" s="432"/>
    </row>
    <row r="20" spans="1:6" s="10" customFormat="1" ht="21.75" customHeight="1">
      <c r="A20" s="223"/>
      <c r="B20" s="534" t="s">
        <v>403</v>
      </c>
      <c r="C20" s="534"/>
      <c r="D20" s="534"/>
      <c r="E20" s="534"/>
      <c r="F20" s="432"/>
    </row>
    <row r="21" spans="1:6" s="10" customFormat="1" ht="21.75" customHeight="1">
      <c r="A21" s="225">
        <v>2010</v>
      </c>
      <c r="B21" s="258">
        <v>92.66</v>
      </c>
      <c r="C21" s="258">
        <v>94.49</v>
      </c>
      <c r="D21" s="258">
        <v>97.89</v>
      </c>
      <c r="E21" s="258">
        <v>89.56</v>
      </c>
      <c r="F21" s="432"/>
    </row>
    <row r="22" spans="1:6" s="10" customFormat="1" ht="21.75" customHeight="1">
      <c r="A22" s="225">
        <v>2011</v>
      </c>
      <c r="B22" s="258">
        <v>110.62</v>
      </c>
      <c r="C22" s="258">
        <v>108.36</v>
      </c>
      <c r="D22" s="258">
        <v>108.89</v>
      </c>
      <c r="E22" s="258">
        <v>112.67</v>
      </c>
      <c r="F22" s="432"/>
    </row>
    <row r="23" spans="1:6" s="10" customFormat="1" ht="21.75" customHeight="1">
      <c r="A23" s="225">
        <v>2012</v>
      </c>
      <c r="B23" s="258">
        <f t="shared" ref="B23:D31" si="0">B10/B9%</f>
        <v>106.04099244875943</v>
      </c>
      <c r="C23" s="258">
        <f t="shared" si="0"/>
        <v>104.96380558428127</v>
      </c>
      <c r="D23" s="258">
        <f t="shared" si="0"/>
        <v>107.96830288355712</v>
      </c>
      <c r="E23" s="258">
        <v>106.0626102292769</v>
      </c>
      <c r="F23" s="432"/>
    </row>
    <row r="24" spans="1:6" s="10" customFormat="1" ht="21.75" customHeight="1">
      <c r="A24" s="259">
        <v>2013</v>
      </c>
      <c r="B24" s="258">
        <f t="shared" si="0"/>
        <v>98.189216683621567</v>
      </c>
      <c r="C24" s="258">
        <f t="shared" si="0"/>
        <v>98.364532019704441</v>
      </c>
      <c r="D24" s="258">
        <f t="shared" si="0"/>
        <v>99.592252803261985</v>
      </c>
      <c r="E24" s="258">
        <v>97.547287466223239</v>
      </c>
      <c r="F24" s="432"/>
    </row>
    <row r="25" spans="1:6" s="10" customFormat="1" ht="21.75" customHeight="1">
      <c r="A25" s="259">
        <v>2014</v>
      </c>
      <c r="B25" s="258">
        <f t="shared" si="0"/>
        <v>102.3938290994149</v>
      </c>
      <c r="C25" s="258">
        <f t="shared" si="0"/>
        <v>102.04341715276108</v>
      </c>
      <c r="D25" s="258">
        <f t="shared" si="0"/>
        <v>101.61288027477107</v>
      </c>
      <c r="E25" s="258">
        <v>102.85531642872364</v>
      </c>
      <c r="F25" s="432"/>
    </row>
    <row r="26" spans="1:6" s="10" customFormat="1" ht="21.75" customHeight="1">
      <c r="A26" s="259">
        <v>2015</v>
      </c>
      <c r="B26" s="258">
        <f t="shared" si="0"/>
        <v>98.825212258321017</v>
      </c>
      <c r="C26" s="258">
        <f t="shared" si="0"/>
        <v>100.22588063699976</v>
      </c>
      <c r="D26" s="258">
        <f t="shared" si="0"/>
        <v>100.05249682159702</v>
      </c>
      <c r="E26" s="258">
        <v>97.223693879345319</v>
      </c>
      <c r="F26" s="432"/>
    </row>
    <row r="27" spans="1:6" s="10" customFormat="1" ht="21.75" customHeight="1">
      <c r="A27" s="259">
        <v>2016</v>
      </c>
      <c r="B27" s="258">
        <f t="shared" si="0"/>
        <v>99.616645398059902</v>
      </c>
      <c r="C27" s="258">
        <f t="shared" si="0"/>
        <v>95.644539711488946</v>
      </c>
      <c r="D27" s="258">
        <v>105.15</v>
      </c>
      <c r="E27" s="258">
        <v>100.50758762249741</v>
      </c>
      <c r="F27" s="432"/>
    </row>
    <row r="28" spans="1:6" s="10" customFormat="1" ht="21.75" customHeight="1">
      <c r="A28" s="259">
        <v>2017</v>
      </c>
      <c r="B28" s="258">
        <f t="shared" si="0"/>
        <v>102.57385222783574</v>
      </c>
      <c r="C28" s="258">
        <f t="shared" si="0"/>
        <v>105.46190643279648</v>
      </c>
      <c r="D28" s="258">
        <f>D15/D14%</f>
        <v>100.42972088814052</v>
      </c>
      <c r="E28" s="258">
        <v>101.15133467228388</v>
      </c>
      <c r="F28" s="432"/>
    </row>
    <row r="29" spans="1:6" s="10" customFormat="1" ht="21.75" customHeight="1">
      <c r="A29" s="259">
        <v>2018</v>
      </c>
      <c r="B29" s="258">
        <f t="shared" si="0"/>
        <v>104.61141988240804</v>
      </c>
      <c r="C29" s="258">
        <f t="shared" si="0"/>
        <v>104.35644364429314</v>
      </c>
      <c r="D29" s="258">
        <f>D16/D15%</f>
        <v>106.52857002102671</v>
      </c>
      <c r="E29" s="258">
        <v>103.71718411257604</v>
      </c>
      <c r="F29" s="432"/>
    </row>
    <row r="30" spans="1:6" s="10" customFormat="1" ht="21.75" customHeight="1">
      <c r="A30" s="259">
        <v>2019</v>
      </c>
      <c r="B30" s="258">
        <f t="shared" si="0"/>
        <v>100.22942155475992</v>
      </c>
      <c r="C30" s="258">
        <f t="shared" si="0"/>
        <v>103.79538971530341</v>
      </c>
      <c r="D30" s="258">
        <f>D17/D16%</f>
        <v>88.39408369735618</v>
      </c>
      <c r="E30" s="258">
        <v>103.31803369185778</v>
      </c>
      <c r="F30" s="432"/>
    </row>
    <row r="31" spans="1:6" s="10" customFormat="1" ht="21.75" customHeight="1">
      <c r="A31" s="259">
        <v>2020</v>
      </c>
      <c r="B31" s="258">
        <f t="shared" si="0"/>
        <v>100.04123373738574</v>
      </c>
      <c r="C31" s="258">
        <f t="shared" si="0"/>
        <v>98.229727382880142</v>
      </c>
      <c r="D31" s="258">
        <f>D18/D17%</f>
        <v>110.67492736522181</v>
      </c>
      <c r="E31" s="258">
        <v>96.811993600616205</v>
      </c>
      <c r="F31" s="432"/>
    </row>
    <row r="32" spans="1:6" s="10" customFormat="1" ht="6" customHeight="1">
      <c r="A32" s="123"/>
      <c r="B32" s="123"/>
      <c r="C32" s="123"/>
      <c r="D32" s="123"/>
      <c r="E32" s="123"/>
      <c r="F32" s="432"/>
    </row>
    <row r="33" spans="1:6" s="10" customFormat="1" ht="9" customHeight="1">
      <c r="A33" s="188"/>
      <c r="B33" s="11"/>
      <c r="C33" s="11"/>
      <c r="D33" s="190"/>
      <c r="E33" s="11"/>
      <c r="F33" s="432"/>
    </row>
    <row r="34" spans="1:6" s="10" customFormat="1" ht="17.25" customHeight="1">
      <c r="A34" s="356" t="s">
        <v>786</v>
      </c>
      <c r="B34" s="190"/>
      <c r="C34" s="190"/>
      <c r="D34" s="190"/>
      <c r="E34" s="190"/>
      <c r="F34" s="432"/>
    </row>
    <row r="35" spans="1:6" s="10" customFormat="1" ht="17.25" customHeight="1">
      <c r="A35" s="472" t="s">
        <v>794</v>
      </c>
      <c r="B35" s="190"/>
      <c r="C35" s="190"/>
      <c r="D35" s="190"/>
      <c r="E35" s="190"/>
      <c r="F35" s="190"/>
    </row>
    <row r="36" spans="1:6" s="10" customFormat="1" ht="20.100000000000001" customHeight="1">
      <c r="A36" s="126"/>
      <c r="B36" s="127"/>
      <c r="C36" s="519"/>
      <c r="D36" s="519"/>
      <c r="E36" s="519"/>
      <c r="F36" s="220"/>
    </row>
    <row r="37" spans="1:6" s="10" customFormat="1" ht="20.100000000000001" customHeight="1">
      <c r="A37" s="128"/>
      <c r="B37" s="126"/>
      <c r="C37" s="220"/>
      <c r="D37" s="220"/>
      <c r="E37" s="220"/>
      <c r="F37" s="220"/>
    </row>
    <row r="38" spans="1:6" s="10" customFormat="1" ht="20.100000000000001" customHeight="1">
      <c r="A38" s="11"/>
      <c r="B38" s="11"/>
      <c r="C38" s="11"/>
      <c r="D38" s="11"/>
      <c r="E38" s="11"/>
      <c r="F38" s="11"/>
    </row>
    <row r="39" spans="1:6" s="10" customFormat="1" ht="20.100000000000001" customHeight="1">
      <c r="A39" s="11"/>
      <c r="B39" s="11"/>
      <c r="C39" s="11"/>
      <c r="D39" s="11"/>
      <c r="E39" s="11"/>
      <c r="F39" s="11"/>
    </row>
    <row r="40" spans="1:6" s="10" customFormat="1" ht="20.100000000000001" customHeight="1">
      <c r="A40" s="11"/>
      <c r="B40" s="11"/>
      <c r="C40" s="11"/>
      <c r="D40" s="11"/>
      <c r="E40" s="11"/>
      <c r="F40" s="11"/>
    </row>
    <row r="41" spans="1:6" s="10" customFormat="1" ht="20.100000000000001" customHeight="1">
      <c r="A41" s="11"/>
      <c r="B41" s="11"/>
      <c r="C41" s="11"/>
      <c r="D41" s="11"/>
      <c r="E41" s="11"/>
      <c r="F41" s="11"/>
    </row>
    <row r="42" spans="1:6" s="10" customFormat="1" ht="20.100000000000001" customHeight="1">
      <c r="A42" s="11"/>
      <c r="B42" s="11"/>
      <c r="C42" s="11"/>
      <c r="D42" s="11"/>
      <c r="E42" s="11"/>
      <c r="F42" s="11"/>
    </row>
    <row r="43" spans="1:6" s="10" customFormat="1" ht="20.100000000000001" customHeight="1">
      <c r="A43" s="11"/>
      <c r="B43" s="11"/>
      <c r="C43" s="11"/>
      <c r="D43" s="11"/>
      <c r="E43" s="11"/>
      <c r="F43" s="11"/>
    </row>
    <row r="44" spans="1:6" s="10" customFormat="1" ht="20.100000000000001" customHeight="1">
      <c r="A44" s="11"/>
      <c r="B44" s="11"/>
      <c r="C44" s="11"/>
      <c r="D44" s="11"/>
      <c r="E44" s="11"/>
      <c r="F44" s="11"/>
    </row>
    <row r="45" spans="1:6" s="10" customFormat="1" ht="20.100000000000001" customHeight="1">
      <c r="A45" s="11"/>
      <c r="B45" s="11"/>
      <c r="C45" s="11"/>
      <c r="D45" s="11"/>
      <c r="E45" s="11"/>
      <c r="F45" s="11"/>
    </row>
    <row r="46" spans="1:6" s="10" customFormat="1" ht="20.100000000000001" customHeight="1">
      <c r="A46" s="11"/>
      <c r="B46" s="11"/>
      <c r="C46" s="11"/>
      <c r="D46" s="11"/>
      <c r="E46" s="11"/>
      <c r="F46" s="11"/>
    </row>
    <row r="47" spans="1:6" s="10" customFormat="1" ht="20.100000000000001" customHeight="1">
      <c r="A47" s="11"/>
      <c r="B47" s="11"/>
      <c r="C47" s="11"/>
      <c r="D47" s="11"/>
      <c r="E47" s="11"/>
      <c r="F47" s="11"/>
    </row>
    <row r="48" spans="1:6" s="10" customFormat="1" ht="20.100000000000001" customHeight="1">
      <c r="A48" s="11"/>
      <c r="B48" s="11"/>
      <c r="C48" s="11"/>
      <c r="D48" s="11"/>
      <c r="E48" s="11"/>
      <c r="F48" s="11"/>
    </row>
    <row r="49" spans="1:6" s="10" customFormat="1" ht="20.100000000000001" customHeight="1">
      <c r="A49" s="11"/>
      <c r="B49" s="11"/>
      <c r="C49" s="11"/>
      <c r="D49" s="11"/>
      <c r="E49" s="11"/>
      <c r="F49" s="11"/>
    </row>
    <row r="50" spans="1:6" s="10" customFormat="1" ht="20.100000000000001" customHeight="1">
      <c r="A50" s="11"/>
      <c r="B50" s="11"/>
      <c r="C50" s="11"/>
      <c r="D50" s="11"/>
      <c r="E50" s="11"/>
      <c r="F50" s="11"/>
    </row>
    <row r="51" spans="1:6" s="10" customFormat="1" ht="20.100000000000001" customHeight="1">
      <c r="A51" s="11"/>
      <c r="B51" s="11"/>
      <c r="C51" s="11"/>
      <c r="D51" s="11"/>
      <c r="E51" s="11"/>
      <c r="F51" s="11"/>
    </row>
    <row r="52" spans="1:6" s="10" customFormat="1" ht="20.100000000000001" customHeight="1">
      <c r="A52" s="11"/>
      <c r="B52" s="11"/>
      <c r="C52" s="11"/>
      <c r="D52" s="11"/>
      <c r="E52" s="11"/>
      <c r="F52" s="11"/>
    </row>
    <row r="53" spans="1:6" s="10" customFormat="1" ht="20.100000000000001" customHeight="1">
      <c r="A53" s="11"/>
      <c r="B53" s="11"/>
      <c r="C53" s="11"/>
      <c r="D53" s="11"/>
      <c r="E53" s="11"/>
      <c r="F53" s="11"/>
    </row>
    <row r="54" spans="1:6" s="10" customFormat="1" ht="20.100000000000001" customHeight="1">
      <c r="A54" s="11"/>
      <c r="B54" s="11"/>
      <c r="C54" s="11"/>
      <c r="D54" s="11"/>
      <c r="E54" s="11"/>
      <c r="F54" s="11"/>
    </row>
    <row r="55" spans="1:6" s="10" customFormat="1" ht="20.100000000000001" customHeight="1">
      <c r="A55" s="11"/>
      <c r="B55" s="11"/>
      <c r="C55" s="11"/>
      <c r="D55" s="11"/>
      <c r="E55" s="11"/>
      <c r="F55" s="11"/>
    </row>
    <row r="56" spans="1:6" s="10" customFormat="1" ht="20.100000000000001" customHeight="1">
      <c r="A56" s="11"/>
      <c r="B56" s="11"/>
      <c r="C56" s="11"/>
      <c r="D56" s="11"/>
      <c r="E56" s="11"/>
      <c r="F56" s="11"/>
    </row>
    <row r="57" spans="1:6" s="10" customFormat="1" ht="20.100000000000001" customHeight="1">
      <c r="A57" s="11"/>
      <c r="B57" s="11"/>
      <c r="C57" s="11"/>
      <c r="D57" s="11"/>
      <c r="E57" s="11"/>
      <c r="F57" s="11"/>
    </row>
    <row r="58" spans="1:6" s="10" customFormat="1" ht="20.100000000000001" customHeight="1">
      <c r="A58" s="11"/>
      <c r="B58" s="11"/>
      <c r="C58" s="11"/>
      <c r="D58" s="11"/>
      <c r="E58" s="11"/>
      <c r="F58" s="11"/>
    </row>
    <row r="59" spans="1:6" s="10" customFormat="1" ht="20.100000000000001" customHeight="1">
      <c r="A59" s="11"/>
      <c r="B59" s="11"/>
      <c r="C59" s="11"/>
      <c r="D59" s="11"/>
      <c r="E59" s="11"/>
      <c r="F59" s="11"/>
    </row>
    <row r="60" spans="1:6" s="10" customFormat="1" ht="20.100000000000001" customHeight="1">
      <c r="A60" s="11"/>
      <c r="B60" s="11"/>
      <c r="C60" s="11"/>
      <c r="D60" s="11"/>
      <c r="E60" s="11"/>
      <c r="F60" s="11"/>
    </row>
    <row r="61" spans="1:6" s="10" customFormat="1" ht="20.100000000000001" customHeight="1">
      <c r="A61" s="11"/>
      <c r="B61" s="11"/>
      <c r="C61" s="11"/>
      <c r="D61" s="11"/>
      <c r="E61" s="11"/>
      <c r="F61" s="11"/>
    </row>
    <row r="62" spans="1:6" s="10" customFormat="1" ht="20.100000000000001" customHeight="1">
      <c r="A62" s="11"/>
      <c r="B62" s="11"/>
      <c r="C62" s="11"/>
      <c r="D62" s="11"/>
      <c r="E62" s="11"/>
      <c r="F62" s="11"/>
    </row>
    <row r="63" spans="1:6" s="10" customFormat="1" ht="20.100000000000001" customHeight="1">
      <c r="A63" s="11"/>
      <c r="B63" s="11"/>
      <c r="C63" s="11"/>
      <c r="D63" s="11"/>
      <c r="E63" s="11"/>
      <c r="F63" s="11"/>
    </row>
    <row r="64" spans="1:6" s="10" customFormat="1" ht="20.100000000000001" customHeight="1">
      <c r="A64" s="11"/>
      <c r="B64" s="11"/>
      <c r="C64" s="11"/>
      <c r="D64" s="11"/>
      <c r="E64" s="11"/>
      <c r="F64" s="11"/>
    </row>
    <row r="65" spans="1:6" s="10" customFormat="1" ht="20.100000000000001" customHeight="1">
      <c r="A65" s="11"/>
      <c r="B65" s="11"/>
      <c r="C65" s="11"/>
      <c r="D65" s="11"/>
      <c r="E65" s="11"/>
      <c r="F65" s="11"/>
    </row>
    <row r="66" spans="1:6" s="10" customFormat="1" ht="14.25">
      <c r="A66" s="11"/>
      <c r="B66" s="11"/>
      <c r="C66" s="11"/>
      <c r="D66" s="11"/>
      <c r="E66" s="11"/>
      <c r="F66" s="11"/>
    </row>
    <row r="67" spans="1:6" s="10" customFormat="1" ht="14.25">
      <c r="A67" s="11"/>
      <c r="B67" s="11"/>
      <c r="C67" s="11"/>
      <c r="D67" s="11"/>
      <c r="E67" s="11"/>
      <c r="F67" s="11"/>
    </row>
    <row r="68" spans="1:6" s="10" customFormat="1" ht="14.25">
      <c r="A68" s="11"/>
      <c r="B68" s="11"/>
      <c r="C68" s="11"/>
      <c r="D68" s="11"/>
      <c r="E68" s="11"/>
      <c r="F68" s="11"/>
    </row>
    <row r="69" spans="1:6" s="10" customFormat="1" ht="14.25">
      <c r="A69" s="11"/>
      <c r="B69" s="11"/>
      <c r="C69" s="11"/>
      <c r="D69" s="11"/>
      <c r="E69" s="11"/>
      <c r="F69" s="11"/>
    </row>
    <row r="70" spans="1:6" s="10" customFormat="1" ht="14.25">
      <c r="A70" s="11"/>
      <c r="B70" s="11"/>
      <c r="C70" s="11"/>
      <c r="D70" s="11"/>
      <c r="E70" s="11"/>
      <c r="F70" s="11"/>
    </row>
    <row r="71" spans="1:6" s="10" customFormat="1" ht="14.25">
      <c r="A71" s="11"/>
      <c r="B71" s="11"/>
      <c r="C71" s="11"/>
      <c r="D71" s="11"/>
      <c r="E71" s="11"/>
      <c r="F71" s="11"/>
    </row>
    <row r="72" spans="1:6" s="10" customFormat="1" ht="14.25">
      <c r="A72" s="11"/>
      <c r="B72" s="11"/>
      <c r="C72" s="11"/>
      <c r="D72" s="11"/>
      <c r="E72" s="11"/>
      <c r="F72" s="11"/>
    </row>
    <row r="73" spans="1:6" s="10" customFormat="1" ht="14.25">
      <c r="A73" s="11"/>
      <c r="B73" s="11"/>
      <c r="C73" s="11"/>
      <c r="D73" s="11"/>
      <c r="E73" s="11"/>
      <c r="F73" s="11"/>
    </row>
    <row r="74" spans="1:6" s="10" customFormat="1" ht="14.25">
      <c r="A74" s="11"/>
      <c r="B74" s="11"/>
      <c r="C74" s="11"/>
      <c r="D74" s="11"/>
      <c r="E74" s="11"/>
      <c r="F74" s="11"/>
    </row>
    <row r="75" spans="1:6" s="10" customFormat="1" ht="14.25">
      <c r="A75" s="11"/>
      <c r="B75" s="11"/>
      <c r="C75" s="11"/>
      <c r="D75" s="11"/>
      <c r="E75" s="11"/>
      <c r="F75" s="11"/>
    </row>
    <row r="76" spans="1:6" s="10" customFormat="1" ht="14.25">
      <c r="A76" s="11"/>
      <c r="B76" s="11"/>
      <c r="C76" s="11"/>
      <c r="D76" s="11"/>
      <c r="E76" s="11"/>
      <c r="F76" s="11"/>
    </row>
    <row r="77" spans="1:6" s="10" customFormat="1" ht="14.25">
      <c r="A77" s="11"/>
      <c r="B77" s="11"/>
      <c r="C77" s="11"/>
      <c r="D77" s="11"/>
      <c r="E77" s="11"/>
      <c r="F77" s="11"/>
    </row>
    <row r="78" spans="1:6" s="10" customFormat="1" ht="14.25">
      <c r="A78" s="11"/>
      <c r="B78" s="11"/>
      <c r="C78" s="11"/>
      <c r="D78" s="11"/>
      <c r="E78" s="11"/>
      <c r="F78" s="11"/>
    </row>
    <row r="79" spans="1:6" s="10" customFormat="1" ht="14.25">
      <c r="A79" s="11"/>
      <c r="B79" s="11"/>
      <c r="C79" s="11"/>
      <c r="D79" s="11"/>
      <c r="E79" s="11"/>
      <c r="F79" s="11"/>
    </row>
    <row r="80" spans="1:6" s="10" customFormat="1" ht="14.25">
      <c r="A80" s="11"/>
      <c r="B80" s="11"/>
      <c r="C80" s="11"/>
      <c r="D80" s="11"/>
      <c r="E80" s="11"/>
      <c r="F80" s="11"/>
    </row>
    <row r="81" spans="1:6" s="10" customFormat="1" ht="14.25">
      <c r="A81" s="11"/>
      <c r="B81" s="11"/>
      <c r="C81" s="11"/>
      <c r="D81" s="11"/>
      <c r="E81" s="11"/>
      <c r="F81" s="11"/>
    </row>
    <row r="82" spans="1:6" s="10" customFormat="1" ht="14.25">
      <c r="A82" s="11"/>
      <c r="B82" s="11"/>
      <c r="C82" s="11"/>
      <c r="D82" s="11"/>
      <c r="E82" s="11"/>
      <c r="F82" s="11"/>
    </row>
    <row r="83" spans="1:6" s="10" customFormat="1" ht="14.25">
      <c r="A83" s="11"/>
      <c r="B83" s="11"/>
      <c r="C83" s="11"/>
      <c r="D83" s="11"/>
      <c r="E83" s="11"/>
      <c r="F83" s="11"/>
    </row>
    <row r="84" spans="1:6" s="10" customFormat="1" ht="14.25">
      <c r="A84" s="11"/>
      <c r="B84" s="11"/>
      <c r="C84" s="11"/>
      <c r="D84" s="11"/>
      <c r="E84" s="11"/>
      <c r="F84" s="11"/>
    </row>
    <row r="85" spans="1:6" s="10" customFormat="1" ht="14.25">
      <c r="A85" s="11"/>
      <c r="B85" s="11"/>
      <c r="C85" s="11"/>
      <c r="D85" s="11"/>
      <c r="E85" s="11"/>
      <c r="F85" s="11"/>
    </row>
    <row r="86" spans="1:6" s="10" customFormat="1" ht="14.25">
      <c r="A86" s="11"/>
      <c r="B86" s="11"/>
      <c r="C86" s="11"/>
      <c r="D86" s="11"/>
      <c r="E86" s="11"/>
      <c r="F86" s="11"/>
    </row>
    <row r="87" spans="1:6" s="10" customFormat="1" ht="14.25">
      <c r="A87" s="11"/>
      <c r="B87" s="11"/>
      <c r="C87" s="11"/>
      <c r="D87" s="11"/>
      <c r="E87" s="11"/>
      <c r="F87" s="11"/>
    </row>
    <row r="88" spans="1:6" s="10" customFormat="1" ht="14.25">
      <c r="A88" s="11"/>
      <c r="B88" s="11"/>
      <c r="C88" s="11"/>
      <c r="D88" s="11"/>
      <c r="E88" s="11"/>
      <c r="F88" s="11"/>
    </row>
    <row r="89" spans="1:6" s="10" customFormat="1" ht="14.25">
      <c r="A89" s="11"/>
      <c r="B89" s="11"/>
      <c r="C89" s="11"/>
      <c r="D89" s="11"/>
      <c r="E89" s="11"/>
      <c r="F89" s="11"/>
    </row>
    <row r="90" spans="1:6" s="10" customFormat="1" ht="14.25">
      <c r="A90" s="11"/>
      <c r="B90" s="11"/>
      <c r="C90" s="11"/>
      <c r="D90" s="11"/>
      <c r="E90" s="11"/>
      <c r="F90" s="11"/>
    </row>
    <row r="91" spans="1:6" s="10" customFormat="1" ht="14.25">
      <c r="A91" s="11"/>
      <c r="B91" s="11"/>
      <c r="C91" s="11"/>
      <c r="D91" s="11"/>
      <c r="E91" s="11"/>
      <c r="F91" s="11"/>
    </row>
    <row r="92" spans="1:6" s="10" customFormat="1" ht="14.25">
      <c r="A92" s="11"/>
      <c r="B92" s="11"/>
      <c r="C92" s="11"/>
      <c r="D92" s="11"/>
      <c r="E92" s="11"/>
      <c r="F92" s="11"/>
    </row>
    <row r="93" spans="1:6" s="10" customFormat="1" ht="14.25">
      <c r="A93" s="11"/>
      <c r="B93" s="11"/>
      <c r="C93" s="11"/>
      <c r="D93" s="11"/>
      <c r="E93" s="11"/>
      <c r="F93" s="11"/>
    </row>
    <row r="94" spans="1:6" s="10" customFormat="1" ht="14.25">
      <c r="A94" s="11"/>
      <c r="B94" s="11"/>
      <c r="C94" s="11"/>
      <c r="D94" s="11"/>
      <c r="E94" s="11"/>
      <c r="F94" s="11"/>
    </row>
    <row r="95" spans="1:6" s="10" customFormat="1" ht="14.25">
      <c r="A95" s="11"/>
      <c r="B95" s="11"/>
      <c r="C95" s="11"/>
      <c r="D95" s="11"/>
      <c r="E95" s="11"/>
      <c r="F95" s="11"/>
    </row>
    <row r="96" spans="1:6" s="10" customFormat="1" ht="14.25">
      <c r="A96" s="11"/>
      <c r="B96" s="11"/>
      <c r="C96" s="11"/>
      <c r="D96" s="11"/>
      <c r="E96" s="11"/>
      <c r="F96" s="11"/>
    </row>
    <row r="97" spans="1:6" s="10" customFormat="1" ht="14.25">
      <c r="A97" s="11"/>
      <c r="B97" s="11"/>
      <c r="C97" s="11"/>
      <c r="D97" s="11"/>
      <c r="E97" s="11"/>
      <c r="F97" s="11"/>
    </row>
    <row r="98" spans="1:6" s="10" customFormat="1" ht="14.25">
      <c r="A98" s="11"/>
      <c r="B98" s="11"/>
      <c r="C98" s="11"/>
      <c r="D98" s="11"/>
      <c r="E98" s="11"/>
      <c r="F98" s="11"/>
    </row>
    <row r="99" spans="1:6" s="10" customFormat="1" ht="14.25">
      <c r="A99" s="11"/>
      <c r="B99" s="11"/>
      <c r="C99" s="11"/>
      <c r="D99" s="11"/>
      <c r="E99" s="11"/>
      <c r="F99" s="11"/>
    </row>
    <row r="100" spans="1:6" s="10" customFormat="1" ht="14.25">
      <c r="A100" s="11"/>
      <c r="B100" s="11"/>
      <c r="C100" s="11"/>
      <c r="D100" s="11"/>
      <c r="E100" s="11"/>
      <c r="F100" s="11"/>
    </row>
    <row r="101" spans="1:6" s="10" customFormat="1" ht="14.25">
      <c r="A101" s="11"/>
      <c r="B101" s="11"/>
      <c r="C101" s="11"/>
      <c r="D101" s="11"/>
      <c r="E101" s="11"/>
      <c r="F101" s="11"/>
    </row>
    <row r="102" spans="1:6" s="10" customFormat="1" ht="14.25">
      <c r="A102" s="11"/>
      <c r="B102" s="11"/>
      <c r="C102" s="11"/>
      <c r="D102" s="11"/>
      <c r="E102" s="11"/>
      <c r="F102" s="11"/>
    </row>
    <row r="103" spans="1:6" s="10" customFormat="1" ht="14.25">
      <c r="A103" s="11"/>
      <c r="B103" s="11"/>
      <c r="C103" s="11"/>
      <c r="D103" s="11"/>
      <c r="E103" s="11"/>
      <c r="F103" s="11"/>
    </row>
    <row r="104" spans="1:6" s="10" customFormat="1" ht="14.25">
      <c r="A104" s="11"/>
      <c r="B104" s="11"/>
      <c r="C104" s="11"/>
      <c r="D104" s="11"/>
      <c r="E104" s="11"/>
      <c r="F104" s="11"/>
    </row>
    <row r="105" spans="1:6" s="10" customFormat="1" ht="14.25">
      <c r="A105" s="11"/>
      <c r="B105" s="11"/>
      <c r="C105" s="11"/>
      <c r="D105" s="11"/>
      <c r="E105" s="11"/>
      <c r="F105" s="11"/>
    </row>
    <row r="106" spans="1:6" s="10" customFormat="1" ht="14.25">
      <c r="A106" s="11"/>
      <c r="B106" s="11"/>
      <c r="C106" s="11"/>
      <c r="D106" s="11"/>
      <c r="E106" s="11"/>
      <c r="F106" s="11"/>
    </row>
    <row r="107" spans="1:6" s="10" customFormat="1" ht="14.25">
      <c r="A107" s="11"/>
      <c r="B107" s="11"/>
      <c r="C107" s="11"/>
      <c r="D107" s="11"/>
      <c r="E107" s="11"/>
      <c r="F107" s="11"/>
    </row>
    <row r="108" spans="1:6" s="10" customFormat="1" ht="14.25">
      <c r="A108" s="11"/>
      <c r="B108" s="11"/>
      <c r="C108" s="11"/>
      <c r="D108" s="11"/>
      <c r="E108" s="11"/>
      <c r="F108" s="11"/>
    </row>
    <row r="109" spans="1:6" s="10" customFormat="1" ht="14.25">
      <c r="A109" s="11"/>
      <c r="B109" s="11"/>
      <c r="C109" s="11"/>
      <c r="D109" s="11"/>
      <c r="E109" s="11"/>
      <c r="F109" s="11"/>
    </row>
    <row r="110" spans="1:6" s="10" customFormat="1" ht="14.25">
      <c r="A110" s="11"/>
      <c r="B110" s="11"/>
      <c r="C110" s="11"/>
      <c r="D110" s="11"/>
      <c r="E110" s="11"/>
      <c r="F110" s="11"/>
    </row>
    <row r="111" spans="1:6" s="10" customFormat="1" ht="14.25">
      <c r="A111" s="11"/>
      <c r="B111" s="11"/>
      <c r="C111" s="11"/>
      <c r="D111" s="11"/>
      <c r="E111" s="11"/>
      <c r="F111" s="11"/>
    </row>
    <row r="112" spans="1:6" s="10" customFormat="1" ht="14.25">
      <c r="A112" s="11"/>
      <c r="B112" s="11"/>
      <c r="C112" s="11"/>
      <c r="D112" s="11"/>
      <c r="E112" s="11"/>
      <c r="F112" s="11"/>
    </row>
    <row r="113" spans="1:6" s="10" customFormat="1" ht="14.25">
      <c r="A113" s="11"/>
      <c r="B113" s="11"/>
      <c r="C113" s="11"/>
      <c r="D113" s="11"/>
      <c r="E113" s="11"/>
      <c r="F113" s="11"/>
    </row>
    <row r="114" spans="1:6" s="10" customFormat="1" ht="14.25">
      <c r="A114" s="11"/>
      <c r="B114" s="11"/>
      <c r="C114" s="11"/>
      <c r="D114" s="11"/>
      <c r="E114" s="11"/>
      <c r="F114" s="11"/>
    </row>
    <row r="115" spans="1:6" s="10" customFormat="1" ht="14.25">
      <c r="A115" s="11"/>
      <c r="B115" s="11"/>
      <c r="C115" s="11"/>
      <c r="D115" s="11"/>
      <c r="E115" s="11"/>
      <c r="F115" s="11"/>
    </row>
    <row r="116" spans="1:6" s="10" customFormat="1" ht="14.25">
      <c r="A116" s="11"/>
      <c r="B116" s="11"/>
      <c r="C116" s="11"/>
      <c r="D116" s="11"/>
      <c r="E116" s="11"/>
      <c r="F116" s="11"/>
    </row>
    <row r="117" spans="1:6" s="10" customFormat="1" ht="14.25">
      <c r="A117" s="11"/>
      <c r="B117" s="11"/>
      <c r="C117" s="11"/>
      <c r="D117" s="11"/>
      <c r="E117" s="11"/>
      <c r="F117" s="11"/>
    </row>
    <row r="118" spans="1:6" s="10" customFormat="1" ht="14.25">
      <c r="A118" s="11"/>
      <c r="B118" s="11"/>
      <c r="C118" s="11"/>
      <c r="D118" s="11"/>
      <c r="E118" s="11"/>
      <c r="F118" s="11"/>
    </row>
    <row r="119" spans="1:6" s="10" customFormat="1" ht="14.25">
      <c r="A119" s="11"/>
      <c r="B119" s="11"/>
      <c r="C119" s="11"/>
      <c r="D119" s="11"/>
      <c r="E119" s="11"/>
      <c r="F119" s="11"/>
    </row>
    <row r="120" spans="1:6" s="10" customFormat="1" ht="14.25">
      <c r="A120" s="11"/>
      <c r="B120" s="11"/>
      <c r="C120" s="11"/>
      <c r="D120" s="11"/>
      <c r="E120" s="11"/>
      <c r="F120" s="11"/>
    </row>
    <row r="121" spans="1:6" s="10" customFormat="1" ht="14.25">
      <c r="A121" s="11"/>
      <c r="B121" s="11"/>
      <c r="C121" s="11"/>
      <c r="D121" s="11"/>
      <c r="E121" s="11"/>
      <c r="F121" s="11"/>
    </row>
    <row r="122" spans="1:6" s="10" customFormat="1" ht="14.25">
      <c r="A122" s="11"/>
      <c r="B122" s="11"/>
      <c r="C122" s="11"/>
      <c r="D122" s="11"/>
      <c r="E122" s="11"/>
      <c r="F122" s="11"/>
    </row>
    <row r="123" spans="1:6" s="10" customFormat="1" ht="14.25">
      <c r="A123" s="11"/>
      <c r="B123" s="11"/>
      <c r="C123" s="11"/>
      <c r="D123" s="11"/>
      <c r="E123" s="11"/>
      <c r="F123" s="11"/>
    </row>
    <row r="124" spans="1:6" s="10" customFormat="1" ht="14.25">
      <c r="A124" s="11"/>
      <c r="B124" s="11"/>
      <c r="C124" s="11"/>
      <c r="D124" s="11"/>
      <c r="E124" s="11"/>
      <c r="F124" s="11"/>
    </row>
    <row r="125" spans="1:6" s="10" customFormat="1" ht="14.25">
      <c r="A125" s="11"/>
      <c r="B125" s="11"/>
      <c r="C125" s="11"/>
      <c r="D125" s="11"/>
      <c r="E125" s="11"/>
      <c r="F125" s="11"/>
    </row>
    <row r="126" spans="1:6" s="10" customFormat="1" ht="14.25">
      <c r="A126" s="11"/>
      <c r="B126" s="11"/>
      <c r="C126" s="11"/>
      <c r="D126" s="11"/>
      <c r="E126" s="11"/>
      <c r="F126" s="11"/>
    </row>
    <row r="127" spans="1:6" s="10" customFormat="1" ht="14.25">
      <c r="A127" s="11"/>
      <c r="B127" s="11"/>
      <c r="C127" s="11"/>
      <c r="D127" s="11"/>
      <c r="E127" s="11"/>
      <c r="F127" s="11"/>
    </row>
    <row r="128" spans="1:6" s="10" customFormat="1" ht="14.25">
      <c r="A128" s="11"/>
      <c r="B128" s="11"/>
      <c r="C128" s="11"/>
      <c r="D128" s="11"/>
      <c r="E128" s="11"/>
      <c r="F128" s="11"/>
    </row>
    <row r="129" spans="1:6" s="10" customFormat="1" ht="14.25">
      <c r="A129" s="11"/>
      <c r="B129" s="11"/>
      <c r="C129" s="11"/>
      <c r="D129" s="11"/>
      <c r="E129" s="11"/>
      <c r="F129" s="11"/>
    </row>
    <row r="130" spans="1:6" s="10" customFormat="1" ht="14.25">
      <c r="A130" s="11"/>
      <c r="B130" s="11"/>
      <c r="C130" s="11"/>
      <c r="D130" s="11"/>
      <c r="E130" s="11"/>
      <c r="F130" s="11"/>
    </row>
    <row r="131" spans="1:6" s="10" customFormat="1" ht="14.25">
      <c r="A131" s="11"/>
      <c r="B131" s="11"/>
      <c r="C131" s="11"/>
      <c r="D131" s="11"/>
      <c r="E131" s="11"/>
      <c r="F131" s="11"/>
    </row>
    <row r="132" spans="1:6" s="10" customFormat="1" ht="14.25">
      <c r="A132" s="11"/>
      <c r="B132" s="11"/>
      <c r="C132" s="11"/>
      <c r="D132" s="11"/>
      <c r="E132" s="11"/>
      <c r="F132" s="11"/>
    </row>
    <row r="133" spans="1:6" s="10" customFormat="1" ht="14.25">
      <c r="A133" s="11"/>
      <c r="B133" s="11"/>
      <c r="C133" s="11"/>
      <c r="D133" s="11"/>
      <c r="E133" s="11"/>
      <c r="F133" s="11"/>
    </row>
    <row r="134" spans="1:6" s="10" customFormat="1" ht="14.25">
      <c r="A134" s="11"/>
      <c r="B134" s="11"/>
      <c r="C134" s="11"/>
      <c r="D134" s="11"/>
      <c r="E134" s="11"/>
      <c r="F134" s="11"/>
    </row>
    <row r="135" spans="1:6" s="10" customFormat="1" ht="14.25">
      <c r="A135" s="11"/>
      <c r="B135" s="11"/>
      <c r="C135" s="11"/>
      <c r="D135" s="11"/>
      <c r="E135" s="11"/>
      <c r="F135" s="11"/>
    </row>
    <row r="136" spans="1:6" s="10" customFormat="1" ht="14.25">
      <c r="A136" s="11"/>
      <c r="B136" s="11"/>
      <c r="C136" s="11"/>
      <c r="D136" s="11"/>
      <c r="E136" s="11"/>
      <c r="F136" s="11"/>
    </row>
    <row r="137" spans="1:6" s="10" customFormat="1" ht="14.25">
      <c r="A137" s="11"/>
      <c r="B137" s="11"/>
      <c r="C137" s="11"/>
      <c r="D137" s="11"/>
      <c r="E137" s="11"/>
      <c r="F137" s="11"/>
    </row>
    <row r="138" spans="1:6" s="10" customFormat="1" ht="14.25">
      <c r="A138" s="11"/>
      <c r="B138" s="11"/>
      <c r="C138" s="11"/>
      <c r="D138" s="11"/>
      <c r="E138" s="11"/>
      <c r="F138" s="11"/>
    </row>
    <row r="139" spans="1:6" s="10" customFormat="1" ht="14.25">
      <c r="A139" s="11"/>
      <c r="B139" s="11"/>
      <c r="C139" s="11"/>
      <c r="D139" s="11"/>
      <c r="E139" s="11"/>
      <c r="F139" s="11"/>
    </row>
    <row r="140" spans="1:6" s="10" customFormat="1" ht="14.25">
      <c r="A140" s="11"/>
      <c r="B140" s="11"/>
      <c r="C140" s="11"/>
      <c r="D140" s="11"/>
      <c r="E140" s="11"/>
      <c r="F140" s="11"/>
    </row>
    <row r="141" spans="1:6" s="10" customFormat="1" ht="14.25">
      <c r="A141" s="11"/>
      <c r="B141" s="11"/>
      <c r="C141" s="11"/>
      <c r="D141" s="11"/>
      <c r="E141" s="11"/>
      <c r="F141" s="11"/>
    </row>
    <row r="142" spans="1:6" s="10" customFormat="1" ht="14.25">
      <c r="A142" s="11"/>
      <c r="B142" s="11"/>
      <c r="C142" s="11"/>
      <c r="D142" s="11"/>
      <c r="E142" s="11"/>
      <c r="F142" s="11"/>
    </row>
    <row r="143" spans="1:6" s="10" customFormat="1" ht="14.25">
      <c r="A143" s="11"/>
      <c r="B143" s="11"/>
      <c r="C143" s="11"/>
      <c r="D143" s="11"/>
      <c r="E143" s="11"/>
      <c r="F143" s="11"/>
    </row>
    <row r="144" spans="1:6" s="10" customFormat="1" ht="14.25">
      <c r="A144" s="11"/>
      <c r="B144" s="11"/>
      <c r="C144" s="11"/>
      <c r="D144" s="11"/>
      <c r="E144" s="11"/>
      <c r="F144" s="11"/>
    </row>
    <row r="145" spans="1:6" s="10" customFormat="1" ht="14.25">
      <c r="A145" s="11"/>
      <c r="B145" s="11"/>
      <c r="C145" s="11"/>
      <c r="D145" s="11"/>
      <c r="E145" s="11"/>
      <c r="F145" s="11"/>
    </row>
    <row r="146" spans="1:6" s="10" customFormat="1" ht="14.25">
      <c r="A146" s="11"/>
      <c r="B146" s="11"/>
      <c r="C146" s="11"/>
      <c r="D146" s="11"/>
      <c r="E146" s="11"/>
      <c r="F146" s="11"/>
    </row>
    <row r="147" spans="1:6" s="10" customFormat="1" ht="14.25">
      <c r="A147" s="11"/>
      <c r="B147" s="11"/>
      <c r="C147" s="11"/>
      <c r="D147" s="11"/>
      <c r="E147" s="11"/>
      <c r="F147" s="11"/>
    </row>
    <row r="148" spans="1:6" s="10" customFormat="1" ht="14.25">
      <c r="A148" s="11"/>
      <c r="B148" s="11"/>
      <c r="C148" s="11"/>
      <c r="D148" s="11"/>
      <c r="E148" s="11"/>
      <c r="F148" s="11"/>
    </row>
    <row r="149" spans="1:6" s="10" customFormat="1" ht="14.25">
      <c r="A149" s="11"/>
      <c r="B149" s="11"/>
      <c r="C149" s="11"/>
      <c r="D149" s="11"/>
      <c r="E149" s="11"/>
      <c r="F149" s="11"/>
    </row>
    <row r="150" spans="1:6" s="10" customFormat="1" ht="14.25">
      <c r="A150" s="11"/>
      <c r="B150" s="11"/>
      <c r="C150" s="11"/>
      <c r="D150" s="11"/>
      <c r="E150" s="11"/>
      <c r="F150" s="11"/>
    </row>
    <row r="151" spans="1:6" s="10" customFormat="1" ht="14.25">
      <c r="A151" s="11"/>
      <c r="B151" s="11"/>
      <c r="C151" s="11"/>
      <c r="D151" s="11"/>
      <c r="E151" s="11"/>
      <c r="F151" s="11"/>
    </row>
    <row r="152" spans="1:6" s="10" customFormat="1" ht="14.25">
      <c r="A152" s="11"/>
      <c r="B152" s="11"/>
      <c r="C152" s="11"/>
      <c r="D152" s="11"/>
      <c r="E152" s="11"/>
      <c r="F152" s="11"/>
    </row>
    <row r="153" spans="1:6" s="10" customFormat="1" ht="14.25">
      <c r="A153" s="11"/>
      <c r="B153" s="11"/>
      <c r="C153" s="11"/>
      <c r="D153" s="11"/>
      <c r="E153" s="11"/>
      <c r="F153" s="11"/>
    </row>
    <row r="154" spans="1:6" s="10" customFormat="1" ht="14.25">
      <c r="A154" s="11"/>
      <c r="B154" s="11"/>
      <c r="C154" s="11"/>
      <c r="D154" s="11"/>
      <c r="E154" s="11"/>
      <c r="F154" s="11"/>
    </row>
    <row r="155" spans="1:6" s="10" customFormat="1" ht="14.25">
      <c r="A155" s="11"/>
      <c r="B155" s="11"/>
      <c r="C155" s="11"/>
      <c r="D155" s="11"/>
      <c r="E155" s="11"/>
      <c r="F155" s="11"/>
    </row>
    <row r="156" spans="1:6" s="10" customFormat="1" ht="14.25">
      <c r="A156" s="11"/>
      <c r="B156" s="11"/>
      <c r="C156" s="11"/>
      <c r="D156" s="11"/>
      <c r="E156" s="11"/>
      <c r="F156" s="11"/>
    </row>
    <row r="157" spans="1:6" s="10" customFormat="1" ht="14.25">
      <c r="A157" s="11"/>
      <c r="B157" s="11"/>
      <c r="C157" s="11"/>
      <c r="D157" s="11"/>
      <c r="E157" s="11"/>
      <c r="F157" s="11"/>
    </row>
    <row r="158" spans="1:6" s="10" customFormat="1" ht="14.25">
      <c r="A158" s="11"/>
      <c r="B158" s="11"/>
      <c r="C158" s="11"/>
      <c r="D158" s="11"/>
      <c r="E158" s="11"/>
      <c r="F158" s="11"/>
    </row>
    <row r="159" spans="1:6" s="10" customFormat="1" ht="14.25">
      <c r="A159" s="11"/>
      <c r="B159" s="11"/>
      <c r="C159" s="11"/>
      <c r="D159" s="11"/>
      <c r="E159" s="11"/>
      <c r="F159" s="11"/>
    </row>
    <row r="160" spans="1:6" s="10" customFormat="1" ht="14.25">
      <c r="A160" s="11"/>
      <c r="B160" s="11"/>
      <c r="C160" s="11"/>
      <c r="D160" s="11"/>
      <c r="E160" s="11"/>
      <c r="F160" s="11"/>
    </row>
    <row r="161" spans="1:6" s="10" customFormat="1" ht="14.25">
      <c r="A161" s="11"/>
      <c r="B161" s="11"/>
      <c r="C161" s="11"/>
      <c r="D161" s="11"/>
      <c r="E161" s="11"/>
      <c r="F161" s="11"/>
    </row>
    <row r="162" spans="1:6" s="10" customFormat="1" ht="14.25">
      <c r="A162" s="11"/>
      <c r="B162" s="11"/>
      <c r="C162" s="11"/>
      <c r="D162" s="11"/>
      <c r="E162" s="11"/>
      <c r="F162" s="11"/>
    </row>
    <row r="163" spans="1:6" s="10" customFormat="1" ht="14.25">
      <c r="A163" s="11"/>
      <c r="B163" s="11"/>
      <c r="C163" s="11"/>
      <c r="D163" s="11"/>
      <c r="E163" s="11"/>
      <c r="F163" s="11"/>
    </row>
    <row r="164" spans="1:6" s="10" customFormat="1" ht="14.25">
      <c r="A164" s="11"/>
      <c r="B164" s="11"/>
      <c r="C164" s="11"/>
      <c r="D164" s="11"/>
      <c r="E164" s="11"/>
      <c r="F164" s="11"/>
    </row>
    <row r="165" spans="1:6" s="10" customFormat="1" ht="14.25">
      <c r="A165" s="11"/>
      <c r="B165" s="11"/>
      <c r="C165" s="11"/>
      <c r="D165" s="11"/>
      <c r="E165" s="11"/>
      <c r="F165" s="11"/>
    </row>
    <row r="166" spans="1:6" s="10" customFormat="1" ht="14.25">
      <c r="A166" s="11"/>
      <c r="B166" s="11"/>
      <c r="C166" s="11"/>
      <c r="D166" s="11"/>
      <c r="E166" s="11"/>
      <c r="F166" s="11"/>
    </row>
    <row r="167" spans="1:6" s="10" customFormat="1" ht="14.25">
      <c r="A167" s="11"/>
      <c r="B167" s="11"/>
      <c r="C167" s="11"/>
      <c r="D167" s="11"/>
      <c r="E167" s="11"/>
      <c r="F167" s="11"/>
    </row>
    <row r="168" spans="1:6" s="10" customFormat="1" ht="14.25">
      <c r="A168" s="11"/>
      <c r="B168" s="11"/>
      <c r="C168" s="11"/>
      <c r="D168" s="11"/>
      <c r="E168" s="11"/>
      <c r="F168" s="11"/>
    </row>
    <row r="169" spans="1:6" s="10" customFormat="1" ht="14.25">
      <c r="A169" s="11"/>
      <c r="B169" s="11"/>
      <c r="C169" s="11"/>
      <c r="D169" s="11"/>
      <c r="E169" s="11"/>
      <c r="F169" s="11"/>
    </row>
    <row r="170" spans="1:6" s="10" customFormat="1" ht="14.25">
      <c r="A170" s="11"/>
      <c r="B170" s="11"/>
      <c r="C170" s="11"/>
      <c r="D170" s="11"/>
      <c r="E170" s="11"/>
      <c r="F170" s="11"/>
    </row>
    <row r="171" spans="1:6" s="10" customFormat="1" ht="14.25">
      <c r="A171" s="11"/>
      <c r="B171" s="11"/>
      <c r="C171" s="11"/>
      <c r="D171" s="11"/>
      <c r="E171" s="11"/>
      <c r="F171" s="11"/>
    </row>
    <row r="172" spans="1:6" s="10" customFormat="1" ht="14.25">
      <c r="A172" s="11"/>
      <c r="B172" s="11"/>
      <c r="C172" s="11"/>
      <c r="D172" s="11"/>
      <c r="E172" s="11"/>
      <c r="F172" s="11"/>
    </row>
    <row r="173" spans="1:6" s="10" customFormat="1" ht="14.25">
      <c r="A173" s="11"/>
      <c r="B173" s="11"/>
      <c r="C173" s="11"/>
      <c r="D173" s="11"/>
      <c r="E173" s="11"/>
      <c r="F173" s="11"/>
    </row>
    <row r="174" spans="1:6" s="10" customFormat="1" ht="14.25">
      <c r="A174" s="11"/>
      <c r="B174" s="11"/>
      <c r="C174" s="11"/>
      <c r="D174" s="11"/>
      <c r="E174" s="11"/>
      <c r="F174" s="11"/>
    </row>
    <row r="175" spans="1:6" s="10" customFormat="1" ht="14.25">
      <c r="A175" s="11"/>
      <c r="B175" s="11"/>
      <c r="C175" s="11"/>
      <c r="D175" s="11"/>
      <c r="E175" s="11"/>
      <c r="F175" s="11"/>
    </row>
    <row r="176" spans="1:6" s="10" customFormat="1" ht="14.25">
      <c r="A176" s="11"/>
      <c r="B176" s="11"/>
      <c r="C176" s="11"/>
      <c r="D176" s="11"/>
      <c r="E176" s="11"/>
      <c r="F176" s="11"/>
    </row>
    <row r="177" spans="1:6" s="10" customFormat="1" ht="14.25">
      <c r="A177" s="11"/>
      <c r="B177" s="11"/>
      <c r="C177" s="11"/>
      <c r="D177" s="11"/>
      <c r="E177" s="11"/>
      <c r="F177" s="11"/>
    </row>
    <row r="178" spans="1:6" s="10" customFormat="1" ht="14.25">
      <c r="A178" s="11"/>
      <c r="B178" s="11"/>
      <c r="C178" s="11"/>
      <c r="D178" s="11"/>
      <c r="E178" s="11"/>
      <c r="F178" s="11"/>
    </row>
    <row r="179" spans="1:6" s="10" customFormat="1" ht="14.25">
      <c r="A179" s="11"/>
      <c r="B179" s="11"/>
      <c r="C179" s="11"/>
      <c r="D179" s="11"/>
      <c r="E179" s="11"/>
      <c r="F179" s="11"/>
    </row>
    <row r="180" spans="1:6" s="10" customFormat="1" ht="14.25">
      <c r="A180" s="11"/>
      <c r="B180" s="11"/>
      <c r="C180" s="11"/>
      <c r="D180" s="11"/>
      <c r="E180" s="11"/>
      <c r="F180" s="11"/>
    </row>
    <row r="181" spans="1:6" s="10" customFormat="1" ht="14.25">
      <c r="A181" s="11"/>
      <c r="B181" s="11"/>
      <c r="C181" s="11"/>
      <c r="D181" s="11"/>
      <c r="E181" s="11"/>
      <c r="F181" s="11"/>
    </row>
    <row r="182" spans="1:6" s="10" customFormat="1" ht="14.25">
      <c r="A182" s="11"/>
      <c r="B182" s="11"/>
      <c r="C182" s="11"/>
      <c r="D182" s="11"/>
      <c r="E182" s="11"/>
      <c r="F182" s="11"/>
    </row>
    <row r="183" spans="1:6" s="10" customFormat="1" ht="14.25">
      <c r="A183" s="11"/>
      <c r="B183" s="11"/>
      <c r="C183" s="11"/>
      <c r="D183" s="11"/>
      <c r="E183" s="11"/>
      <c r="F183" s="11"/>
    </row>
    <row r="184" spans="1:6" s="10" customFormat="1" ht="14.25">
      <c r="A184" s="11"/>
      <c r="B184" s="11"/>
      <c r="C184" s="11"/>
      <c r="D184" s="11"/>
      <c r="E184" s="11"/>
      <c r="F184" s="11"/>
    </row>
    <row r="185" spans="1:6" s="10" customFormat="1" ht="14.25">
      <c r="A185" s="11"/>
      <c r="B185" s="11"/>
      <c r="C185" s="11"/>
      <c r="D185" s="11"/>
      <c r="E185" s="11"/>
      <c r="F185" s="11"/>
    </row>
    <row r="186" spans="1:6" s="10" customFormat="1" ht="14.25">
      <c r="A186" s="11"/>
      <c r="B186" s="11"/>
      <c r="C186" s="11"/>
      <c r="D186" s="11"/>
      <c r="E186" s="11"/>
      <c r="F186" s="11"/>
    </row>
    <row r="187" spans="1:6" s="10" customFormat="1" ht="14.25">
      <c r="A187" s="11"/>
      <c r="B187" s="11"/>
      <c r="C187" s="11"/>
      <c r="D187" s="11"/>
      <c r="E187" s="11"/>
      <c r="F187" s="11"/>
    </row>
    <row r="188" spans="1:6" s="10" customFormat="1" ht="14.25">
      <c r="A188" s="11"/>
      <c r="B188" s="11"/>
      <c r="C188" s="11"/>
      <c r="D188" s="11"/>
      <c r="E188" s="11"/>
      <c r="F188" s="11"/>
    </row>
    <row r="189" spans="1:6" s="10" customFormat="1" ht="14.25">
      <c r="A189" s="11"/>
      <c r="B189" s="11"/>
      <c r="C189" s="11"/>
      <c r="D189" s="11"/>
      <c r="E189" s="11"/>
      <c r="F189" s="11"/>
    </row>
    <row r="190" spans="1:6" s="10" customFormat="1" ht="14.25">
      <c r="A190" s="11"/>
      <c r="B190" s="11"/>
      <c r="C190" s="11"/>
      <c r="D190" s="11"/>
      <c r="E190" s="11"/>
      <c r="F190" s="11"/>
    </row>
    <row r="191" spans="1:6" s="10" customFormat="1" ht="14.25">
      <c r="A191" s="11"/>
      <c r="B191" s="11"/>
      <c r="C191" s="11"/>
      <c r="D191" s="11"/>
      <c r="E191" s="11"/>
      <c r="F191" s="11"/>
    </row>
    <row r="192" spans="1:6" s="10" customFormat="1" ht="14.25">
      <c r="A192" s="11"/>
      <c r="B192" s="11"/>
      <c r="C192" s="11"/>
      <c r="D192" s="11"/>
      <c r="E192" s="11"/>
      <c r="F192" s="11"/>
    </row>
    <row r="193" spans="1:6" s="10" customFormat="1" ht="14.25">
      <c r="A193" s="11"/>
      <c r="B193" s="11"/>
      <c r="C193" s="11"/>
      <c r="D193" s="11"/>
      <c r="E193" s="11"/>
      <c r="F193" s="11"/>
    </row>
    <row r="194" spans="1:6" ht="14.25">
      <c r="A194" s="11"/>
      <c r="B194" s="11"/>
      <c r="C194" s="11"/>
      <c r="D194" s="11"/>
      <c r="E194" s="11"/>
      <c r="F194" s="11"/>
    </row>
    <row r="195" spans="1:6" ht="14.25">
      <c r="A195" s="11"/>
      <c r="B195" s="11"/>
      <c r="C195" s="11"/>
      <c r="D195" s="11"/>
      <c r="E195" s="11"/>
      <c r="F195" s="11"/>
    </row>
    <row r="196" spans="1:6" ht="14.25">
      <c r="A196" s="11"/>
      <c r="B196" s="11"/>
      <c r="C196" s="11"/>
      <c r="D196" s="11"/>
      <c r="E196" s="11"/>
      <c r="F196" s="11"/>
    </row>
    <row r="197" spans="1:6" ht="14.25">
      <c r="A197" s="11"/>
      <c r="B197" s="11"/>
      <c r="C197" s="11"/>
      <c r="D197" s="11"/>
      <c r="E197" s="11"/>
      <c r="F197" s="11"/>
    </row>
    <row r="198" spans="1:6" ht="14.25">
      <c r="A198" s="11"/>
      <c r="B198" s="11"/>
      <c r="C198" s="11"/>
      <c r="D198" s="11"/>
      <c r="E198" s="11"/>
      <c r="F198" s="11"/>
    </row>
    <row r="199" spans="1:6" ht="14.25">
      <c r="A199" s="11"/>
      <c r="B199" s="11"/>
      <c r="C199" s="11"/>
      <c r="D199" s="11"/>
      <c r="E199" s="11"/>
      <c r="F199" s="11"/>
    </row>
    <row r="200" spans="1:6" ht="14.25">
      <c r="A200" s="11"/>
      <c r="B200" s="11"/>
      <c r="C200" s="11"/>
      <c r="D200" s="11"/>
      <c r="E200" s="11"/>
      <c r="F200" s="11"/>
    </row>
    <row r="201" spans="1:6" ht="14.25">
      <c r="A201" s="11"/>
      <c r="B201" s="11"/>
      <c r="C201" s="11"/>
      <c r="D201" s="11"/>
      <c r="E201" s="11"/>
      <c r="F201" s="11"/>
    </row>
    <row r="202" spans="1:6" ht="14.25">
      <c r="A202" s="11"/>
      <c r="B202" s="11"/>
      <c r="C202" s="11"/>
      <c r="D202" s="11"/>
      <c r="E202" s="11"/>
      <c r="F202" s="11"/>
    </row>
    <row r="203" spans="1:6" ht="14.25">
      <c r="A203" s="11"/>
      <c r="B203" s="11"/>
      <c r="C203" s="11"/>
      <c r="D203" s="11"/>
      <c r="E203" s="11"/>
      <c r="F203" s="11"/>
    </row>
    <row r="204" spans="1:6" ht="14.25">
      <c r="A204" s="11"/>
      <c r="B204" s="11"/>
      <c r="C204" s="11"/>
      <c r="D204" s="11"/>
      <c r="E204" s="11"/>
      <c r="F204" s="11"/>
    </row>
    <row r="205" spans="1:6" ht="14.25">
      <c r="A205" s="11"/>
      <c r="B205" s="11"/>
      <c r="C205" s="11"/>
      <c r="D205" s="11"/>
      <c r="E205" s="11"/>
      <c r="F205" s="11"/>
    </row>
    <row r="206" spans="1:6" ht="14.25">
      <c r="A206" s="11"/>
      <c r="B206" s="11"/>
      <c r="C206" s="11"/>
      <c r="D206" s="11"/>
      <c r="E206" s="11"/>
      <c r="F206" s="11"/>
    </row>
    <row r="207" spans="1:6" ht="14.25">
      <c r="A207" s="11"/>
      <c r="B207" s="11"/>
      <c r="C207" s="11"/>
      <c r="D207" s="11"/>
      <c r="E207" s="11"/>
      <c r="F207" s="11"/>
    </row>
    <row r="208" spans="1:6" ht="14.25">
      <c r="A208" s="11"/>
      <c r="B208" s="11"/>
      <c r="C208" s="11"/>
      <c r="D208" s="11"/>
      <c r="E208" s="11"/>
      <c r="F208" s="11"/>
    </row>
    <row r="209" spans="1:6" ht="14.25">
      <c r="A209" s="11"/>
      <c r="B209" s="11"/>
      <c r="C209" s="11"/>
      <c r="D209" s="11"/>
      <c r="E209" s="11"/>
      <c r="F209" s="11"/>
    </row>
    <row r="210" spans="1:6" ht="14.25">
      <c r="A210" s="11"/>
      <c r="B210" s="11"/>
      <c r="C210" s="11"/>
      <c r="D210" s="11"/>
      <c r="E210" s="11"/>
      <c r="F210" s="11"/>
    </row>
    <row r="211" spans="1:6" ht="14.25">
      <c r="A211" s="11"/>
      <c r="B211" s="11"/>
      <c r="C211" s="11"/>
      <c r="D211" s="11"/>
      <c r="E211" s="11"/>
      <c r="F211" s="11"/>
    </row>
    <row r="212" spans="1:6" ht="14.25">
      <c r="A212" s="11"/>
      <c r="B212" s="11"/>
      <c r="C212" s="11"/>
      <c r="D212" s="11"/>
      <c r="E212" s="11"/>
      <c r="F212" s="11"/>
    </row>
    <row r="213" spans="1:6" ht="14.25">
      <c r="A213" s="11"/>
      <c r="B213" s="11"/>
      <c r="C213" s="11"/>
      <c r="D213" s="11"/>
      <c r="E213" s="11"/>
      <c r="F213" s="11"/>
    </row>
    <row r="214" spans="1:6" ht="14.25">
      <c r="A214" s="11"/>
      <c r="B214" s="11"/>
      <c r="C214" s="11"/>
      <c r="D214" s="11"/>
      <c r="E214" s="11"/>
      <c r="F214" s="11"/>
    </row>
    <row r="215" spans="1:6" ht="14.25">
      <c r="A215" s="11"/>
      <c r="B215" s="11"/>
      <c r="C215" s="11"/>
      <c r="D215" s="11"/>
      <c r="E215" s="11"/>
      <c r="F215" s="11"/>
    </row>
    <row r="216" spans="1:6" ht="14.25">
      <c r="A216" s="11"/>
      <c r="B216" s="11"/>
      <c r="C216" s="11"/>
      <c r="D216" s="11"/>
      <c r="E216" s="11"/>
      <c r="F216" s="11"/>
    </row>
    <row r="217" spans="1:6" ht="14.25">
      <c r="A217" s="11"/>
      <c r="B217" s="11"/>
      <c r="C217" s="11"/>
      <c r="D217" s="11"/>
      <c r="E217" s="11"/>
      <c r="F217" s="11"/>
    </row>
    <row r="218" spans="1:6" ht="14.25">
      <c r="A218" s="11"/>
      <c r="B218" s="11"/>
      <c r="C218" s="11"/>
      <c r="D218" s="11"/>
      <c r="E218" s="11"/>
      <c r="F218" s="11"/>
    </row>
    <row r="219" spans="1:6" ht="14.25">
      <c r="A219" s="11"/>
      <c r="B219" s="11"/>
      <c r="C219" s="11"/>
      <c r="D219" s="11"/>
      <c r="E219" s="11"/>
      <c r="F219" s="11"/>
    </row>
    <row r="220" spans="1:6" ht="14.25">
      <c r="A220" s="11"/>
      <c r="B220" s="11"/>
      <c r="C220" s="11"/>
      <c r="D220" s="11"/>
      <c r="E220" s="11"/>
      <c r="F220" s="11"/>
    </row>
    <row r="221" spans="1:6" ht="14.25">
      <c r="A221" s="11"/>
      <c r="B221" s="11"/>
      <c r="C221" s="11"/>
      <c r="D221" s="11"/>
      <c r="E221" s="11"/>
      <c r="F221" s="11"/>
    </row>
    <row r="222" spans="1:6" ht="14.25">
      <c r="A222" s="11"/>
      <c r="B222" s="11"/>
      <c r="C222" s="11"/>
      <c r="D222" s="11"/>
      <c r="E222" s="11"/>
      <c r="F222" s="11"/>
    </row>
    <row r="223" spans="1:6" ht="14.25">
      <c r="A223" s="11"/>
      <c r="B223" s="11"/>
      <c r="C223" s="11"/>
      <c r="D223" s="11"/>
      <c r="E223" s="11"/>
      <c r="F223" s="11"/>
    </row>
    <row r="224" spans="1:6" ht="14.25">
      <c r="A224" s="11"/>
      <c r="B224" s="11"/>
      <c r="C224" s="11"/>
      <c r="D224" s="11"/>
      <c r="E224" s="11"/>
      <c r="F224" s="11"/>
    </row>
    <row r="225" spans="1:6" ht="14.25">
      <c r="A225" s="11"/>
      <c r="B225" s="11"/>
      <c r="C225" s="11"/>
      <c r="D225" s="11"/>
      <c r="E225" s="11"/>
      <c r="F225" s="11"/>
    </row>
    <row r="226" spans="1:6" ht="14.25">
      <c r="A226" s="11"/>
      <c r="B226" s="11"/>
      <c r="C226" s="11"/>
      <c r="D226" s="11"/>
      <c r="E226" s="11"/>
      <c r="F226" s="11"/>
    </row>
    <row r="227" spans="1:6" ht="14.25">
      <c r="A227" s="11"/>
      <c r="B227" s="11"/>
      <c r="C227" s="11"/>
      <c r="D227" s="11"/>
      <c r="E227" s="11"/>
      <c r="F227" s="11"/>
    </row>
    <row r="228" spans="1:6" ht="14.25">
      <c r="A228" s="11"/>
      <c r="B228" s="11"/>
      <c r="C228" s="11"/>
      <c r="D228" s="11"/>
      <c r="E228" s="11"/>
      <c r="F228" s="11"/>
    </row>
    <row r="229" spans="1:6" ht="14.25">
      <c r="A229" s="11"/>
      <c r="B229" s="11"/>
      <c r="C229" s="11"/>
      <c r="D229" s="11"/>
      <c r="E229" s="11"/>
      <c r="F229" s="11"/>
    </row>
    <row r="230" spans="1:6" ht="14.25">
      <c r="A230" s="11"/>
      <c r="B230" s="11"/>
      <c r="C230" s="11"/>
      <c r="D230" s="11"/>
      <c r="E230" s="11"/>
      <c r="F230" s="11"/>
    </row>
    <row r="231" spans="1:6" ht="14.25">
      <c r="A231" s="11"/>
      <c r="B231" s="11"/>
      <c r="C231" s="11"/>
      <c r="D231" s="11"/>
      <c r="E231" s="11"/>
      <c r="F231" s="11"/>
    </row>
    <row r="232" spans="1:6" ht="14.25">
      <c r="A232" s="11"/>
      <c r="B232" s="11"/>
      <c r="C232" s="11"/>
      <c r="D232" s="11"/>
      <c r="E232" s="11"/>
      <c r="F232" s="11"/>
    </row>
    <row r="233" spans="1:6" ht="14.25">
      <c r="A233" s="11"/>
      <c r="B233" s="11"/>
      <c r="C233" s="11"/>
      <c r="D233" s="11"/>
      <c r="E233" s="11"/>
      <c r="F233" s="11"/>
    </row>
    <row r="234" spans="1:6" ht="14.25">
      <c r="A234" s="11"/>
      <c r="B234" s="11"/>
      <c r="C234" s="11"/>
      <c r="D234" s="11"/>
      <c r="E234" s="11"/>
      <c r="F234" s="11"/>
    </row>
    <row r="235" spans="1:6" ht="14.25">
      <c r="A235" s="11"/>
      <c r="B235" s="11"/>
      <c r="C235" s="11"/>
      <c r="D235" s="11"/>
      <c r="E235" s="11"/>
      <c r="F235" s="11"/>
    </row>
    <row r="236" spans="1:6" ht="14.25">
      <c r="A236" s="11"/>
      <c r="B236" s="11"/>
      <c r="C236" s="11"/>
      <c r="D236" s="11"/>
      <c r="E236" s="11"/>
      <c r="F236" s="11"/>
    </row>
    <row r="237" spans="1:6" ht="14.25">
      <c r="A237" s="11"/>
      <c r="B237" s="11"/>
      <c r="C237" s="11"/>
      <c r="D237" s="11"/>
      <c r="E237" s="11"/>
      <c r="F237" s="11"/>
    </row>
    <row r="238" spans="1:6" ht="14.25">
      <c r="A238" s="11"/>
      <c r="B238" s="11"/>
      <c r="C238" s="11"/>
      <c r="D238" s="11"/>
      <c r="E238" s="11"/>
      <c r="F238" s="11"/>
    </row>
    <row r="239" spans="1:6" ht="14.25">
      <c r="A239" s="11"/>
      <c r="B239" s="11"/>
      <c r="C239" s="11"/>
      <c r="D239" s="11"/>
      <c r="E239" s="11"/>
      <c r="F239" s="11"/>
    </row>
    <row r="240" spans="1:6" ht="14.25">
      <c r="A240" s="11"/>
      <c r="B240" s="11"/>
      <c r="C240" s="11"/>
      <c r="D240" s="11"/>
      <c r="E240" s="11"/>
      <c r="F240" s="11"/>
    </row>
    <row r="241" spans="1:6" ht="14.25">
      <c r="A241" s="11"/>
      <c r="B241" s="11"/>
      <c r="C241" s="11"/>
      <c r="D241" s="11"/>
      <c r="E241" s="11"/>
      <c r="F241" s="11"/>
    </row>
    <row r="242" spans="1:6" ht="14.25">
      <c r="A242" s="11"/>
      <c r="B242" s="11"/>
      <c r="C242" s="11"/>
      <c r="D242" s="11"/>
      <c r="E242" s="11"/>
      <c r="F242" s="11"/>
    </row>
    <row r="243" spans="1:6" ht="14.25">
      <c r="A243" s="11"/>
      <c r="B243" s="11"/>
      <c r="C243" s="11"/>
      <c r="D243" s="11"/>
      <c r="E243" s="11"/>
      <c r="F243" s="11"/>
    </row>
    <row r="244" spans="1:6" ht="14.25">
      <c r="A244" s="11"/>
      <c r="B244" s="11"/>
      <c r="C244" s="11"/>
      <c r="D244" s="11"/>
      <c r="E244" s="11"/>
      <c r="F244" s="11"/>
    </row>
    <row r="245" spans="1:6" ht="14.25">
      <c r="A245" s="11"/>
      <c r="B245" s="11"/>
      <c r="C245" s="11"/>
      <c r="D245" s="11"/>
      <c r="E245" s="11"/>
      <c r="F245" s="11"/>
    </row>
    <row r="246" spans="1:6" ht="14.25">
      <c r="A246" s="11"/>
      <c r="B246" s="11"/>
      <c r="C246" s="11"/>
      <c r="D246" s="11"/>
      <c r="E246" s="11"/>
      <c r="F246" s="11"/>
    </row>
    <row r="247" spans="1:6" ht="14.25">
      <c r="A247" s="11"/>
      <c r="B247" s="11"/>
      <c r="C247" s="11"/>
      <c r="D247" s="11"/>
      <c r="E247" s="11"/>
      <c r="F247" s="11"/>
    </row>
    <row r="248" spans="1:6" ht="14.25">
      <c r="A248" s="11"/>
      <c r="B248" s="11"/>
      <c r="C248" s="11"/>
      <c r="D248" s="11"/>
      <c r="E248" s="11"/>
      <c r="F248" s="11"/>
    </row>
    <row r="249" spans="1:6" ht="14.25">
      <c r="A249" s="11"/>
      <c r="B249" s="11"/>
      <c r="C249" s="11"/>
      <c r="D249" s="11"/>
      <c r="E249" s="11"/>
      <c r="F249" s="11"/>
    </row>
    <row r="250" spans="1:6" ht="14.25">
      <c r="A250" s="11"/>
      <c r="B250" s="11"/>
      <c r="C250" s="11"/>
      <c r="D250" s="11"/>
      <c r="E250" s="11"/>
      <c r="F250" s="11"/>
    </row>
    <row r="251" spans="1:6" ht="14.25">
      <c r="A251" s="11"/>
      <c r="B251" s="11"/>
      <c r="C251" s="11"/>
      <c r="D251" s="11"/>
      <c r="E251" s="11"/>
      <c r="F251" s="11"/>
    </row>
    <row r="252" spans="1:6" ht="14.25">
      <c r="A252" s="11"/>
      <c r="B252" s="11"/>
      <c r="C252" s="11"/>
      <c r="D252" s="11"/>
      <c r="E252" s="11"/>
      <c r="F252" s="11"/>
    </row>
    <row r="253" spans="1:6" ht="14.25">
      <c r="A253" s="11"/>
      <c r="B253" s="11"/>
      <c r="C253" s="11"/>
      <c r="D253" s="11"/>
      <c r="E253" s="11"/>
      <c r="F253" s="11"/>
    </row>
    <row r="254" spans="1:6" ht="14.25">
      <c r="A254" s="11"/>
      <c r="B254" s="11"/>
      <c r="C254" s="11"/>
      <c r="D254" s="11"/>
      <c r="E254" s="11"/>
      <c r="F254" s="11"/>
    </row>
    <row r="255" spans="1:6" ht="14.25">
      <c r="A255" s="11"/>
      <c r="B255" s="11"/>
      <c r="C255" s="11"/>
      <c r="D255" s="11"/>
      <c r="E255" s="11"/>
      <c r="F255" s="11"/>
    </row>
    <row r="256" spans="1:6" ht="14.25">
      <c r="A256" s="11"/>
      <c r="B256" s="11"/>
      <c r="C256" s="11"/>
      <c r="D256" s="11"/>
      <c r="E256" s="11"/>
      <c r="F256" s="11"/>
    </row>
    <row r="257" spans="1:6" ht="14.25">
      <c r="A257" s="11"/>
      <c r="B257" s="11"/>
      <c r="C257" s="11"/>
      <c r="D257" s="11"/>
      <c r="E257" s="11"/>
      <c r="F257" s="11"/>
    </row>
    <row r="258" spans="1:6" ht="14.25">
      <c r="A258" s="11"/>
      <c r="B258" s="11"/>
      <c r="C258" s="11"/>
      <c r="D258" s="11"/>
      <c r="E258" s="11"/>
      <c r="F258" s="11"/>
    </row>
    <row r="259" spans="1:6" ht="14.25">
      <c r="A259" s="11"/>
      <c r="B259" s="11"/>
      <c r="C259" s="11"/>
      <c r="D259" s="11"/>
      <c r="E259" s="11"/>
      <c r="F259" s="11"/>
    </row>
    <row r="260" spans="1:6" ht="14.25">
      <c r="A260" s="11"/>
      <c r="B260" s="11"/>
      <c r="C260" s="11"/>
      <c r="D260" s="11"/>
      <c r="E260" s="11"/>
      <c r="F260" s="11"/>
    </row>
    <row r="261" spans="1:6" ht="14.25">
      <c r="A261" s="11"/>
      <c r="B261" s="11"/>
      <c r="C261" s="11"/>
      <c r="D261" s="11"/>
      <c r="E261" s="11"/>
      <c r="F261" s="11"/>
    </row>
    <row r="262" spans="1:6" ht="14.25">
      <c r="A262" s="11"/>
      <c r="B262" s="11"/>
      <c r="C262" s="11"/>
      <c r="D262" s="11"/>
      <c r="E262" s="11"/>
      <c r="F262" s="11"/>
    </row>
    <row r="263" spans="1:6" ht="14.25">
      <c r="A263" s="11"/>
      <c r="B263" s="11"/>
      <c r="C263" s="11"/>
      <c r="D263" s="11"/>
      <c r="E263" s="11"/>
      <c r="F263" s="11"/>
    </row>
    <row r="264" spans="1:6" ht="14.25">
      <c r="A264" s="11"/>
      <c r="B264" s="11"/>
      <c r="C264" s="11"/>
      <c r="D264" s="11"/>
      <c r="E264" s="11"/>
      <c r="F264" s="11"/>
    </row>
    <row r="265" spans="1:6" ht="14.25">
      <c r="A265" s="11"/>
      <c r="B265" s="11"/>
      <c r="C265" s="11"/>
      <c r="D265" s="11"/>
      <c r="E265" s="11"/>
      <c r="F265" s="11"/>
    </row>
    <row r="266" spans="1:6" ht="14.25">
      <c r="A266" s="11"/>
      <c r="B266" s="11"/>
      <c r="C266" s="11"/>
      <c r="D266" s="11"/>
      <c r="E266" s="11"/>
      <c r="F266" s="11"/>
    </row>
    <row r="267" spans="1:6" ht="14.25">
      <c r="A267" s="11"/>
      <c r="B267" s="11"/>
      <c r="C267" s="11"/>
      <c r="D267" s="11"/>
      <c r="E267" s="11"/>
      <c r="F267" s="11"/>
    </row>
    <row r="268" spans="1:6" ht="14.25">
      <c r="A268" s="11"/>
      <c r="B268" s="11"/>
      <c r="C268" s="11"/>
      <c r="D268" s="11"/>
      <c r="E268" s="11"/>
      <c r="F268" s="11"/>
    </row>
    <row r="269" spans="1:6" ht="14.25">
      <c r="A269" s="11"/>
      <c r="B269" s="11"/>
      <c r="C269" s="11"/>
      <c r="D269" s="11"/>
      <c r="E269" s="11"/>
      <c r="F269" s="11"/>
    </row>
    <row r="270" spans="1:6" ht="14.25">
      <c r="A270" s="11"/>
      <c r="B270" s="11"/>
      <c r="C270" s="11"/>
      <c r="D270" s="11"/>
      <c r="E270" s="11"/>
      <c r="F270" s="11"/>
    </row>
    <row r="271" spans="1:6" ht="14.25">
      <c r="A271" s="11"/>
      <c r="B271" s="11"/>
      <c r="C271" s="11"/>
      <c r="D271" s="11"/>
      <c r="E271" s="11"/>
      <c r="F271" s="11"/>
    </row>
    <row r="272" spans="1:6" ht="14.25">
      <c r="A272" s="11"/>
      <c r="B272" s="11"/>
      <c r="C272" s="11"/>
      <c r="D272" s="11"/>
      <c r="E272" s="11"/>
      <c r="F272" s="11"/>
    </row>
    <row r="273" spans="1:6" ht="14.25">
      <c r="A273" s="11"/>
      <c r="B273" s="11"/>
      <c r="C273" s="11"/>
      <c r="D273" s="11"/>
      <c r="E273" s="11"/>
      <c r="F273" s="11"/>
    </row>
    <row r="274" spans="1:6" ht="14.25">
      <c r="A274" s="11"/>
      <c r="B274" s="11"/>
      <c r="C274" s="11"/>
      <c r="D274" s="11"/>
      <c r="E274" s="11"/>
      <c r="F274" s="11"/>
    </row>
    <row r="275" spans="1:6" ht="14.25">
      <c r="A275" s="11"/>
      <c r="B275" s="11"/>
      <c r="C275" s="11"/>
      <c r="D275" s="11"/>
      <c r="E275" s="11"/>
      <c r="F275" s="11"/>
    </row>
    <row r="276" spans="1:6" ht="14.25">
      <c r="A276" s="11"/>
      <c r="B276" s="11"/>
      <c r="C276" s="11"/>
      <c r="D276" s="11"/>
      <c r="E276" s="11"/>
      <c r="F276" s="11"/>
    </row>
    <row r="277" spans="1:6" ht="14.25">
      <c r="A277" s="11"/>
      <c r="B277" s="11"/>
      <c r="C277" s="11"/>
      <c r="D277" s="11"/>
      <c r="E277" s="11"/>
      <c r="F277" s="11"/>
    </row>
    <row r="278" spans="1:6" ht="14.25">
      <c r="A278" s="11"/>
      <c r="B278" s="11"/>
      <c r="C278" s="11"/>
      <c r="D278" s="11"/>
      <c r="E278" s="11"/>
      <c r="F278" s="11"/>
    </row>
  </sheetData>
  <mergeCells count="5">
    <mergeCell ref="C4:E4"/>
    <mergeCell ref="B7:E7"/>
    <mergeCell ref="B19:E19"/>
    <mergeCell ref="B20:E20"/>
    <mergeCell ref="C36:E36"/>
  </mergeCells>
  <pageMargins left="0.98425196850393704" right="0.98425196850393704" top="0.55000000000000004" bottom="0.81" header="0.511811023622047" footer="0.65"/>
  <pageSetup paperSize="9" firstPageNumber="351"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F281"/>
  <sheetViews>
    <sheetView workbookViewId="0">
      <selection activeCell="K11" sqref="K11"/>
    </sheetView>
  </sheetViews>
  <sheetFormatPr defaultRowHeight="12.75"/>
  <cols>
    <col min="1" max="1" width="14.85546875" style="10" customWidth="1"/>
    <col min="2" max="5" width="16.140625" style="10" customWidth="1"/>
    <col min="6" max="6" width="9.140625" style="10"/>
    <col min="7" max="16384" width="9.140625" style="27"/>
  </cols>
  <sheetData>
    <row r="1" spans="1:6" s="3" customFormat="1" ht="24" customHeight="1">
      <c r="A1" s="1" t="s">
        <v>815</v>
      </c>
      <c r="B1" s="1"/>
      <c r="C1" s="1"/>
      <c r="D1" s="1"/>
      <c r="E1" s="1"/>
    </row>
    <row r="2" spans="1:6" s="3" customFormat="1" ht="15.75" customHeight="1">
      <c r="A2" s="4" t="s">
        <v>797</v>
      </c>
      <c r="B2" s="1"/>
      <c r="C2" s="1"/>
      <c r="D2" s="1"/>
      <c r="E2" s="1"/>
    </row>
    <row r="3" spans="1:6" s="3" customFormat="1" ht="5.25" customHeight="1">
      <c r="A3" s="252"/>
      <c r="B3" s="252"/>
      <c r="C3" s="252"/>
      <c r="D3" s="252"/>
      <c r="E3" s="252"/>
    </row>
    <row r="4" spans="1:6" s="10" customFormat="1" ht="16.5" customHeight="1">
      <c r="A4" s="243"/>
      <c r="B4" s="430" t="s">
        <v>377</v>
      </c>
      <c r="C4" s="525" t="s">
        <v>400</v>
      </c>
      <c r="D4" s="525"/>
      <c r="E4" s="525"/>
      <c r="F4" s="11"/>
    </row>
    <row r="5" spans="1:6" s="10" customFormat="1" ht="15.75" customHeight="1">
      <c r="A5" s="243"/>
      <c r="B5" s="473" t="s">
        <v>379</v>
      </c>
      <c r="C5" s="254" t="s">
        <v>391</v>
      </c>
      <c r="D5" s="254" t="s">
        <v>392</v>
      </c>
      <c r="E5" s="254" t="s">
        <v>401</v>
      </c>
      <c r="F5" s="11"/>
    </row>
    <row r="6" spans="1:6" s="10" customFormat="1" ht="15.75" customHeight="1">
      <c r="A6" s="243"/>
      <c r="B6" s="431"/>
      <c r="C6" s="255" t="s">
        <v>394</v>
      </c>
      <c r="D6" s="255" t="s">
        <v>395</v>
      </c>
      <c r="E6" s="255" t="s">
        <v>396</v>
      </c>
      <c r="F6" s="11"/>
    </row>
    <row r="7" spans="1:6" s="10" customFormat="1" ht="18" customHeight="1">
      <c r="A7" s="225"/>
      <c r="B7" s="519" t="s">
        <v>404</v>
      </c>
      <c r="C7" s="519"/>
      <c r="D7" s="519"/>
      <c r="E7" s="519"/>
      <c r="F7" s="11"/>
    </row>
    <row r="8" spans="1:6" s="10" customFormat="1" ht="18" customHeight="1">
      <c r="A8" s="225">
        <v>2010</v>
      </c>
      <c r="B8" s="260">
        <f t="shared" ref="B8:B13" si="0">C8+D8+E8</f>
        <v>141753</v>
      </c>
      <c r="C8" s="260">
        <f>'129'!B7</f>
        <v>48065</v>
      </c>
      <c r="D8" s="260">
        <f>'132'!B7</f>
        <v>24786</v>
      </c>
      <c r="E8" s="260">
        <v>68902</v>
      </c>
      <c r="F8" s="11"/>
    </row>
    <row r="9" spans="1:6" s="10" customFormat="1" ht="18" customHeight="1">
      <c r="A9" s="225">
        <v>2011</v>
      </c>
      <c r="B9" s="260">
        <f t="shared" si="0"/>
        <v>158315</v>
      </c>
      <c r="C9" s="260">
        <v>53949</v>
      </c>
      <c r="D9" s="260">
        <v>28035</v>
      </c>
      <c r="E9" s="260">
        <v>76331</v>
      </c>
      <c r="F9" s="11"/>
    </row>
    <row r="10" spans="1:6" s="10" customFormat="1" ht="18" customHeight="1">
      <c r="A10" s="225">
        <v>2012</v>
      </c>
      <c r="B10" s="260">
        <f t="shared" si="0"/>
        <v>163160</v>
      </c>
      <c r="C10" s="260">
        <v>55122</v>
      </c>
      <c r="D10" s="260">
        <v>30673</v>
      </c>
      <c r="E10" s="261">
        <v>77365</v>
      </c>
      <c r="F10" s="11"/>
    </row>
    <row r="11" spans="1:6" s="10" customFormat="1" ht="18" customHeight="1">
      <c r="A11" s="225">
        <v>2013</v>
      </c>
      <c r="B11" s="260">
        <f t="shared" si="0"/>
        <v>156423</v>
      </c>
      <c r="C11" s="260">
        <v>52433</v>
      </c>
      <c r="D11" s="260">
        <v>30246</v>
      </c>
      <c r="E11" s="261">
        <v>73744</v>
      </c>
      <c r="F11" s="11"/>
    </row>
    <row r="12" spans="1:6" s="10" customFormat="1" ht="18" customHeight="1">
      <c r="A12" s="225">
        <v>2014</v>
      </c>
      <c r="B12" s="260">
        <f t="shared" si="0"/>
        <v>158005.29999999999</v>
      </c>
      <c r="C12" s="260">
        <f>'129'!C7</f>
        <v>53808</v>
      </c>
      <c r="D12" s="260">
        <f>'132'!C7</f>
        <v>30706</v>
      </c>
      <c r="E12" s="261">
        <v>73491.3</v>
      </c>
      <c r="F12" s="11"/>
    </row>
    <row r="13" spans="1:6" s="10" customFormat="1" ht="18" customHeight="1">
      <c r="A13" s="225">
        <v>2015</v>
      </c>
      <c r="B13" s="260">
        <f t="shared" si="0"/>
        <v>156215</v>
      </c>
      <c r="C13" s="260">
        <f>'129'!D7</f>
        <v>53613</v>
      </c>
      <c r="D13" s="260">
        <f>'132'!D7</f>
        <v>31996</v>
      </c>
      <c r="E13" s="261">
        <v>70606</v>
      </c>
      <c r="F13" s="11"/>
    </row>
    <row r="14" spans="1:6" s="10" customFormat="1" ht="18" customHeight="1">
      <c r="A14" s="225">
        <v>2016</v>
      </c>
      <c r="B14" s="260">
        <f>C14+D14+E14</f>
        <v>145388</v>
      </c>
      <c r="C14" s="260">
        <f>'129'!E7</f>
        <v>47137</v>
      </c>
      <c r="D14" s="260">
        <f>'132'!E7</f>
        <v>29079</v>
      </c>
      <c r="E14" s="261">
        <v>69172</v>
      </c>
      <c r="F14" s="11"/>
    </row>
    <row r="15" spans="1:6" s="10" customFormat="1" ht="18" customHeight="1">
      <c r="A15" s="225">
        <v>2017</v>
      </c>
      <c r="B15" s="260">
        <f>C15+D15+E15</f>
        <v>151403.5</v>
      </c>
      <c r="C15" s="260">
        <f>'129'!F7</f>
        <v>50757</v>
      </c>
      <c r="D15" s="260">
        <f>'132'!F7</f>
        <v>32181</v>
      </c>
      <c r="E15" s="261">
        <v>68465.5</v>
      </c>
      <c r="F15" s="11"/>
    </row>
    <row r="16" spans="1:6" s="10" customFormat="1" ht="18" customHeight="1">
      <c r="A16" s="225">
        <v>2018</v>
      </c>
      <c r="B16" s="260">
        <f>C16+D16+E16</f>
        <v>149864.94</v>
      </c>
      <c r="C16" s="260">
        <f>'129'!G7</f>
        <v>50676.639999999999</v>
      </c>
      <c r="D16" s="260">
        <f>'132'!G7</f>
        <v>33085.699999999997</v>
      </c>
      <c r="E16" s="261">
        <v>66102.599999999991</v>
      </c>
      <c r="F16" s="11"/>
    </row>
    <row r="17" spans="1:6" s="10" customFormat="1" ht="18" customHeight="1">
      <c r="A17" s="225">
        <v>2019</v>
      </c>
      <c r="B17" s="260">
        <f>C17+D17+E17</f>
        <v>147297.85999999999</v>
      </c>
      <c r="C17" s="260">
        <f>'129'!H7</f>
        <v>52506.3</v>
      </c>
      <c r="D17" s="260">
        <f>'132'!H7</f>
        <v>29014.660000000003</v>
      </c>
      <c r="E17" s="261">
        <v>65776.899999999994</v>
      </c>
      <c r="F17" s="11"/>
    </row>
    <row r="18" spans="1:6" s="10" customFormat="1" ht="18" customHeight="1">
      <c r="A18" s="225">
        <v>2020</v>
      </c>
      <c r="B18" s="260">
        <f>C18+D18+E18</f>
        <v>144540.5</v>
      </c>
      <c r="C18" s="260">
        <f>'129'!I7</f>
        <v>49950.5</v>
      </c>
      <c r="D18" s="260">
        <f>'132'!I7</f>
        <v>32048</v>
      </c>
      <c r="E18" s="261">
        <v>62542</v>
      </c>
      <c r="F18" s="11"/>
    </row>
    <row r="19" spans="1:6" s="10" customFormat="1" ht="15" customHeight="1">
      <c r="A19" s="223"/>
      <c r="B19" s="530" t="s">
        <v>405</v>
      </c>
      <c r="C19" s="530"/>
      <c r="D19" s="530"/>
      <c r="E19" s="530"/>
      <c r="F19" s="11"/>
    </row>
    <row r="20" spans="1:6" s="10" customFormat="1" ht="12" customHeight="1">
      <c r="A20" s="223"/>
      <c r="B20" s="534" t="s">
        <v>403</v>
      </c>
      <c r="C20" s="534"/>
      <c r="D20" s="534"/>
      <c r="E20" s="534"/>
      <c r="F20" s="11"/>
    </row>
    <row r="21" spans="1:6" s="10" customFormat="1" ht="18" customHeight="1">
      <c r="A21" s="225">
        <v>2010</v>
      </c>
      <c r="B21" s="262">
        <v>94.08</v>
      </c>
      <c r="C21" s="262">
        <v>100.23</v>
      </c>
      <c r="D21" s="262">
        <v>92.14</v>
      </c>
      <c r="E21" s="262">
        <v>90.87</v>
      </c>
      <c r="F21" s="11"/>
    </row>
    <row r="22" spans="1:6" s="10" customFormat="1" ht="18" customHeight="1">
      <c r="A22" s="225">
        <v>2011</v>
      </c>
      <c r="B22" s="262">
        <v>111.68</v>
      </c>
      <c r="C22" s="262">
        <v>112.24</v>
      </c>
      <c r="D22" s="262">
        <v>113.03</v>
      </c>
      <c r="E22" s="262">
        <v>110.81</v>
      </c>
      <c r="F22" s="11"/>
    </row>
    <row r="23" spans="1:6" s="10" customFormat="1" ht="18" customHeight="1">
      <c r="A23" s="225">
        <v>2012</v>
      </c>
      <c r="B23" s="262">
        <f t="shared" ref="B23:D31" si="1">B10/B9%</f>
        <v>103.06035435682026</v>
      </c>
      <c r="C23" s="262">
        <f t="shared" si="1"/>
        <v>102.17427570483234</v>
      </c>
      <c r="D23" s="262">
        <f t="shared" si="1"/>
        <v>109.40966648831817</v>
      </c>
      <c r="E23" s="262">
        <v>101.35462656063723</v>
      </c>
      <c r="F23" s="11"/>
    </row>
    <row r="24" spans="1:6" s="10" customFormat="1" ht="18" customHeight="1">
      <c r="A24" s="225">
        <v>2013</v>
      </c>
      <c r="B24" s="262">
        <f t="shared" si="1"/>
        <v>95.87092424613877</v>
      </c>
      <c r="C24" s="262">
        <f t="shared" si="1"/>
        <v>95.121729980769928</v>
      </c>
      <c r="D24" s="262">
        <f t="shared" si="1"/>
        <v>98.607896195350961</v>
      </c>
      <c r="E24" s="262">
        <v>95.31958896141667</v>
      </c>
      <c r="F24" s="11"/>
    </row>
    <row r="25" spans="1:6" s="10" customFormat="1" ht="18" customHeight="1">
      <c r="A25" s="225">
        <v>2014</v>
      </c>
      <c r="B25" s="262">
        <f t="shared" si="1"/>
        <v>101.01155200961495</v>
      </c>
      <c r="C25" s="262">
        <f t="shared" si="1"/>
        <v>102.62239429367001</v>
      </c>
      <c r="D25" s="262">
        <f t="shared" si="1"/>
        <v>101.52086226277855</v>
      </c>
      <c r="E25" s="262">
        <v>99.65732805380776</v>
      </c>
      <c r="F25" s="11"/>
    </row>
    <row r="26" spans="1:6" s="10" customFormat="1" ht="18" customHeight="1">
      <c r="A26" s="225">
        <v>2015</v>
      </c>
      <c r="B26" s="262">
        <f t="shared" si="1"/>
        <v>98.866936741995374</v>
      </c>
      <c r="C26" s="262">
        <f t="shared" si="1"/>
        <v>99.637600356824251</v>
      </c>
      <c r="D26" s="262">
        <f t="shared" si="1"/>
        <v>104.20113332899108</v>
      </c>
      <c r="E26" s="262">
        <v>96.073957053419932</v>
      </c>
      <c r="F26" s="11"/>
    </row>
    <row r="27" spans="1:6" s="10" customFormat="1" ht="18" customHeight="1">
      <c r="A27" s="225">
        <v>2016</v>
      </c>
      <c r="B27" s="262">
        <f t="shared" si="1"/>
        <v>93.069167493518549</v>
      </c>
      <c r="C27" s="262">
        <f t="shared" si="1"/>
        <v>87.920840094753146</v>
      </c>
      <c r="D27" s="262">
        <f t="shared" si="1"/>
        <v>90.883235404425562</v>
      </c>
      <c r="E27" s="262">
        <v>97.969011132198403</v>
      </c>
      <c r="F27" s="11"/>
    </row>
    <row r="28" spans="1:6" s="10" customFormat="1" ht="18" customHeight="1">
      <c r="A28" s="225">
        <v>2017</v>
      </c>
      <c r="B28" s="262">
        <f t="shared" si="1"/>
        <v>104.13754917874927</v>
      </c>
      <c r="C28" s="262">
        <f t="shared" si="1"/>
        <v>107.67974202855507</v>
      </c>
      <c r="D28" s="262">
        <f t="shared" si="1"/>
        <v>110.66749200453935</v>
      </c>
      <c r="E28" s="262">
        <v>98.978632972879197</v>
      </c>
      <c r="F28" s="11"/>
    </row>
    <row r="29" spans="1:6" s="10" customFormat="1" ht="18" customHeight="1">
      <c r="A29" s="225">
        <v>2018</v>
      </c>
      <c r="B29" s="262">
        <f t="shared" si="1"/>
        <v>98.98380156337204</v>
      </c>
      <c r="C29" s="262">
        <f t="shared" si="1"/>
        <v>99.841677010067571</v>
      </c>
      <c r="D29" s="262">
        <f t="shared" si="1"/>
        <v>102.81128616264255</v>
      </c>
      <c r="E29" s="262">
        <v>96.548772739554948</v>
      </c>
      <c r="F29" s="11"/>
    </row>
    <row r="30" spans="1:6" s="10" customFormat="1" ht="18" customHeight="1">
      <c r="A30" s="225">
        <v>2019</v>
      </c>
      <c r="B30" s="262">
        <f t="shared" si="1"/>
        <v>98.287071012072587</v>
      </c>
      <c r="C30" s="262">
        <f t="shared" si="1"/>
        <v>103.61046036201296</v>
      </c>
      <c r="D30" s="262">
        <f t="shared" si="1"/>
        <v>87.695469643985177</v>
      </c>
      <c r="E30" s="262">
        <v>99.507281105433066</v>
      </c>
      <c r="F30" s="11"/>
    </row>
    <row r="31" spans="1:6" s="10" customFormat="1" ht="18" customHeight="1">
      <c r="A31" s="225">
        <v>2020</v>
      </c>
      <c r="B31" s="262">
        <f t="shared" si="1"/>
        <v>98.128037976926493</v>
      </c>
      <c r="C31" s="262">
        <f t="shared" si="1"/>
        <v>95.132393636573141</v>
      </c>
      <c r="D31" s="262">
        <f t="shared" si="1"/>
        <v>110.45450816931853</v>
      </c>
      <c r="E31" s="262">
        <v>95.082012074147627</v>
      </c>
      <c r="F31" s="11"/>
    </row>
    <row r="32" spans="1:6" s="10" customFormat="1" ht="13.5" customHeight="1">
      <c r="A32" s="185"/>
      <c r="B32" s="530" t="s">
        <v>406</v>
      </c>
      <c r="C32" s="530"/>
      <c r="D32" s="530"/>
      <c r="E32" s="530"/>
      <c r="F32" s="11"/>
    </row>
    <row r="33" spans="1:6" s="10" customFormat="1" ht="18" customHeight="1">
      <c r="A33" s="188">
        <v>2010</v>
      </c>
      <c r="B33" s="263">
        <v>100</v>
      </c>
      <c r="C33" s="263">
        <v>33.909999999999997</v>
      </c>
      <c r="D33" s="263">
        <v>17.440000000000001</v>
      </c>
      <c r="E33" s="263">
        <v>48.65</v>
      </c>
      <c r="F33" s="11"/>
    </row>
    <row r="34" spans="1:6" s="10" customFormat="1" ht="18" customHeight="1">
      <c r="A34" s="188">
        <v>2011</v>
      </c>
      <c r="B34" s="263">
        <v>100</v>
      </c>
      <c r="C34" s="263">
        <v>34.08</v>
      </c>
      <c r="D34" s="263">
        <v>17.649999999999999</v>
      </c>
      <c r="E34" s="263">
        <v>48.27</v>
      </c>
      <c r="F34" s="11"/>
    </row>
    <row r="35" spans="1:6" s="10" customFormat="1" ht="18" customHeight="1">
      <c r="A35" s="188">
        <v>2012</v>
      </c>
      <c r="B35" s="263">
        <v>100</v>
      </c>
      <c r="C35" s="263">
        <f>C10/B10%</f>
        <v>33.784015690120128</v>
      </c>
      <c r="D35" s="263">
        <f>D10/B10%</f>
        <v>18.799338073057122</v>
      </c>
      <c r="E35" s="263">
        <v>47.41664623682275</v>
      </c>
      <c r="F35" s="11"/>
    </row>
    <row r="36" spans="1:6" s="10" customFormat="1" ht="18" customHeight="1">
      <c r="A36" s="188">
        <v>2013</v>
      </c>
      <c r="B36" s="263">
        <v>100</v>
      </c>
      <c r="C36" s="263">
        <f>C11/$B$11%</f>
        <v>33.520006648638628</v>
      </c>
      <c r="D36" s="263">
        <f>D11/$B$11%</f>
        <v>19.336031146314799</v>
      </c>
      <c r="E36" s="263">
        <v>47.14396220504657</v>
      </c>
      <c r="F36" s="11"/>
    </row>
    <row r="37" spans="1:6" s="10" customFormat="1" ht="18" customHeight="1">
      <c r="A37" s="188">
        <v>2014</v>
      </c>
      <c r="B37" s="264">
        <v>100</v>
      </c>
      <c r="C37" s="265">
        <f>C12/$B$12%</f>
        <v>34.054553866231075</v>
      </c>
      <c r="D37" s="265">
        <f>D12/$B$12%</f>
        <v>19.433525331112314</v>
      </c>
      <c r="E37" s="265">
        <v>46.511920802656626</v>
      </c>
      <c r="F37" s="11"/>
    </row>
    <row r="38" spans="1:6" s="10" customFormat="1" ht="18" customHeight="1">
      <c r="A38" s="188">
        <v>2015</v>
      </c>
      <c r="B38" s="264">
        <v>100</v>
      </c>
      <c r="C38" s="265">
        <f t="shared" ref="C38:C43" si="2">C13/B13%</f>
        <v>34.320007681720703</v>
      </c>
      <c r="D38" s="265">
        <f t="shared" ref="D38:D43" si="3">D13/B13%</f>
        <v>20.482027974266234</v>
      </c>
      <c r="E38" s="265">
        <v>45.197964344013059</v>
      </c>
      <c r="F38" s="11"/>
    </row>
    <row r="39" spans="1:6" s="10" customFormat="1" ht="18" customHeight="1">
      <c r="A39" s="225">
        <v>2016</v>
      </c>
      <c r="B39" s="264">
        <v>100</v>
      </c>
      <c r="C39" s="265">
        <f t="shared" si="2"/>
        <v>32.421520345558093</v>
      </c>
      <c r="D39" s="265">
        <f t="shared" si="3"/>
        <v>20.000962940545296</v>
      </c>
      <c r="E39" s="265">
        <v>47.577516713896614</v>
      </c>
      <c r="F39" s="11"/>
    </row>
    <row r="40" spans="1:6" s="10" customFormat="1" ht="18" customHeight="1">
      <c r="A40" s="225">
        <v>2017</v>
      </c>
      <c r="B40" s="264">
        <v>100</v>
      </c>
      <c r="C40" s="265">
        <f t="shared" si="2"/>
        <v>33.52432407441043</v>
      </c>
      <c r="D40" s="265">
        <f t="shared" si="3"/>
        <v>21.255122900065057</v>
      </c>
      <c r="E40" s="265">
        <v>45.220553025524509</v>
      </c>
      <c r="F40" s="11"/>
    </row>
    <row r="41" spans="1:6" s="10" customFormat="1" ht="18" customHeight="1">
      <c r="A41" s="225">
        <v>2018</v>
      </c>
      <c r="B41" s="264">
        <v>100</v>
      </c>
      <c r="C41" s="265">
        <f t="shared" si="2"/>
        <v>33.814873578837052</v>
      </c>
      <c r="D41" s="265">
        <f t="shared" si="3"/>
        <v>22.077011474464939</v>
      </c>
      <c r="E41" s="265">
        <v>44.108114946698009</v>
      </c>
      <c r="F41" s="11"/>
    </row>
    <row r="42" spans="1:6" s="10" customFormat="1" ht="18" customHeight="1">
      <c r="A42" s="225">
        <v>2019</v>
      </c>
      <c r="B42" s="264">
        <v>100</v>
      </c>
      <c r="C42" s="265">
        <f t="shared" si="2"/>
        <v>35.646342723512753</v>
      </c>
      <c r="D42" s="265">
        <f t="shared" si="3"/>
        <v>19.697950805259495</v>
      </c>
      <c r="E42" s="265">
        <v>44.655706471227745</v>
      </c>
      <c r="F42" s="11"/>
    </row>
    <row r="43" spans="1:6" s="10" customFormat="1" ht="18" customHeight="1">
      <c r="A43" s="225">
        <v>2020</v>
      </c>
      <c r="B43" s="264">
        <v>100</v>
      </c>
      <c r="C43" s="265">
        <f t="shared" si="2"/>
        <v>34.558134225355523</v>
      </c>
      <c r="D43" s="265">
        <f t="shared" si="3"/>
        <v>22.172332322082738</v>
      </c>
      <c r="E43" s="265">
        <v>43.269533452561731</v>
      </c>
      <c r="F43" s="11"/>
    </row>
    <row r="44" spans="1:6" s="10" customFormat="1" ht="7.5" customHeight="1">
      <c r="A44" s="180"/>
      <c r="B44" s="123"/>
      <c r="C44" s="123"/>
      <c r="D44" s="123"/>
      <c r="E44" s="266"/>
      <c r="F44" s="11"/>
    </row>
    <row r="45" spans="1:6" s="10" customFormat="1" ht="6" customHeight="1">
      <c r="A45" s="188"/>
      <c r="B45" s="190"/>
      <c r="C45" s="190"/>
      <c r="D45" s="190"/>
      <c r="E45" s="267"/>
      <c r="F45" s="11"/>
    </row>
    <row r="46" spans="1:6" s="10" customFormat="1" ht="15" customHeight="1">
      <c r="A46" s="356" t="s">
        <v>786</v>
      </c>
      <c r="B46" s="11"/>
      <c r="C46" s="11"/>
      <c r="D46" s="11"/>
      <c r="E46" s="11"/>
      <c r="F46" s="11"/>
    </row>
    <row r="47" spans="1:6" s="10" customFormat="1" ht="15" customHeight="1">
      <c r="A47" s="472" t="s">
        <v>794</v>
      </c>
      <c r="B47" s="190"/>
      <c r="C47" s="190"/>
      <c r="D47" s="190"/>
      <c r="E47" s="190"/>
      <c r="F47" s="11"/>
    </row>
    <row r="48" spans="1:6" s="10" customFormat="1" ht="20.100000000000001" customHeight="1">
      <c r="A48" s="126"/>
      <c r="B48" s="127"/>
      <c r="C48" s="519"/>
      <c r="D48" s="519"/>
      <c r="E48" s="519"/>
      <c r="F48" s="11"/>
    </row>
    <row r="49" spans="1:6" s="10" customFormat="1" ht="20.100000000000001" customHeight="1">
      <c r="A49" s="128"/>
      <c r="B49" s="126"/>
      <c r="C49" s="220"/>
      <c r="D49" s="220"/>
      <c r="E49" s="220"/>
      <c r="F49" s="11"/>
    </row>
    <row r="50" spans="1:6" s="10" customFormat="1" ht="20.100000000000001" customHeight="1">
      <c r="A50" s="11"/>
      <c r="B50" s="11"/>
      <c r="C50" s="11"/>
      <c r="D50" s="11"/>
      <c r="E50" s="11"/>
      <c r="F50" s="11"/>
    </row>
    <row r="51" spans="1:6" s="10" customFormat="1" ht="20.100000000000001" customHeight="1">
      <c r="A51" s="11"/>
      <c r="B51" s="11"/>
      <c r="C51" s="11"/>
      <c r="D51" s="11"/>
      <c r="E51" s="11"/>
      <c r="F51" s="11"/>
    </row>
    <row r="52" spans="1:6" s="10" customFormat="1" ht="20.100000000000001" customHeight="1">
      <c r="A52" s="11"/>
      <c r="B52" s="11"/>
      <c r="C52" s="11"/>
      <c r="D52" s="11"/>
      <c r="E52" s="11"/>
      <c r="F52" s="11"/>
    </row>
    <row r="53" spans="1:6" s="10" customFormat="1" ht="20.100000000000001" customHeight="1">
      <c r="A53" s="11"/>
      <c r="B53" s="11"/>
      <c r="C53" s="11"/>
      <c r="D53" s="11"/>
      <c r="E53" s="11"/>
      <c r="F53" s="11"/>
    </row>
    <row r="54" spans="1:6" s="10" customFormat="1" ht="20.100000000000001" customHeight="1">
      <c r="A54" s="11"/>
      <c r="B54" s="11"/>
      <c r="C54" s="11"/>
      <c r="D54" s="11"/>
      <c r="E54" s="11"/>
      <c r="F54" s="11"/>
    </row>
    <row r="55" spans="1:6" s="10" customFormat="1" ht="20.100000000000001" customHeight="1">
      <c r="A55" s="11"/>
      <c r="B55" s="11"/>
      <c r="C55" s="11"/>
      <c r="D55" s="11"/>
      <c r="E55" s="11"/>
      <c r="F55" s="11"/>
    </row>
    <row r="56" spans="1:6" s="10" customFormat="1" ht="20.100000000000001" customHeight="1">
      <c r="A56" s="11"/>
      <c r="B56" s="11"/>
      <c r="C56" s="11"/>
      <c r="D56" s="11"/>
      <c r="E56" s="11"/>
      <c r="F56" s="11"/>
    </row>
    <row r="57" spans="1:6" s="10" customFormat="1" ht="20.100000000000001" customHeight="1">
      <c r="A57" s="11"/>
      <c r="B57" s="11"/>
      <c r="C57" s="11"/>
      <c r="D57" s="11"/>
      <c r="E57" s="11"/>
      <c r="F57" s="11"/>
    </row>
    <row r="58" spans="1:6" s="10" customFormat="1" ht="20.100000000000001" customHeight="1">
      <c r="A58" s="11"/>
      <c r="B58" s="11"/>
      <c r="C58" s="11"/>
      <c r="D58" s="11"/>
      <c r="E58" s="11"/>
      <c r="F58" s="11"/>
    </row>
    <row r="59" spans="1:6" s="10" customFormat="1" ht="20.100000000000001" customHeight="1">
      <c r="A59" s="11"/>
      <c r="B59" s="11"/>
      <c r="C59" s="11"/>
      <c r="D59" s="11"/>
      <c r="E59" s="11"/>
      <c r="F59" s="11"/>
    </row>
    <row r="60" spans="1:6" s="10" customFormat="1" ht="20.100000000000001" customHeight="1">
      <c r="A60" s="11"/>
      <c r="B60" s="11"/>
      <c r="C60" s="11"/>
      <c r="D60" s="11"/>
      <c r="E60" s="11"/>
      <c r="F60" s="11"/>
    </row>
    <row r="61" spans="1:6" s="10" customFormat="1" ht="20.100000000000001" customHeight="1">
      <c r="A61" s="11"/>
      <c r="B61" s="11"/>
      <c r="C61" s="11"/>
      <c r="D61" s="11"/>
      <c r="E61" s="11"/>
      <c r="F61" s="11"/>
    </row>
    <row r="62" spans="1:6" s="10" customFormat="1" ht="20.100000000000001" customHeight="1">
      <c r="A62" s="11"/>
      <c r="B62" s="11"/>
      <c r="C62" s="11"/>
      <c r="D62" s="11"/>
      <c r="E62" s="11"/>
      <c r="F62" s="11"/>
    </row>
    <row r="63" spans="1:6" s="10" customFormat="1" ht="20.100000000000001" customHeight="1">
      <c r="A63" s="11"/>
      <c r="B63" s="11"/>
      <c r="C63" s="11"/>
      <c r="D63" s="11"/>
      <c r="E63" s="11"/>
      <c r="F63" s="11"/>
    </row>
    <row r="64" spans="1:6" s="10" customFormat="1" ht="20.100000000000001" customHeight="1">
      <c r="A64" s="11"/>
      <c r="B64" s="11"/>
      <c r="C64" s="11"/>
      <c r="D64" s="11"/>
      <c r="E64" s="11"/>
      <c r="F64" s="11"/>
    </row>
    <row r="65" spans="1:6" s="10" customFormat="1" ht="20.100000000000001" customHeight="1">
      <c r="A65" s="11"/>
      <c r="B65" s="11"/>
      <c r="C65" s="11"/>
      <c r="D65" s="11"/>
      <c r="E65" s="11"/>
      <c r="F65" s="11"/>
    </row>
    <row r="66" spans="1:6" s="10" customFormat="1" ht="20.100000000000001" customHeight="1">
      <c r="A66" s="11"/>
      <c r="B66" s="11"/>
      <c r="C66" s="11"/>
      <c r="D66" s="11"/>
      <c r="E66" s="11"/>
      <c r="F66" s="11"/>
    </row>
    <row r="67" spans="1:6" s="10" customFormat="1" ht="20.100000000000001" customHeight="1">
      <c r="A67" s="11"/>
      <c r="B67" s="11"/>
      <c r="C67" s="11"/>
      <c r="D67" s="11"/>
      <c r="E67" s="11"/>
      <c r="F67" s="11"/>
    </row>
    <row r="68" spans="1:6" s="10" customFormat="1" ht="20.100000000000001" customHeight="1">
      <c r="A68" s="11"/>
      <c r="B68" s="11"/>
      <c r="C68" s="11"/>
      <c r="D68" s="11"/>
      <c r="E68" s="11"/>
      <c r="F68" s="11"/>
    </row>
    <row r="69" spans="1:6" s="10" customFormat="1" ht="20.100000000000001" customHeight="1">
      <c r="A69" s="11"/>
      <c r="B69" s="11"/>
      <c r="C69" s="11"/>
      <c r="D69" s="11"/>
      <c r="E69" s="11"/>
      <c r="F69" s="11"/>
    </row>
    <row r="70" spans="1:6" s="10" customFormat="1" ht="20.100000000000001" customHeight="1">
      <c r="A70" s="11"/>
      <c r="B70" s="11"/>
      <c r="C70" s="11"/>
      <c r="D70" s="11"/>
      <c r="E70" s="11"/>
      <c r="F70" s="11"/>
    </row>
    <row r="71" spans="1:6" s="10" customFormat="1" ht="20.100000000000001" customHeight="1">
      <c r="A71" s="11"/>
      <c r="B71" s="11"/>
      <c r="C71" s="11"/>
      <c r="D71" s="11"/>
      <c r="E71" s="11"/>
      <c r="F71" s="11"/>
    </row>
    <row r="72" spans="1:6" s="10" customFormat="1" ht="20.100000000000001" customHeight="1">
      <c r="A72" s="11"/>
      <c r="B72" s="11"/>
      <c r="C72" s="11"/>
      <c r="D72" s="11"/>
      <c r="E72" s="11"/>
      <c r="F72" s="11"/>
    </row>
    <row r="73" spans="1:6" s="10" customFormat="1" ht="20.100000000000001" customHeight="1">
      <c r="A73" s="11"/>
      <c r="B73" s="11"/>
      <c r="C73" s="11"/>
      <c r="D73" s="11"/>
      <c r="E73" s="11"/>
      <c r="F73" s="11"/>
    </row>
    <row r="74" spans="1:6" s="10" customFormat="1" ht="20.100000000000001" customHeight="1">
      <c r="A74" s="11"/>
      <c r="B74" s="11"/>
      <c r="C74" s="11"/>
      <c r="D74" s="11"/>
      <c r="E74" s="11"/>
      <c r="F74" s="11"/>
    </row>
    <row r="75" spans="1:6" s="10" customFormat="1" ht="20.100000000000001" customHeight="1">
      <c r="A75" s="11"/>
      <c r="B75" s="11"/>
      <c r="C75" s="11"/>
      <c r="D75" s="11"/>
      <c r="E75" s="11"/>
      <c r="F75" s="11"/>
    </row>
    <row r="76" spans="1:6" s="10" customFormat="1" ht="20.100000000000001" customHeight="1">
      <c r="A76" s="11"/>
      <c r="B76" s="11"/>
      <c r="C76" s="11"/>
      <c r="D76" s="11"/>
      <c r="E76" s="11"/>
      <c r="F76" s="11"/>
    </row>
    <row r="77" spans="1:6" s="10" customFormat="1" ht="20.100000000000001" customHeight="1">
      <c r="A77" s="11"/>
      <c r="B77" s="11"/>
      <c r="C77" s="11"/>
      <c r="D77" s="11"/>
      <c r="E77" s="11"/>
      <c r="F77" s="11"/>
    </row>
    <row r="78" spans="1:6" s="10" customFormat="1" ht="20.100000000000001" customHeight="1">
      <c r="A78" s="11"/>
      <c r="B78" s="11"/>
      <c r="C78" s="11"/>
      <c r="D78" s="11"/>
      <c r="E78" s="11"/>
      <c r="F78" s="11"/>
    </row>
    <row r="79" spans="1:6" s="10" customFormat="1" ht="20.100000000000001" customHeight="1">
      <c r="A79" s="11"/>
      <c r="B79" s="11"/>
      <c r="C79" s="11"/>
      <c r="D79" s="11"/>
      <c r="E79" s="11"/>
      <c r="F79" s="11"/>
    </row>
    <row r="80" spans="1:6" s="10" customFormat="1" ht="20.100000000000001" customHeight="1">
      <c r="A80" s="11"/>
      <c r="B80" s="11"/>
      <c r="C80" s="11"/>
      <c r="D80" s="11"/>
      <c r="E80" s="11"/>
      <c r="F80" s="11"/>
    </row>
    <row r="81" spans="1:6" s="10" customFormat="1" ht="20.100000000000001" customHeight="1">
      <c r="A81" s="11"/>
      <c r="B81" s="11"/>
      <c r="C81" s="11"/>
      <c r="D81" s="11"/>
      <c r="E81" s="11"/>
      <c r="F81" s="11"/>
    </row>
    <row r="82" spans="1:6" s="10" customFormat="1" ht="20.100000000000001" customHeight="1">
      <c r="A82" s="11"/>
      <c r="B82" s="11"/>
      <c r="C82" s="11"/>
      <c r="D82" s="11"/>
      <c r="E82" s="11"/>
      <c r="F82" s="11"/>
    </row>
    <row r="83" spans="1:6" s="10" customFormat="1" ht="20.100000000000001" customHeight="1">
      <c r="A83" s="11"/>
      <c r="B83" s="11"/>
      <c r="C83" s="11"/>
      <c r="D83" s="11"/>
      <c r="E83" s="11"/>
      <c r="F83" s="11"/>
    </row>
    <row r="84" spans="1:6" s="10" customFormat="1" ht="20.100000000000001" customHeight="1">
      <c r="A84" s="11"/>
      <c r="B84" s="11"/>
      <c r="C84" s="11"/>
      <c r="D84" s="11"/>
      <c r="E84" s="11"/>
      <c r="F84" s="11"/>
    </row>
    <row r="85" spans="1:6" s="10" customFormat="1" ht="20.100000000000001" customHeight="1">
      <c r="A85" s="11"/>
      <c r="B85" s="11"/>
      <c r="C85" s="11"/>
      <c r="D85" s="11"/>
      <c r="E85" s="11"/>
      <c r="F85" s="11"/>
    </row>
    <row r="86" spans="1:6" s="10" customFormat="1" ht="20.100000000000001" customHeight="1">
      <c r="A86" s="11"/>
      <c r="B86" s="11"/>
      <c r="C86" s="11"/>
      <c r="D86" s="11"/>
      <c r="E86" s="11"/>
      <c r="F86" s="11"/>
    </row>
    <row r="87" spans="1:6" s="10" customFormat="1" ht="20.100000000000001" customHeight="1">
      <c r="A87" s="11"/>
      <c r="B87" s="11"/>
      <c r="C87" s="11"/>
      <c r="D87" s="11"/>
      <c r="E87" s="11"/>
      <c r="F87" s="11"/>
    </row>
    <row r="88" spans="1:6" s="10" customFormat="1" ht="20.100000000000001" customHeight="1">
      <c r="A88" s="11"/>
      <c r="B88" s="11"/>
      <c r="C88" s="11"/>
      <c r="D88" s="11"/>
      <c r="E88" s="11"/>
      <c r="F88" s="11"/>
    </row>
    <row r="89" spans="1:6" s="10" customFormat="1" ht="20.100000000000001" customHeight="1">
      <c r="A89" s="11"/>
      <c r="B89" s="11"/>
      <c r="C89" s="11"/>
      <c r="D89" s="11"/>
      <c r="E89" s="11"/>
      <c r="F89" s="11"/>
    </row>
    <row r="90" spans="1:6" s="10" customFormat="1" ht="20.100000000000001" customHeight="1">
      <c r="A90" s="11"/>
      <c r="B90" s="11"/>
      <c r="C90" s="11"/>
      <c r="D90" s="11"/>
      <c r="E90" s="11"/>
      <c r="F90" s="11"/>
    </row>
    <row r="91" spans="1:6" s="10" customFormat="1" ht="20.100000000000001" customHeight="1">
      <c r="A91" s="11"/>
      <c r="B91" s="11"/>
      <c r="C91" s="11"/>
      <c r="D91" s="11"/>
      <c r="E91" s="11"/>
      <c r="F91" s="11"/>
    </row>
    <row r="92" spans="1:6" s="10" customFormat="1" ht="20.100000000000001" customHeight="1">
      <c r="A92" s="11"/>
      <c r="B92" s="11"/>
      <c r="C92" s="11"/>
      <c r="D92" s="11"/>
      <c r="E92" s="11"/>
      <c r="F92" s="11"/>
    </row>
    <row r="93" spans="1:6" s="10" customFormat="1" ht="20.100000000000001" customHeight="1">
      <c r="A93" s="11"/>
      <c r="B93" s="11"/>
      <c r="C93" s="11"/>
      <c r="D93" s="11"/>
      <c r="E93" s="11"/>
      <c r="F93" s="11"/>
    </row>
    <row r="94" spans="1:6" s="10" customFormat="1" ht="20.100000000000001" customHeight="1">
      <c r="A94" s="11"/>
      <c r="B94" s="11"/>
      <c r="C94" s="11"/>
      <c r="D94" s="11"/>
      <c r="E94" s="11"/>
      <c r="F94" s="11"/>
    </row>
    <row r="95" spans="1:6" s="10" customFormat="1" ht="20.100000000000001" customHeight="1">
      <c r="A95" s="11"/>
      <c r="B95" s="11"/>
      <c r="C95" s="11"/>
      <c r="D95" s="11"/>
      <c r="E95" s="11"/>
      <c r="F95" s="11"/>
    </row>
    <row r="96" spans="1:6" s="10" customFormat="1" ht="20.100000000000001" customHeight="1">
      <c r="A96" s="11"/>
      <c r="B96" s="11"/>
      <c r="C96" s="11"/>
      <c r="D96" s="11"/>
      <c r="E96" s="11"/>
      <c r="F96" s="11"/>
    </row>
    <row r="97" spans="1:6" s="10" customFormat="1" ht="20.100000000000001" customHeight="1">
      <c r="A97" s="11"/>
      <c r="B97" s="11"/>
      <c r="C97" s="11"/>
      <c r="D97" s="11"/>
      <c r="E97" s="11"/>
      <c r="F97" s="11"/>
    </row>
    <row r="98" spans="1:6" s="10" customFormat="1" ht="20.100000000000001" customHeight="1">
      <c r="A98" s="11"/>
      <c r="B98" s="11"/>
      <c r="C98" s="11"/>
      <c r="D98" s="11"/>
      <c r="E98" s="11"/>
      <c r="F98" s="11"/>
    </row>
    <row r="99" spans="1:6" s="10" customFormat="1" ht="14.25">
      <c r="A99" s="11"/>
      <c r="B99" s="11"/>
      <c r="C99" s="11"/>
      <c r="D99" s="11"/>
      <c r="E99" s="11"/>
      <c r="F99" s="11"/>
    </row>
    <row r="100" spans="1:6" s="10" customFormat="1" ht="14.25">
      <c r="A100" s="11"/>
      <c r="B100" s="11"/>
      <c r="C100" s="11"/>
      <c r="D100" s="11"/>
      <c r="E100" s="11"/>
      <c r="F100" s="11"/>
    </row>
    <row r="101" spans="1:6" s="10" customFormat="1" ht="14.25">
      <c r="A101" s="11"/>
      <c r="B101" s="11"/>
      <c r="C101" s="11"/>
      <c r="D101" s="11"/>
      <c r="E101" s="11"/>
      <c r="F101" s="11"/>
    </row>
    <row r="102" spans="1:6" s="10" customFormat="1" ht="14.25">
      <c r="A102" s="11"/>
      <c r="B102" s="11"/>
      <c r="C102" s="11"/>
      <c r="D102" s="11"/>
      <c r="E102" s="11"/>
      <c r="F102" s="11"/>
    </row>
    <row r="103" spans="1:6" s="10" customFormat="1" ht="14.25">
      <c r="A103" s="11"/>
      <c r="B103" s="11"/>
      <c r="C103" s="11"/>
      <c r="D103" s="11"/>
      <c r="E103" s="11"/>
      <c r="F103" s="11"/>
    </row>
    <row r="104" spans="1:6" s="10" customFormat="1" ht="14.25">
      <c r="A104" s="11"/>
      <c r="B104" s="11"/>
      <c r="C104" s="11"/>
      <c r="D104" s="11"/>
      <c r="E104" s="11"/>
      <c r="F104" s="11"/>
    </row>
    <row r="105" spans="1:6" s="10" customFormat="1" ht="14.25">
      <c r="A105" s="11"/>
      <c r="B105" s="11"/>
      <c r="C105" s="11"/>
      <c r="D105" s="11"/>
      <c r="E105" s="11"/>
      <c r="F105" s="11"/>
    </row>
    <row r="106" spans="1:6" s="10" customFormat="1" ht="14.25">
      <c r="A106" s="11"/>
      <c r="B106" s="11"/>
      <c r="C106" s="11"/>
      <c r="D106" s="11"/>
      <c r="E106" s="11"/>
      <c r="F106" s="11"/>
    </row>
    <row r="107" spans="1:6" s="10" customFormat="1" ht="14.25">
      <c r="A107" s="11"/>
      <c r="B107" s="11"/>
      <c r="C107" s="11"/>
      <c r="D107" s="11"/>
      <c r="E107" s="11"/>
      <c r="F107" s="11"/>
    </row>
    <row r="108" spans="1:6" s="10" customFormat="1" ht="14.25">
      <c r="A108" s="11"/>
      <c r="B108" s="11"/>
      <c r="C108" s="11"/>
      <c r="D108" s="11"/>
      <c r="E108" s="11"/>
      <c r="F108" s="11"/>
    </row>
    <row r="109" spans="1:6" s="10" customFormat="1" ht="14.25">
      <c r="A109" s="11"/>
      <c r="B109" s="11"/>
      <c r="C109" s="11"/>
      <c r="D109" s="11"/>
      <c r="E109" s="11"/>
      <c r="F109" s="11"/>
    </row>
    <row r="110" spans="1:6" s="10" customFormat="1" ht="14.25">
      <c r="A110" s="11"/>
      <c r="B110" s="11"/>
      <c r="C110" s="11"/>
      <c r="D110" s="11"/>
      <c r="E110" s="11"/>
      <c r="F110" s="11"/>
    </row>
    <row r="111" spans="1:6" s="10" customFormat="1" ht="14.25">
      <c r="A111" s="11"/>
      <c r="B111" s="11"/>
      <c r="C111" s="11"/>
      <c r="D111" s="11"/>
      <c r="E111" s="11"/>
      <c r="F111" s="11"/>
    </row>
    <row r="112" spans="1:6" s="10" customFormat="1" ht="14.25">
      <c r="A112" s="11"/>
      <c r="B112" s="11"/>
      <c r="C112" s="11"/>
      <c r="D112" s="11"/>
      <c r="E112" s="11"/>
      <c r="F112" s="11"/>
    </row>
    <row r="113" spans="1:6" s="10" customFormat="1" ht="14.25">
      <c r="A113" s="11"/>
      <c r="B113" s="11"/>
      <c r="C113" s="11"/>
      <c r="D113" s="11"/>
      <c r="E113" s="11"/>
      <c r="F113" s="11"/>
    </row>
    <row r="114" spans="1:6" s="10" customFormat="1" ht="14.25">
      <c r="A114" s="11"/>
      <c r="B114" s="11"/>
      <c r="C114" s="11"/>
      <c r="D114" s="11"/>
      <c r="E114" s="11"/>
      <c r="F114" s="11"/>
    </row>
    <row r="115" spans="1:6" s="10" customFormat="1" ht="14.25">
      <c r="A115" s="11"/>
      <c r="B115" s="11"/>
      <c r="C115" s="11"/>
      <c r="D115" s="11"/>
      <c r="E115" s="11"/>
      <c r="F115" s="11"/>
    </row>
    <row r="116" spans="1:6" s="10" customFormat="1" ht="14.25">
      <c r="A116" s="11"/>
      <c r="B116" s="11"/>
      <c r="C116" s="11"/>
      <c r="D116" s="11"/>
      <c r="E116" s="11"/>
      <c r="F116" s="11"/>
    </row>
    <row r="117" spans="1:6" s="10" customFormat="1" ht="14.25">
      <c r="A117" s="11"/>
      <c r="B117" s="11"/>
      <c r="C117" s="11"/>
      <c r="D117" s="11"/>
      <c r="E117" s="11"/>
      <c r="F117" s="11"/>
    </row>
    <row r="118" spans="1:6" s="10" customFormat="1" ht="14.25">
      <c r="A118" s="11"/>
      <c r="B118" s="11"/>
      <c r="C118" s="11"/>
      <c r="D118" s="11"/>
      <c r="E118" s="11"/>
      <c r="F118" s="11"/>
    </row>
    <row r="119" spans="1:6" s="10" customFormat="1" ht="14.25">
      <c r="A119" s="11"/>
      <c r="B119" s="11"/>
      <c r="C119" s="11"/>
      <c r="D119" s="11"/>
      <c r="E119" s="11"/>
      <c r="F119" s="11"/>
    </row>
    <row r="120" spans="1:6" s="10" customFormat="1" ht="14.25">
      <c r="A120" s="11"/>
      <c r="B120" s="11"/>
      <c r="C120" s="11"/>
      <c r="D120" s="11"/>
      <c r="E120" s="11"/>
      <c r="F120" s="11"/>
    </row>
    <row r="121" spans="1:6" s="10" customFormat="1" ht="14.25">
      <c r="A121" s="11"/>
      <c r="B121" s="11"/>
      <c r="C121" s="11"/>
      <c r="D121" s="11"/>
      <c r="E121" s="11"/>
      <c r="F121" s="11"/>
    </row>
    <row r="122" spans="1:6" s="10" customFormat="1" ht="14.25">
      <c r="A122" s="11"/>
      <c r="B122" s="11"/>
      <c r="C122" s="11"/>
      <c r="D122" s="11"/>
      <c r="E122" s="11"/>
      <c r="F122" s="11"/>
    </row>
    <row r="123" spans="1:6" s="10" customFormat="1" ht="14.25">
      <c r="A123" s="11"/>
      <c r="B123" s="11"/>
      <c r="C123" s="11"/>
      <c r="D123" s="11"/>
      <c r="E123" s="11"/>
      <c r="F123" s="11"/>
    </row>
    <row r="124" spans="1:6" s="10" customFormat="1" ht="14.25">
      <c r="A124" s="11"/>
      <c r="B124" s="11"/>
      <c r="C124" s="11"/>
      <c r="D124" s="11"/>
      <c r="E124" s="11"/>
      <c r="F124" s="11"/>
    </row>
    <row r="125" spans="1:6" s="10" customFormat="1" ht="14.25">
      <c r="A125" s="11"/>
      <c r="B125" s="11"/>
      <c r="C125" s="11"/>
      <c r="D125" s="11"/>
      <c r="E125" s="11"/>
      <c r="F125" s="11"/>
    </row>
    <row r="126" spans="1:6" s="10" customFormat="1" ht="14.25">
      <c r="A126" s="11"/>
      <c r="B126" s="11"/>
      <c r="C126" s="11"/>
      <c r="D126" s="11"/>
      <c r="E126" s="11"/>
      <c r="F126" s="11"/>
    </row>
    <row r="127" spans="1:6" s="10" customFormat="1" ht="14.25">
      <c r="A127" s="11"/>
      <c r="B127" s="11"/>
      <c r="C127" s="11"/>
      <c r="D127" s="11"/>
      <c r="E127" s="11"/>
      <c r="F127" s="11"/>
    </row>
    <row r="128" spans="1:6" s="10" customFormat="1" ht="14.25">
      <c r="A128" s="11"/>
      <c r="B128" s="11"/>
      <c r="C128" s="11"/>
      <c r="D128" s="11"/>
      <c r="E128" s="11"/>
      <c r="F128" s="11"/>
    </row>
    <row r="129" spans="1:6" s="10" customFormat="1" ht="14.25">
      <c r="A129" s="11"/>
      <c r="B129" s="11"/>
      <c r="C129" s="11"/>
      <c r="D129" s="11"/>
      <c r="E129" s="11"/>
      <c r="F129" s="11"/>
    </row>
    <row r="130" spans="1:6" s="10" customFormat="1" ht="14.25">
      <c r="A130" s="11"/>
      <c r="B130" s="11"/>
      <c r="C130" s="11"/>
      <c r="D130" s="11"/>
      <c r="E130" s="11"/>
      <c r="F130" s="11"/>
    </row>
    <row r="131" spans="1:6" s="10" customFormat="1" ht="14.25">
      <c r="A131" s="11"/>
      <c r="B131" s="11"/>
      <c r="C131" s="11"/>
      <c r="D131" s="11"/>
      <c r="E131" s="11"/>
      <c r="F131" s="11"/>
    </row>
    <row r="132" spans="1:6" s="10" customFormat="1" ht="14.25">
      <c r="A132" s="11"/>
      <c r="B132" s="11"/>
      <c r="C132" s="11"/>
      <c r="D132" s="11"/>
      <c r="E132" s="11"/>
      <c r="F132" s="11"/>
    </row>
    <row r="133" spans="1:6" s="10" customFormat="1" ht="14.25">
      <c r="A133" s="11"/>
      <c r="B133" s="11"/>
      <c r="C133" s="11"/>
      <c r="D133" s="11"/>
      <c r="E133" s="11"/>
      <c r="F133" s="11"/>
    </row>
    <row r="134" spans="1:6" s="10" customFormat="1" ht="14.25">
      <c r="A134" s="11"/>
      <c r="B134" s="11"/>
      <c r="C134" s="11"/>
      <c r="D134" s="11"/>
      <c r="E134" s="11"/>
      <c r="F134" s="11"/>
    </row>
    <row r="135" spans="1:6" s="10" customFormat="1" ht="14.25">
      <c r="A135" s="11"/>
      <c r="B135" s="11"/>
      <c r="C135" s="11"/>
      <c r="D135" s="11"/>
      <c r="E135" s="11"/>
      <c r="F135" s="11"/>
    </row>
    <row r="136" spans="1:6" s="10" customFormat="1" ht="14.25">
      <c r="A136" s="11"/>
      <c r="B136" s="11"/>
      <c r="C136" s="11"/>
      <c r="D136" s="11"/>
      <c r="E136" s="11"/>
      <c r="F136" s="11"/>
    </row>
    <row r="137" spans="1:6" s="10" customFormat="1" ht="14.25">
      <c r="A137" s="11"/>
      <c r="B137" s="11"/>
      <c r="C137" s="11"/>
      <c r="D137" s="11"/>
      <c r="E137" s="11"/>
      <c r="F137" s="11"/>
    </row>
    <row r="138" spans="1:6" s="10" customFormat="1" ht="14.25">
      <c r="A138" s="11"/>
      <c r="B138" s="11"/>
      <c r="C138" s="11"/>
      <c r="D138" s="11"/>
      <c r="E138" s="11"/>
      <c r="F138" s="11"/>
    </row>
    <row r="139" spans="1:6" s="10" customFormat="1" ht="14.25">
      <c r="A139" s="11"/>
      <c r="B139" s="11"/>
      <c r="C139" s="11"/>
      <c r="D139" s="11"/>
      <c r="E139" s="11"/>
      <c r="F139" s="11"/>
    </row>
    <row r="140" spans="1:6" s="10" customFormat="1" ht="14.25">
      <c r="A140" s="11"/>
      <c r="B140" s="11"/>
      <c r="C140" s="11"/>
      <c r="D140" s="11"/>
      <c r="E140" s="11"/>
      <c r="F140" s="11"/>
    </row>
    <row r="141" spans="1:6" s="10" customFormat="1" ht="14.25">
      <c r="A141" s="11"/>
      <c r="B141" s="11"/>
      <c r="C141" s="11"/>
      <c r="D141" s="11"/>
      <c r="E141" s="11"/>
      <c r="F141" s="11"/>
    </row>
    <row r="142" spans="1:6" s="10" customFormat="1" ht="14.25">
      <c r="A142" s="11"/>
      <c r="B142" s="11"/>
      <c r="C142" s="11"/>
      <c r="D142" s="11"/>
      <c r="E142" s="11"/>
      <c r="F142" s="11"/>
    </row>
    <row r="143" spans="1:6" s="10" customFormat="1" ht="14.25">
      <c r="A143" s="11"/>
      <c r="B143" s="11"/>
      <c r="C143" s="11"/>
      <c r="D143" s="11"/>
      <c r="E143" s="11"/>
      <c r="F143" s="11"/>
    </row>
    <row r="144" spans="1:6" s="10" customFormat="1" ht="14.25">
      <c r="A144" s="11"/>
      <c r="B144" s="11"/>
      <c r="C144" s="11"/>
      <c r="D144" s="11"/>
      <c r="E144" s="11"/>
      <c r="F144" s="11"/>
    </row>
    <row r="145" spans="1:6" s="10" customFormat="1" ht="14.25">
      <c r="A145" s="11"/>
      <c r="B145" s="11"/>
      <c r="C145" s="11"/>
      <c r="D145" s="11"/>
      <c r="E145" s="11"/>
      <c r="F145" s="11"/>
    </row>
    <row r="146" spans="1:6" s="10" customFormat="1" ht="14.25">
      <c r="A146" s="11"/>
      <c r="B146" s="11"/>
      <c r="C146" s="11"/>
      <c r="D146" s="11"/>
      <c r="E146" s="11"/>
      <c r="F146" s="11"/>
    </row>
    <row r="147" spans="1:6" s="10" customFormat="1" ht="14.25">
      <c r="A147" s="11"/>
      <c r="B147" s="11"/>
      <c r="C147" s="11"/>
      <c r="D147" s="11"/>
      <c r="E147" s="11"/>
      <c r="F147" s="11"/>
    </row>
    <row r="148" spans="1:6" s="10" customFormat="1" ht="14.25">
      <c r="A148" s="11"/>
      <c r="B148" s="11"/>
      <c r="C148" s="11"/>
      <c r="D148" s="11"/>
      <c r="E148" s="11"/>
      <c r="F148" s="11"/>
    </row>
    <row r="149" spans="1:6" s="10" customFormat="1" ht="14.25">
      <c r="A149" s="11"/>
      <c r="B149" s="11"/>
      <c r="C149" s="11"/>
      <c r="D149" s="11"/>
      <c r="E149" s="11"/>
      <c r="F149" s="11"/>
    </row>
    <row r="150" spans="1:6" s="10" customFormat="1" ht="14.25">
      <c r="A150" s="11"/>
      <c r="B150" s="11"/>
      <c r="C150" s="11"/>
      <c r="D150" s="11"/>
      <c r="E150" s="11"/>
      <c r="F150" s="11"/>
    </row>
    <row r="151" spans="1:6" s="10" customFormat="1" ht="14.25">
      <c r="A151" s="11"/>
      <c r="B151" s="11"/>
      <c r="C151" s="11"/>
      <c r="D151" s="11"/>
      <c r="E151" s="11"/>
      <c r="F151" s="11"/>
    </row>
    <row r="152" spans="1:6" s="10" customFormat="1" ht="14.25">
      <c r="A152" s="11"/>
      <c r="B152" s="11"/>
      <c r="C152" s="11"/>
      <c r="D152" s="11"/>
      <c r="E152" s="11"/>
      <c r="F152" s="11"/>
    </row>
    <row r="153" spans="1:6" s="10" customFormat="1" ht="14.25">
      <c r="A153" s="11"/>
      <c r="B153" s="11"/>
      <c r="C153" s="11"/>
      <c r="D153" s="11"/>
      <c r="E153" s="11"/>
      <c r="F153" s="11"/>
    </row>
    <row r="154" spans="1:6" s="10" customFormat="1" ht="14.25">
      <c r="A154" s="11"/>
      <c r="B154" s="11"/>
      <c r="C154" s="11"/>
      <c r="D154" s="11"/>
      <c r="E154" s="11"/>
      <c r="F154" s="11"/>
    </row>
    <row r="155" spans="1:6" s="10" customFormat="1" ht="14.25">
      <c r="A155" s="11"/>
      <c r="B155" s="11"/>
      <c r="C155" s="11"/>
      <c r="D155" s="11"/>
      <c r="E155" s="11"/>
      <c r="F155" s="11"/>
    </row>
    <row r="156" spans="1:6" s="10" customFormat="1" ht="14.25">
      <c r="A156" s="11"/>
      <c r="B156" s="11"/>
      <c r="C156" s="11"/>
      <c r="D156" s="11"/>
      <c r="E156" s="11"/>
      <c r="F156" s="11"/>
    </row>
    <row r="157" spans="1:6" s="10" customFormat="1" ht="14.25">
      <c r="A157" s="11"/>
      <c r="B157" s="11"/>
      <c r="C157" s="11"/>
      <c r="D157" s="11"/>
      <c r="E157" s="11"/>
      <c r="F157" s="11"/>
    </row>
    <row r="158" spans="1:6" s="10" customFormat="1" ht="14.25">
      <c r="A158" s="11"/>
      <c r="B158" s="11"/>
      <c r="C158" s="11"/>
      <c r="D158" s="11"/>
      <c r="E158" s="11"/>
      <c r="F158" s="11"/>
    </row>
    <row r="159" spans="1:6" s="10" customFormat="1" ht="14.25">
      <c r="A159" s="11"/>
      <c r="B159" s="11"/>
      <c r="C159" s="11"/>
      <c r="D159" s="11"/>
      <c r="E159" s="11"/>
      <c r="F159" s="11"/>
    </row>
    <row r="160" spans="1:6" s="10" customFormat="1" ht="14.25">
      <c r="A160" s="11"/>
      <c r="B160" s="11"/>
      <c r="C160" s="11"/>
      <c r="D160" s="11"/>
      <c r="E160" s="11"/>
      <c r="F160" s="11"/>
    </row>
    <row r="161" spans="1:6" s="10" customFormat="1" ht="14.25">
      <c r="A161" s="11"/>
      <c r="B161" s="11"/>
      <c r="C161" s="11"/>
      <c r="D161" s="11"/>
      <c r="E161" s="11"/>
      <c r="F161" s="11"/>
    </row>
    <row r="162" spans="1:6" s="10" customFormat="1" ht="14.25">
      <c r="A162" s="11"/>
      <c r="B162" s="11"/>
      <c r="C162" s="11"/>
      <c r="D162" s="11"/>
      <c r="E162" s="11"/>
      <c r="F162" s="11"/>
    </row>
    <row r="163" spans="1:6" s="10" customFormat="1" ht="14.25">
      <c r="A163" s="11"/>
      <c r="B163" s="11"/>
      <c r="C163" s="11"/>
      <c r="D163" s="11"/>
      <c r="E163" s="11"/>
      <c r="F163" s="11"/>
    </row>
    <row r="164" spans="1:6" s="10" customFormat="1" ht="14.25">
      <c r="A164" s="11"/>
      <c r="B164" s="11"/>
      <c r="C164" s="11"/>
      <c r="D164" s="11"/>
      <c r="E164" s="11"/>
      <c r="F164" s="11"/>
    </row>
    <row r="165" spans="1:6" s="10" customFormat="1" ht="14.25">
      <c r="A165" s="11"/>
      <c r="B165" s="11"/>
      <c r="C165" s="11"/>
      <c r="D165" s="11"/>
      <c r="E165" s="11"/>
      <c r="F165" s="11"/>
    </row>
    <row r="166" spans="1:6" s="10" customFormat="1" ht="14.25">
      <c r="A166" s="11"/>
      <c r="B166" s="11"/>
      <c r="C166" s="11"/>
      <c r="D166" s="11"/>
      <c r="E166" s="11"/>
      <c r="F166" s="11"/>
    </row>
    <row r="167" spans="1:6" s="10" customFormat="1" ht="14.25">
      <c r="A167" s="11"/>
      <c r="B167" s="11"/>
      <c r="C167" s="11"/>
      <c r="D167" s="11"/>
      <c r="E167" s="11"/>
      <c r="F167" s="11"/>
    </row>
    <row r="168" spans="1:6" s="10" customFormat="1" ht="14.25">
      <c r="A168" s="11"/>
      <c r="B168" s="11"/>
      <c r="C168" s="11"/>
      <c r="D168" s="11"/>
      <c r="E168" s="11"/>
      <c r="F168" s="11"/>
    </row>
    <row r="169" spans="1:6" s="10" customFormat="1" ht="14.25">
      <c r="A169" s="11"/>
      <c r="B169" s="11"/>
      <c r="C169" s="11"/>
      <c r="D169" s="11"/>
      <c r="E169" s="11"/>
      <c r="F169" s="11"/>
    </row>
    <row r="170" spans="1:6" s="10" customFormat="1" ht="14.25">
      <c r="A170" s="11"/>
      <c r="B170" s="11"/>
      <c r="C170" s="11"/>
      <c r="D170" s="11"/>
      <c r="E170" s="11"/>
      <c r="F170" s="11"/>
    </row>
    <row r="171" spans="1:6" s="10" customFormat="1" ht="14.25">
      <c r="A171" s="11"/>
      <c r="B171" s="11"/>
      <c r="C171" s="11"/>
      <c r="D171" s="11"/>
      <c r="E171" s="11"/>
      <c r="F171" s="11"/>
    </row>
    <row r="172" spans="1:6" s="10" customFormat="1" ht="14.25">
      <c r="A172" s="11"/>
      <c r="B172" s="11"/>
      <c r="C172" s="11"/>
      <c r="D172" s="11"/>
      <c r="E172" s="11"/>
      <c r="F172" s="11"/>
    </row>
    <row r="173" spans="1:6" s="10" customFormat="1" ht="14.25">
      <c r="A173" s="11"/>
      <c r="B173" s="11"/>
      <c r="C173" s="11"/>
      <c r="D173" s="11"/>
      <c r="E173" s="11"/>
      <c r="F173" s="11"/>
    </row>
    <row r="174" spans="1:6" s="10" customFormat="1" ht="14.25">
      <c r="A174" s="11"/>
      <c r="B174" s="11"/>
      <c r="C174" s="11"/>
      <c r="D174" s="11"/>
      <c r="E174" s="11"/>
      <c r="F174" s="11"/>
    </row>
    <row r="175" spans="1:6" s="10" customFormat="1" ht="14.25">
      <c r="A175" s="11"/>
      <c r="B175" s="11"/>
      <c r="C175" s="11"/>
      <c r="D175" s="11"/>
      <c r="E175" s="11"/>
      <c r="F175" s="11"/>
    </row>
    <row r="176" spans="1:6" s="10" customFormat="1" ht="14.25">
      <c r="A176" s="11"/>
      <c r="B176" s="11"/>
      <c r="C176" s="11"/>
      <c r="D176" s="11"/>
      <c r="E176" s="11"/>
      <c r="F176" s="11"/>
    </row>
    <row r="177" spans="1:6" s="10" customFormat="1" ht="14.25">
      <c r="A177" s="11"/>
      <c r="B177" s="11"/>
      <c r="C177" s="11"/>
      <c r="D177" s="11"/>
      <c r="E177" s="11"/>
      <c r="F177" s="11"/>
    </row>
    <row r="178" spans="1:6" s="10" customFormat="1" ht="14.25">
      <c r="A178" s="11"/>
      <c r="B178" s="11"/>
      <c r="C178" s="11"/>
      <c r="D178" s="11"/>
      <c r="E178" s="11"/>
      <c r="F178" s="11"/>
    </row>
    <row r="179" spans="1:6" s="10" customFormat="1" ht="14.25">
      <c r="A179" s="11"/>
      <c r="B179" s="11"/>
      <c r="C179" s="11"/>
      <c r="D179" s="11"/>
      <c r="E179" s="11"/>
      <c r="F179" s="11"/>
    </row>
    <row r="180" spans="1:6" s="10" customFormat="1" ht="14.25">
      <c r="A180" s="11"/>
      <c r="B180" s="11"/>
      <c r="C180" s="11"/>
      <c r="D180" s="11"/>
      <c r="E180" s="11"/>
      <c r="F180" s="11"/>
    </row>
    <row r="181" spans="1:6" s="10" customFormat="1" ht="14.25">
      <c r="A181" s="11"/>
      <c r="B181" s="11"/>
      <c r="C181" s="11"/>
      <c r="D181" s="11"/>
      <c r="E181" s="11"/>
      <c r="F181" s="11"/>
    </row>
    <row r="182" spans="1:6" s="10" customFormat="1" ht="14.25">
      <c r="A182" s="11"/>
      <c r="B182" s="11"/>
      <c r="C182" s="11"/>
      <c r="D182" s="11"/>
      <c r="E182" s="11"/>
      <c r="F182" s="11"/>
    </row>
    <row r="183" spans="1:6" s="10" customFormat="1" ht="14.25">
      <c r="A183" s="11"/>
      <c r="B183" s="11"/>
      <c r="C183" s="11"/>
      <c r="D183" s="11"/>
      <c r="E183" s="11"/>
      <c r="F183" s="11"/>
    </row>
    <row r="184" spans="1:6" s="10" customFormat="1" ht="14.25">
      <c r="A184" s="11"/>
      <c r="B184" s="11"/>
      <c r="C184" s="11"/>
      <c r="D184" s="11"/>
      <c r="E184" s="11"/>
      <c r="F184" s="11"/>
    </row>
    <row r="185" spans="1:6" s="10" customFormat="1" ht="14.25">
      <c r="A185" s="11"/>
      <c r="B185" s="11"/>
      <c r="C185" s="11"/>
      <c r="D185" s="11"/>
      <c r="E185" s="11"/>
      <c r="F185" s="11"/>
    </row>
    <row r="186" spans="1:6" s="10" customFormat="1" ht="14.25">
      <c r="A186" s="11"/>
      <c r="B186" s="11"/>
      <c r="C186" s="11"/>
      <c r="D186" s="11"/>
      <c r="E186" s="11"/>
      <c r="F186" s="11"/>
    </row>
    <row r="187" spans="1:6" s="10" customFormat="1" ht="14.25">
      <c r="A187" s="11"/>
      <c r="B187" s="11"/>
      <c r="C187" s="11"/>
      <c r="D187" s="11"/>
      <c r="E187" s="11"/>
      <c r="F187" s="11"/>
    </row>
    <row r="188" spans="1:6" s="10" customFormat="1" ht="14.25">
      <c r="A188" s="11"/>
      <c r="B188" s="11"/>
      <c r="C188" s="11"/>
      <c r="D188" s="11"/>
      <c r="E188" s="11"/>
      <c r="F188" s="11"/>
    </row>
    <row r="189" spans="1:6" s="10" customFormat="1" ht="14.25">
      <c r="A189" s="11"/>
      <c r="B189" s="11"/>
      <c r="C189" s="11"/>
      <c r="D189" s="11"/>
      <c r="E189" s="11"/>
      <c r="F189" s="11"/>
    </row>
    <row r="190" spans="1:6" s="10" customFormat="1" ht="14.25">
      <c r="A190" s="11"/>
      <c r="B190" s="11"/>
      <c r="C190" s="11"/>
      <c r="D190" s="11"/>
      <c r="E190" s="11"/>
      <c r="F190" s="11"/>
    </row>
    <row r="191" spans="1:6" s="10" customFormat="1" ht="14.25">
      <c r="A191" s="11"/>
      <c r="B191" s="11"/>
      <c r="C191" s="11"/>
      <c r="D191" s="11"/>
      <c r="E191" s="11"/>
      <c r="F191" s="11"/>
    </row>
    <row r="192" spans="1:6" s="10" customFormat="1" ht="14.25">
      <c r="A192" s="11"/>
      <c r="B192" s="11"/>
      <c r="C192" s="11"/>
      <c r="D192" s="11"/>
      <c r="E192" s="11"/>
      <c r="F192" s="11"/>
    </row>
    <row r="193" spans="1:6" s="10" customFormat="1" ht="14.25">
      <c r="A193" s="11"/>
      <c r="B193" s="11"/>
      <c r="C193" s="11"/>
      <c r="D193" s="11"/>
      <c r="E193" s="11"/>
      <c r="F193" s="11"/>
    </row>
    <row r="194" spans="1:6" s="10" customFormat="1" ht="14.25">
      <c r="A194" s="11"/>
      <c r="B194" s="11"/>
      <c r="C194" s="11"/>
      <c r="D194" s="11"/>
      <c r="E194" s="11"/>
      <c r="F194" s="11"/>
    </row>
    <row r="195" spans="1:6" s="10" customFormat="1" ht="14.25">
      <c r="A195" s="11"/>
      <c r="B195" s="11"/>
      <c r="C195" s="11"/>
      <c r="D195" s="11"/>
      <c r="E195" s="11"/>
      <c r="F195" s="11"/>
    </row>
    <row r="196" spans="1:6" s="10" customFormat="1" ht="14.25">
      <c r="A196" s="11"/>
      <c r="B196" s="11"/>
      <c r="C196" s="11"/>
      <c r="D196" s="11"/>
      <c r="E196" s="11"/>
      <c r="F196" s="11"/>
    </row>
    <row r="197" spans="1:6" ht="14.25">
      <c r="A197" s="11"/>
      <c r="B197" s="11"/>
      <c r="C197" s="11"/>
      <c r="D197" s="11"/>
      <c r="E197" s="11"/>
      <c r="F197" s="11"/>
    </row>
    <row r="198" spans="1:6" ht="14.25">
      <c r="A198" s="11"/>
      <c r="B198" s="11"/>
      <c r="C198" s="11"/>
      <c r="D198" s="11"/>
      <c r="E198" s="11"/>
      <c r="F198" s="11"/>
    </row>
    <row r="199" spans="1:6" ht="14.25">
      <c r="A199" s="11"/>
      <c r="B199" s="11"/>
      <c r="C199" s="11"/>
      <c r="D199" s="11"/>
      <c r="E199" s="11"/>
      <c r="F199" s="11"/>
    </row>
    <row r="200" spans="1:6" ht="14.25">
      <c r="A200" s="11"/>
      <c r="B200" s="11"/>
      <c r="C200" s="11"/>
      <c r="D200" s="11"/>
      <c r="E200" s="11"/>
      <c r="F200" s="11"/>
    </row>
    <row r="201" spans="1:6" ht="14.25">
      <c r="A201" s="11"/>
      <c r="B201" s="11"/>
      <c r="C201" s="11"/>
      <c r="D201" s="11"/>
      <c r="E201" s="11"/>
      <c r="F201" s="11"/>
    </row>
    <row r="202" spans="1:6" ht="14.25">
      <c r="A202" s="11"/>
      <c r="B202" s="11"/>
      <c r="C202" s="11"/>
      <c r="D202" s="11"/>
      <c r="E202" s="11"/>
      <c r="F202" s="11"/>
    </row>
    <row r="203" spans="1:6" ht="14.25">
      <c r="A203" s="11"/>
      <c r="B203" s="11"/>
      <c r="C203" s="11"/>
      <c r="D203" s="11"/>
      <c r="E203" s="11"/>
      <c r="F203" s="11"/>
    </row>
    <row r="204" spans="1:6" ht="14.25">
      <c r="A204" s="11"/>
      <c r="B204" s="11"/>
      <c r="C204" s="11"/>
      <c r="D204" s="11"/>
      <c r="E204" s="11"/>
      <c r="F204" s="11"/>
    </row>
    <row r="205" spans="1:6" ht="14.25">
      <c r="A205" s="11"/>
      <c r="B205" s="11"/>
      <c r="C205" s="11"/>
      <c r="D205" s="11"/>
      <c r="E205" s="11"/>
      <c r="F205" s="11"/>
    </row>
    <row r="206" spans="1:6" ht="14.25">
      <c r="A206" s="11"/>
      <c r="B206" s="11"/>
      <c r="C206" s="11"/>
      <c r="D206" s="11"/>
      <c r="E206" s="11"/>
      <c r="F206" s="11"/>
    </row>
    <row r="207" spans="1:6" ht="14.25">
      <c r="A207" s="11"/>
      <c r="B207" s="11"/>
      <c r="C207" s="11"/>
      <c r="D207" s="11"/>
      <c r="E207" s="11"/>
      <c r="F207" s="11"/>
    </row>
    <row r="208" spans="1:6" ht="14.25">
      <c r="A208" s="11"/>
      <c r="B208" s="11"/>
      <c r="C208" s="11"/>
      <c r="D208" s="11"/>
      <c r="E208" s="11"/>
      <c r="F208" s="11"/>
    </row>
    <row r="209" spans="1:6" ht="14.25">
      <c r="A209" s="11"/>
      <c r="B209" s="11"/>
      <c r="C209" s="11"/>
      <c r="D209" s="11"/>
      <c r="E209" s="11"/>
      <c r="F209" s="11"/>
    </row>
    <row r="210" spans="1:6" ht="14.25">
      <c r="A210" s="11"/>
      <c r="B210" s="11"/>
      <c r="C210" s="11"/>
      <c r="D210" s="11"/>
      <c r="E210" s="11"/>
      <c r="F210" s="11"/>
    </row>
    <row r="211" spans="1:6" ht="14.25">
      <c r="A211" s="11"/>
      <c r="B211" s="11"/>
      <c r="C211" s="11"/>
      <c r="D211" s="11"/>
      <c r="E211" s="11"/>
      <c r="F211" s="11"/>
    </row>
    <row r="212" spans="1:6" ht="14.25">
      <c r="A212" s="11"/>
      <c r="B212" s="11"/>
      <c r="C212" s="11"/>
      <c r="D212" s="11"/>
      <c r="E212" s="11"/>
      <c r="F212" s="11"/>
    </row>
    <row r="213" spans="1:6" ht="14.25">
      <c r="A213" s="11"/>
      <c r="B213" s="11"/>
      <c r="C213" s="11"/>
      <c r="D213" s="11"/>
      <c r="E213" s="11"/>
      <c r="F213" s="11"/>
    </row>
    <row r="214" spans="1:6" ht="14.25">
      <c r="A214" s="11"/>
      <c r="B214" s="11"/>
      <c r="C214" s="11"/>
      <c r="D214" s="11"/>
      <c r="E214" s="11"/>
      <c r="F214" s="11"/>
    </row>
    <row r="215" spans="1:6" ht="14.25">
      <c r="A215" s="11"/>
      <c r="B215" s="11"/>
      <c r="C215" s="11"/>
      <c r="D215" s="11"/>
      <c r="E215" s="11"/>
      <c r="F215" s="11"/>
    </row>
    <row r="216" spans="1:6" ht="14.25">
      <c r="A216" s="11"/>
      <c r="B216" s="11"/>
      <c r="C216" s="11"/>
      <c r="D216" s="11"/>
      <c r="E216" s="11"/>
      <c r="F216" s="11"/>
    </row>
    <row r="217" spans="1:6" ht="14.25">
      <c r="A217" s="11"/>
      <c r="B217" s="11"/>
      <c r="C217" s="11"/>
      <c r="D217" s="11"/>
      <c r="E217" s="11"/>
      <c r="F217" s="11"/>
    </row>
    <row r="218" spans="1:6" ht="14.25">
      <c r="A218" s="11"/>
      <c r="B218" s="11"/>
      <c r="C218" s="11"/>
      <c r="D218" s="11"/>
      <c r="E218" s="11"/>
      <c r="F218" s="11"/>
    </row>
    <row r="219" spans="1:6" ht="14.25">
      <c r="A219" s="11"/>
      <c r="B219" s="11"/>
      <c r="C219" s="11"/>
      <c r="D219" s="11"/>
      <c r="E219" s="11"/>
      <c r="F219" s="11"/>
    </row>
    <row r="220" spans="1:6" ht="14.25">
      <c r="A220" s="11"/>
      <c r="B220" s="11"/>
      <c r="C220" s="11"/>
      <c r="D220" s="11"/>
      <c r="E220" s="11"/>
      <c r="F220" s="11"/>
    </row>
    <row r="221" spans="1:6" ht="14.25">
      <c r="A221" s="11"/>
      <c r="B221" s="11"/>
      <c r="C221" s="11"/>
      <c r="D221" s="11"/>
      <c r="E221" s="11"/>
      <c r="F221" s="11"/>
    </row>
    <row r="222" spans="1:6" ht="14.25">
      <c r="A222" s="11"/>
      <c r="B222" s="11"/>
      <c r="C222" s="11"/>
      <c r="D222" s="11"/>
      <c r="E222" s="11"/>
      <c r="F222" s="11"/>
    </row>
    <row r="223" spans="1:6" ht="14.25">
      <c r="A223" s="11"/>
      <c r="B223" s="11"/>
      <c r="C223" s="11"/>
      <c r="D223" s="11"/>
      <c r="E223" s="11"/>
      <c r="F223" s="11"/>
    </row>
    <row r="224" spans="1:6" ht="14.25">
      <c r="A224" s="11"/>
      <c r="B224" s="11"/>
      <c r="C224" s="11"/>
      <c r="D224" s="11"/>
      <c r="E224" s="11"/>
      <c r="F224" s="11"/>
    </row>
    <row r="225" spans="1:6" ht="14.25">
      <c r="A225" s="11"/>
      <c r="B225" s="11"/>
      <c r="C225" s="11"/>
      <c r="D225" s="11"/>
      <c r="E225" s="11"/>
      <c r="F225" s="11"/>
    </row>
    <row r="226" spans="1:6" ht="14.25">
      <c r="A226" s="11"/>
      <c r="B226" s="11"/>
      <c r="C226" s="11"/>
      <c r="D226" s="11"/>
      <c r="E226" s="11"/>
      <c r="F226" s="11"/>
    </row>
    <row r="227" spans="1:6" ht="14.25">
      <c r="A227" s="11"/>
      <c r="B227" s="11"/>
      <c r="C227" s="11"/>
      <c r="D227" s="11"/>
      <c r="E227" s="11"/>
      <c r="F227" s="11"/>
    </row>
    <row r="228" spans="1:6" ht="14.25">
      <c r="A228" s="11"/>
      <c r="B228" s="11"/>
      <c r="C228" s="11"/>
      <c r="D228" s="11"/>
      <c r="E228" s="11"/>
      <c r="F228" s="11"/>
    </row>
    <row r="229" spans="1:6" ht="14.25">
      <c r="A229" s="11"/>
      <c r="B229" s="11"/>
      <c r="C229" s="11"/>
      <c r="D229" s="11"/>
      <c r="E229" s="11"/>
      <c r="F229" s="11"/>
    </row>
    <row r="230" spans="1:6" ht="14.25">
      <c r="A230" s="11"/>
      <c r="B230" s="11"/>
      <c r="C230" s="11"/>
      <c r="D230" s="11"/>
      <c r="E230" s="11"/>
      <c r="F230" s="11"/>
    </row>
    <row r="231" spans="1:6" ht="14.25">
      <c r="A231" s="11"/>
      <c r="B231" s="11"/>
      <c r="C231" s="11"/>
      <c r="D231" s="11"/>
      <c r="E231" s="11"/>
      <c r="F231" s="11"/>
    </row>
    <row r="232" spans="1:6" ht="14.25">
      <c r="A232" s="11"/>
      <c r="B232" s="11"/>
      <c r="C232" s="11"/>
      <c r="D232" s="11"/>
      <c r="E232" s="11"/>
      <c r="F232" s="11"/>
    </row>
    <row r="233" spans="1:6" ht="14.25">
      <c r="A233" s="11"/>
      <c r="B233" s="11"/>
      <c r="C233" s="11"/>
      <c r="D233" s="11"/>
      <c r="E233" s="11"/>
      <c r="F233" s="11"/>
    </row>
    <row r="234" spans="1:6" ht="14.25">
      <c r="A234" s="11"/>
      <c r="B234" s="11"/>
      <c r="C234" s="11"/>
      <c r="D234" s="11"/>
      <c r="E234" s="11"/>
      <c r="F234" s="11"/>
    </row>
    <row r="235" spans="1:6" ht="14.25">
      <c r="A235" s="11"/>
      <c r="B235" s="11"/>
      <c r="C235" s="11"/>
      <c r="D235" s="11"/>
      <c r="E235" s="11"/>
      <c r="F235" s="11"/>
    </row>
    <row r="236" spans="1:6" ht="14.25">
      <c r="A236" s="11"/>
      <c r="B236" s="11"/>
      <c r="C236" s="11"/>
      <c r="D236" s="11"/>
      <c r="E236" s="11"/>
      <c r="F236" s="11"/>
    </row>
    <row r="237" spans="1:6" ht="14.25">
      <c r="A237" s="11"/>
      <c r="B237" s="11"/>
      <c r="C237" s="11"/>
      <c r="D237" s="11"/>
      <c r="E237" s="11"/>
      <c r="F237" s="11"/>
    </row>
    <row r="238" spans="1:6" ht="14.25">
      <c r="A238" s="11"/>
      <c r="B238" s="11"/>
      <c r="C238" s="11"/>
      <c r="D238" s="11"/>
      <c r="E238" s="11"/>
      <c r="F238" s="11"/>
    </row>
    <row r="239" spans="1:6" ht="14.25">
      <c r="A239" s="11"/>
      <c r="B239" s="11"/>
      <c r="C239" s="11"/>
      <c r="D239" s="11"/>
      <c r="E239" s="11"/>
      <c r="F239" s="11"/>
    </row>
    <row r="240" spans="1:6" ht="14.25">
      <c r="A240" s="11"/>
      <c r="B240" s="11"/>
      <c r="C240" s="11"/>
      <c r="D240" s="11"/>
      <c r="E240" s="11"/>
      <c r="F240" s="11"/>
    </row>
    <row r="241" spans="1:6" ht="14.25">
      <c r="A241" s="11"/>
      <c r="B241" s="11"/>
      <c r="C241" s="11"/>
      <c r="D241" s="11"/>
      <c r="E241" s="11"/>
      <c r="F241" s="11"/>
    </row>
    <row r="242" spans="1:6" ht="14.25">
      <c r="A242" s="11"/>
      <c r="B242" s="11"/>
      <c r="C242" s="11"/>
      <c r="D242" s="11"/>
      <c r="E242" s="11"/>
      <c r="F242" s="11"/>
    </row>
    <row r="243" spans="1:6" ht="14.25">
      <c r="A243" s="11"/>
      <c r="B243" s="11"/>
      <c r="C243" s="11"/>
      <c r="D243" s="11"/>
      <c r="E243" s="11"/>
      <c r="F243" s="11"/>
    </row>
    <row r="244" spans="1:6" ht="14.25">
      <c r="A244" s="11"/>
      <c r="B244" s="11"/>
      <c r="C244" s="11"/>
      <c r="D244" s="11"/>
      <c r="E244" s="11"/>
      <c r="F244" s="11"/>
    </row>
    <row r="245" spans="1:6" ht="14.25">
      <c r="A245" s="11"/>
      <c r="B245" s="11"/>
      <c r="C245" s="11"/>
      <c r="D245" s="11"/>
      <c r="E245" s="11"/>
      <c r="F245" s="11"/>
    </row>
    <row r="246" spans="1:6" ht="14.25">
      <c r="A246" s="11"/>
      <c r="B246" s="11"/>
      <c r="C246" s="11"/>
      <c r="D246" s="11"/>
      <c r="E246" s="11"/>
      <c r="F246" s="11"/>
    </row>
    <row r="247" spans="1:6" ht="14.25">
      <c r="A247" s="11"/>
      <c r="B247" s="11"/>
      <c r="C247" s="11"/>
      <c r="D247" s="11"/>
      <c r="E247" s="11"/>
      <c r="F247" s="11"/>
    </row>
    <row r="248" spans="1:6" ht="14.25">
      <c r="A248" s="11"/>
      <c r="B248" s="11"/>
      <c r="C248" s="11"/>
      <c r="D248" s="11"/>
      <c r="E248" s="11"/>
      <c r="F248" s="11"/>
    </row>
    <row r="249" spans="1:6" ht="14.25">
      <c r="A249" s="11"/>
      <c r="B249" s="11"/>
      <c r="C249" s="11"/>
      <c r="D249" s="11"/>
      <c r="E249" s="11"/>
      <c r="F249" s="11"/>
    </row>
    <row r="250" spans="1:6" ht="14.25">
      <c r="A250" s="11"/>
      <c r="B250" s="11"/>
      <c r="C250" s="11"/>
      <c r="D250" s="11"/>
      <c r="E250" s="11"/>
      <c r="F250" s="11"/>
    </row>
    <row r="251" spans="1:6" ht="14.25">
      <c r="A251" s="11"/>
      <c r="B251" s="11"/>
      <c r="C251" s="11"/>
      <c r="D251" s="11"/>
      <c r="E251" s="11"/>
      <c r="F251" s="11"/>
    </row>
    <row r="252" spans="1:6" ht="14.25">
      <c r="A252" s="11"/>
      <c r="B252" s="11"/>
      <c r="C252" s="11"/>
      <c r="D252" s="11"/>
      <c r="E252" s="11"/>
      <c r="F252" s="11"/>
    </row>
    <row r="253" spans="1:6" ht="14.25">
      <c r="A253" s="11"/>
      <c r="B253" s="11"/>
      <c r="C253" s="11"/>
      <c r="D253" s="11"/>
      <c r="E253" s="11"/>
      <c r="F253" s="11"/>
    </row>
    <row r="254" spans="1:6" ht="14.25">
      <c r="A254" s="11"/>
      <c r="B254" s="11"/>
      <c r="C254" s="11"/>
      <c r="D254" s="11"/>
      <c r="E254" s="11"/>
      <c r="F254" s="11"/>
    </row>
    <row r="255" spans="1:6" ht="14.25">
      <c r="A255" s="11"/>
      <c r="B255" s="11"/>
      <c r="C255" s="11"/>
      <c r="D255" s="11"/>
      <c r="E255" s="11"/>
      <c r="F255" s="11"/>
    </row>
    <row r="256" spans="1:6" ht="14.25">
      <c r="A256" s="11"/>
      <c r="B256" s="11"/>
      <c r="C256" s="11"/>
      <c r="D256" s="11"/>
      <c r="E256" s="11"/>
      <c r="F256" s="11"/>
    </row>
    <row r="257" spans="1:6" ht="14.25">
      <c r="A257" s="11"/>
      <c r="B257" s="11"/>
      <c r="C257" s="11"/>
      <c r="D257" s="11"/>
      <c r="E257" s="11"/>
      <c r="F257" s="11"/>
    </row>
    <row r="258" spans="1:6" ht="14.25">
      <c r="A258" s="11"/>
      <c r="B258" s="11"/>
      <c r="C258" s="11"/>
      <c r="D258" s="11"/>
      <c r="E258" s="11"/>
      <c r="F258" s="11"/>
    </row>
    <row r="259" spans="1:6" ht="14.25">
      <c r="A259" s="11"/>
      <c r="B259" s="11"/>
      <c r="C259" s="11"/>
      <c r="D259" s="11"/>
      <c r="E259" s="11"/>
      <c r="F259" s="11"/>
    </row>
    <row r="260" spans="1:6" ht="14.25">
      <c r="A260" s="11"/>
      <c r="B260" s="11"/>
      <c r="C260" s="11"/>
      <c r="D260" s="11"/>
      <c r="E260" s="11"/>
      <c r="F260" s="11"/>
    </row>
    <row r="261" spans="1:6" ht="14.25">
      <c r="A261" s="11"/>
      <c r="B261" s="11"/>
      <c r="C261" s="11"/>
      <c r="D261" s="11"/>
      <c r="E261" s="11"/>
      <c r="F261" s="11"/>
    </row>
    <row r="262" spans="1:6" ht="14.25">
      <c r="A262" s="11"/>
      <c r="B262" s="11"/>
      <c r="C262" s="11"/>
      <c r="D262" s="11"/>
      <c r="E262" s="11"/>
      <c r="F262" s="11"/>
    </row>
    <row r="263" spans="1:6" ht="14.25">
      <c r="A263" s="11"/>
      <c r="B263" s="11"/>
      <c r="C263" s="11"/>
      <c r="D263" s="11"/>
      <c r="E263" s="11"/>
      <c r="F263" s="11"/>
    </row>
    <row r="264" spans="1:6" ht="14.25">
      <c r="A264" s="11"/>
      <c r="B264" s="11"/>
      <c r="C264" s="11"/>
      <c r="D264" s="11"/>
      <c r="E264" s="11"/>
      <c r="F264" s="11"/>
    </row>
    <row r="265" spans="1:6" ht="14.25">
      <c r="A265" s="11"/>
      <c r="B265" s="11"/>
      <c r="C265" s="11"/>
      <c r="D265" s="11"/>
      <c r="E265" s="11"/>
      <c r="F265" s="11"/>
    </row>
    <row r="266" spans="1:6" ht="14.25">
      <c r="A266" s="11"/>
      <c r="B266" s="11"/>
      <c r="C266" s="11"/>
      <c r="D266" s="11"/>
      <c r="E266" s="11"/>
      <c r="F266" s="11"/>
    </row>
    <row r="267" spans="1:6" ht="14.25">
      <c r="A267" s="11"/>
      <c r="B267" s="11"/>
      <c r="C267" s="11"/>
      <c r="D267" s="11"/>
      <c r="E267" s="11"/>
      <c r="F267" s="11"/>
    </row>
    <row r="268" spans="1:6" ht="14.25">
      <c r="A268" s="11"/>
      <c r="B268" s="11"/>
      <c r="C268" s="11"/>
      <c r="D268" s="11"/>
      <c r="E268" s="11"/>
      <c r="F268" s="11"/>
    </row>
    <row r="269" spans="1:6" ht="14.25">
      <c r="A269" s="11"/>
      <c r="B269" s="11"/>
      <c r="C269" s="11"/>
      <c r="D269" s="11"/>
      <c r="E269" s="11"/>
      <c r="F269" s="11"/>
    </row>
    <row r="270" spans="1:6" ht="14.25">
      <c r="A270" s="11"/>
      <c r="B270" s="11"/>
      <c r="C270" s="11"/>
      <c r="D270" s="11"/>
      <c r="E270" s="11"/>
      <c r="F270" s="11"/>
    </row>
    <row r="271" spans="1:6" ht="14.25">
      <c r="A271" s="11"/>
      <c r="B271" s="11"/>
      <c r="C271" s="11"/>
      <c r="D271" s="11"/>
      <c r="E271" s="11"/>
      <c r="F271" s="11"/>
    </row>
    <row r="272" spans="1:6" ht="14.25">
      <c r="A272" s="11"/>
      <c r="B272" s="11"/>
      <c r="C272" s="11"/>
      <c r="D272" s="11"/>
      <c r="E272" s="11"/>
      <c r="F272" s="11"/>
    </row>
    <row r="273" spans="1:6" ht="14.25">
      <c r="A273" s="11"/>
      <c r="B273" s="11"/>
      <c r="C273" s="11"/>
      <c r="D273" s="11"/>
      <c r="E273" s="11"/>
      <c r="F273" s="11"/>
    </row>
    <row r="274" spans="1:6" ht="14.25">
      <c r="A274" s="11"/>
      <c r="B274" s="11"/>
      <c r="C274" s="11"/>
      <c r="D274" s="11"/>
      <c r="E274" s="11"/>
      <c r="F274" s="11"/>
    </row>
    <row r="275" spans="1:6" ht="14.25">
      <c r="A275" s="11"/>
      <c r="B275" s="11"/>
      <c r="C275" s="11"/>
      <c r="D275" s="11"/>
      <c r="E275" s="11"/>
      <c r="F275" s="11"/>
    </row>
    <row r="276" spans="1:6" ht="14.25">
      <c r="A276" s="11"/>
      <c r="B276" s="11"/>
      <c r="C276" s="11"/>
      <c r="D276" s="11"/>
      <c r="E276" s="11"/>
      <c r="F276" s="11"/>
    </row>
    <row r="277" spans="1:6" ht="14.25">
      <c r="A277" s="11"/>
      <c r="B277" s="11"/>
      <c r="C277" s="11"/>
      <c r="D277" s="11"/>
      <c r="E277" s="11"/>
      <c r="F277" s="11"/>
    </row>
    <row r="278" spans="1:6" ht="14.25">
      <c r="A278" s="11"/>
      <c r="B278" s="11"/>
      <c r="C278" s="11"/>
      <c r="D278" s="11"/>
      <c r="E278" s="11"/>
      <c r="F278" s="11"/>
    </row>
    <row r="279" spans="1:6" ht="14.25">
      <c r="A279" s="11"/>
      <c r="B279" s="11"/>
      <c r="C279" s="11"/>
      <c r="D279" s="11"/>
      <c r="E279" s="11"/>
      <c r="F279" s="11"/>
    </row>
    <row r="280" spans="1:6" ht="14.25">
      <c r="A280" s="11"/>
      <c r="B280" s="11"/>
      <c r="C280" s="11"/>
      <c r="D280" s="11"/>
      <c r="E280" s="11"/>
      <c r="F280" s="11"/>
    </row>
    <row r="281" spans="1:6" ht="14.25">
      <c r="A281" s="11"/>
      <c r="B281" s="11"/>
      <c r="C281" s="11"/>
      <c r="D281" s="11"/>
      <c r="E281" s="11"/>
      <c r="F281" s="11"/>
    </row>
  </sheetData>
  <mergeCells count="6">
    <mergeCell ref="C48:E48"/>
    <mergeCell ref="C4:E4"/>
    <mergeCell ref="B7:E7"/>
    <mergeCell ref="B19:E19"/>
    <mergeCell ref="B20:E20"/>
    <mergeCell ref="B32:E32"/>
  </mergeCells>
  <pageMargins left="0.98425196850393704" right="0.98425196850393704" top="0.49" bottom="0.64" header="0.511811023622047" footer="1.1811023622047201"/>
  <pageSetup paperSize="9" scale="90" firstPageNumber="352"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43"/>
  <sheetViews>
    <sheetView workbookViewId="0">
      <selection activeCell="T7" sqref="T7"/>
    </sheetView>
  </sheetViews>
  <sheetFormatPr defaultRowHeight="15.95" customHeight="1"/>
  <cols>
    <col min="1" max="1" width="25.42578125" style="10" customWidth="1"/>
    <col min="2" max="4" width="10.42578125" style="10" hidden="1" customWidth="1"/>
    <col min="5" max="9" width="10.42578125" style="10" customWidth="1"/>
    <col min="10" max="10" width="9.140625" style="10"/>
    <col min="11" max="16384" width="9.140625" style="27"/>
  </cols>
  <sheetData>
    <row r="1" spans="1:10" s="3" customFormat="1" ht="24" customHeight="1">
      <c r="A1" s="1" t="s">
        <v>816</v>
      </c>
      <c r="B1" s="1"/>
      <c r="C1" s="1"/>
    </row>
    <row r="2" spans="1:10" s="3" customFormat="1" ht="20.100000000000001" customHeight="1">
      <c r="A2" s="4" t="s">
        <v>798</v>
      </c>
      <c r="B2" s="1"/>
    </row>
    <row r="3" spans="1:10" s="3" customFormat="1" ht="6.75" customHeight="1">
      <c r="A3" s="6"/>
      <c r="B3" s="1"/>
    </row>
    <row r="4" spans="1:10" s="10" customFormat="1" ht="15.75" customHeight="1">
      <c r="A4" s="123"/>
      <c r="B4" s="180"/>
      <c r="C4" s="189"/>
      <c r="D4" s="11"/>
      <c r="F4" s="123"/>
      <c r="G4" s="123"/>
      <c r="H4" s="123"/>
      <c r="I4" s="179" t="s">
        <v>385</v>
      </c>
      <c r="J4" s="11"/>
    </row>
    <row r="5" spans="1:10" s="10" customFormat="1" ht="21.75" customHeight="1">
      <c r="A5" s="11"/>
      <c r="B5" s="12">
        <v>2010</v>
      </c>
      <c r="C5" s="131">
        <v>2014</v>
      </c>
      <c r="D5" s="131">
        <v>2015</v>
      </c>
      <c r="E5" s="131">
        <v>2016</v>
      </c>
      <c r="F5" s="131">
        <v>2017</v>
      </c>
      <c r="G5" s="131">
        <v>2018</v>
      </c>
      <c r="H5" s="131">
        <v>2019</v>
      </c>
      <c r="I5" s="131">
        <v>2020</v>
      </c>
      <c r="J5" s="11"/>
    </row>
    <row r="6" spans="1:10" s="10" customFormat="1" ht="7.5" customHeight="1">
      <c r="A6" s="11"/>
      <c r="B6" s="283"/>
      <c r="C6" s="11"/>
      <c r="D6" s="11"/>
      <c r="E6" s="11"/>
      <c r="F6" s="11"/>
      <c r="G6" s="11"/>
      <c r="H6" s="11"/>
      <c r="I6" s="11"/>
      <c r="J6" s="11"/>
    </row>
    <row r="7" spans="1:10" s="10" customFormat="1" ht="27.75" customHeight="1">
      <c r="A7" s="201" t="s">
        <v>2</v>
      </c>
      <c r="B7" s="358">
        <f t="shared" ref="B7:D7" si="0">SUM(B8:B31)</f>
        <v>33828</v>
      </c>
      <c r="C7" s="358">
        <f t="shared" si="0"/>
        <v>31975</v>
      </c>
      <c r="D7" s="358">
        <f t="shared" si="0"/>
        <v>31988.5</v>
      </c>
      <c r="E7" s="358">
        <v>29886</v>
      </c>
      <c r="F7" s="358">
        <v>30341.599999999999</v>
      </c>
      <c r="G7" s="376">
        <v>28709.359999999997</v>
      </c>
      <c r="H7" s="376">
        <v>28153</v>
      </c>
      <c r="I7" s="376">
        <v>27614.6</v>
      </c>
      <c r="J7" s="268"/>
    </row>
    <row r="8" spans="1:10" s="10" customFormat="1" ht="21.75" customHeight="1">
      <c r="A8" s="19" t="s">
        <v>3</v>
      </c>
      <c r="B8" s="116">
        <f>'127'!B8:B9+'130'!B8:B9+'133'!B8:B9</f>
        <v>26</v>
      </c>
      <c r="C8" s="116">
        <f>'127'!C8:C9+'130'!C8:C9+'133'!C8:C9</f>
        <v>15</v>
      </c>
      <c r="D8" s="116">
        <f>'127'!D8:D9+'130'!D8:D9+'133'!D8:D9</f>
        <v>15.5</v>
      </c>
      <c r="E8" s="20">
        <v>16</v>
      </c>
      <c r="F8" s="20">
        <v>9.9</v>
      </c>
      <c r="G8" s="20">
        <v>5.5</v>
      </c>
      <c r="H8" s="20">
        <v>5.0999999999999996</v>
      </c>
      <c r="I8" s="20">
        <v>5.6</v>
      </c>
      <c r="J8" s="11"/>
    </row>
    <row r="9" spans="1:10" s="10" customFormat="1" ht="21.75" customHeight="1">
      <c r="A9" s="186" t="s">
        <v>4</v>
      </c>
      <c r="B9" s="116"/>
      <c r="C9" s="116"/>
      <c r="D9" s="116"/>
      <c r="E9" s="116"/>
      <c r="F9" s="116"/>
      <c r="G9" s="393"/>
      <c r="H9" s="116"/>
      <c r="I9" s="11"/>
      <c r="J9" s="268"/>
    </row>
    <row r="10" spans="1:10" s="10" customFormat="1" ht="21.75" customHeight="1">
      <c r="A10" s="19" t="s">
        <v>5</v>
      </c>
      <c r="B10" s="116">
        <f>'127'!B10:B11+'130'!B10:B11+'133'!B10:B11</f>
        <v>0</v>
      </c>
      <c r="C10" s="116">
        <f>'127'!C10:C11+'130'!C10:C11+'133'!C10:C11</f>
        <v>0</v>
      </c>
      <c r="D10" s="116">
        <f>'127'!D10:D11+'130'!D10:D11+'133'!D10:D11</f>
        <v>0</v>
      </c>
      <c r="E10" s="116">
        <v>0</v>
      </c>
      <c r="F10" s="116">
        <v>0</v>
      </c>
      <c r="G10" s="393">
        <v>0</v>
      </c>
      <c r="H10" s="116">
        <v>0</v>
      </c>
      <c r="I10" s="116">
        <v>0</v>
      </c>
      <c r="J10" s="268"/>
    </row>
    <row r="11" spans="1:10" s="10" customFormat="1" ht="21.75" customHeight="1">
      <c r="A11" s="186" t="s">
        <v>6</v>
      </c>
      <c r="B11" s="116"/>
      <c r="C11" s="116"/>
      <c r="D11" s="116"/>
      <c r="E11" s="116"/>
      <c r="F11" s="116"/>
      <c r="G11" s="393"/>
      <c r="H11" s="116"/>
      <c r="I11" s="11"/>
      <c r="J11" s="268"/>
    </row>
    <row r="12" spans="1:10" s="10" customFormat="1" ht="21.75" customHeight="1">
      <c r="A12" s="19" t="s">
        <v>7</v>
      </c>
      <c r="B12" s="116">
        <f>'127'!B12:B13+'130'!B12:B13+'133'!B12:B13</f>
        <v>2493</v>
      </c>
      <c r="C12" s="116">
        <f>'127'!C12:C13+'130'!C12:C13+'133'!C12:C13</f>
        <v>2146</v>
      </c>
      <c r="D12" s="116">
        <f>'127'!D12:D13+'130'!D12:D13+'133'!D12:D13</f>
        <v>2185</v>
      </c>
      <c r="E12" s="116">
        <v>2072</v>
      </c>
      <c r="F12" s="116">
        <v>2101</v>
      </c>
      <c r="G12" s="393">
        <v>2056</v>
      </c>
      <c r="H12" s="116">
        <v>2040</v>
      </c>
      <c r="I12" s="20">
        <v>1887</v>
      </c>
      <c r="J12" s="268"/>
    </row>
    <row r="13" spans="1:10" s="10" customFormat="1" ht="21.75" customHeight="1">
      <c r="A13" s="186" t="s">
        <v>8</v>
      </c>
      <c r="B13" s="116"/>
      <c r="C13" s="116"/>
      <c r="D13" s="116"/>
      <c r="E13" s="116"/>
      <c r="F13" s="116"/>
      <c r="G13" s="393"/>
      <c r="H13" s="116"/>
      <c r="I13" s="20"/>
      <c r="J13" s="268"/>
    </row>
    <row r="14" spans="1:10" s="10" customFormat="1" ht="21.75" customHeight="1">
      <c r="A14" s="19" t="s">
        <v>9</v>
      </c>
      <c r="B14" s="116">
        <f>'127'!B14:B15+'130'!B14:B15+'133'!B14:B15</f>
        <v>177</v>
      </c>
      <c r="C14" s="116">
        <f>'127'!C14:C15+'130'!C14:C15+'133'!C14:C15</f>
        <v>147</v>
      </c>
      <c r="D14" s="116">
        <f>'127'!D14:D15+'130'!D14:D15+'133'!D14:D15</f>
        <v>148</v>
      </c>
      <c r="E14" s="116">
        <v>142</v>
      </c>
      <c r="F14" s="116">
        <v>144</v>
      </c>
      <c r="G14" s="393">
        <v>148</v>
      </c>
      <c r="H14" s="116">
        <v>148</v>
      </c>
      <c r="I14" s="20">
        <v>159</v>
      </c>
      <c r="J14" s="268"/>
    </row>
    <row r="15" spans="1:10" s="10" customFormat="1" ht="21.75" customHeight="1">
      <c r="A15" s="186" t="s">
        <v>31</v>
      </c>
      <c r="B15" s="116"/>
      <c r="C15" s="116"/>
      <c r="D15" s="116"/>
      <c r="E15" s="116"/>
      <c r="F15" s="116"/>
      <c r="G15" s="393"/>
      <c r="H15" s="116"/>
      <c r="I15" s="20"/>
      <c r="J15" s="268"/>
    </row>
    <row r="16" spans="1:10" s="10" customFormat="1" ht="21.75" customHeight="1">
      <c r="A16" s="19" t="s">
        <v>11</v>
      </c>
      <c r="B16" s="116">
        <f>'127'!B16:B17+'130'!B16:B17+'133'!B16:B17</f>
        <v>2902</v>
      </c>
      <c r="C16" s="116">
        <f>'127'!C16:C17+'130'!C16:C17+'133'!C16:C17</f>
        <v>2648</v>
      </c>
      <c r="D16" s="116">
        <f>'127'!D16:D17+'130'!D16:D17+'133'!D16:D17</f>
        <v>2463</v>
      </c>
      <c r="E16" s="116">
        <v>2402</v>
      </c>
      <c r="F16" s="116">
        <v>2214.5</v>
      </c>
      <c r="G16" s="393">
        <v>1883.6</v>
      </c>
      <c r="H16" s="116">
        <v>1763</v>
      </c>
      <c r="I16" s="20">
        <v>1422</v>
      </c>
      <c r="J16" s="268"/>
    </row>
    <row r="17" spans="1:10" s="10" customFormat="1" ht="21.75" customHeight="1">
      <c r="A17" s="186" t="s">
        <v>32</v>
      </c>
      <c r="B17" s="116"/>
      <c r="C17" s="116"/>
      <c r="D17" s="116"/>
      <c r="E17" s="116"/>
      <c r="F17" s="116"/>
      <c r="G17" s="393"/>
      <c r="H17" s="116"/>
      <c r="I17" s="11"/>
      <c r="J17" s="268"/>
    </row>
    <row r="18" spans="1:10" s="10" customFormat="1" ht="21.75" customHeight="1">
      <c r="A18" s="19" t="s">
        <v>13</v>
      </c>
      <c r="B18" s="116">
        <f>'127'!B18:B19+'130'!B18:B19+'133'!B18:B19</f>
        <v>4115</v>
      </c>
      <c r="C18" s="116">
        <f>'127'!C18:C19+'130'!C18:C19+'133'!C18:C19</f>
        <v>3322</v>
      </c>
      <c r="D18" s="116">
        <f>'127'!D18:D19+'130'!D18:D19+'133'!D18:D19</f>
        <v>3146</v>
      </c>
      <c r="E18" s="116">
        <v>2915</v>
      </c>
      <c r="F18" s="116">
        <v>2696</v>
      </c>
      <c r="G18" s="393">
        <v>2709.5</v>
      </c>
      <c r="H18" s="116">
        <v>2372.4</v>
      </c>
      <c r="I18" s="20">
        <v>2101</v>
      </c>
      <c r="J18" s="268"/>
    </row>
    <row r="19" spans="1:10" s="10" customFormat="1" ht="21.75" customHeight="1">
      <c r="A19" s="186" t="s">
        <v>34</v>
      </c>
      <c r="B19" s="116"/>
      <c r="C19" s="116"/>
      <c r="D19" s="116"/>
      <c r="E19" s="116"/>
      <c r="F19" s="116"/>
      <c r="G19" s="393"/>
      <c r="H19" s="116"/>
      <c r="I19" s="20"/>
      <c r="J19" s="268"/>
    </row>
    <row r="20" spans="1:10" s="10" customFormat="1" ht="21.75" customHeight="1">
      <c r="A20" s="19" t="s">
        <v>15</v>
      </c>
      <c r="B20" s="116">
        <f>'127'!B20:B21+'130'!B20:B21+'133'!B20:B21</f>
        <v>4309</v>
      </c>
      <c r="C20" s="116">
        <f>'127'!C20:C21+'130'!C20:C21+'133'!C20:C21</f>
        <v>4314</v>
      </c>
      <c r="D20" s="116">
        <f>'127'!D20:D21+'130'!D20:D21+'133'!D20:D21</f>
        <v>4337</v>
      </c>
      <c r="E20" s="116">
        <v>4136</v>
      </c>
      <c r="F20" s="116">
        <v>4221</v>
      </c>
      <c r="G20" s="393">
        <v>3955</v>
      </c>
      <c r="H20" s="116">
        <v>3547</v>
      </c>
      <c r="I20" s="20">
        <v>3385</v>
      </c>
      <c r="J20" s="268"/>
    </row>
    <row r="21" spans="1:10" s="10" customFormat="1" ht="21.75" customHeight="1">
      <c r="A21" s="186" t="s">
        <v>35</v>
      </c>
      <c r="B21" s="116"/>
      <c r="C21" s="116"/>
      <c r="D21" s="116"/>
      <c r="E21" s="116"/>
      <c r="F21" s="116"/>
      <c r="G21" s="393"/>
      <c r="H21" s="116"/>
      <c r="I21" s="20"/>
      <c r="J21" s="268"/>
    </row>
    <row r="22" spans="1:10" s="10" customFormat="1" ht="21.75" customHeight="1">
      <c r="A22" s="19" t="s">
        <v>17</v>
      </c>
      <c r="B22" s="116">
        <f>'127'!B22:B23+'130'!B22:B23+'133'!B22:B23</f>
        <v>2908</v>
      </c>
      <c r="C22" s="116">
        <f>'127'!C22:C23+'130'!C22:C23+'133'!C22:C23</f>
        <v>3079</v>
      </c>
      <c r="D22" s="116">
        <f>'127'!D22:D23+'130'!D22:D23+'133'!D22:D23</f>
        <v>3275</v>
      </c>
      <c r="E22" s="116">
        <v>3000</v>
      </c>
      <c r="F22" s="116">
        <v>3165</v>
      </c>
      <c r="G22" s="393">
        <v>3129.3999999999996</v>
      </c>
      <c r="H22" s="116">
        <v>3039.3</v>
      </c>
      <c r="I22" s="20">
        <v>3198</v>
      </c>
      <c r="J22" s="268"/>
    </row>
    <row r="23" spans="1:10" s="10" customFormat="1" ht="21.75" customHeight="1">
      <c r="A23" s="186" t="s">
        <v>36</v>
      </c>
      <c r="B23" s="116"/>
      <c r="C23" s="116"/>
      <c r="D23" s="116"/>
      <c r="E23" s="116"/>
      <c r="F23" s="116"/>
      <c r="G23" s="393"/>
      <c r="H23" s="116"/>
      <c r="I23" s="11"/>
      <c r="J23" s="268"/>
    </row>
    <row r="24" spans="1:10" s="10" customFormat="1" ht="21.75" customHeight="1">
      <c r="A24" s="19" t="s">
        <v>19</v>
      </c>
      <c r="B24" s="116">
        <f>'127'!B24:B25+'130'!B24:B25+'133'!B24:B25</f>
        <v>146</v>
      </c>
      <c r="C24" s="116">
        <f>'127'!C24:C25+'130'!C24:C25+'133'!C24:C25</f>
        <v>56</v>
      </c>
      <c r="D24" s="116">
        <f>'127'!D24:D25+'130'!D24:D25+'133'!D24:D25</f>
        <v>46</v>
      </c>
      <c r="E24" s="116">
        <v>40</v>
      </c>
      <c r="F24" s="116">
        <v>33.4</v>
      </c>
      <c r="G24" s="393">
        <v>8.1999999999999993</v>
      </c>
      <c r="H24" s="116">
        <v>0</v>
      </c>
      <c r="I24" s="116">
        <v>0</v>
      </c>
      <c r="J24" s="268"/>
    </row>
    <row r="25" spans="1:10" s="10" customFormat="1" ht="21.75" customHeight="1">
      <c r="A25" s="186" t="s">
        <v>37</v>
      </c>
      <c r="B25" s="116"/>
      <c r="C25" s="116"/>
      <c r="D25" s="116"/>
      <c r="E25" s="116"/>
      <c r="F25" s="116"/>
      <c r="G25" s="393"/>
      <c r="H25" s="116"/>
      <c r="I25" s="11"/>
      <c r="J25" s="268"/>
    </row>
    <row r="26" spans="1:10" s="10" customFormat="1" ht="21.75" customHeight="1">
      <c r="A26" s="19" t="s">
        <v>21</v>
      </c>
      <c r="B26" s="116">
        <f>'127'!B26:B27+'130'!B26:B27+'133'!B26:B27</f>
        <v>642</v>
      </c>
      <c r="C26" s="116">
        <f>'127'!C26:C27+'130'!C26:C27+'133'!C26:C27</f>
        <v>343</v>
      </c>
      <c r="D26" s="116">
        <f>'127'!D26:D27+'130'!D26:D27+'133'!D26:D27</f>
        <v>351</v>
      </c>
      <c r="E26" s="116">
        <v>332</v>
      </c>
      <c r="F26" s="116">
        <v>299.10000000000002</v>
      </c>
      <c r="G26" s="393">
        <v>224.95999999999998</v>
      </c>
      <c r="H26" s="116">
        <v>195.3</v>
      </c>
      <c r="I26" s="20">
        <v>173</v>
      </c>
      <c r="J26" s="268"/>
    </row>
    <row r="27" spans="1:10" s="10" customFormat="1" ht="21.75" customHeight="1">
      <c r="A27" s="186" t="s">
        <v>38</v>
      </c>
      <c r="B27" s="116"/>
      <c r="C27" s="116"/>
      <c r="D27" s="116"/>
      <c r="E27" s="116"/>
      <c r="F27" s="116"/>
      <c r="G27" s="393"/>
      <c r="H27" s="116"/>
      <c r="I27" s="20"/>
      <c r="J27" s="268"/>
    </row>
    <row r="28" spans="1:10" s="10" customFormat="1" ht="21.75" customHeight="1">
      <c r="A28" s="19" t="s">
        <v>23</v>
      </c>
      <c r="B28" s="116">
        <f>'127'!B28:B29+'130'!B28:B29+'133'!B28:B29</f>
        <v>7612</v>
      </c>
      <c r="C28" s="116">
        <f>'127'!C28:C29+'130'!C28:C29+'133'!C28:C29</f>
        <v>6904</v>
      </c>
      <c r="D28" s="116">
        <f>'127'!D28:D29+'130'!D28:D29+'133'!D28:D29</f>
        <v>6824</v>
      </c>
      <c r="E28" s="116">
        <v>6590</v>
      </c>
      <c r="F28" s="116">
        <v>6200.4</v>
      </c>
      <c r="G28" s="393">
        <v>5356.4</v>
      </c>
      <c r="H28" s="116">
        <v>5281</v>
      </c>
      <c r="I28" s="20">
        <v>5319</v>
      </c>
      <c r="J28" s="268"/>
    </row>
    <row r="29" spans="1:10" s="10" customFormat="1" ht="21.75" customHeight="1">
      <c r="A29" s="186" t="s">
        <v>39</v>
      </c>
      <c r="B29" s="116"/>
      <c r="C29" s="116"/>
      <c r="D29" s="116"/>
      <c r="E29" s="116"/>
      <c r="F29" s="116"/>
      <c r="G29" s="393"/>
      <c r="H29" s="116"/>
      <c r="I29" s="20"/>
      <c r="J29" s="268"/>
    </row>
    <row r="30" spans="1:10" s="10" customFormat="1" ht="21.75" customHeight="1">
      <c r="A30" s="19" t="s">
        <v>25</v>
      </c>
      <c r="B30" s="116">
        <f>'127'!B30:B31+'130'!B30:B31+'133'!B30:B31</f>
        <v>8498</v>
      </c>
      <c r="C30" s="116">
        <f>'127'!C30:C31+'130'!C30:C31+'133'!C30:C31</f>
        <v>9001</v>
      </c>
      <c r="D30" s="116">
        <f>'127'!D30:D31+'130'!D30:D31+'133'!D30:D31</f>
        <v>9198</v>
      </c>
      <c r="E30" s="116">
        <v>8241</v>
      </c>
      <c r="F30" s="116">
        <v>9257.2999999999993</v>
      </c>
      <c r="G30" s="393">
        <v>9232.7999999999993</v>
      </c>
      <c r="H30" s="116">
        <v>9761.9</v>
      </c>
      <c r="I30" s="20">
        <v>9965</v>
      </c>
      <c r="J30" s="268"/>
    </row>
    <row r="31" spans="1:10" s="10" customFormat="1" ht="21.75" customHeight="1">
      <c r="A31" s="186" t="s">
        <v>40</v>
      </c>
      <c r="B31" s="393"/>
      <c r="C31" s="393"/>
      <c r="D31" s="393"/>
      <c r="E31" s="393"/>
      <c r="F31" s="393"/>
      <c r="G31" s="393"/>
      <c r="H31" s="393"/>
      <c r="I31" s="393"/>
      <c r="J31" s="268"/>
    </row>
    <row r="32" spans="1:10" s="10" customFormat="1" ht="13.5" customHeight="1">
      <c r="A32" s="123"/>
      <c r="B32" s="429"/>
      <c r="C32" s="123"/>
      <c r="D32" s="123"/>
      <c r="E32" s="123"/>
      <c r="F32" s="123"/>
      <c r="G32" s="123"/>
      <c r="H32" s="123"/>
      <c r="I32" s="123"/>
      <c r="J32" s="11"/>
    </row>
    <row r="33" spans="1:10" s="10" customFormat="1" ht="27.75" customHeight="1">
      <c r="A33" s="11"/>
      <c r="B33" s="268"/>
      <c r="C33" s="11"/>
      <c r="D33" s="11"/>
      <c r="E33" s="11"/>
      <c r="F33" s="11"/>
      <c r="G33" s="11"/>
      <c r="H33" s="11"/>
      <c r="I33" s="11"/>
      <c r="J33" s="11"/>
    </row>
    <row r="34" spans="1:10" s="10" customFormat="1" ht="20.100000000000001" customHeight="1">
      <c r="A34" s="11"/>
      <c r="B34" s="11"/>
      <c r="C34" s="11"/>
      <c r="D34" s="11"/>
      <c r="E34" s="11"/>
      <c r="F34" s="11"/>
      <c r="G34" s="11"/>
      <c r="H34" s="11"/>
      <c r="I34" s="11"/>
      <c r="J34" s="11"/>
    </row>
    <row r="35" spans="1:10" s="10" customFormat="1" ht="20.100000000000001" customHeight="1">
      <c r="A35" s="11"/>
      <c r="B35" s="11"/>
      <c r="C35" s="11"/>
      <c r="D35" s="11"/>
      <c r="E35" s="11"/>
      <c r="F35" s="11"/>
      <c r="G35" s="11"/>
      <c r="H35" s="11"/>
      <c r="I35" s="11"/>
      <c r="J35" s="11"/>
    </row>
    <row r="36" spans="1:10" s="10" customFormat="1" ht="20.100000000000001" customHeight="1">
      <c r="A36" s="11"/>
      <c r="B36" s="11"/>
      <c r="C36" s="11"/>
      <c r="D36" s="11"/>
      <c r="E36" s="11"/>
      <c r="F36" s="11"/>
      <c r="G36" s="11"/>
      <c r="H36" s="11"/>
      <c r="I36" s="11"/>
      <c r="J36" s="11"/>
    </row>
    <row r="37" spans="1:10" s="10" customFormat="1" ht="20.100000000000001" customHeight="1">
      <c r="A37" s="11"/>
      <c r="B37" s="11"/>
      <c r="C37" s="11"/>
      <c r="D37" s="11"/>
      <c r="E37" s="11"/>
      <c r="F37" s="11"/>
      <c r="G37" s="11"/>
      <c r="H37" s="11"/>
      <c r="I37" s="11"/>
      <c r="J37" s="11"/>
    </row>
    <row r="38" spans="1:10" s="10" customFormat="1" ht="20.100000000000001" customHeight="1">
      <c r="A38" s="11"/>
      <c r="B38" s="11"/>
      <c r="C38" s="11"/>
      <c r="D38" s="11"/>
      <c r="E38" s="11"/>
      <c r="F38" s="11"/>
      <c r="G38" s="11"/>
      <c r="H38" s="11"/>
      <c r="I38" s="11"/>
      <c r="J38" s="11"/>
    </row>
    <row r="39" spans="1:10" s="10" customFormat="1" ht="20.100000000000001" customHeight="1">
      <c r="A39" s="11"/>
      <c r="B39" s="11"/>
      <c r="C39" s="11"/>
      <c r="D39" s="11"/>
      <c r="E39" s="11"/>
      <c r="F39" s="11"/>
      <c r="G39" s="11"/>
      <c r="H39" s="11"/>
      <c r="I39" s="11"/>
      <c r="J39" s="11"/>
    </row>
    <row r="40" spans="1:10" s="10" customFormat="1" ht="20.100000000000001" customHeight="1">
      <c r="A40" s="11"/>
      <c r="B40" s="11"/>
      <c r="C40" s="11"/>
      <c r="D40" s="11"/>
      <c r="E40" s="11"/>
      <c r="F40" s="11"/>
      <c r="G40" s="11"/>
      <c r="H40" s="11"/>
      <c r="I40" s="11"/>
      <c r="J40" s="11"/>
    </row>
    <row r="41" spans="1:10" s="10" customFormat="1" ht="20.100000000000001" customHeight="1">
      <c r="A41" s="11"/>
      <c r="B41" s="11"/>
      <c r="C41" s="11"/>
      <c r="D41" s="11"/>
      <c r="E41" s="11"/>
      <c r="F41" s="11"/>
      <c r="G41" s="11"/>
      <c r="H41" s="11"/>
      <c r="I41" s="11"/>
      <c r="J41" s="11"/>
    </row>
    <row r="42" spans="1:10" s="10" customFormat="1" ht="20.100000000000001" customHeight="1">
      <c r="A42" s="11"/>
      <c r="B42" s="11"/>
      <c r="C42" s="11"/>
      <c r="D42" s="11"/>
      <c r="E42" s="11"/>
      <c r="F42" s="11"/>
      <c r="G42" s="11"/>
      <c r="H42" s="11"/>
      <c r="I42" s="11"/>
      <c r="J42" s="11"/>
    </row>
    <row r="43" spans="1:10" s="10" customFormat="1" ht="20.100000000000001" customHeight="1">
      <c r="A43" s="11"/>
      <c r="B43" s="11"/>
      <c r="C43" s="11"/>
      <c r="D43" s="11"/>
      <c r="E43" s="11"/>
      <c r="F43" s="11"/>
      <c r="G43" s="11"/>
      <c r="H43" s="11"/>
      <c r="I43" s="11"/>
      <c r="J43" s="11"/>
    </row>
    <row r="44" spans="1:10" s="10" customFormat="1" ht="20.100000000000001" customHeight="1">
      <c r="A44" s="11"/>
      <c r="B44" s="11"/>
      <c r="C44" s="11"/>
      <c r="D44" s="11"/>
      <c r="E44" s="11"/>
      <c r="F44" s="11"/>
      <c r="G44" s="11"/>
      <c r="H44" s="11"/>
      <c r="I44" s="11"/>
      <c r="J44" s="11"/>
    </row>
    <row r="45" spans="1:10" s="10" customFormat="1" ht="20.100000000000001" customHeight="1">
      <c r="A45" s="11"/>
      <c r="B45" s="11"/>
      <c r="C45" s="11"/>
      <c r="D45" s="11"/>
      <c r="E45" s="11"/>
      <c r="F45" s="11"/>
      <c r="G45" s="11"/>
      <c r="H45" s="11"/>
      <c r="I45" s="11"/>
      <c r="J45" s="11"/>
    </row>
    <row r="46" spans="1:10" s="10" customFormat="1" ht="20.100000000000001" customHeight="1">
      <c r="A46" s="11"/>
      <c r="B46" s="11"/>
      <c r="C46" s="11"/>
      <c r="D46" s="11"/>
      <c r="E46" s="11"/>
      <c r="F46" s="11"/>
      <c r="G46" s="11"/>
      <c r="H46" s="11"/>
      <c r="I46" s="11"/>
      <c r="J46" s="11"/>
    </row>
    <row r="47" spans="1:10" s="10" customFormat="1" ht="15.95" customHeight="1">
      <c r="A47" s="11"/>
      <c r="B47" s="11"/>
      <c r="C47" s="11"/>
      <c r="D47" s="11"/>
      <c r="E47" s="11"/>
      <c r="F47" s="11"/>
      <c r="G47" s="11"/>
      <c r="H47" s="11"/>
      <c r="I47" s="11"/>
      <c r="J47" s="11"/>
    </row>
    <row r="48" spans="1:10" s="10" customFormat="1" ht="15.95" customHeight="1">
      <c r="A48" s="11"/>
      <c r="B48" s="11"/>
      <c r="C48" s="11"/>
      <c r="D48" s="11"/>
      <c r="E48" s="11"/>
      <c r="F48" s="11"/>
      <c r="G48" s="11"/>
      <c r="H48" s="11"/>
      <c r="I48" s="11"/>
      <c r="J48" s="11"/>
    </row>
    <row r="49" spans="1:10" s="10" customFormat="1" ht="15.95" customHeight="1">
      <c r="A49" s="11"/>
      <c r="B49" s="11"/>
      <c r="C49" s="11"/>
      <c r="D49" s="11"/>
      <c r="E49" s="11"/>
      <c r="F49" s="11"/>
      <c r="G49" s="11"/>
      <c r="H49" s="11"/>
      <c r="I49" s="11"/>
      <c r="J49" s="11"/>
    </row>
    <row r="50" spans="1:10" s="10" customFormat="1" ht="15.95" customHeight="1">
      <c r="A50" s="11"/>
      <c r="B50" s="11"/>
      <c r="C50" s="11"/>
      <c r="D50" s="11"/>
      <c r="E50" s="11"/>
      <c r="F50" s="11"/>
      <c r="G50" s="11"/>
      <c r="H50" s="11"/>
      <c r="I50" s="11"/>
      <c r="J50" s="11"/>
    </row>
    <row r="51" spans="1:10" s="10" customFormat="1" ht="15.95" customHeight="1">
      <c r="A51" s="11"/>
      <c r="B51" s="11"/>
      <c r="C51" s="11"/>
      <c r="D51" s="11"/>
      <c r="E51" s="11"/>
      <c r="F51" s="11"/>
      <c r="G51" s="11"/>
      <c r="H51" s="11"/>
      <c r="I51" s="11"/>
      <c r="J51" s="11"/>
    </row>
    <row r="52" spans="1:10" s="10" customFormat="1" ht="15.95" customHeight="1">
      <c r="A52" s="11"/>
      <c r="B52" s="11"/>
      <c r="C52" s="11"/>
      <c r="D52" s="11"/>
      <c r="E52" s="11"/>
      <c r="F52" s="11"/>
      <c r="G52" s="11"/>
      <c r="H52" s="11"/>
      <c r="I52" s="11"/>
      <c r="J52" s="11"/>
    </row>
    <row r="53" spans="1:10" s="10" customFormat="1" ht="15.95" customHeight="1">
      <c r="A53" s="11"/>
      <c r="B53" s="11"/>
      <c r="C53" s="11"/>
      <c r="D53" s="11"/>
      <c r="E53" s="11"/>
      <c r="F53" s="11"/>
      <c r="G53" s="11"/>
      <c r="H53" s="11"/>
      <c r="I53" s="11"/>
      <c r="J53" s="11"/>
    </row>
    <row r="54" spans="1:10" s="10" customFormat="1" ht="15.95" customHeight="1">
      <c r="A54" s="11"/>
      <c r="B54" s="11"/>
      <c r="C54" s="11"/>
      <c r="D54" s="11"/>
      <c r="E54" s="11"/>
      <c r="F54" s="11"/>
      <c r="G54" s="11"/>
      <c r="H54" s="11"/>
      <c r="I54" s="11"/>
      <c r="J54" s="11"/>
    </row>
    <row r="55" spans="1:10" s="10" customFormat="1" ht="15.95" customHeight="1">
      <c r="A55" s="11"/>
      <c r="B55" s="11"/>
      <c r="C55" s="11"/>
      <c r="D55" s="11"/>
      <c r="E55" s="11"/>
      <c r="F55" s="11"/>
      <c r="G55" s="11"/>
      <c r="H55" s="11"/>
      <c r="I55" s="11"/>
      <c r="J55" s="11"/>
    </row>
    <row r="56" spans="1:10" s="10" customFormat="1" ht="15.95" customHeight="1">
      <c r="A56" s="11"/>
      <c r="B56" s="11"/>
      <c r="C56" s="11"/>
      <c r="D56" s="11"/>
      <c r="E56" s="11"/>
      <c r="F56" s="11"/>
      <c r="G56" s="11"/>
      <c r="H56" s="11"/>
      <c r="I56" s="11"/>
      <c r="J56" s="11"/>
    </row>
    <row r="57" spans="1:10" s="10" customFormat="1" ht="15.95" customHeight="1">
      <c r="A57" s="11"/>
      <c r="B57" s="11"/>
      <c r="C57" s="11"/>
      <c r="D57" s="11"/>
      <c r="E57" s="11"/>
      <c r="F57" s="11"/>
      <c r="G57" s="11"/>
      <c r="H57" s="11"/>
      <c r="I57" s="11"/>
      <c r="J57" s="11"/>
    </row>
    <row r="58" spans="1:10" s="10" customFormat="1" ht="15.95" customHeight="1">
      <c r="A58" s="11"/>
      <c r="B58" s="11"/>
      <c r="C58" s="11"/>
      <c r="D58" s="11"/>
      <c r="E58" s="11"/>
      <c r="F58" s="11"/>
      <c r="G58" s="11"/>
      <c r="H58" s="11"/>
      <c r="I58" s="11"/>
      <c r="J58" s="11"/>
    </row>
    <row r="59" spans="1:10" s="10" customFormat="1" ht="15.95" customHeight="1">
      <c r="A59" s="11"/>
      <c r="B59" s="11"/>
      <c r="C59" s="11"/>
      <c r="D59" s="11"/>
      <c r="E59" s="11"/>
      <c r="F59" s="11"/>
      <c r="G59" s="11"/>
      <c r="H59" s="11"/>
      <c r="I59" s="11"/>
      <c r="J59" s="11"/>
    </row>
    <row r="60" spans="1:10" s="10" customFormat="1" ht="15.95" customHeight="1">
      <c r="A60" s="11"/>
      <c r="B60" s="11"/>
      <c r="C60" s="11"/>
      <c r="D60" s="11"/>
      <c r="E60" s="11"/>
      <c r="F60" s="11"/>
      <c r="G60" s="11"/>
      <c r="H60" s="11"/>
      <c r="I60" s="11"/>
      <c r="J60" s="11"/>
    </row>
    <row r="61" spans="1:10" s="10" customFormat="1" ht="15.95" customHeight="1">
      <c r="A61" s="11"/>
      <c r="B61" s="11"/>
      <c r="C61" s="11"/>
      <c r="D61" s="11"/>
      <c r="E61" s="11"/>
      <c r="F61" s="11"/>
      <c r="G61" s="11"/>
      <c r="H61" s="11"/>
      <c r="I61" s="11"/>
      <c r="J61" s="11"/>
    </row>
    <row r="62" spans="1:10" s="10" customFormat="1" ht="15.95" customHeight="1">
      <c r="A62" s="11"/>
      <c r="B62" s="11"/>
      <c r="C62" s="11"/>
      <c r="D62" s="11"/>
      <c r="E62" s="11"/>
      <c r="F62" s="11"/>
      <c r="G62" s="11"/>
      <c r="H62" s="11"/>
      <c r="I62" s="11"/>
      <c r="J62" s="11"/>
    </row>
    <row r="63" spans="1:10" s="10" customFormat="1" ht="15.95" customHeight="1">
      <c r="A63" s="11"/>
      <c r="B63" s="11"/>
      <c r="C63" s="11"/>
      <c r="D63" s="11"/>
      <c r="E63" s="11"/>
      <c r="F63" s="11"/>
      <c r="G63" s="11"/>
      <c r="H63" s="11"/>
      <c r="I63" s="11"/>
      <c r="J63" s="11"/>
    </row>
    <row r="64" spans="1:10" s="10" customFormat="1" ht="15.95" customHeight="1">
      <c r="A64" s="11"/>
      <c r="B64" s="11"/>
      <c r="C64" s="11"/>
      <c r="D64" s="11"/>
      <c r="E64" s="11"/>
      <c r="F64" s="11"/>
      <c r="G64" s="11"/>
      <c r="H64" s="11"/>
      <c r="I64" s="11"/>
      <c r="J64" s="11"/>
    </row>
    <row r="65" spans="1:10" s="10" customFormat="1" ht="15.95" customHeight="1">
      <c r="A65" s="11"/>
      <c r="B65" s="11"/>
      <c r="C65" s="11"/>
      <c r="D65" s="11"/>
      <c r="E65" s="11"/>
      <c r="F65" s="11"/>
      <c r="G65" s="11"/>
      <c r="H65" s="11"/>
      <c r="I65" s="11"/>
      <c r="J65" s="11"/>
    </row>
    <row r="66" spans="1:10" s="10" customFormat="1" ht="15.95" customHeight="1">
      <c r="A66" s="11"/>
      <c r="B66" s="11"/>
      <c r="C66" s="11"/>
      <c r="D66" s="11"/>
      <c r="E66" s="11"/>
      <c r="F66" s="11"/>
      <c r="G66" s="11"/>
      <c r="H66" s="11"/>
      <c r="I66" s="11"/>
      <c r="J66" s="11"/>
    </row>
    <row r="67" spans="1:10" s="10" customFormat="1" ht="15.95" customHeight="1">
      <c r="A67" s="11"/>
      <c r="B67" s="11"/>
      <c r="C67" s="11"/>
      <c r="D67" s="11"/>
      <c r="E67" s="11"/>
      <c r="F67" s="11"/>
      <c r="G67" s="11"/>
      <c r="H67" s="11"/>
      <c r="I67" s="11"/>
      <c r="J67" s="11"/>
    </row>
    <row r="68" spans="1:10" s="10" customFormat="1" ht="15.95" customHeight="1">
      <c r="A68" s="11"/>
      <c r="B68" s="11"/>
      <c r="C68" s="11"/>
      <c r="D68" s="11"/>
      <c r="E68" s="11"/>
      <c r="F68" s="11"/>
      <c r="G68" s="11"/>
      <c r="H68" s="11"/>
      <c r="I68" s="11"/>
      <c r="J68" s="11"/>
    </row>
    <row r="69" spans="1:10" s="10" customFormat="1" ht="15.95" customHeight="1">
      <c r="A69" s="11"/>
      <c r="B69" s="11"/>
      <c r="C69" s="11"/>
      <c r="D69" s="11"/>
      <c r="E69" s="11"/>
      <c r="F69" s="11"/>
      <c r="G69" s="11"/>
      <c r="H69" s="11"/>
      <c r="I69" s="11"/>
      <c r="J69" s="11"/>
    </row>
    <row r="70" spans="1:10" s="10" customFormat="1" ht="15.95" customHeight="1">
      <c r="A70" s="11"/>
      <c r="B70" s="11"/>
      <c r="C70" s="11"/>
      <c r="D70" s="11"/>
      <c r="E70" s="11"/>
      <c r="F70" s="11"/>
      <c r="G70" s="11"/>
      <c r="H70" s="11"/>
      <c r="I70" s="11"/>
      <c r="J70" s="11"/>
    </row>
    <row r="71" spans="1:10" s="10" customFormat="1" ht="15.95" customHeight="1">
      <c r="A71" s="11"/>
      <c r="B71" s="11"/>
      <c r="C71" s="11"/>
      <c r="D71" s="11"/>
      <c r="E71" s="11"/>
      <c r="F71" s="11"/>
      <c r="G71" s="11"/>
      <c r="H71" s="11"/>
      <c r="I71" s="11"/>
      <c r="J71" s="11"/>
    </row>
    <row r="72" spans="1:10" s="10" customFormat="1" ht="15.95" customHeight="1">
      <c r="A72" s="11"/>
      <c r="B72" s="11"/>
      <c r="C72" s="11"/>
      <c r="D72" s="11"/>
      <c r="E72" s="11"/>
      <c r="F72" s="11"/>
      <c r="G72" s="11"/>
      <c r="H72" s="11"/>
      <c r="I72" s="11"/>
      <c r="J72" s="11"/>
    </row>
    <row r="73" spans="1:10" s="10" customFormat="1" ht="15.95" customHeight="1">
      <c r="A73" s="11"/>
      <c r="B73" s="11"/>
      <c r="C73" s="11"/>
      <c r="D73" s="11"/>
      <c r="E73" s="11"/>
      <c r="F73" s="11"/>
      <c r="G73" s="11"/>
      <c r="H73" s="11"/>
      <c r="I73" s="11"/>
      <c r="J73" s="11"/>
    </row>
    <row r="74" spans="1:10" s="10" customFormat="1" ht="15.95" customHeight="1">
      <c r="A74" s="11"/>
      <c r="B74" s="11"/>
      <c r="C74" s="11"/>
      <c r="D74" s="11"/>
      <c r="E74" s="11"/>
      <c r="F74" s="11"/>
      <c r="G74" s="11"/>
      <c r="H74" s="11"/>
      <c r="I74" s="11"/>
      <c r="J74" s="11"/>
    </row>
    <row r="75" spans="1:10" s="10" customFormat="1" ht="15.95" customHeight="1">
      <c r="A75" s="11"/>
      <c r="B75" s="11"/>
      <c r="C75" s="11"/>
      <c r="D75" s="11"/>
      <c r="E75" s="11"/>
      <c r="F75" s="11"/>
      <c r="G75" s="11"/>
      <c r="H75" s="11"/>
      <c r="I75" s="11"/>
      <c r="J75" s="11"/>
    </row>
    <row r="76" spans="1:10" s="10" customFormat="1" ht="15.95" customHeight="1">
      <c r="A76" s="11"/>
      <c r="B76" s="11"/>
      <c r="C76" s="11"/>
      <c r="D76" s="11"/>
      <c r="E76" s="11"/>
      <c r="F76" s="11"/>
      <c r="G76" s="11"/>
      <c r="H76" s="11"/>
      <c r="I76" s="11"/>
      <c r="J76" s="11"/>
    </row>
    <row r="77" spans="1:10" s="10" customFormat="1" ht="15.95" customHeight="1">
      <c r="A77" s="11"/>
      <c r="B77" s="11"/>
      <c r="C77" s="11"/>
      <c r="D77" s="11"/>
      <c r="E77" s="11"/>
      <c r="F77" s="11"/>
      <c r="G77" s="11"/>
      <c r="H77" s="11"/>
      <c r="I77" s="11"/>
      <c r="J77" s="11"/>
    </row>
    <row r="78" spans="1:10" s="10" customFormat="1" ht="15.95" customHeight="1">
      <c r="A78" s="11"/>
      <c r="B78" s="11"/>
      <c r="C78" s="11"/>
      <c r="D78" s="11"/>
      <c r="E78" s="11"/>
      <c r="F78" s="11"/>
      <c r="G78" s="11"/>
      <c r="H78" s="11"/>
      <c r="I78" s="11"/>
      <c r="J78" s="11"/>
    </row>
    <row r="79" spans="1:10" s="10" customFormat="1" ht="15.95" customHeight="1">
      <c r="A79" s="11"/>
      <c r="B79" s="11"/>
      <c r="C79" s="11"/>
      <c r="D79" s="11"/>
      <c r="E79" s="11"/>
      <c r="F79" s="11"/>
      <c r="G79" s="11"/>
      <c r="H79" s="11"/>
      <c r="I79" s="11"/>
      <c r="J79" s="11"/>
    </row>
    <row r="80" spans="1:10" s="10" customFormat="1" ht="15.95" customHeight="1">
      <c r="A80" s="11"/>
      <c r="B80" s="11"/>
      <c r="C80" s="11"/>
      <c r="D80" s="11"/>
      <c r="E80" s="11"/>
      <c r="F80" s="11"/>
      <c r="G80" s="11"/>
      <c r="H80" s="11"/>
      <c r="I80" s="11"/>
      <c r="J80" s="11"/>
    </row>
    <row r="81" spans="1:10" s="10" customFormat="1" ht="15.95" customHeight="1">
      <c r="A81" s="11"/>
      <c r="B81" s="11"/>
      <c r="C81" s="11"/>
      <c r="D81" s="11"/>
      <c r="E81" s="11"/>
      <c r="F81" s="11"/>
      <c r="G81" s="11"/>
      <c r="H81" s="11"/>
      <c r="I81" s="11"/>
      <c r="J81" s="11"/>
    </row>
    <row r="82" spans="1:10" s="10" customFormat="1" ht="15.95" customHeight="1">
      <c r="A82" s="11"/>
      <c r="B82" s="11"/>
      <c r="C82" s="11"/>
      <c r="D82" s="11"/>
      <c r="E82" s="11"/>
      <c r="F82" s="11"/>
      <c r="G82" s="11"/>
      <c r="H82" s="11"/>
      <c r="I82" s="11"/>
      <c r="J82" s="11"/>
    </row>
    <row r="83" spans="1:10" s="10" customFormat="1" ht="15.95" customHeight="1">
      <c r="A83" s="11"/>
      <c r="B83" s="11"/>
      <c r="C83" s="11"/>
      <c r="D83" s="11"/>
      <c r="E83" s="11"/>
      <c r="F83" s="11"/>
      <c r="G83" s="11"/>
      <c r="H83" s="11"/>
      <c r="I83" s="11"/>
      <c r="J83" s="11"/>
    </row>
    <row r="84" spans="1:10" s="10" customFormat="1" ht="15.95" customHeight="1">
      <c r="A84" s="11"/>
      <c r="B84" s="11"/>
      <c r="C84" s="11"/>
      <c r="D84" s="11"/>
      <c r="E84" s="11"/>
      <c r="F84" s="11"/>
      <c r="G84" s="11"/>
      <c r="H84" s="11"/>
      <c r="I84" s="11"/>
      <c r="J84" s="11"/>
    </row>
    <row r="85" spans="1:10" s="10" customFormat="1" ht="15.95" customHeight="1">
      <c r="A85" s="11"/>
      <c r="B85" s="11"/>
      <c r="C85" s="11"/>
      <c r="D85" s="11"/>
      <c r="E85" s="11"/>
      <c r="F85" s="11"/>
      <c r="G85" s="11"/>
      <c r="H85" s="11"/>
      <c r="I85" s="11"/>
      <c r="J85" s="11"/>
    </row>
    <row r="86" spans="1:10" s="10" customFormat="1" ht="15.95" customHeight="1">
      <c r="A86" s="11"/>
      <c r="B86" s="11"/>
      <c r="C86" s="11"/>
      <c r="D86" s="11"/>
      <c r="E86" s="11"/>
      <c r="F86" s="11"/>
      <c r="G86" s="11"/>
      <c r="H86" s="11"/>
      <c r="I86" s="11"/>
      <c r="J86" s="11"/>
    </row>
    <row r="87" spans="1:10" s="10" customFormat="1" ht="15.95" customHeight="1">
      <c r="A87" s="11"/>
      <c r="B87" s="11"/>
      <c r="C87" s="11"/>
      <c r="D87" s="11"/>
      <c r="E87" s="11"/>
      <c r="F87" s="11"/>
      <c r="G87" s="11"/>
      <c r="H87" s="11"/>
      <c r="I87" s="11"/>
      <c r="J87" s="11"/>
    </row>
    <row r="88" spans="1:10" s="10" customFormat="1" ht="15.95" customHeight="1">
      <c r="A88" s="11"/>
      <c r="B88" s="11"/>
      <c r="C88" s="11"/>
      <c r="D88" s="11"/>
      <c r="E88" s="11"/>
      <c r="F88" s="11"/>
      <c r="G88" s="11"/>
      <c r="H88" s="11"/>
      <c r="I88" s="11"/>
      <c r="J88" s="11"/>
    </row>
    <row r="89" spans="1:10" s="10" customFormat="1" ht="15.95" customHeight="1">
      <c r="A89" s="11"/>
      <c r="B89" s="11"/>
      <c r="C89" s="11"/>
      <c r="D89" s="11"/>
      <c r="E89" s="11"/>
      <c r="F89" s="11"/>
      <c r="G89" s="11"/>
      <c r="H89" s="11"/>
      <c r="I89" s="11"/>
      <c r="J89" s="11"/>
    </row>
    <row r="90" spans="1:10" s="10" customFormat="1" ht="15.95" customHeight="1">
      <c r="A90" s="11"/>
      <c r="B90" s="11"/>
      <c r="C90" s="11"/>
      <c r="D90" s="11"/>
      <c r="E90" s="11"/>
      <c r="F90" s="11"/>
      <c r="G90" s="11"/>
      <c r="H90" s="11"/>
      <c r="I90" s="11"/>
      <c r="J90" s="11"/>
    </row>
    <row r="91" spans="1:10" s="10" customFormat="1" ht="15.95" customHeight="1">
      <c r="A91" s="11"/>
      <c r="B91" s="11"/>
      <c r="C91" s="11"/>
      <c r="D91" s="11"/>
      <c r="E91" s="11"/>
      <c r="F91" s="11"/>
      <c r="G91" s="11"/>
      <c r="H91" s="11"/>
      <c r="I91" s="11"/>
      <c r="J91" s="11"/>
    </row>
    <row r="92" spans="1:10" s="10" customFormat="1" ht="15.95" customHeight="1">
      <c r="A92" s="11"/>
      <c r="B92" s="11"/>
      <c r="C92" s="11"/>
      <c r="D92" s="11"/>
      <c r="E92" s="11"/>
      <c r="F92" s="11"/>
      <c r="G92" s="11"/>
      <c r="H92" s="11"/>
      <c r="I92" s="11"/>
      <c r="J92" s="11"/>
    </row>
    <row r="93" spans="1:10" s="10" customFormat="1" ht="15.95" customHeight="1">
      <c r="A93" s="11"/>
      <c r="B93" s="11"/>
      <c r="C93" s="11"/>
      <c r="D93" s="11"/>
      <c r="E93" s="11"/>
      <c r="F93" s="11"/>
      <c r="G93" s="11"/>
      <c r="H93" s="11"/>
      <c r="I93" s="11"/>
      <c r="J93" s="11"/>
    </row>
    <row r="94" spans="1:10" s="10" customFormat="1" ht="15.95" customHeight="1">
      <c r="A94" s="11"/>
      <c r="B94" s="11"/>
      <c r="C94" s="11"/>
      <c r="D94" s="11"/>
      <c r="E94" s="11"/>
      <c r="F94" s="11"/>
      <c r="G94" s="11"/>
      <c r="H94" s="11"/>
      <c r="I94" s="11"/>
      <c r="J94" s="11"/>
    </row>
    <row r="95" spans="1:10" s="10" customFormat="1" ht="15.95" customHeight="1">
      <c r="A95" s="11"/>
      <c r="B95" s="11"/>
      <c r="C95" s="11"/>
      <c r="D95" s="11"/>
      <c r="E95" s="11"/>
      <c r="F95" s="11"/>
      <c r="G95" s="11"/>
      <c r="H95" s="11"/>
      <c r="I95" s="11"/>
      <c r="J95" s="11"/>
    </row>
    <row r="96" spans="1:10" s="10" customFormat="1" ht="15.95" customHeight="1">
      <c r="A96" s="11"/>
      <c r="B96" s="11"/>
      <c r="C96" s="11"/>
      <c r="D96" s="11"/>
      <c r="E96" s="11"/>
      <c r="F96" s="11"/>
      <c r="G96" s="11"/>
      <c r="H96" s="11"/>
      <c r="I96" s="11"/>
      <c r="J96" s="11"/>
    </row>
    <row r="97" spans="1:10" s="10" customFormat="1" ht="15.95" customHeight="1">
      <c r="A97" s="11"/>
      <c r="B97" s="11"/>
      <c r="C97" s="11"/>
      <c r="D97" s="11"/>
      <c r="E97" s="11"/>
      <c r="F97" s="11"/>
      <c r="G97" s="11"/>
      <c r="H97" s="11"/>
      <c r="I97" s="11"/>
      <c r="J97" s="11"/>
    </row>
    <row r="98" spans="1:10" s="10" customFormat="1" ht="15.95" customHeight="1">
      <c r="A98" s="11"/>
      <c r="B98" s="11"/>
      <c r="C98" s="11"/>
      <c r="D98" s="11"/>
      <c r="E98" s="11"/>
      <c r="F98" s="11"/>
      <c r="G98" s="11"/>
      <c r="H98" s="11"/>
      <c r="I98" s="11"/>
      <c r="J98" s="11"/>
    </row>
    <row r="99" spans="1:10" s="10" customFormat="1" ht="15.95" customHeight="1">
      <c r="A99" s="11"/>
      <c r="B99" s="11"/>
      <c r="C99" s="11"/>
      <c r="D99" s="11"/>
      <c r="E99" s="11"/>
      <c r="F99" s="11"/>
      <c r="G99" s="11"/>
      <c r="H99" s="11"/>
      <c r="I99" s="11"/>
      <c r="J99" s="11"/>
    </row>
    <row r="100" spans="1:10" s="10" customFormat="1" ht="15.95" customHeight="1">
      <c r="A100" s="11"/>
      <c r="B100" s="11"/>
      <c r="C100" s="11"/>
      <c r="D100" s="11"/>
      <c r="E100" s="11"/>
      <c r="F100" s="11"/>
      <c r="G100" s="11"/>
      <c r="H100" s="11"/>
      <c r="I100" s="11"/>
      <c r="J100" s="11"/>
    </row>
    <row r="101" spans="1:10" s="10" customFormat="1" ht="15.95" customHeight="1">
      <c r="A101" s="11"/>
      <c r="B101" s="11"/>
      <c r="C101" s="11"/>
      <c r="D101" s="11"/>
      <c r="E101" s="11"/>
      <c r="F101" s="11"/>
      <c r="G101" s="11"/>
      <c r="H101" s="11"/>
      <c r="I101" s="11"/>
      <c r="J101" s="11"/>
    </row>
    <row r="102" spans="1:10" s="10" customFormat="1" ht="15.95" customHeight="1">
      <c r="A102" s="11"/>
      <c r="B102" s="11"/>
      <c r="C102" s="11"/>
      <c r="D102" s="11"/>
      <c r="E102" s="11"/>
      <c r="F102" s="11"/>
      <c r="G102" s="11"/>
      <c r="H102" s="11"/>
      <c r="I102" s="11"/>
      <c r="J102" s="11"/>
    </row>
    <row r="103" spans="1:10" s="10" customFormat="1" ht="15.95" customHeight="1">
      <c r="A103" s="11"/>
      <c r="B103" s="11"/>
      <c r="C103" s="11"/>
      <c r="D103" s="11"/>
      <c r="E103" s="11"/>
      <c r="F103" s="11"/>
      <c r="G103" s="11"/>
      <c r="H103" s="11"/>
      <c r="I103" s="11"/>
      <c r="J103" s="11"/>
    </row>
    <row r="104" spans="1:10" s="10" customFormat="1" ht="15.95" customHeight="1">
      <c r="A104" s="11"/>
      <c r="B104" s="11"/>
      <c r="C104" s="11"/>
      <c r="D104" s="11"/>
      <c r="E104" s="11"/>
      <c r="F104" s="11"/>
      <c r="G104" s="11"/>
      <c r="H104" s="11"/>
      <c r="I104" s="11"/>
      <c r="J104" s="11"/>
    </row>
    <row r="105" spans="1:10" s="10" customFormat="1" ht="15.95" customHeight="1">
      <c r="A105" s="11"/>
      <c r="B105" s="11"/>
      <c r="C105" s="11"/>
      <c r="D105" s="11"/>
      <c r="E105" s="11"/>
      <c r="F105" s="11"/>
      <c r="G105" s="11"/>
      <c r="H105" s="11"/>
      <c r="I105" s="11"/>
      <c r="J105" s="11"/>
    </row>
    <row r="106" spans="1:10" s="10" customFormat="1" ht="15.95" customHeight="1">
      <c r="A106" s="11"/>
      <c r="B106" s="11"/>
      <c r="C106" s="11"/>
      <c r="D106" s="11"/>
      <c r="E106" s="11"/>
      <c r="F106" s="11"/>
      <c r="G106" s="11"/>
      <c r="H106" s="11"/>
      <c r="I106" s="11"/>
      <c r="J106" s="11"/>
    </row>
    <row r="107" spans="1:10" s="10" customFormat="1" ht="15.95" customHeight="1">
      <c r="A107" s="11"/>
      <c r="B107" s="11"/>
      <c r="C107" s="11"/>
      <c r="D107" s="11"/>
      <c r="E107" s="11"/>
      <c r="F107" s="11"/>
      <c r="G107" s="11"/>
      <c r="H107" s="11"/>
      <c r="I107" s="11"/>
      <c r="J107" s="11"/>
    </row>
    <row r="108" spans="1:10" s="10" customFormat="1" ht="15.95" customHeight="1">
      <c r="A108" s="11"/>
      <c r="B108" s="11"/>
      <c r="C108" s="11"/>
      <c r="D108" s="11"/>
      <c r="E108" s="11"/>
      <c r="F108" s="11"/>
      <c r="G108" s="11"/>
      <c r="H108" s="11"/>
      <c r="I108" s="11"/>
      <c r="J108" s="11"/>
    </row>
    <row r="109" spans="1:10" s="10" customFormat="1" ht="15.95" customHeight="1">
      <c r="A109" s="11"/>
      <c r="B109" s="11"/>
      <c r="C109" s="11"/>
      <c r="D109" s="11"/>
      <c r="E109" s="11"/>
      <c r="F109" s="11"/>
      <c r="G109" s="11"/>
      <c r="H109" s="11"/>
      <c r="I109" s="11"/>
      <c r="J109" s="11"/>
    </row>
    <row r="110" spans="1:10" s="10" customFormat="1" ht="15.95" customHeight="1">
      <c r="A110" s="11"/>
      <c r="B110" s="11"/>
      <c r="C110" s="11"/>
      <c r="D110" s="11"/>
      <c r="E110" s="11"/>
      <c r="F110" s="11"/>
      <c r="G110" s="11"/>
      <c r="H110" s="11"/>
      <c r="I110" s="11"/>
      <c r="J110" s="11"/>
    </row>
    <row r="111" spans="1:10" s="10" customFormat="1" ht="15.95" customHeight="1">
      <c r="A111" s="11"/>
      <c r="B111" s="11"/>
      <c r="C111" s="11"/>
      <c r="D111" s="11"/>
      <c r="E111" s="11"/>
      <c r="F111" s="11"/>
      <c r="G111" s="11"/>
      <c r="H111" s="11"/>
      <c r="I111" s="11"/>
      <c r="J111" s="11"/>
    </row>
    <row r="112" spans="1:10" s="10" customFormat="1" ht="15.95" customHeight="1">
      <c r="A112" s="11"/>
      <c r="B112" s="11"/>
      <c r="C112" s="11"/>
      <c r="D112" s="11"/>
      <c r="E112" s="11"/>
      <c r="F112" s="11"/>
      <c r="G112" s="11"/>
      <c r="H112" s="11"/>
      <c r="I112" s="11"/>
      <c r="J112" s="11"/>
    </row>
    <row r="113" spans="1:10" s="10" customFormat="1" ht="15.95" customHeight="1">
      <c r="A113" s="11"/>
      <c r="B113" s="11"/>
      <c r="C113" s="11"/>
      <c r="D113" s="11"/>
      <c r="E113" s="11"/>
      <c r="F113" s="11"/>
      <c r="G113" s="11"/>
      <c r="H113" s="11"/>
      <c r="I113" s="11"/>
      <c r="J113" s="11"/>
    </row>
    <row r="114" spans="1:10" s="10" customFormat="1" ht="15.95" customHeight="1">
      <c r="A114" s="11"/>
      <c r="B114" s="11"/>
      <c r="C114" s="11"/>
      <c r="D114" s="11"/>
      <c r="E114" s="11"/>
      <c r="F114" s="11"/>
      <c r="G114" s="11"/>
      <c r="H114" s="11"/>
      <c r="I114" s="11"/>
      <c r="J114" s="11"/>
    </row>
    <row r="115" spans="1:10" s="10" customFormat="1" ht="15.95" customHeight="1">
      <c r="A115" s="11"/>
      <c r="B115" s="11"/>
      <c r="C115" s="11"/>
      <c r="D115" s="11"/>
      <c r="E115" s="11"/>
      <c r="F115" s="11"/>
      <c r="G115" s="11"/>
      <c r="H115" s="11"/>
      <c r="I115" s="11"/>
      <c r="J115" s="11"/>
    </row>
    <row r="116" spans="1:10" s="10" customFormat="1" ht="15.95" customHeight="1">
      <c r="A116" s="11"/>
      <c r="B116" s="11"/>
      <c r="C116" s="11"/>
      <c r="D116" s="11"/>
      <c r="E116" s="11"/>
      <c r="F116" s="11"/>
      <c r="G116" s="11"/>
      <c r="H116" s="11"/>
      <c r="I116" s="11"/>
      <c r="J116" s="11"/>
    </row>
    <row r="117" spans="1:10" s="10" customFormat="1" ht="15.95" customHeight="1">
      <c r="A117" s="11"/>
      <c r="B117" s="11"/>
      <c r="C117" s="11"/>
      <c r="D117" s="11"/>
      <c r="E117" s="11"/>
      <c r="F117" s="11"/>
      <c r="G117" s="11"/>
      <c r="H117" s="11"/>
      <c r="I117" s="11"/>
      <c r="J117" s="11"/>
    </row>
    <row r="118" spans="1:10" s="10" customFormat="1" ht="15.95" customHeight="1">
      <c r="A118" s="11"/>
      <c r="B118" s="11"/>
      <c r="C118" s="11"/>
      <c r="D118" s="11"/>
      <c r="E118" s="11"/>
      <c r="F118" s="11"/>
      <c r="G118" s="11"/>
      <c r="H118" s="11"/>
      <c r="I118" s="11"/>
      <c r="J118" s="11"/>
    </row>
    <row r="119" spans="1:10" s="10" customFormat="1" ht="15.95" customHeight="1">
      <c r="A119" s="11"/>
      <c r="B119" s="11"/>
      <c r="C119" s="11"/>
      <c r="D119" s="11"/>
      <c r="E119" s="11"/>
      <c r="F119" s="11"/>
      <c r="G119" s="11"/>
      <c r="H119" s="11"/>
      <c r="I119" s="11"/>
      <c r="J119" s="11"/>
    </row>
    <row r="120" spans="1:10" s="10" customFormat="1" ht="15.95" customHeight="1">
      <c r="A120" s="11"/>
      <c r="B120" s="11"/>
      <c r="C120" s="11"/>
      <c r="D120" s="11"/>
      <c r="E120" s="11"/>
      <c r="F120" s="11"/>
      <c r="G120" s="11"/>
      <c r="H120" s="11"/>
      <c r="I120" s="11"/>
      <c r="J120" s="11"/>
    </row>
    <row r="121" spans="1:10" s="10" customFormat="1" ht="15.95" customHeight="1">
      <c r="A121" s="11"/>
      <c r="B121" s="11"/>
      <c r="C121" s="11"/>
      <c r="D121" s="11"/>
      <c r="E121" s="11"/>
      <c r="F121" s="11"/>
      <c r="G121" s="11"/>
      <c r="H121" s="11"/>
      <c r="I121" s="11"/>
      <c r="J121" s="11"/>
    </row>
    <row r="122" spans="1:10" s="10" customFormat="1" ht="15.95" customHeight="1">
      <c r="A122" s="11"/>
      <c r="B122" s="11"/>
      <c r="C122" s="11"/>
      <c r="D122" s="11"/>
      <c r="E122" s="11"/>
      <c r="F122" s="11"/>
      <c r="G122" s="11"/>
      <c r="H122" s="11"/>
      <c r="I122" s="11"/>
      <c r="J122" s="11"/>
    </row>
    <row r="123" spans="1:10" s="10" customFormat="1" ht="15.95" customHeight="1">
      <c r="A123" s="11"/>
      <c r="B123" s="11"/>
      <c r="C123" s="11"/>
      <c r="D123" s="11"/>
      <c r="E123" s="11"/>
      <c r="F123" s="11"/>
      <c r="G123" s="11"/>
      <c r="H123" s="11"/>
      <c r="I123" s="11"/>
      <c r="J123" s="11"/>
    </row>
    <row r="124" spans="1:10" s="10" customFormat="1" ht="15.95" customHeight="1">
      <c r="A124" s="11"/>
      <c r="B124" s="11"/>
      <c r="C124" s="11"/>
      <c r="D124" s="11"/>
      <c r="E124" s="11"/>
      <c r="F124" s="11"/>
      <c r="G124" s="11"/>
      <c r="H124" s="11"/>
      <c r="I124" s="11"/>
      <c r="J124" s="11"/>
    </row>
    <row r="125" spans="1:10" s="10" customFormat="1" ht="15.95" customHeight="1">
      <c r="A125" s="11"/>
      <c r="B125" s="11"/>
      <c r="C125" s="11"/>
      <c r="D125" s="11"/>
      <c r="E125" s="11"/>
      <c r="F125" s="11"/>
      <c r="G125" s="11"/>
      <c r="H125" s="11"/>
      <c r="I125" s="11"/>
      <c r="J125" s="11"/>
    </row>
    <row r="126" spans="1:10" s="10" customFormat="1" ht="15.95" customHeight="1">
      <c r="A126" s="11"/>
      <c r="B126" s="11"/>
      <c r="C126" s="11"/>
      <c r="D126" s="11"/>
      <c r="E126" s="11"/>
      <c r="F126" s="11"/>
      <c r="G126" s="11"/>
      <c r="H126" s="11"/>
      <c r="I126" s="11"/>
      <c r="J126" s="11"/>
    </row>
    <row r="127" spans="1:10" s="10" customFormat="1" ht="15.95" customHeight="1">
      <c r="A127" s="11"/>
      <c r="B127" s="11"/>
      <c r="C127" s="11"/>
      <c r="D127" s="11"/>
      <c r="E127" s="11"/>
      <c r="F127" s="11"/>
      <c r="G127" s="11"/>
      <c r="H127" s="11"/>
      <c r="I127" s="11"/>
      <c r="J127" s="11"/>
    </row>
    <row r="128" spans="1:10" s="10" customFormat="1" ht="15.95" customHeight="1">
      <c r="A128" s="11"/>
      <c r="B128" s="11"/>
      <c r="C128" s="11"/>
      <c r="D128" s="11"/>
      <c r="E128" s="11"/>
      <c r="F128" s="11"/>
      <c r="G128" s="11"/>
      <c r="H128" s="11"/>
      <c r="I128" s="11"/>
      <c r="J128" s="11"/>
    </row>
    <row r="129" spans="1:10" s="10" customFormat="1" ht="15.95" customHeight="1">
      <c r="A129" s="11"/>
      <c r="B129" s="11"/>
      <c r="C129" s="11"/>
      <c r="D129" s="11"/>
      <c r="E129" s="11"/>
      <c r="F129" s="11"/>
      <c r="G129" s="11"/>
      <c r="H129" s="11"/>
      <c r="I129" s="11"/>
      <c r="J129" s="11"/>
    </row>
    <row r="130" spans="1:10" s="10" customFormat="1" ht="15.95" customHeight="1">
      <c r="A130" s="11"/>
      <c r="B130" s="11"/>
      <c r="C130" s="11"/>
      <c r="D130" s="11"/>
      <c r="E130" s="11"/>
      <c r="F130" s="11"/>
      <c r="G130" s="11"/>
      <c r="H130" s="11"/>
      <c r="I130" s="11"/>
      <c r="J130" s="11"/>
    </row>
    <row r="131" spans="1:10" s="10" customFormat="1" ht="15.95" customHeight="1">
      <c r="A131" s="11"/>
      <c r="B131" s="11"/>
      <c r="C131" s="11"/>
      <c r="D131" s="11"/>
      <c r="E131" s="11"/>
      <c r="F131" s="11"/>
      <c r="G131" s="11"/>
      <c r="H131" s="11"/>
      <c r="I131" s="11"/>
      <c r="J131" s="11"/>
    </row>
    <row r="132" spans="1:10" s="10" customFormat="1" ht="15.95" customHeight="1">
      <c r="A132" s="11"/>
      <c r="B132" s="11"/>
      <c r="C132" s="11"/>
      <c r="D132" s="11"/>
      <c r="E132" s="11"/>
      <c r="F132" s="11"/>
      <c r="G132" s="11"/>
      <c r="H132" s="11"/>
      <c r="I132" s="11"/>
      <c r="J132" s="11"/>
    </row>
    <row r="133" spans="1:10" s="10" customFormat="1" ht="15.95" customHeight="1">
      <c r="A133" s="11"/>
      <c r="B133" s="11"/>
      <c r="C133" s="11"/>
      <c r="D133" s="11"/>
      <c r="E133" s="11"/>
      <c r="F133" s="11"/>
      <c r="G133" s="11"/>
      <c r="H133" s="11"/>
      <c r="I133" s="11"/>
      <c r="J133" s="11"/>
    </row>
    <row r="134" spans="1:10" s="10" customFormat="1" ht="15.95" customHeight="1">
      <c r="A134" s="11"/>
      <c r="B134" s="11"/>
      <c r="C134" s="11"/>
      <c r="D134" s="11"/>
      <c r="E134" s="11"/>
      <c r="F134" s="11"/>
      <c r="G134" s="11"/>
      <c r="H134" s="11"/>
      <c r="I134" s="11"/>
      <c r="J134" s="11"/>
    </row>
    <row r="135" spans="1:10" s="10" customFormat="1" ht="15.95" customHeight="1">
      <c r="A135" s="11"/>
      <c r="B135" s="11"/>
      <c r="C135" s="11"/>
      <c r="D135" s="11"/>
      <c r="E135" s="11"/>
      <c r="F135" s="11"/>
      <c r="G135" s="11"/>
      <c r="H135" s="11"/>
      <c r="I135" s="11"/>
      <c r="J135" s="11"/>
    </row>
    <row r="136" spans="1:10" s="10" customFormat="1" ht="15.95" customHeight="1">
      <c r="A136" s="11"/>
      <c r="B136" s="11"/>
      <c r="C136" s="11"/>
      <c r="D136" s="11"/>
      <c r="E136" s="11"/>
      <c r="F136" s="11"/>
      <c r="G136" s="11"/>
      <c r="H136" s="11"/>
      <c r="I136" s="11"/>
      <c r="J136" s="11"/>
    </row>
    <row r="137" spans="1:10" s="10" customFormat="1" ht="15.95" customHeight="1">
      <c r="A137" s="11"/>
      <c r="B137" s="11"/>
      <c r="C137" s="11"/>
      <c r="D137" s="11"/>
      <c r="E137" s="11"/>
      <c r="F137" s="11"/>
      <c r="G137" s="11"/>
      <c r="H137" s="11"/>
      <c r="I137" s="11"/>
      <c r="J137" s="11"/>
    </row>
    <row r="138" spans="1:10" s="10" customFormat="1" ht="15.95" customHeight="1">
      <c r="A138" s="11"/>
      <c r="B138" s="11"/>
      <c r="C138" s="11"/>
      <c r="D138" s="11"/>
      <c r="E138" s="11"/>
      <c r="F138" s="11"/>
      <c r="G138" s="11"/>
      <c r="H138" s="11"/>
      <c r="I138" s="11"/>
      <c r="J138" s="11"/>
    </row>
    <row r="139" spans="1:10" s="10" customFormat="1" ht="15.95" customHeight="1">
      <c r="A139" s="11"/>
      <c r="B139" s="11"/>
      <c r="C139" s="11"/>
      <c r="D139" s="11"/>
      <c r="E139" s="11"/>
      <c r="F139" s="11"/>
      <c r="G139" s="11"/>
      <c r="H139" s="11"/>
      <c r="I139" s="11"/>
      <c r="J139" s="11"/>
    </row>
    <row r="140" spans="1:10" s="10" customFormat="1" ht="15.95" customHeight="1">
      <c r="A140" s="11"/>
      <c r="B140" s="11"/>
      <c r="C140" s="11"/>
      <c r="D140" s="11"/>
      <c r="E140" s="11"/>
      <c r="F140" s="11"/>
      <c r="G140" s="11"/>
      <c r="H140" s="11"/>
      <c r="I140" s="11"/>
      <c r="J140" s="11"/>
    </row>
    <row r="141" spans="1:10" s="10" customFormat="1" ht="15.95" customHeight="1">
      <c r="A141" s="11"/>
      <c r="B141" s="11"/>
      <c r="C141" s="11"/>
      <c r="D141" s="11"/>
      <c r="E141" s="11"/>
      <c r="F141" s="11"/>
      <c r="G141" s="11"/>
      <c r="H141" s="11"/>
      <c r="I141" s="11"/>
      <c r="J141" s="11"/>
    </row>
    <row r="142" spans="1:10" s="10" customFormat="1" ht="15.95" customHeight="1">
      <c r="A142" s="11"/>
      <c r="B142" s="11"/>
      <c r="C142" s="11"/>
      <c r="D142" s="11"/>
      <c r="E142" s="11"/>
      <c r="F142" s="11"/>
      <c r="G142" s="11"/>
      <c r="H142" s="11"/>
      <c r="I142" s="11"/>
      <c r="J142" s="11"/>
    </row>
    <row r="143" spans="1:10" s="10" customFormat="1" ht="15.95" customHeight="1">
      <c r="A143" s="11"/>
      <c r="B143" s="11"/>
      <c r="C143" s="11"/>
      <c r="D143" s="11"/>
      <c r="E143" s="11"/>
      <c r="F143" s="11"/>
      <c r="G143" s="11"/>
      <c r="H143" s="11"/>
      <c r="I143" s="11"/>
      <c r="J143" s="11"/>
    </row>
    <row r="144" spans="1:10" s="10" customFormat="1" ht="15.95" customHeight="1">
      <c r="A144" s="11"/>
      <c r="B144" s="11"/>
      <c r="C144" s="11"/>
      <c r="D144" s="11"/>
      <c r="E144" s="11"/>
      <c r="F144" s="11"/>
      <c r="G144" s="11"/>
      <c r="H144" s="11"/>
      <c r="I144" s="11"/>
      <c r="J144" s="11"/>
    </row>
    <row r="145" spans="1:10" s="10" customFormat="1" ht="15.95" customHeight="1">
      <c r="A145" s="11"/>
      <c r="B145" s="11"/>
      <c r="C145" s="11"/>
      <c r="D145" s="11"/>
      <c r="E145" s="11"/>
      <c r="F145" s="11"/>
      <c r="G145" s="11"/>
      <c r="H145" s="11"/>
      <c r="I145" s="11"/>
      <c r="J145" s="11"/>
    </row>
    <row r="146" spans="1:10" s="10" customFormat="1" ht="15.95" customHeight="1">
      <c r="A146" s="11"/>
      <c r="B146" s="11"/>
      <c r="C146" s="11"/>
      <c r="D146" s="11"/>
      <c r="E146" s="11"/>
      <c r="F146" s="11"/>
      <c r="G146" s="11"/>
      <c r="H146" s="11"/>
      <c r="I146" s="11"/>
      <c r="J146" s="11"/>
    </row>
    <row r="147" spans="1:10" s="10" customFormat="1" ht="15.95" customHeight="1">
      <c r="A147" s="11"/>
      <c r="B147" s="11"/>
      <c r="C147" s="11"/>
      <c r="D147" s="11"/>
      <c r="E147" s="11"/>
      <c r="F147" s="11"/>
      <c r="G147" s="11"/>
      <c r="H147" s="11"/>
      <c r="I147" s="11"/>
      <c r="J147" s="11"/>
    </row>
    <row r="148" spans="1:10" s="10" customFormat="1" ht="15.95" customHeight="1">
      <c r="A148" s="11"/>
      <c r="B148" s="11"/>
      <c r="C148" s="11"/>
      <c r="D148" s="11"/>
      <c r="E148" s="11"/>
      <c r="F148" s="11"/>
      <c r="G148" s="11"/>
      <c r="H148" s="11"/>
      <c r="I148" s="11"/>
      <c r="J148" s="11"/>
    </row>
    <row r="149" spans="1:10" s="10" customFormat="1" ht="15.95" customHeight="1">
      <c r="A149" s="11"/>
      <c r="B149" s="11"/>
      <c r="C149" s="11"/>
      <c r="D149" s="11"/>
      <c r="E149" s="11"/>
      <c r="F149" s="11"/>
      <c r="G149" s="11"/>
      <c r="H149" s="11"/>
      <c r="I149" s="11"/>
      <c r="J149" s="11"/>
    </row>
    <row r="150" spans="1:10" s="10" customFormat="1" ht="15.95" customHeight="1">
      <c r="A150" s="11"/>
      <c r="B150" s="11"/>
      <c r="C150" s="11"/>
      <c r="D150" s="11"/>
      <c r="E150" s="11"/>
      <c r="F150" s="11"/>
      <c r="G150" s="11"/>
      <c r="H150" s="11"/>
      <c r="I150" s="11"/>
      <c r="J150" s="11"/>
    </row>
    <row r="151" spans="1:10" s="10" customFormat="1" ht="15.95" customHeight="1">
      <c r="A151" s="11"/>
      <c r="B151" s="11"/>
      <c r="C151" s="11"/>
      <c r="D151" s="11"/>
      <c r="E151" s="11"/>
      <c r="F151" s="11"/>
      <c r="G151" s="11"/>
      <c r="H151" s="11"/>
      <c r="I151" s="11"/>
      <c r="J151" s="11"/>
    </row>
    <row r="152" spans="1:10" s="10" customFormat="1" ht="15.95" customHeight="1">
      <c r="A152" s="11"/>
      <c r="B152" s="11"/>
      <c r="C152" s="11"/>
      <c r="D152" s="11"/>
      <c r="E152" s="11"/>
      <c r="F152" s="11"/>
      <c r="G152" s="11"/>
      <c r="H152" s="11"/>
      <c r="I152" s="11"/>
      <c r="J152" s="11"/>
    </row>
    <row r="153" spans="1:10" s="10" customFormat="1" ht="15.95" customHeight="1">
      <c r="A153" s="11"/>
      <c r="B153" s="11"/>
      <c r="C153" s="11"/>
      <c r="D153" s="11"/>
      <c r="E153" s="11"/>
      <c r="F153" s="11"/>
      <c r="G153" s="11"/>
      <c r="H153" s="11"/>
      <c r="I153" s="11"/>
      <c r="J153" s="11"/>
    </row>
    <row r="154" spans="1:10" s="10" customFormat="1" ht="15.95" customHeight="1">
      <c r="A154" s="11"/>
      <c r="B154" s="11"/>
      <c r="C154" s="11"/>
      <c r="D154" s="11"/>
      <c r="E154" s="11"/>
      <c r="F154" s="11"/>
      <c r="G154" s="11"/>
      <c r="H154" s="11"/>
      <c r="I154" s="11"/>
      <c r="J154" s="11"/>
    </row>
    <row r="155" spans="1:10" s="10" customFormat="1" ht="15.95" customHeight="1">
      <c r="A155" s="11"/>
      <c r="B155" s="11"/>
      <c r="C155" s="11"/>
      <c r="D155" s="11"/>
      <c r="E155" s="11"/>
      <c r="F155" s="11"/>
      <c r="G155" s="11"/>
      <c r="H155" s="11"/>
      <c r="I155" s="11"/>
      <c r="J155" s="11"/>
    </row>
    <row r="156" spans="1:10" s="10" customFormat="1" ht="15.95" customHeight="1">
      <c r="A156" s="11"/>
      <c r="B156" s="11"/>
      <c r="C156" s="11"/>
      <c r="D156" s="11"/>
      <c r="E156" s="11"/>
      <c r="F156" s="11"/>
      <c r="G156" s="11"/>
      <c r="H156" s="11"/>
      <c r="I156" s="11"/>
      <c r="J156" s="11"/>
    </row>
    <row r="157" spans="1:10" s="10" customFormat="1" ht="15.95" customHeight="1">
      <c r="A157" s="11"/>
      <c r="B157" s="11"/>
      <c r="C157" s="11"/>
      <c r="D157" s="11"/>
      <c r="E157" s="11"/>
      <c r="F157" s="11"/>
      <c r="G157" s="11"/>
      <c r="H157" s="11"/>
      <c r="I157" s="11"/>
      <c r="J157" s="11"/>
    </row>
    <row r="158" spans="1:10" s="10" customFormat="1" ht="15.95" customHeight="1">
      <c r="A158" s="11"/>
      <c r="B158" s="11"/>
      <c r="C158" s="11"/>
      <c r="D158" s="11"/>
      <c r="E158" s="11"/>
      <c r="F158" s="11"/>
      <c r="G158" s="11"/>
      <c r="H158" s="11"/>
      <c r="I158" s="11"/>
      <c r="J158" s="11"/>
    </row>
    <row r="159" spans="1:10" s="10" customFormat="1" ht="15.95" customHeight="1">
      <c r="A159" s="11"/>
      <c r="B159" s="11"/>
      <c r="C159" s="11"/>
      <c r="D159" s="11"/>
      <c r="E159" s="11"/>
      <c r="F159" s="11"/>
      <c r="G159" s="11"/>
      <c r="H159" s="11"/>
      <c r="I159" s="11"/>
      <c r="J159" s="11"/>
    </row>
    <row r="160" spans="1:10" s="10" customFormat="1" ht="15.95" customHeight="1">
      <c r="A160" s="11"/>
      <c r="B160" s="11"/>
      <c r="C160" s="11"/>
      <c r="D160" s="11"/>
      <c r="E160" s="11"/>
      <c r="F160" s="11"/>
      <c r="G160" s="11"/>
      <c r="H160" s="11"/>
      <c r="I160" s="11"/>
      <c r="J160" s="11"/>
    </row>
    <row r="161" spans="1:10" s="10" customFormat="1" ht="15.95" customHeight="1">
      <c r="A161" s="11"/>
      <c r="B161" s="11"/>
      <c r="C161" s="11"/>
      <c r="D161" s="11"/>
      <c r="E161" s="11"/>
      <c r="F161" s="11"/>
      <c r="G161" s="11"/>
      <c r="H161" s="11"/>
      <c r="I161" s="11"/>
      <c r="J161" s="11"/>
    </row>
    <row r="162" spans="1:10" s="10" customFormat="1" ht="15.95" customHeight="1">
      <c r="A162" s="11"/>
      <c r="B162" s="11"/>
      <c r="C162" s="11"/>
      <c r="D162" s="11"/>
      <c r="E162" s="11"/>
      <c r="F162" s="11"/>
      <c r="G162" s="11"/>
      <c r="H162" s="11"/>
      <c r="I162" s="11"/>
      <c r="J162" s="11"/>
    </row>
    <row r="163" spans="1:10" ht="15.95" customHeight="1">
      <c r="A163" s="11"/>
      <c r="B163" s="11"/>
      <c r="C163" s="11"/>
      <c r="D163" s="11"/>
      <c r="E163" s="11"/>
      <c r="F163" s="11"/>
      <c r="G163" s="11"/>
      <c r="H163" s="11"/>
      <c r="I163" s="11"/>
      <c r="J163" s="11"/>
    </row>
    <row r="164" spans="1:10" ht="15.95" customHeight="1">
      <c r="A164" s="11"/>
      <c r="B164" s="11"/>
      <c r="C164" s="11"/>
      <c r="D164" s="11"/>
      <c r="E164" s="11"/>
      <c r="F164" s="11"/>
      <c r="G164" s="11"/>
      <c r="H164" s="11"/>
      <c r="I164" s="11"/>
      <c r="J164" s="11"/>
    </row>
    <row r="165" spans="1:10" ht="15.95" customHeight="1">
      <c r="A165" s="11"/>
      <c r="B165" s="11"/>
      <c r="C165" s="11"/>
      <c r="D165" s="11"/>
      <c r="E165" s="11"/>
      <c r="F165" s="11"/>
      <c r="G165" s="11"/>
      <c r="H165" s="11"/>
      <c r="I165" s="11"/>
      <c r="J165" s="11"/>
    </row>
    <row r="166" spans="1:10" ht="15.95" customHeight="1">
      <c r="A166" s="11"/>
      <c r="B166" s="11"/>
      <c r="C166" s="11"/>
      <c r="D166" s="11"/>
      <c r="E166" s="11"/>
      <c r="F166" s="11"/>
      <c r="G166" s="11"/>
      <c r="H166" s="11"/>
      <c r="I166" s="11"/>
      <c r="J166" s="11"/>
    </row>
    <row r="167" spans="1:10" ht="15.95" customHeight="1">
      <c r="A167" s="11"/>
      <c r="B167" s="11"/>
      <c r="C167" s="11"/>
      <c r="D167" s="11"/>
      <c r="E167" s="11"/>
      <c r="F167" s="11"/>
      <c r="G167" s="11"/>
      <c r="H167" s="11"/>
      <c r="I167" s="11"/>
      <c r="J167" s="11"/>
    </row>
    <row r="168" spans="1:10" ht="15.95" customHeight="1">
      <c r="A168" s="11"/>
      <c r="B168" s="11"/>
      <c r="C168" s="11"/>
      <c r="D168" s="11"/>
      <c r="E168" s="11"/>
      <c r="F168" s="11"/>
      <c r="G168" s="11"/>
      <c r="H168" s="11"/>
      <c r="I168" s="11"/>
      <c r="J168" s="11"/>
    </row>
    <row r="169" spans="1:10" ht="15.95" customHeight="1">
      <c r="A169" s="11"/>
      <c r="B169" s="11"/>
      <c r="C169" s="11"/>
      <c r="D169" s="11"/>
      <c r="E169" s="11"/>
      <c r="F169" s="11"/>
      <c r="G169" s="11"/>
      <c r="H169" s="11"/>
      <c r="I169" s="11"/>
      <c r="J169" s="11"/>
    </row>
    <row r="170" spans="1:10" ht="15.95" customHeight="1">
      <c r="A170" s="11"/>
      <c r="B170" s="11"/>
      <c r="C170" s="11"/>
      <c r="D170" s="11"/>
      <c r="E170" s="11"/>
      <c r="F170" s="11"/>
      <c r="G170" s="11"/>
      <c r="H170" s="11"/>
      <c r="I170" s="11"/>
      <c r="J170" s="11"/>
    </row>
    <row r="171" spans="1:10" ht="15.95" customHeight="1">
      <c r="A171" s="11"/>
      <c r="B171" s="11"/>
      <c r="C171" s="11"/>
      <c r="D171" s="11"/>
      <c r="E171" s="11"/>
      <c r="F171" s="11"/>
      <c r="G171" s="11"/>
      <c r="H171" s="11"/>
      <c r="I171" s="11"/>
      <c r="J171" s="11"/>
    </row>
    <row r="172" spans="1:10" ht="15.95" customHeight="1">
      <c r="A172" s="11"/>
      <c r="B172" s="11"/>
      <c r="C172" s="11"/>
      <c r="D172" s="11"/>
      <c r="E172" s="11"/>
      <c r="F172" s="11"/>
      <c r="G172" s="11"/>
      <c r="H172" s="11"/>
      <c r="I172" s="11"/>
      <c r="J172" s="11"/>
    </row>
    <row r="173" spans="1:10" ht="15.95" customHeight="1">
      <c r="A173" s="11"/>
      <c r="B173" s="11"/>
      <c r="C173" s="11"/>
      <c r="D173" s="11"/>
      <c r="E173" s="11"/>
      <c r="F173" s="11"/>
      <c r="G173" s="11"/>
      <c r="H173" s="11"/>
      <c r="I173" s="11"/>
      <c r="J173" s="11"/>
    </row>
    <row r="174" spans="1:10" ht="15.95" customHeight="1">
      <c r="A174" s="11"/>
      <c r="B174" s="11"/>
      <c r="C174" s="11"/>
      <c r="D174" s="11"/>
      <c r="E174" s="11"/>
      <c r="F174" s="11"/>
      <c r="G174" s="11"/>
      <c r="H174" s="11"/>
      <c r="I174" s="11"/>
      <c r="J174" s="11"/>
    </row>
    <row r="175" spans="1:10" ht="15.95" customHeight="1">
      <c r="A175" s="11"/>
      <c r="B175" s="11"/>
      <c r="C175" s="11"/>
      <c r="D175" s="11"/>
      <c r="E175" s="11"/>
      <c r="F175" s="11"/>
      <c r="G175" s="11"/>
      <c r="H175" s="11"/>
      <c r="I175" s="11"/>
      <c r="J175" s="11"/>
    </row>
    <row r="176" spans="1:10" ht="15.95" customHeight="1">
      <c r="A176" s="11"/>
      <c r="B176" s="11"/>
      <c r="C176" s="11"/>
      <c r="D176" s="11"/>
      <c r="E176" s="11"/>
      <c r="F176" s="11"/>
      <c r="G176" s="11"/>
      <c r="H176" s="11"/>
      <c r="I176" s="11"/>
      <c r="J176" s="11"/>
    </row>
    <row r="177" spans="1:10" ht="15.95" customHeight="1">
      <c r="A177" s="11"/>
      <c r="B177" s="11"/>
      <c r="C177" s="11"/>
      <c r="D177" s="11"/>
      <c r="E177" s="11"/>
      <c r="F177" s="11"/>
      <c r="G177" s="11"/>
      <c r="H177" s="11"/>
      <c r="I177" s="11"/>
      <c r="J177" s="11"/>
    </row>
    <row r="178" spans="1:10" ht="15.95" customHeight="1">
      <c r="A178" s="11"/>
      <c r="B178" s="11"/>
      <c r="C178" s="11"/>
      <c r="D178" s="11"/>
      <c r="E178" s="11"/>
      <c r="F178" s="11"/>
      <c r="G178" s="11"/>
      <c r="H178" s="11"/>
      <c r="I178" s="11"/>
      <c r="J178" s="11"/>
    </row>
    <row r="179" spans="1:10" ht="15.95" customHeight="1">
      <c r="A179" s="11"/>
      <c r="B179" s="11"/>
      <c r="C179" s="11"/>
      <c r="D179" s="11"/>
      <c r="E179" s="11"/>
      <c r="F179" s="11"/>
      <c r="G179" s="11"/>
      <c r="H179" s="11"/>
      <c r="I179" s="11"/>
      <c r="J179" s="11"/>
    </row>
    <row r="180" spans="1:10" ht="15.95" customHeight="1">
      <c r="A180" s="11"/>
      <c r="B180" s="11"/>
      <c r="C180" s="11"/>
      <c r="D180" s="11"/>
      <c r="E180" s="11"/>
      <c r="F180" s="11"/>
      <c r="G180" s="11"/>
      <c r="H180" s="11"/>
      <c r="I180" s="11"/>
      <c r="J180" s="11"/>
    </row>
    <row r="181" spans="1:10" ht="15.95" customHeight="1">
      <c r="A181" s="11"/>
      <c r="B181" s="11"/>
      <c r="C181" s="11"/>
      <c r="D181" s="11"/>
      <c r="E181" s="11"/>
      <c r="F181" s="11"/>
      <c r="G181" s="11"/>
      <c r="H181" s="11"/>
      <c r="I181" s="11"/>
      <c r="J181" s="11"/>
    </row>
    <row r="182" spans="1:10" ht="15.95" customHeight="1">
      <c r="A182" s="11"/>
      <c r="B182" s="11"/>
      <c r="C182" s="11"/>
      <c r="D182" s="11"/>
      <c r="E182" s="11"/>
      <c r="F182" s="11"/>
      <c r="G182" s="11"/>
      <c r="H182" s="11"/>
      <c r="I182" s="11"/>
      <c r="J182" s="11"/>
    </row>
    <row r="183" spans="1:10" ht="15.95" customHeight="1">
      <c r="A183" s="11"/>
      <c r="B183" s="11"/>
      <c r="C183" s="11"/>
      <c r="D183" s="11"/>
      <c r="E183" s="11"/>
      <c r="F183" s="11"/>
      <c r="G183" s="11"/>
      <c r="H183" s="11"/>
      <c r="I183" s="11"/>
      <c r="J183" s="11"/>
    </row>
    <row r="184" spans="1:10" ht="15.95" customHeight="1">
      <c r="A184" s="11"/>
      <c r="B184" s="11"/>
      <c r="C184" s="11"/>
      <c r="D184" s="11"/>
      <c r="E184" s="11"/>
      <c r="F184" s="11"/>
      <c r="G184" s="11"/>
      <c r="H184" s="11"/>
      <c r="I184" s="11"/>
      <c r="J184" s="11"/>
    </row>
    <row r="185" spans="1:10" ht="15.95" customHeight="1">
      <c r="A185" s="11"/>
      <c r="B185" s="11"/>
      <c r="C185" s="11"/>
      <c r="D185" s="11"/>
      <c r="E185" s="11"/>
      <c r="F185" s="11"/>
      <c r="G185" s="11"/>
      <c r="H185" s="11"/>
      <c r="I185" s="11"/>
      <c r="J185" s="11"/>
    </row>
    <row r="186" spans="1:10" ht="15.95" customHeight="1">
      <c r="A186" s="11"/>
      <c r="B186" s="11"/>
      <c r="C186" s="11"/>
      <c r="D186" s="11"/>
      <c r="E186" s="11"/>
      <c r="F186" s="11"/>
      <c r="G186" s="11"/>
      <c r="H186" s="11"/>
      <c r="I186" s="11"/>
      <c r="J186" s="11"/>
    </row>
    <row r="187" spans="1:10" ht="15.95" customHeight="1">
      <c r="A187" s="11"/>
      <c r="B187" s="11"/>
      <c r="C187" s="11"/>
      <c r="D187" s="11"/>
      <c r="E187" s="11"/>
      <c r="F187" s="11"/>
      <c r="G187" s="11"/>
      <c r="H187" s="11"/>
      <c r="I187" s="11"/>
      <c r="J187" s="11"/>
    </row>
    <row r="188" spans="1:10" ht="15.95" customHeight="1">
      <c r="A188" s="11"/>
      <c r="B188" s="11"/>
      <c r="C188" s="11"/>
      <c r="D188" s="11"/>
      <c r="E188" s="11"/>
      <c r="F188" s="11"/>
      <c r="G188" s="11"/>
      <c r="H188" s="11"/>
      <c r="I188" s="11"/>
      <c r="J188" s="11"/>
    </row>
    <row r="189" spans="1:10" ht="15.95" customHeight="1">
      <c r="A189" s="11"/>
      <c r="B189" s="11"/>
      <c r="C189" s="11"/>
      <c r="D189" s="11"/>
      <c r="E189" s="11"/>
      <c r="F189" s="11"/>
      <c r="G189" s="11"/>
      <c r="H189" s="11"/>
      <c r="I189" s="11"/>
      <c r="J189" s="11"/>
    </row>
    <row r="190" spans="1:10" ht="15.95" customHeight="1">
      <c r="A190" s="11"/>
      <c r="B190" s="11"/>
      <c r="C190" s="11"/>
      <c r="D190" s="11"/>
      <c r="E190" s="11"/>
      <c r="F190" s="11"/>
      <c r="G190" s="11"/>
      <c r="H190" s="11"/>
      <c r="I190" s="11"/>
      <c r="J190" s="11"/>
    </row>
    <row r="191" spans="1:10" ht="15.95" customHeight="1">
      <c r="A191" s="11"/>
      <c r="B191" s="11"/>
      <c r="C191" s="11"/>
      <c r="D191" s="11"/>
      <c r="E191" s="11"/>
      <c r="F191" s="11"/>
      <c r="G191" s="11"/>
      <c r="H191" s="11"/>
      <c r="I191" s="11"/>
      <c r="J191" s="11"/>
    </row>
    <row r="192" spans="1:10" ht="15.95" customHeight="1">
      <c r="A192" s="11"/>
      <c r="B192" s="11"/>
      <c r="C192" s="11"/>
      <c r="D192" s="11"/>
      <c r="E192" s="11"/>
      <c r="F192" s="11"/>
      <c r="G192" s="11"/>
      <c r="H192" s="11"/>
      <c r="I192" s="11"/>
      <c r="J192" s="11"/>
    </row>
    <row r="193" spans="1:10" ht="15.95" customHeight="1">
      <c r="A193" s="11"/>
      <c r="B193" s="11"/>
      <c r="C193" s="11"/>
      <c r="D193" s="11"/>
      <c r="E193" s="11"/>
      <c r="F193" s="11"/>
      <c r="G193" s="11"/>
      <c r="H193" s="11"/>
      <c r="I193" s="11"/>
      <c r="J193" s="11"/>
    </row>
    <row r="194" spans="1:10" ht="15.95" customHeight="1">
      <c r="A194" s="11"/>
      <c r="B194" s="11"/>
      <c r="C194" s="11"/>
      <c r="D194" s="11"/>
      <c r="E194" s="11"/>
      <c r="F194" s="11"/>
      <c r="G194" s="11"/>
      <c r="H194" s="11"/>
      <c r="I194" s="11"/>
      <c r="J194" s="11"/>
    </row>
    <row r="195" spans="1:10" ht="15.95" customHeight="1">
      <c r="A195" s="11"/>
      <c r="B195" s="11"/>
      <c r="C195" s="11"/>
      <c r="D195" s="11"/>
      <c r="E195" s="11"/>
      <c r="F195" s="11"/>
      <c r="G195" s="11"/>
      <c r="H195" s="11"/>
      <c r="I195" s="11"/>
      <c r="J195" s="11"/>
    </row>
    <row r="196" spans="1:10" ht="15.95" customHeight="1">
      <c r="A196" s="11"/>
      <c r="B196" s="11"/>
      <c r="C196" s="11"/>
      <c r="D196" s="11"/>
      <c r="E196" s="11"/>
      <c r="F196" s="11"/>
      <c r="G196" s="11"/>
      <c r="H196" s="11"/>
      <c r="I196" s="11"/>
      <c r="J196" s="11"/>
    </row>
    <row r="197" spans="1:10" ht="15.95" customHeight="1">
      <c r="A197" s="11"/>
      <c r="B197" s="11"/>
      <c r="C197" s="11"/>
      <c r="D197" s="11"/>
      <c r="E197" s="11"/>
      <c r="F197" s="11"/>
      <c r="G197" s="11"/>
      <c r="H197" s="11"/>
      <c r="I197" s="11"/>
      <c r="J197" s="11"/>
    </row>
    <row r="198" spans="1:10" ht="15.95" customHeight="1">
      <c r="A198" s="11"/>
      <c r="B198" s="11"/>
      <c r="C198" s="11"/>
      <c r="D198" s="11"/>
      <c r="E198" s="11"/>
      <c r="F198" s="11"/>
      <c r="G198" s="11"/>
      <c r="H198" s="11"/>
      <c r="I198" s="11"/>
      <c r="J198" s="11"/>
    </row>
    <row r="199" spans="1:10" ht="15.95" customHeight="1">
      <c r="A199" s="11"/>
      <c r="B199" s="11"/>
      <c r="C199" s="11"/>
      <c r="D199" s="11"/>
      <c r="E199" s="11"/>
      <c r="F199" s="11"/>
      <c r="G199" s="11"/>
      <c r="H199" s="11"/>
      <c r="I199" s="11"/>
      <c r="J199" s="11"/>
    </row>
    <row r="200" spans="1:10" ht="15.95" customHeight="1">
      <c r="A200" s="11"/>
      <c r="B200" s="11"/>
      <c r="C200" s="11"/>
      <c r="D200" s="11"/>
      <c r="E200" s="11"/>
      <c r="F200" s="11"/>
      <c r="G200" s="11"/>
      <c r="H200" s="11"/>
      <c r="I200" s="11"/>
      <c r="J200" s="11"/>
    </row>
    <row r="201" spans="1:10" ht="15.95" customHeight="1">
      <c r="A201" s="11"/>
      <c r="B201" s="11"/>
      <c r="C201" s="11"/>
      <c r="D201" s="11"/>
      <c r="E201" s="11"/>
      <c r="F201" s="11"/>
      <c r="G201" s="11"/>
      <c r="H201" s="11"/>
      <c r="I201" s="11"/>
      <c r="J201" s="11"/>
    </row>
    <row r="202" spans="1:10" ht="15.95" customHeight="1">
      <c r="A202" s="11"/>
      <c r="B202" s="11"/>
      <c r="C202" s="11"/>
      <c r="D202" s="11"/>
      <c r="E202" s="11"/>
      <c r="F202" s="11"/>
      <c r="G202" s="11"/>
      <c r="H202" s="11"/>
      <c r="I202" s="11"/>
      <c r="J202" s="11"/>
    </row>
    <row r="203" spans="1:10" ht="15.95" customHeight="1">
      <c r="A203" s="11"/>
      <c r="B203" s="11"/>
      <c r="C203" s="11"/>
      <c r="D203" s="11"/>
      <c r="E203" s="11"/>
      <c r="F203" s="11"/>
      <c r="G203" s="11"/>
      <c r="H203" s="11"/>
      <c r="I203" s="11"/>
      <c r="J203" s="11"/>
    </row>
    <row r="204" spans="1:10" ht="15.95" customHeight="1">
      <c r="A204" s="11"/>
      <c r="B204" s="11"/>
      <c r="C204" s="11"/>
      <c r="D204" s="11"/>
      <c r="E204" s="11"/>
      <c r="F204" s="11"/>
      <c r="G204" s="11"/>
      <c r="H204" s="11"/>
      <c r="I204" s="11"/>
      <c r="J204" s="11"/>
    </row>
    <row r="205" spans="1:10" ht="15.95" customHeight="1">
      <c r="A205" s="11"/>
      <c r="B205" s="11"/>
      <c r="C205" s="11"/>
      <c r="D205" s="11"/>
      <c r="E205" s="11"/>
      <c r="F205" s="11"/>
      <c r="G205" s="11"/>
      <c r="H205" s="11"/>
      <c r="I205" s="11"/>
      <c r="J205" s="11"/>
    </row>
    <row r="206" spans="1:10" ht="15.95" customHeight="1">
      <c r="A206" s="11"/>
      <c r="B206" s="11"/>
      <c r="C206" s="11"/>
      <c r="D206" s="11"/>
      <c r="E206" s="11"/>
      <c r="F206" s="11"/>
      <c r="G206" s="11"/>
      <c r="H206" s="11"/>
      <c r="I206" s="11"/>
      <c r="J206" s="11"/>
    </row>
    <row r="207" spans="1:10" ht="15.95" customHeight="1">
      <c r="A207" s="11"/>
      <c r="B207" s="11"/>
      <c r="C207" s="11"/>
      <c r="D207" s="11"/>
      <c r="E207" s="11"/>
      <c r="F207" s="11"/>
      <c r="G207" s="11"/>
      <c r="H207" s="11"/>
      <c r="I207" s="11"/>
      <c r="J207" s="11"/>
    </row>
    <row r="208" spans="1:10" ht="15.95" customHeight="1">
      <c r="A208" s="11"/>
      <c r="B208" s="11"/>
      <c r="C208" s="11"/>
      <c r="D208" s="11"/>
      <c r="E208" s="11"/>
      <c r="F208" s="11"/>
      <c r="G208" s="11"/>
      <c r="H208" s="11"/>
      <c r="I208" s="11"/>
      <c r="J208" s="11"/>
    </row>
    <row r="209" spans="1:10" ht="15.95" customHeight="1">
      <c r="A209" s="11"/>
      <c r="B209" s="11"/>
      <c r="C209" s="11"/>
      <c r="D209" s="11"/>
      <c r="E209" s="11"/>
      <c r="F209" s="11"/>
      <c r="G209" s="11"/>
      <c r="H209" s="11"/>
      <c r="I209" s="11"/>
      <c r="J209" s="11"/>
    </row>
    <row r="210" spans="1:10" ht="15.95" customHeight="1">
      <c r="A210" s="11"/>
      <c r="B210" s="11"/>
      <c r="C210" s="11"/>
      <c r="D210" s="11"/>
      <c r="E210" s="11"/>
      <c r="F210" s="11"/>
      <c r="G210" s="11"/>
      <c r="H210" s="11"/>
      <c r="I210" s="11"/>
      <c r="J210" s="11"/>
    </row>
    <row r="211" spans="1:10" ht="15.95" customHeight="1">
      <c r="A211" s="11"/>
      <c r="B211" s="11"/>
      <c r="C211" s="11"/>
      <c r="D211" s="11"/>
      <c r="E211" s="11"/>
      <c r="F211" s="11"/>
      <c r="G211" s="11"/>
      <c r="H211" s="11"/>
      <c r="I211" s="11"/>
      <c r="J211" s="11"/>
    </row>
    <row r="212" spans="1:10" ht="15.95" customHeight="1">
      <c r="A212" s="11"/>
      <c r="B212" s="11"/>
      <c r="C212" s="11"/>
      <c r="D212" s="11"/>
      <c r="E212" s="11"/>
      <c r="F212" s="11"/>
      <c r="G212" s="11"/>
      <c r="H212" s="11"/>
      <c r="I212" s="11"/>
      <c r="J212" s="11"/>
    </row>
    <row r="213" spans="1:10" ht="15.95" customHeight="1">
      <c r="A213" s="11"/>
      <c r="B213" s="11"/>
      <c r="C213" s="11"/>
      <c r="D213" s="11"/>
      <c r="E213" s="11"/>
      <c r="F213" s="11"/>
      <c r="G213" s="11"/>
      <c r="H213" s="11"/>
      <c r="I213" s="11"/>
      <c r="J213" s="11"/>
    </row>
    <row r="214" spans="1:10" ht="15.95" customHeight="1">
      <c r="A214" s="11"/>
      <c r="B214" s="11"/>
      <c r="C214" s="11"/>
      <c r="D214" s="11"/>
      <c r="E214" s="11"/>
      <c r="F214" s="11"/>
      <c r="G214" s="11"/>
      <c r="H214" s="11"/>
      <c r="I214" s="11"/>
      <c r="J214" s="11"/>
    </row>
    <row r="215" spans="1:10" ht="15.95" customHeight="1">
      <c r="A215" s="11"/>
      <c r="B215" s="11"/>
      <c r="C215" s="11"/>
      <c r="D215" s="11"/>
      <c r="E215" s="11"/>
      <c r="F215" s="11"/>
      <c r="G215" s="11"/>
      <c r="H215" s="11"/>
      <c r="I215" s="11"/>
      <c r="J215" s="11"/>
    </row>
    <row r="216" spans="1:10" ht="15.95" customHeight="1">
      <c r="A216" s="11"/>
      <c r="B216" s="11"/>
      <c r="C216" s="11"/>
      <c r="D216" s="11"/>
      <c r="E216" s="11"/>
      <c r="F216" s="11"/>
      <c r="G216" s="11"/>
      <c r="H216" s="11"/>
      <c r="I216" s="11"/>
      <c r="J216" s="11"/>
    </row>
    <row r="217" spans="1:10" ht="15.95" customHeight="1">
      <c r="A217" s="11"/>
      <c r="B217" s="11"/>
      <c r="C217" s="11"/>
      <c r="D217" s="11"/>
      <c r="E217" s="11"/>
      <c r="F217" s="11"/>
      <c r="G217" s="11"/>
      <c r="H217" s="11"/>
      <c r="I217" s="11"/>
      <c r="J217" s="11"/>
    </row>
    <row r="218" spans="1:10" ht="15.95" customHeight="1">
      <c r="A218" s="11"/>
      <c r="B218" s="11"/>
      <c r="C218" s="11"/>
      <c r="D218" s="11"/>
      <c r="E218" s="11"/>
      <c r="F218" s="11"/>
      <c r="G218" s="11"/>
      <c r="H218" s="11"/>
      <c r="I218" s="11"/>
      <c r="J218" s="11"/>
    </row>
    <row r="219" spans="1:10" ht="15.95" customHeight="1">
      <c r="A219" s="11"/>
      <c r="B219" s="11"/>
      <c r="C219" s="11"/>
      <c r="D219" s="11"/>
      <c r="E219" s="11"/>
      <c r="F219" s="11"/>
      <c r="G219" s="11"/>
      <c r="H219" s="11"/>
      <c r="I219" s="11"/>
      <c r="J219" s="11"/>
    </row>
    <row r="220" spans="1:10" ht="15.95" customHeight="1">
      <c r="A220" s="11"/>
      <c r="B220" s="11"/>
      <c r="C220" s="11"/>
      <c r="D220" s="11"/>
      <c r="E220" s="11"/>
      <c r="F220" s="11"/>
      <c r="G220" s="11"/>
      <c r="H220" s="11"/>
      <c r="I220" s="11"/>
      <c r="J220" s="11"/>
    </row>
    <row r="221" spans="1:10" ht="15.95" customHeight="1">
      <c r="A221" s="11"/>
      <c r="B221" s="11"/>
      <c r="C221" s="11"/>
      <c r="D221" s="11"/>
      <c r="E221" s="11"/>
      <c r="F221" s="11"/>
      <c r="G221" s="11"/>
      <c r="H221" s="11"/>
      <c r="I221" s="11"/>
      <c r="J221" s="11"/>
    </row>
    <row r="222" spans="1:10" ht="15.95" customHeight="1">
      <c r="A222" s="11"/>
      <c r="B222" s="11"/>
      <c r="C222" s="11"/>
      <c r="D222" s="11"/>
      <c r="E222" s="11"/>
      <c r="F222" s="11"/>
      <c r="G222" s="11"/>
      <c r="H222" s="11"/>
      <c r="I222" s="11"/>
      <c r="J222" s="11"/>
    </row>
    <row r="223" spans="1:10" ht="15.95" customHeight="1">
      <c r="A223" s="11"/>
      <c r="B223" s="11"/>
      <c r="C223" s="11"/>
      <c r="D223" s="11"/>
      <c r="E223" s="11"/>
      <c r="F223" s="11"/>
      <c r="G223" s="11"/>
      <c r="H223" s="11"/>
      <c r="I223" s="11"/>
      <c r="J223" s="11"/>
    </row>
    <row r="224" spans="1:10" ht="15.95" customHeight="1">
      <c r="A224" s="11"/>
      <c r="B224" s="11"/>
      <c r="C224" s="11"/>
      <c r="D224" s="11"/>
      <c r="E224" s="11"/>
      <c r="F224" s="11"/>
      <c r="G224" s="11"/>
      <c r="H224" s="11"/>
      <c r="I224" s="11"/>
      <c r="J224" s="11"/>
    </row>
    <row r="225" spans="1:10" ht="15.95" customHeight="1">
      <c r="A225" s="11"/>
      <c r="B225" s="11"/>
      <c r="C225" s="11"/>
      <c r="D225" s="11"/>
      <c r="E225" s="11"/>
      <c r="F225" s="11"/>
      <c r="G225" s="11"/>
      <c r="H225" s="11"/>
      <c r="I225" s="11"/>
      <c r="J225" s="11"/>
    </row>
    <row r="226" spans="1:10" ht="15.95" customHeight="1">
      <c r="A226" s="11"/>
      <c r="B226" s="11"/>
      <c r="C226" s="11"/>
      <c r="D226" s="11"/>
      <c r="E226" s="11"/>
      <c r="F226" s="11"/>
      <c r="G226" s="11"/>
      <c r="H226" s="11"/>
      <c r="I226" s="11"/>
      <c r="J226" s="11"/>
    </row>
    <row r="227" spans="1:10" ht="15.95" customHeight="1">
      <c r="A227" s="11"/>
      <c r="B227" s="11"/>
      <c r="C227" s="11"/>
      <c r="D227" s="11"/>
      <c r="E227" s="11"/>
      <c r="F227" s="11"/>
      <c r="G227" s="11"/>
      <c r="H227" s="11"/>
      <c r="I227" s="11"/>
      <c r="J227" s="11"/>
    </row>
    <row r="228" spans="1:10" ht="15.95" customHeight="1">
      <c r="A228" s="11"/>
      <c r="B228" s="11"/>
      <c r="C228" s="11"/>
      <c r="D228" s="11"/>
      <c r="E228" s="11"/>
      <c r="F228" s="11"/>
      <c r="G228" s="11"/>
      <c r="H228" s="11"/>
      <c r="I228" s="11"/>
      <c r="J228" s="11"/>
    </row>
    <row r="229" spans="1:10" ht="15.95" customHeight="1">
      <c r="A229" s="11"/>
      <c r="B229" s="11"/>
      <c r="C229" s="11"/>
      <c r="D229" s="11"/>
      <c r="E229" s="11"/>
      <c r="F229" s="11"/>
      <c r="G229" s="11"/>
      <c r="H229" s="11"/>
      <c r="I229" s="11"/>
      <c r="J229" s="11"/>
    </row>
    <row r="230" spans="1:10" ht="15.95" customHeight="1">
      <c r="A230" s="11"/>
      <c r="B230" s="11"/>
      <c r="C230" s="11"/>
      <c r="D230" s="11"/>
      <c r="E230" s="11"/>
      <c r="F230" s="11"/>
      <c r="G230" s="11"/>
      <c r="H230" s="11"/>
      <c r="I230" s="11"/>
      <c r="J230" s="11"/>
    </row>
    <row r="231" spans="1:10" ht="15.95" customHeight="1">
      <c r="A231" s="11"/>
      <c r="B231" s="11"/>
      <c r="C231" s="11"/>
      <c r="D231" s="11"/>
      <c r="E231" s="11"/>
      <c r="F231" s="11"/>
      <c r="G231" s="11"/>
      <c r="H231" s="11"/>
      <c r="I231" s="11"/>
      <c r="J231" s="11"/>
    </row>
    <row r="232" spans="1:10" ht="15.95" customHeight="1">
      <c r="A232" s="11"/>
      <c r="B232" s="11"/>
      <c r="C232" s="11"/>
      <c r="D232" s="11"/>
      <c r="E232" s="11"/>
      <c r="F232" s="11"/>
      <c r="G232" s="11"/>
      <c r="H232" s="11"/>
      <c r="I232" s="11"/>
      <c r="J232" s="11"/>
    </row>
    <row r="233" spans="1:10" ht="15.95" customHeight="1">
      <c r="A233" s="11"/>
      <c r="B233" s="11"/>
      <c r="C233" s="11"/>
      <c r="D233" s="11"/>
      <c r="E233" s="11"/>
      <c r="F233" s="11"/>
      <c r="G233" s="11"/>
      <c r="H233" s="11"/>
      <c r="I233" s="11"/>
      <c r="J233" s="11"/>
    </row>
    <row r="234" spans="1:10" ht="15.95" customHeight="1">
      <c r="A234" s="11"/>
      <c r="B234" s="11"/>
      <c r="C234" s="11"/>
      <c r="D234" s="11"/>
      <c r="E234" s="11"/>
      <c r="F234" s="11"/>
      <c r="G234" s="11"/>
      <c r="H234" s="11"/>
      <c r="I234" s="11"/>
      <c r="J234" s="11"/>
    </row>
    <row r="235" spans="1:10" ht="15.95" customHeight="1">
      <c r="A235" s="11"/>
      <c r="B235" s="11"/>
      <c r="C235" s="11"/>
      <c r="D235" s="11"/>
      <c r="E235" s="11"/>
      <c r="F235" s="11"/>
      <c r="G235" s="11"/>
      <c r="H235" s="11"/>
      <c r="I235" s="11"/>
      <c r="J235" s="11"/>
    </row>
    <row r="236" spans="1:10" ht="15.95" customHeight="1">
      <c r="A236" s="11"/>
      <c r="B236" s="11"/>
      <c r="C236" s="11"/>
      <c r="D236" s="11"/>
      <c r="E236" s="11"/>
      <c r="F236" s="11"/>
      <c r="G236" s="11"/>
      <c r="H236" s="11"/>
      <c r="I236" s="11"/>
      <c r="J236" s="11"/>
    </row>
    <row r="237" spans="1:10" ht="15.95" customHeight="1">
      <c r="A237" s="11"/>
      <c r="B237" s="11"/>
      <c r="C237" s="11"/>
      <c r="D237" s="11"/>
      <c r="E237" s="11"/>
      <c r="F237" s="11"/>
      <c r="G237" s="11"/>
      <c r="H237" s="11"/>
      <c r="I237" s="11"/>
      <c r="J237" s="11"/>
    </row>
    <row r="238" spans="1:10" ht="15.95" customHeight="1">
      <c r="A238" s="11"/>
      <c r="B238" s="11"/>
      <c r="C238" s="11"/>
      <c r="D238" s="11"/>
      <c r="E238" s="11"/>
      <c r="F238" s="11"/>
      <c r="G238" s="11"/>
      <c r="H238" s="11"/>
      <c r="I238" s="11"/>
      <c r="J238" s="11"/>
    </row>
    <row r="239" spans="1:10" ht="15.95" customHeight="1">
      <c r="A239" s="11"/>
      <c r="B239" s="11"/>
      <c r="C239" s="11"/>
      <c r="D239" s="11"/>
      <c r="E239" s="11"/>
      <c r="F239" s="11"/>
      <c r="G239" s="11"/>
      <c r="H239" s="11"/>
      <c r="I239" s="11"/>
      <c r="J239" s="11"/>
    </row>
    <row r="240" spans="1:10" ht="15.95" customHeight="1">
      <c r="A240" s="11"/>
      <c r="B240" s="11"/>
      <c r="C240" s="11"/>
      <c r="D240" s="11"/>
      <c r="E240" s="11"/>
      <c r="F240" s="11"/>
      <c r="G240" s="11"/>
      <c r="H240" s="11"/>
      <c r="I240" s="11"/>
      <c r="J240" s="11"/>
    </row>
    <row r="241" spans="1:10" ht="15.95" customHeight="1">
      <c r="A241" s="11"/>
      <c r="B241" s="11"/>
      <c r="C241" s="11"/>
      <c r="D241" s="11"/>
      <c r="E241" s="11"/>
      <c r="F241" s="11"/>
      <c r="G241" s="11"/>
      <c r="H241" s="11"/>
      <c r="I241" s="11"/>
      <c r="J241" s="11"/>
    </row>
    <row r="242" spans="1:10" ht="15.95" customHeight="1">
      <c r="A242" s="11"/>
      <c r="B242" s="11"/>
      <c r="C242" s="11"/>
      <c r="D242" s="11"/>
      <c r="E242" s="11"/>
      <c r="F242" s="11"/>
      <c r="G242" s="11"/>
      <c r="H242" s="11"/>
      <c r="I242" s="11"/>
      <c r="J242" s="11"/>
    </row>
    <row r="243" spans="1:10" ht="15.95" customHeight="1">
      <c r="A243" s="11"/>
      <c r="B243" s="11"/>
      <c r="C243" s="11"/>
      <c r="D243" s="11"/>
      <c r="E243" s="11"/>
      <c r="F243" s="11"/>
      <c r="G243" s="11"/>
      <c r="H243" s="11"/>
      <c r="I243" s="11"/>
      <c r="J243" s="11"/>
    </row>
  </sheetData>
  <pageMargins left="0.98425196850393704" right="0.98425196850393704" top="0.94488188976377996" bottom="1.49606299212598" header="0.511811023622047" footer="1.1811023622047201"/>
  <pageSetup paperSize="9" firstPageNumber="353"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71"/>
  <sheetViews>
    <sheetView zoomScale="115" zoomScaleNormal="115" workbookViewId="0">
      <selection activeCell="T7" sqref="T7"/>
    </sheetView>
  </sheetViews>
  <sheetFormatPr defaultRowHeight="12.75"/>
  <cols>
    <col min="1" max="1" width="25.42578125" style="10" customWidth="1"/>
    <col min="2" max="4" width="10.42578125" style="10" hidden="1" customWidth="1"/>
    <col min="5" max="9" width="10.42578125" style="10" customWidth="1"/>
    <col min="10" max="10" width="6.85546875" style="10" customWidth="1"/>
    <col min="11" max="16384" width="9.140625" style="27"/>
  </cols>
  <sheetData>
    <row r="1" spans="1:10" s="3" customFormat="1" ht="24" customHeight="1">
      <c r="A1" s="1" t="s">
        <v>817</v>
      </c>
      <c r="B1" s="1"/>
      <c r="C1" s="1"/>
    </row>
    <row r="2" spans="1:10" s="3" customFormat="1" ht="20.100000000000001" customHeight="1">
      <c r="A2" s="4" t="s">
        <v>800</v>
      </c>
      <c r="B2" s="1"/>
    </row>
    <row r="3" spans="1:10" s="3" customFormat="1" ht="11.25" customHeight="1">
      <c r="A3" s="6"/>
      <c r="B3" s="1"/>
    </row>
    <row r="4" spans="1:10" s="10" customFormat="1" ht="20.100000000000001" customHeight="1">
      <c r="A4" s="123"/>
      <c r="B4" s="180"/>
      <c r="C4" s="123"/>
      <c r="D4" s="123"/>
      <c r="F4" s="123"/>
      <c r="G4" s="123"/>
      <c r="H4" s="123"/>
      <c r="I4" s="179" t="s">
        <v>407</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283"/>
      <c r="C6" s="11"/>
      <c r="D6" s="11"/>
      <c r="E6" s="11"/>
      <c r="F6" s="11"/>
      <c r="G6" s="11"/>
      <c r="H6" s="11"/>
      <c r="I6" s="11"/>
      <c r="J6" s="11"/>
    </row>
    <row r="7" spans="1:10" s="10" customFormat="1" ht="21.75" customHeight="1">
      <c r="A7" s="185" t="s">
        <v>2</v>
      </c>
      <c r="B7" s="363">
        <v>41.9</v>
      </c>
      <c r="C7" s="363">
        <f>'125'!C7/'123-lua'!C7*10</f>
        <v>49.415261923377628</v>
      </c>
      <c r="D7" s="363">
        <f>'125'!D7/'123-lua'!D7*10</f>
        <v>48.834737483783229</v>
      </c>
      <c r="E7" s="363">
        <v>48.647527270293779</v>
      </c>
      <c r="F7" s="363">
        <v>49.899642734727237</v>
      </c>
      <c r="G7" s="363">
        <v>52.200724781047029</v>
      </c>
      <c r="H7" s="363">
        <v>52.32048449543565</v>
      </c>
      <c r="I7" s="363">
        <v>52.342058186611439</v>
      </c>
      <c r="J7" s="11"/>
    </row>
    <row r="8" spans="1:10" s="10" customFormat="1" ht="21.75" customHeight="1">
      <c r="A8" s="19" t="s">
        <v>3</v>
      </c>
      <c r="B8" s="364">
        <v>19.8</v>
      </c>
      <c r="C8" s="364">
        <f>'125'!C8:C9/'123-lua'!C8:C9*10</f>
        <v>28.666666666666668</v>
      </c>
      <c r="D8" s="364">
        <v>32</v>
      </c>
      <c r="E8" s="364">
        <v>32</v>
      </c>
      <c r="F8" s="364">
        <v>33.333333333333329</v>
      </c>
      <c r="G8" s="364">
        <v>32.909090909090907</v>
      </c>
      <c r="H8" s="364">
        <v>34.901960784313729</v>
      </c>
      <c r="I8" s="364">
        <v>34.821428571428569</v>
      </c>
      <c r="J8" s="11"/>
    </row>
    <row r="9" spans="1:10" s="10" customFormat="1" ht="21.75" customHeight="1">
      <c r="A9" s="186" t="s">
        <v>4</v>
      </c>
      <c r="B9" s="364"/>
      <c r="C9" s="364"/>
      <c r="D9" s="364"/>
      <c r="E9" s="364"/>
      <c r="F9" s="364"/>
      <c r="G9" s="364"/>
      <c r="H9" s="364"/>
      <c r="I9" s="364"/>
      <c r="J9" s="11"/>
    </row>
    <row r="10" spans="1:10" s="10" customFormat="1" ht="21.75" customHeight="1">
      <c r="A10" s="19" t="s">
        <v>5</v>
      </c>
      <c r="B10" s="364">
        <v>0</v>
      </c>
      <c r="C10" s="364">
        <v>0</v>
      </c>
      <c r="D10" s="364">
        <v>0</v>
      </c>
      <c r="E10" s="364">
        <v>0</v>
      </c>
      <c r="F10" s="364">
        <v>0</v>
      </c>
      <c r="G10" s="364">
        <v>0</v>
      </c>
      <c r="H10" s="364">
        <v>0</v>
      </c>
      <c r="I10" s="364">
        <v>0</v>
      </c>
      <c r="J10" s="11"/>
    </row>
    <row r="11" spans="1:10" s="10" customFormat="1" ht="21.75" customHeight="1">
      <c r="A11" s="186" t="s">
        <v>6</v>
      </c>
      <c r="B11" s="364"/>
      <c r="C11" s="364"/>
      <c r="D11" s="364"/>
      <c r="E11" s="364"/>
      <c r="F11" s="364"/>
      <c r="G11" s="364"/>
      <c r="H11" s="364"/>
      <c r="I11" s="364"/>
      <c r="J11" s="11"/>
    </row>
    <row r="12" spans="1:10" s="10" customFormat="1" ht="21.75" customHeight="1">
      <c r="A12" s="19" t="s">
        <v>7</v>
      </c>
      <c r="B12" s="364">
        <v>33.020000000000003</v>
      </c>
      <c r="C12" s="364">
        <f>'125'!C12:C13/'123-lua'!C12:C13*10</f>
        <v>42.073625349487422</v>
      </c>
      <c r="D12" s="364">
        <f>'125'!D12:D13/'123-lua'!D12:D13*10</f>
        <v>41.816933638443942</v>
      </c>
      <c r="E12" s="364">
        <v>44.3050193050193</v>
      </c>
      <c r="F12" s="364">
        <v>45.663969538315087</v>
      </c>
      <c r="G12" s="364">
        <v>46.143968871595334</v>
      </c>
      <c r="H12" s="364">
        <v>47.514215686274511</v>
      </c>
      <c r="I12" s="364">
        <v>47.551669316375197</v>
      </c>
      <c r="J12" s="11"/>
    </row>
    <row r="13" spans="1:10" s="10" customFormat="1" ht="21.75" customHeight="1">
      <c r="A13" s="186" t="s">
        <v>8</v>
      </c>
      <c r="B13" s="364"/>
      <c r="C13" s="364"/>
      <c r="D13" s="364"/>
      <c r="E13" s="364"/>
      <c r="F13" s="364"/>
      <c r="G13" s="364"/>
      <c r="H13" s="364"/>
      <c r="I13" s="364"/>
      <c r="J13" s="11"/>
    </row>
    <row r="14" spans="1:10" s="10" customFormat="1" ht="21.75" customHeight="1">
      <c r="A14" s="19" t="s">
        <v>9</v>
      </c>
      <c r="B14" s="364">
        <v>26.23</v>
      </c>
      <c r="C14" s="364">
        <f>'125'!C14:C15/'123-lua'!C14:C15*10</f>
        <v>29.639455782312925</v>
      </c>
      <c r="D14" s="364">
        <f>'125'!D14:D15/'123-lua'!D14:D15*10</f>
        <v>29.324324324324323</v>
      </c>
      <c r="E14" s="364">
        <v>29.295774647887324</v>
      </c>
      <c r="F14" s="364">
        <v>29.583333333333336</v>
      </c>
      <c r="G14" s="364">
        <v>29.790540540540537</v>
      </c>
      <c r="H14" s="364">
        <v>30.013513513513516</v>
      </c>
      <c r="I14" s="364">
        <v>29.622641509433961</v>
      </c>
      <c r="J14" s="11"/>
    </row>
    <row r="15" spans="1:10" s="10" customFormat="1" ht="21.75" customHeight="1">
      <c r="A15" s="186" t="s">
        <v>31</v>
      </c>
      <c r="B15" s="364"/>
      <c r="C15" s="364"/>
      <c r="D15" s="364"/>
      <c r="E15" s="364"/>
      <c r="F15" s="364"/>
      <c r="G15" s="364"/>
      <c r="H15" s="364"/>
      <c r="I15" s="364"/>
      <c r="J15" s="11"/>
    </row>
    <row r="16" spans="1:10" s="10" customFormat="1" ht="21.75" customHeight="1">
      <c r="A16" s="19" t="s">
        <v>11</v>
      </c>
      <c r="B16" s="364">
        <v>43.03</v>
      </c>
      <c r="C16" s="364">
        <f>'125'!C16:C17/'123-lua'!C16:C17*10</f>
        <v>41.741691842900302</v>
      </c>
      <c r="D16" s="364">
        <f>'125'!D16:D17/'123-lua'!D16:D17*10</f>
        <v>36.207876573284615</v>
      </c>
      <c r="E16" s="364">
        <v>35.241465445462119</v>
      </c>
      <c r="F16" s="364">
        <v>33.69519078798826</v>
      </c>
      <c r="G16" s="364">
        <v>35.997557867912505</v>
      </c>
      <c r="H16" s="364">
        <v>37.210436755530345</v>
      </c>
      <c r="I16" s="364">
        <v>40.534458509142056</v>
      </c>
      <c r="J16" s="11"/>
    </row>
    <row r="17" spans="1:10" s="10" customFormat="1" ht="21.75" customHeight="1">
      <c r="A17" s="186" t="s">
        <v>32</v>
      </c>
      <c r="B17" s="364"/>
      <c r="C17" s="364"/>
      <c r="D17" s="364"/>
      <c r="E17" s="364"/>
      <c r="F17" s="364"/>
      <c r="G17" s="364"/>
      <c r="H17" s="364"/>
      <c r="I17" s="364"/>
      <c r="J17" s="11"/>
    </row>
    <row r="18" spans="1:10" s="10" customFormat="1" ht="21.75" customHeight="1">
      <c r="A18" s="19" t="s">
        <v>13</v>
      </c>
      <c r="B18" s="364">
        <v>48.83</v>
      </c>
      <c r="C18" s="364">
        <f>'125'!C18:C19/'123-lua'!C18:C19*10</f>
        <v>54.520168573148702</v>
      </c>
      <c r="D18" s="364">
        <f>'125'!D18:D19/'123-lua'!D18:D19*10</f>
        <v>49.615384615384613</v>
      </c>
      <c r="E18" s="364">
        <v>47.691252144082334</v>
      </c>
      <c r="F18" s="364">
        <v>51.689169139465875</v>
      </c>
      <c r="G18" s="364">
        <v>50.818970289721349</v>
      </c>
      <c r="H18" s="364">
        <v>51.766987017366375</v>
      </c>
      <c r="I18" s="364">
        <v>51.323179438362686</v>
      </c>
      <c r="J18" s="11"/>
    </row>
    <row r="19" spans="1:10" s="10" customFormat="1" ht="21.75" customHeight="1">
      <c r="A19" s="186" t="s">
        <v>34</v>
      </c>
      <c r="B19" s="364"/>
      <c r="C19" s="364"/>
      <c r="D19" s="364"/>
      <c r="E19" s="364"/>
      <c r="F19" s="364"/>
      <c r="G19" s="364"/>
      <c r="H19" s="364"/>
      <c r="I19" s="364"/>
      <c r="J19" s="11"/>
    </row>
    <row r="20" spans="1:10" s="10" customFormat="1" ht="21.75" customHeight="1">
      <c r="A20" s="19" t="s">
        <v>15</v>
      </c>
      <c r="B20" s="364">
        <v>37.72</v>
      </c>
      <c r="C20" s="364">
        <f>'125'!C20:C21/'123-lua'!C20:C21*10</f>
        <v>44.795549374130736</v>
      </c>
      <c r="D20" s="364">
        <f>'125'!D20:D21/'123-lua'!D20:D21*10</f>
        <v>43.400968411344245</v>
      </c>
      <c r="E20" s="364">
        <v>41.337040618955513</v>
      </c>
      <c r="F20" s="364">
        <v>44.356787491115846</v>
      </c>
      <c r="G20" s="364">
        <v>45.512010113780022</v>
      </c>
      <c r="H20" s="364">
        <v>48.209472793910351</v>
      </c>
      <c r="I20" s="364">
        <v>46.30723781388479</v>
      </c>
      <c r="J20" s="11"/>
    </row>
    <row r="21" spans="1:10" s="10" customFormat="1" ht="21.75" customHeight="1">
      <c r="A21" s="186" t="s">
        <v>35</v>
      </c>
      <c r="B21" s="364"/>
      <c r="C21" s="364"/>
      <c r="D21" s="364"/>
      <c r="E21" s="364"/>
      <c r="F21" s="364"/>
      <c r="G21" s="364"/>
      <c r="H21" s="364"/>
      <c r="I21" s="364"/>
      <c r="J21" s="11"/>
    </row>
    <row r="22" spans="1:10" s="10" customFormat="1" ht="21.75" customHeight="1">
      <c r="A22" s="19" t="s">
        <v>17</v>
      </c>
      <c r="B22" s="364">
        <v>40.75</v>
      </c>
      <c r="C22" s="364">
        <f>'125'!C22:C23/'123-lua'!C22:C23*10</f>
        <v>45.225073075673919</v>
      </c>
      <c r="D22" s="364">
        <f>'125'!D22:D23/'123-lua'!D22:D23*10</f>
        <v>46.531297709923663</v>
      </c>
      <c r="E22" s="364">
        <v>45.09</v>
      </c>
      <c r="F22" s="364">
        <v>46.110584518167457</v>
      </c>
      <c r="G22" s="364">
        <v>51.41241132485461</v>
      </c>
      <c r="H22" s="364">
        <v>51.883657421116702</v>
      </c>
      <c r="I22" s="364">
        <v>48.10819262038774</v>
      </c>
      <c r="J22" s="11"/>
    </row>
    <row r="23" spans="1:10" s="10" customFormat="1" ht="21.75" customHeight="1">
      <c r="A23" s="186" t="s">
        <v>36</v>
      </c>
      <c r="B23" s="364"/>
      <c r="C23" s="364"/>
      <c r="D23" s="364"/>
      <c r="E23" s="364"/>
      <c r="F23" s="364"/>
      <c r="G23" s="364"/>
      <c r="H23" s="364"/>
      <c r="I23" s="364"/>
      <c r="J23" s="11"/>
    </row>
    <row r="24" spans="1:10" s="10" customFormat="1" ht="21.75" customHeight="1">
      <c r="A24" s="19" t="s">
        <v>19</v>
      </c>
      <c r="B24" s="364">
        <v>26.21</v>
      </c>
      <c r="C24" s="364">
        <f>'125'!C24:C25/'123-lua'!C24:C25*10</f>
        <v>27.142857142857146</v>
      </c>
      <c r="D24" s="364">
        <f>'125'!D24:D25/'123-lua'!D24:D25*10</f>
        <v>26.956521739130434</v>
      </c>
      <c r="E24" s="364">
        <v>26.75</v>
      </c>
      <c r="F24" s="364">
        <v>27.245508982035929</v>
      </c>
      <c r="G24" s="364">
        <v>26.463414634146343</v>
      </c>
      <c r="H24" s="364">
        <v>0</v>
      </c>
      <c r="I24" s="364">
        <v>0</v>
      </c>
      <c r="J24" s="11"/>
    </row>
    <row r="25" spans="1:10" s="10" customFormat="1" ht="21.75" customHeight="1">
      <c r="A25" s="186" t="s">
        <v>37</v>
      </c>
      <c r="B25" s="364"/>
      <c r="C25" s="364"/>
      <c r="D25" s="364"/>
      <c r="E25" s="364"/>
      <c r="F25" s="364"/>
      <c r="G25" s="364"/>
      <c r="H25" s="364"/>
      <c r="I25" s="364"/>
      <c r="J25" s="11"/>
    </row>
    <row r="26" spans="1:10" s="10" customFormat="1" ht="21.75" customHeight="1">
      <c r="A26" s="19" t="s">
        <v>21</v>
      </c>
      <c r="B26" s="364">
        <v>34</v>
      </c>
      <c r="C26" s="364">
        <f>'125'!C26:C27/'123-lua'!C26:C27*10</f>
        <v>40.880466472303205</v>
      </c>
      <c r="D26" s="364">
        <f>'125'!D26:D27/'123-lua'!D26:D27*10</f>
        <v>42.222222222222221</v>
      </c>
      <c r="E26" s="364">
        <v>42.289156626506028</v>
      </c>
      <c r="F26" s="364">
        <v>41.815446339017051</v>
      </c>
      <c r="G26" s="364">
        <v>41.800320056899011</v>
      </c>
      <c r="H26" s="364">
        <v>41.773681515617</v>
      </c>
      <c r="I26" s="364">
        <v>45.606936416184979</v>
      </c>
      <c r="J26" s="11"/>
    </row>
    <row r="27" spans="1:10" s="10" customFormat="1" ht="21.75" customHeight="1">
      <c r="A27" s="186" t="s">
        <v>38</v>
      </c>
      <c r="B27" s="364"/>
      <c r="C27" s="364"/>
      <c r="D27" s="364"/>
      <c r="E27" s="364"/>
      <c r="F27" s="364"/>
      <c r="G27" s="364"/>
      <c r="H27" s="364"/>
      <c r="I27" s="364"/>
      <c r="J27" s="11"/>
    </row>
    <row r="28" spans="1:10" s="10" customFormat="1" ht="21.75" customHeight="1">
      <c r="A28" s="19" t="s">
        <v>23</v>
      </c>
      <c r="B28" s="364">
        <v>37.26</v>
      </c>
      <c r="C28" s="364">
        <f>'125'!C28:C29/'123-lua'!C28:C29*10</f>
        <v>48.127607184241022</v>
      </c>
      <c r="D28" s="364">
        <f>'125'!D28:D29/'123-lua'!D28:D29*10</f>
        <v>49.024032825322394</v>
      </c>
      <c r="E28" s="364">
        <v>50.904400606980275</v>
      </c>
      <c r="F28" s="364">
        <v>51.429907747887228</v>
      </c>
      <c r="G28" s="364">
        <v>50.512657755208721</v>
      </c>
      <c r="H28" s="364">
        <v>48.350142018557094</v>
      </c>
      <c r="I28" s="364">
        <v>52.682835119383348</v>
      </c>
      <c r="J28" s="11"/>
    </row>
    <row r="29" spans="1:10" s="10" customFormat="1" ht="21.75" customHeight="1">
      <c r="A29" s="186" t="s">
        <v>39</v>
      </c>
      <c r="B29" s="364"/>
      <c r="C29" s="364"/>
      <c r="D29" s="364"/>
      <c r="E29" s="364"/>
      <c r="F29" s="364"/>
      <c r="G29" s="364"/>
      <c r="H29" s="364"/>
      <c r="I29" s="364"/>
      <c r="J29" s="11"/>
    </row>
    <row r="30" spans="1:10" s="10" customFormat="1" ht="21.75" customHeight="1">
      <c r="A30" s="19" t="s">
        <v>25</v>
      </c>
      <c r="B30" s="364">
        <v>48.71</v>
      </c>
      <c r="C30" s="364">
        <f>'125'!C30:C31/'123-lua'!C30:C31*10</f>
        <v>56.99444506165981</v>
      </c>
      <c r="D30" s="364">
        <f>'125'!D30:D31/'123-lua'!D30:D31*10</f>
        <v>57.563600782778863</v>
      </c>
      <c r="E30" s="364">
        <v>57.874044412085908</v>
      </c>
      <c r="F30" s="364">
        <v>57.690687349443152</v>
      </c>
      <c r="G30" s="364">
        <v>62.019322415735203</v>
      </c>
      <c r="H30" s="364">
        <v>60.524190987410236</v>
      </c>
      <c r="I30" s="364">
        <v>58.865027596588064</v>
      </c>
      <c r="J30" s="11"/>
    </row>
    <row r="31" spans="1:10" s="10" customFormat="1" ht="21.75" customHeight="1">
      <c r="A31" s="186" t="s">
        <v>40</v>
      </c>
      <c r="B31" s="364"/>
      <c r="C31" s="364"/>
      <c r="D31" s="364"/>
      <c r="E31" s="364"/>
      <c r="F31" s="364"/>
      <c r="G31" s="364"/>
      <c r="H31" s="364"/>
      <c r="I31" s="364"/>
      <c r="J31" s="11"/>
    </row>
    <row r="32" spans="1:10" s="10" customFormat="1" ht="14.25" customHeight="1">
      <c r="A32" s="123"/>
      <c r="B32" s="123"/>
      <c r="C32" s="123"/>
      <c r="D32" s="123"/>
      <c r="E32" s="123"/>
      <c r="F32" s="123"/>
      <c r="G32" s="123"/>
      <c r="H32" s="123"/>
      <c r="I32" s="123"/>
      <c r="J32" s="11"/>
    </row>
    <row r="33" spans="1:10" s="10" customFormat="1" ht="20.100000000000001" customHeight="1">
      <c r="A33" s="11"/>
      <c r="B33" s="11"/>
      <c r="C33" s="11"/>
      <c r="D33" s="11"/>
      <c r="E33" s="11"/>
      <c r="F33" s="11"/>
      <c r="G33" s="11"/>
      <c r="H33" s="11"/>
      <c r="I33" s="11"/>
      <c r="J33" s="11"/>
    </row>
    <row r="34" spans="1:10" s="10" customFormat="1" ht="20.100000000000001" customHeight="1">
      <c r="A34" s="126"/>
      <c r="B34" s="127"/>
      <c r="C34" s="11"/>
      <c r="D34" s="11"/>
      <c r="E34" s="11"/>
      <c r="F34" s="11"/>
      <c r="G34" s="11"/>
      <c r="H34" s="11"/>
      <c r="I34" s="11"/>
      <c r="J34" s="11"/>
    </row>
    <row r="35" spans="1:10" s="10" customFormat="1" ht="20.100000000000001" customHeight="1">
      <c r="A35" s="128"/>
      <c r="B35" s="126"/>
      <c r="C35" s="11"/>
      <c r="D35" s="11"/>
      <c r="E35" s="11"/>
      <c r="F35" s="11"/>
      <c r="G35" s="11"/>
      <c r="H35" s="11"/>
      <c r="I35" s="11"/>
      <c r="J35" s="11"/>
    </row>
    <row r="36" spans="1:10" s="10" customFormat="1" ht="20.100000000000001" customHeight="1">
      <c r="A36" s="11"/>
      <c r="B36" s="11"/>
      <c r="C36" s="11"/>
      <c r="D36" s="11"/>
      <c r="E36" s="11"/>
      <c r="F36" s="11"/>
      <c r="G36" s="11"/>
      <c r="H36" s="11"/>
      <c r="I36" s="11"/>
      <c r="J36" s="11"/>
    </row>
    <row r="37" spans="1:10" s="10" customFormat="1" ht="20.100000000000001" customHeight="1">
      <c r="A37" s="11"/>
      <c r="B37" s="11"/>
      <c r="C37" s="11"/>
      <c r="D37" s="11"/>
      <c r="E37" s="11"/>
      <c r="F37" s="11"/>
      <c r="G37" s="11"/>
      <c r="H37" s="11"/>
      <c r="I37" s="11"/>
      <c r="J37" s="11"/>
    </row>
    <row r="38" spans="1:10" s="10" customFormat="1" ht="20.100000000000001" customHeight="1">
      <c r="A38" s="11"/>
      <c r="B38" s="11"/>
      <c r="C38" s="11"/>
      <c r="D38" s="11"/>
      <c r="E38" s="11"/>
      <c r="F38" s="11"/>
      <c r="G38" s="11"/>
      <c r="H38" s="11"/>
      <c r="I38" s="11"/>
      <c r="J38" s="11"/>
    </row>
    <row r="39" spans="1:10" s="10" customFormat="1" ht="20.100000000000001" customHeight="1">
      <c r="A39" s="11"/>
      <c r="B39" s="11"/>
      <c r="C39" s="11"/>
      <c r="D39" s="11"/>
      <c r="E39" s="11"/>
      <c r="F39" s="11"/>
      <c r="G39" s="11"/>
      <c r="H39" s="11"/>
      <c r="I39" s="11"/>
      <c r="J39" s="11"/>
    </row>
    <row r="40" spans="1:10" s="10" customFormat="1" ht="20.100000000000001" customHeight="1">
      <c r="A40" s="11"/>
      <c r="B40" s="11"/>
      <c r="C40" s="11"/>
      <c r="D40" s="11"/>
      <c r="E40" s="11"/>
      <c r="F40" s="11"/>
      <c r="G40" s="11"/>
      <c r="H40" s="11"/>
      <c r="I40" s="11"/>
      <c r="J40" s="11"/>
    </row>
    <row r="41" spans="1:10" s="10" customFormat="1" ht="20.100000000000001" customHeight="1">
      <c r="A41" s="11"/>
      <c r="B41" s="11"/>
      <c r="C41" s="11"/>
      <c r="D41" s="11"/>
      <c r="E41" s="11"/>
      <c r="F41" s="11"/>
      <c r="G41" s="11"/>
      <c r="H41" s="11"/>
      <c r="I41" s="11"/>
      <c r="J41" s="11"/>
    </row>
    <row r="42" spans="1:10" s="10" customFormat="1" ht="20.100000000000001" customHeight="1">
      <c r="A42" s="11"/>
      <c r="B42" s="11"/>
      <c r="C42" s="11"/>
      <c r="D42" s="11"/>
      <c r="E42" s="11"/>
      <c r="F42" s="11"/>
      <c r="G42" s="11"/>
      <c r="H42" s="11"/>
      <c r="I42" s="11"/>
      <c r="J42" s="11"/>
    </row>
    <row r="43" spans="1:10" s="10" customFormat="1" ht="20.100000000000001" customHeight="1">
      <c r="A43" s="11"/>
      <c r="B43" s="11"/>
      <c r="C43" s="11"/>
      <c r="D43" s="11"/>
      <c r="E43" s="11"/>
      <c r="F43" s="11"/>
      <c r="G43" s="11"/>
      <c r="H43" s="11"/>
      <c r="I43" s="11"/>
      <c r="J43" s="11"/>
    </row>
    <row r="44" spans="1:10" s="10" customFormat="1" ht="20.100000000000001" customHeight="1">
      <c r="A44" s="11"/>
      <c r="B44" s="11"/>
      <c r="C44" s="11"/>
      <c r="D44" s="11"/>
      <c r="E44" s="11"/>
      <c r="F44" s="11"/>
      <c r="G44" s="11"/>
      <c r="H44" s="11"/>
      <c r="I44" s="11"/>
      <c r="J44" s="11"/>
    </row>
    <row r="45" spans="1:10" s="10" customFormat="1" ht="20.100000000000001" customHeight="1">
      <c r="A45" s="11"/>
      <c r="B45" s="11"/>
      <c r="C45" s="11"/>
      <c r="D45" s="11"/>
      <c r="E45" s="11"/>
      <c r="F45" s="11"/>
      <c r="G45" s="11"/>
      <c r="H45" s="11"/>
      <c r="I45" s="11"/>
      <c r="J45" s="11"/>
    </row>
    <row r="46" spans="1:10" s="10" customFormat="1" ht="20.100000000000001" customHeight="1">
      <c r="A46" s="11"/>
      <c r="B46" s="11"/>
      <c r="C46" s="11"/>
      <c r="D46" s="11"/>
      <c r="E46" s="11"/>
      <c r="F46" s="11"/>
      <c r="G46" s="11"/>
      <c r="H46" s="11"/>
      <c r="I46" s="11"/>
      <c r="J46" s="11"/>
    </row>
    <row r="47" spans="1:10" s="10" customFormat="1" ht="20.100000000000001" customHeight="1">
      <c r="A47" s="11"/>
      <c r="B47" s="11"/>
      <c r="C47" s="11"/>
      <c r="D47" s="11"/>
      <c r="E47" s="11"/>
      <c r="F47" s="11"/>
      <c r="G47" s="11"/>
      <c r="H47" s="11"/>
      <c r="I47" s="11"/>
      <c r="J47" s="11"/>
    </row>
    <row r="48" spans="1:10" s="10" customFormat="1" ht="20.100000000000001" customHeight="1">
      <c r="A48" s="11"/>
      <c r="B48" s="11"/>
      <c r="C48" s="11"/>
      <c r="D48" s="11"/>
      <c r="E48" s="11"/>
      <c r="F48" s="11"/>
      <c r="G48" s="11"/>
      <c r="H48" s="11"/>
      <c r="I48" s="11"/>
      <c r="J48" s="11"/>
    </row>
    <row r="49" spans="1:10" s="10" customFormat="1" ht="20.100000000000001" customHeight="1">
      <c r="A49" s="11"/>
      <c r="B49" s="11"/>
      <c r="C49" s="11"/>
      <c r="D49" s="11"/>
      <c r="E49" s="11"/>
      <c r="F49" s="11"/>
      <c r="G49" s="11"/>
      <c r="H49" s="11"/>
      <c r="I49" s="11"/>
      <c r="J49" s="11"/>
    </row>
    <row r="50" spans="1:10" s="10" customFormat="1" ht="20.100000000000001" customHeight="1">
      <c r="A50" s="11"/>
      <c r="B50" s="11"/>
      <c r="C50" s="11"/>
      <c r="D50" s="11"/>
      <c r="E50" s="11"/>
      <c r="F50" s="11"/>
      <c r="G50" s="11"/>
      <c r="H50" s="11"/>
      <c r="I50" s="11"/>
      <c r="J50" s="11"/>
    </row>
    <row r="51" spans="1:10" s="10" customFormat="1" ht="20.100000000000001" customHeight="1">
      <c r="A51" s="11"/>
      <c r="B51" s="11"/>
      <c r="C51" s="11"/>
      <c r="D51" s="11"/>
      <c r="E51" s="11"/>
      <c r="F51" s="11"/>
      <c r="G51" s="11"/>
      <c r="H51" s="11"/>
      <c r="I51" s="11"/>
      <c r="J51" s="11"/>
    </row>
    <row r="52" spans="1:10" s="10" customFormat="1" ht="20.100000000000001" customHeight="1">
      <c r="A52" s="11"/>
      <c r="B52" s="11"/>
      <c r="C52" s="11"/>
      <c r="D52" s="11"/>
      <c r="E52" s="11"/>
      <c r="F52" s="11"/>
      <c r="G52" s="11"/>
      <c r="H52" s="11"/>
      <c r="I52" s="11"/>
      <c r="J52" s="11"/>
    </row>
    <row r="53" spans="1:10" s="10" customFormat="1" ht="20.100000000000001" customHeight="1">
      <c r="A53" s="11"/>
      <c r="B53" s="11"/>
      <c r="C53" s="11"/>
      <c r="D53" s="11"/>
      <c r="E53" s="11"/>
      <c r="F53" s="11"/>
      <c r="G53" s="11"/>
      <c r="H53" s="11"/>
      <c r="I53" s="11"/>
      <c r="J53" s="11"/>
    </row>
    <row r="54" spans="1:10" s="10" customFormat="1" ht="20.100000000000001" customHeight="1">
      <c r="A54" s="11"/>
      <c r="B54" s="11"/>
      <c r="C54" s="11"/>
      <c r="D54" s="11"/>
      <c r="E54" s="11"/>
      <c r="F54" s="11"/>
      <c r="G54" s="11"/>
      <c r="H54" s="11"/>
      <c r="I54" s="11"/>
      <c r="J54" s="11"/>
    </row>
    <row r="55" spans="1:10" s="10" customFormat="1" ht="20.100000000000001" customHeight="1">
      <c r="A55" s="11"/>
      <c r="B55" s="11"/>
      <c r="C55" s="11"/>
      <c r="D55" s="11"/>
      <c r="E55" s="11"/>
      <c r="F55" s="11"/>
      <c r="G55" s="11"/>
      <c r="H55" s="11"/>
      <c r="I55" s="11"/>
      <c r="J55" s="11"/>
    </row>
    <row r="56" spans="1:10" s="10" customFormat="1" ht="20.100000000000001" customHeight="1">
      <c r="A56" s="11"/>
      <c r="B56" s="11"/>
      <c r="C56" s="11"/>
      <c r="D56" s="11"/>
      <c r="E56" s="11"/>
      <c r="F56" s="11"/>
      <c r="G56" s="11"/>
      <c r="H56" s="11"/>
      <c r="I56" s="11"/>
      <c r="J56" s="11"/>
    </row>
    <row r="57" spans="1:10" s="10" customFormat="1" ht="20.100000000000001" customHeight="1">
      <c r="A57" s="11"/>
      <c r="B57" s="11"/>
      <c r="C57" s="11"/>
      <c r="D57" s="11"/>
      <c r="E57" s="11"/>
      <c r="F57" s="11"/>
      <c r="G57" s="11"/>
      <c r="H57" s="11"/>
      <c r="I57" s="11"/>
      <c r="J57" s="11"/>
    </row>
    <row r="58" spans="1:10" s="10" customFormat="1" ht="20.100000000000001" customHeight="1">
      <c r="A58" s="11"/>
      <c r="B58" s="11"/>
      <c r="C58" s="11"/>
      <c r="D58" s="11"/>
      <c r="E58" s="11"/>
      <c r="F58" s="11"/>
      <c r="G58" s="11"/>
      <c r="H58" s="11"/>
      <c r="I58" s="11"/>
      <c r="J58" s="11"/>
    </row>
    <row r="59" spans="1:10" s="10" customFormat="1" ht="20.100000000000001" customHeight="1">
      <c r="A59" s="11"/>
      <c r="B59" s="11"/>
      <c r="C59" s="11"/>
      <c r="D59" s="11"/>
      <c r="E59" s="11"/>
      <c r="F59" s="11"/>
      <c r="G59" s="11"/>
      <c r="H59" s="11"/>
      <c r="I59" s="11"/>
      <c r="J59" s="11"/>
    </row>
    <row r="60" spans="1:10" s="10" customFormat="1" ht="20.100000000000001" customHeight="1">
      <c r="A60" s="11"/>
      <c r="B60" s="11"/>
      <c r="C60" s="11"/>
      <c r="D60" s="11"/>
      <c r="E60" s="11"/>
      <c r="F60" s="11"/>
      <c r="G60" s="11"/>
      <c r="H60" s="11"/>
      <c r="I60" s="11"/>
      <c r="J60" s="11"/>
    </row>
    <row r="61" spans="1:10" s="10" customFormat="1" ht="20.100000000000001" customHeight="1">
      <c r="A61" s="11"/>
      <c r="B61" s="11"/>
      <c r="C61" s="11"/>
      <c r="D61" s="11"/>
      <c r="E61" s="11"/>
      <c r="F61" s="11"/>
      <c r="G61" s="11"/>
      <c r="H61" s="11"/>
      <c r="I61" s="11"/>
      <c r="J61" s="11"/>
    </row>
    <row r="62" spans="1:10" s="10" customFormat="1" ht="20.100000000000001" customHeight="1">
      <c r="A62" s="11"/>
      <c r="B62" s="11"/>
      <c r="C62" s="11"/>
      <c r="D62" s="11"/>
      <c r="E62" s="11"/>
      <c r="F62" s="11"/>
      <c r="G62" s="11"/>
      <c r="H62" s="11"/>
      <c r="I62" s="11"/>
      <c r="J62" s="11"/>
    </row>
    <row r="63" spans="1:10" s="10" customFormat="1" ht="20.100000000000001" customHeight="1">
      <c r="A63" s="11"/>
      <c r="B63" s="11"/>
      <c r="C63" s="11"/>
      <c r="D63" s="11"/>
      <c r="E63" s="11"/>
      <c r="F63" s="11"/>
      <c r="G63" s="11"/>
      <c r="H63" s="11"/>
      <c r="I63" s="11"/>
      <c r="J63" s="11"/>
    </row>
    <row r="64" spans="1:10" s="10" customFormat="1" ht="20.100000000000001" customHeight="1">
      <c r="A64" s="11"/>
      <c r="B64" s="11"/>
      <c r="C64" s="11"/>
      <c r="D64" s="11"/>
      <c r="E64" s="11"/>
      <c r="F64" s="11"/>
      <c r="G64" s="11"/>
      <c r="H64" s="11"/>
      <c r="I64" s="11"/>
      <c r="J64" s="11"/>
    </row>
    <row r="65" spans="1:10" s="10" customFormat="1" ht="20.100000000000001" customHeight="1">
      <c r="A65" s="11"/>
      <c r="B65" s="11"/>
      <c r="C65" s="11"/>
      <c r="D65" s="11"/>
      <c r="E65" s="11"/>
      <c r="F65" s="11"/>
      <c r="G65" s="11"/>
      <c r="H65" s="11"/>
      <c r="I65" s="11"/>
      <c r="J65" s="11"/>
    </row>
    <row r="66" spans="1:10" s="10" customFormat="1" ht="20.100000000000001" customHeight="1">
      <c r="A66" s="11"/>
      <c r="B66" s="11"/>
      <c r="C66" s="11"/>
      <c r="D66" s="11"/>
      <c r="E66" s="11"/>
      <c r="F66" s="11"/>
      <c r="G66" s="11"/>
      <c r="H66" s="11"/>
      <c r="I66" s="11"/>
      <c r="J66" s="11"/>
    </row>
    <row r="67" spans="1:10" s="10" customFormat="1" ht="20.100000000000001" customHeight="1">
      <c r="A67" s="11"/>
      <c r="B67" s="11"/>
      <c r="C67" s="11"/>
      <c r="D67" s="11"/>
      <c r="E67" s="11"/>
      <c r="F67" s="11"/>
      <c r="G67" s="11"/>
      <c r="H67" s="11"/>
      <c r="I67" s="11"/>
      <c r="J67" s="11"/>
    </row>
    <row r="68" spans="1:10" s="10" customFormat="1" ht="20.100000000000001" customHeight="1">
      <c r="A68" s="11"/>
      <c r="B68" s="11"/>
      <c r="C68" s="11"/>
      <c r="D68" s="11"/>
      <c r="E68" s="11"/>
      <c r="F68" s="11"/>
      <c r="G68" s="11"/>
      <c r="H68" s="11"/>
      <c r="I68" s="11"/>
      <c r="J68" s="11"/>
    </row>
    <row r="69" spans="1:10" s="10" customFormat="1" ht="20.100000000000001" customHeight="1">
      <c r="A69" s="11"/>
      <c r="B69" s="11"/>
      <c r="C69" s="11"/>
      <c r="D69" s="11"/>
      <c r="E69" s="11"/>
      <c r="F69" s="11"/>
      <c r="G69" s="11"/>
      <c r="H69" s="11"/>
      <c r="I69" s="11"/>
      <c r="J69" s="11"/>
    </row>
    <row r="70" spans="1:10" s="10" customFormat="1" ht="20.100000000000001" customHeight="1">
      <c r="A70" s="11"/>
      <c r="B70" s="11"/>
      <c r="C70" s="11"/>
      <c r="D70" s="11"/>
      <c r="E70" s="11"/>
      <c r="F70" s="11"/>
      <c r="G70" s="11"/>
      <c r="H70" s="11"/>
      <c r="I70" s="11"/>
      <c r="J70" s="11"/>
    </row>
    <row r="71" spans="1:10" s="10" customFormat="1" ht="20.100000000000001" customHeight="1">
      <c r="A71" s="11"/>
      <c r="B71" s="11"/>
      <c r="C71" s="11"/>
      <c r="D71" s="11"/>
      <c r="E71" s="11"/>
      <c r="F71" s="11"/>
      <c r="G71" s="11"/>
      <c r="H71" s="11"/>
      <c r="I71" s="11"/>
      <c r="J71" s="11"/>
    </row>
    <row r="72" spans="1:10" s="10" customFormat="1" ht="20.100000000000001" customHeight="1">
      <c r="A72" s="11"/>
      <c r="B72" s="11"/>
      <c r="C72" s="11"/>
      <c r="D72" s="11"/>
      <c r="E72" s="11"/>
      <c r="F72" s="11"/>
      <c r="G72" s="11"/>
      <c r="H72" s="11"/>
      <c r="I72" s="11"/>
      <c r="J72" s="11"/>
    </row>
    <row r="73" spans="1:10" s="10" customFormat="1" ht="20.100000000000001" customHeight="1">
      <c r="A73" s="11"/>
      <c r="B73" s="11"/>
      <c r="C73" s="11"/>
      <c r="D73" s="11"/>
      <c r="E73" s="11"/>
      <c r="F73" s="11"/>
      <c r="G73" s="11"/>
      <c r="H73" s="11"/>
      <c r="I73" s="11"/>
      <c r="J73" s="11"/>
    </row>
    <row r="74" spans="1:10" s="10" customFormat="1" ht="14.25">
      <c r="A74" s="11"/>
      <c r="B74" s="11"/>
      <c r="C74" s="11"/>
      <c r="D74" s="11"/>
      <c r="E74" s="11"/>
      <c r="F74" s="11"/>
      <c r="G74" s="11"/>
      <c r="H74" s="11"/>
      <c r="I74" s="11"/>
      <c r="J74" s="11"/>
    </row>
    <row r="75" spans="1:10" s="10" customFormat="1" ht="14.25">
      <c r="A75" s="11"/>
      <c r="B75" s="11"/>
      <c r="C75" s="11"/>
      <c r="D75" s="11"/>
      <c r="E75" s="11"/>
      <c r="F75" s="11"/>
      <c r="G75" s="11"/>
      <c r="H75" s="11"/>
      <c r="I75" s="11"/>
      <c r="J75" s="11"/>
    </row>
    <row r="76" spans="1:10" s="10" customFormat="1" ht="14.25">
      <c r="A76" s="11"/>
      <c r="B76" s="11"/>
      <c r="C76" s="11"/>
      <c r="D76" s="11"/>
      <c r="E76" s="11"/>
      <c r="F76" s="11"/>
      <c r="G76" s="11"/>
      <c r="H76" s="11"/>
      <c r="I76" s="11"/>
      <c r="J76" s="11"/>
    </row>
    <row r="77" spans="1:10" s="10" customFormat="1" ht="14.25">
      <c r="A77" s="11"/>
      <c r="B77" s="11"/>
      <c r="C77" s="11"/>
      <c r="D77" s="11"/>
      <c r="E77" s="11"/>
      <c r="F77" s="11"/>
      <c r="G77" s="11"/>
      <c r="H77" s="11"/>
      <c r="I77" s="11"/>
      <c r="J77" s="11"/>
    </row>
    <row r="78" spans="1:10" s="10" customFormat="1" ht="14.25">
      <c r="A78" s="11"/>
      <c r="B78" s="11"/>
      <c r="C78" s="11"/>
      <c r="D78" s="11"/>
      <c r="E78" s="11"/>
      <c r="F78" s="11"/>
      <c r="G78" s="11"/>
      <c r="H78" s="11"/>
      <c r="I78" s="11"/>
      <c r="J78" s="11"/>
    </row>
    <row r="79" spans="1:10" s="10" customFormat="1" ht="14.25">
      <c r="A79" s="11"/>
      <c r="B79" s="11"/>
      <c r="C79" s="11"/>
      <c r="D79" s="11"/>
      <c r="E79" s="11"/>
      <c r="F79" s="11"/>
      <c r="G79" s="11"/>
      <c r="H79" s="11"/>
      <c r="I79" s="11"/>
      <c r="J79" s="11"/>
    </row>
    <row r="80" spans="1:10" s="10" customFormat="1" ht="14.25">
      <c r="A80" s="11"/>
      <c r="B80" s="11"/>
      <c r="C80" s="11"/>
      <c r="D80" s="11"/>
      <c r="E80" s="11"/>
      <c r="F80" s="11"/>
      <c r="G80" s="11"/>
      <c r="H80" s="11"/>
      <c r="I80" s="11"/>
      <c r="J80" s="11"/>
    </row>
    <row r="81" spans="1:10" s="10" customFormat="1" ht="14.25">
      <c r="A81" s="11"/>
      <c r="B81" s="11"/>
      <c r="C81" s="11"/>
      <c r="D81" s="11"/>
      <c r="E81" s="11"/>
      <c r="F81" s="11"/>
      <c r="G81" s="11"/>
      <c r="H81" s="11"/>
      <c r="I81" s="11"/>
      <c r="J81" s="11"/>
    </row>
    <row r="82" spans="1:10" s="10" customFormat="1" ht="14.25">
      <c r="A82" s="11"/>
      <c r="B82" s="11"/>
      <c r="C82" s="11"/>
      <c r="D82" s="11"/>
      <c r="E82" s="11"/>
      <c r="F82" s="11"/>
      <c r="G82" s="11"/>
      <c r="H82" s="11"/>
      <c r="I82" s="11"/>
      <c r="J82" s="11"/>
    </row>
    <row r="83" spans="1:10" s="10" customFormat="1" ht="14.25">
      <c r="A83" s="11"/>
      <c r="B83" s="11"/>
      <c r="C83" s="11"/>
      <c r="D83" s="11"/>
      <c r="E83" s="11"/>
      <c r="F83" s="11"/>
      <c r="G83" s="11"/>
      <c r="H83" s="11"/>
      <c r="I83" s="11"/>
      <c r="J83" s="11"/>
    </row>
    <row r="84" spans="1:10" s="10" customFormat="1" ht="14.25">
      <c r="A84" s="11"/>
      <c r="B84" s="11"/>
      <c r="C84" s="11"/>
      <c r="D84" s="11"/>
      <c r="E84" s="11"/>
      <c r="F84" s="11"/>
      <c r="G84" s="11"/>
      <c r="H84" s="11"/>
      <c r="I84" s="11"/>
      <c r="J84" s="11"/>
    </row>
    <row r="85" spans="1:10" s="10" customFormat="1" ht="14.25">
      <c r="A85" s="11"/>
      <c r="B85" s="11"/>
      <c r="C85" s="11"/>
      <c r="D85" s="11"/>
      <c r="E85" s="11"/>
      <c r="F85" s="11"/>
      <c r="G85" s="11"/>
      <c r="H85" s="11"/>
      <c r="I85" s="11"/>
      <c r="J85" s="11"/>
    </row>
    <row r="86" spans="1:10" s="10" customFormat="1" ht="14.25">
      <c r="A86" s="11"/>
      <c r="B86" s="11"/>
      <c r="C86" s="11"/>
      <c r="D86" s="11"/>
      <c r="E86" s="11"/>
      <c r="F86" s="11"/>
      <c r="G86" s="11"/>
      <c r="H86" s="11"/>
      <c r="I86" s="11"/>
      <c r="J86" s="11"/>
    </row>
    <row r="87" spans="1:10" s="10" customFormat="1" ht="14.25">
      <c r="A87" s="11"/>
      <c r="B87" s="11"/>
      <c r="C87" s="11"/>
      <c r="D87" s="11"/>
      <c r="E87" s="11"/>
      <c r="F87" s="11"/>
      <c r="G87" s="11"/>
      <c r="H87" s="11"/>
      <c r="I87" s="11"/>
      <c r="J87" s="11"/>
    </row>
    <row r="88" spans="1:10" s="10" customFormat="1" ht="14.25">
      <c r="A88" s="11"/>
      <c r="B88" s="11"/>
      <c r="C88" s="11"/>
      <c r="D88" s="11"/>
      <c r="E88" s="11"/>
      <c r="F88" s="11"/>
      <c r="G88" s="11"/>
      <c r="H88" s="11"/>
      <c r="I88" s="11"/>
      <c r="J88" s="11"/>
    </row>
    <row r="89" spans="1:10" s="10" customFormat="1" ht="14.25">
      <c r="A89" s="11"/>
      <c r="B89" s="11"/>
      <c r="C89" s="11"/>
      <c r="D89" s="11"/>
      <c r="E89" s="11"/>
      <c r="F89" s="11"/>
      <c r="G89" s="11"/>
      <c r="H89" s="11"/>
      <c r="I89" s="11"/>
      <c r="J89" s="11"/>
    </row>
    <row r="90" spans="1:10" s="10" customFormat="1" ht="14.25">
      <c r="A90" s="11"/>
      <c r="B90" s="11"/>
      <c r="C90" s="11"/>
      <c r="D90" s="11"/>
      <c r="E90" s="11"/>
      <c r="F90" s="11"/>
      <c r="G90" s="11"/>
      <c r="H90" s="11"/>
      <c r="I90" s="11"/>
      <c r="J90" s="11"/>
    </row>
    <row r="91" spans="1:10" s="10" customFormat="1" ht="14.25">
      <c r="A91" s="11"/>
      <c r="B91" s="11"/>
      <c r="C91" s="11"/>
      <c r="D91" s="11"/>
      <c r="E91" s="11"/>
      <c r="F91" s="11"/>
      <c r="G91" s="11"/>
      <c r="H91" s="11"/>
      <c r="I91" s="11"/>
      <c r="J91" s="11"/>
    </row>
    <row r="92" spans="1:10" s="10" customFormat="1" ht="14.25">
      <c r="A92" s="11"/>
      <c r="B92" s="11"/>
      <c r="C92" s="11"/>
      <c r="D92" s="11"/>
      <c r="E92" s="11"/>
      <c r="F92" s="11"/>
      <c r="G92" s="11"/>
      <c r="H92" s="11"/>
      <c r="I92" s="11"/>
      <c r="J92" s="11"/>
    </row>
    <row r="93" spans="1:10" s="10" customFormat="1" ht="14.25">
      <c r="A93" s="11"/>
      <c r="B93" s="11"/>
      <c r="C93" s="11"/>
      <c r="D93" s="11"/>
      <c r="E93" s="11"/>
      <c r="F93" s="11"/>
      <c r="G93" s="11"/>
      <c r="H93" s="11"/>
      <c r="I93" s="11"/>
      <c r="J93" s="11"/>
    </row>
    <row r="94" spans="1:10" s="10" customFormat="1" ht="14.25">
      <c r="A94" s="11"/>
      <c r="B94" s="11"/>
      <c r="C94" s="11"/>
      <c r="D94" s="11"/>
      <c r="E94" s="11"/>
      <c r="F94" s="11"/>
      <c r="G94" s="11"/>
      <c r="H94" s="11"/>
      <c r="I94" s="11"/>
      <c r="J94" s="11"/>
    </row>
    <row r="95" spans="1:10" s="10" customFormat="1" ht="14.25">
      <c r="A95" s="11"/>
      <c r="B95" s="11"/>
      <c r="C95" s="11"/>
      <c r="D95" s="11"/>
      <c r="E95" s="11"/>
      <c r="F95" s="11"/>
      <c r="G95" s="11"/>
      <c r="H95" s="11"/>
      <c r="I95" s="11"/>
      <c r="J95" s="11"/>
    </row>
    <row r="96" spans="1:10" s="10" customFormat="1" ht="14.25">
      <c r="A96" s="11"/>
      <c r="B96" s="11"/>
      <c r="C96" s="11"/>
      <c r="D96" s="11"/>
      <c r="E96" s="11"/>
      <c r="F96" s="11"/>
      <c r="G96" s="11"/>
      <c r="H96" s="11"/>
      <c r="I96" s="11"/>
      <c r="J96" s="11"/>
    </row>
    <row r="97" spans="1:10" s="10" customFormat="1" ht="14.25">
      <c r="A97" s="11"/>
      <c r="B97" s="11"/>
      <c r="C97" s="11"/>
      <c r="D97" s="11"/>
      <c r="E97" s="11"/>
      <c r="F97" s="11"/>
      <c r="G97" s="11"/>
      <c r="H97" s="11"/>
      <c r="I97" s="11"/>
      <c r="J97" s="11"/>
    </row>
    <row r="98" spans="1:10" s="10" customFormat="1" ht="14.25">
      <c r="A98" s="11"/>
      <c r="B98" s="11"/>
      <c r="C98" s="11"/>
      <c r="D98" s="11"/>
      <c r="E98" s="11"/>
      <c r="F98" s="11"/>
      <c r="G98" s="11"/>
      <c r="H98" s="11"/>
      <c r="I98" s="11"/>
      <c r="J98" s="11"/>
    </row>
    <row r="99" spans="1:10" s="10" customFormat="1" ht="14.25">
      <c r="A99" s="11"/>
      <c r="B99" s="11"/>
      <c r="C99" s="11"/>
      <c r="D99" s="11"/>
      <c r="E99" s="11"/>
      <c r="F99" s="11"/>
      <c r="G99" s="11"/>
      <c r="H99" s="11"/>
      <c r="I99" s="11"/>
      <c r="J99" s="11"/>
    </row>
    <row r="100" spans="1:10" s="10" customFormat="1" ht="14.25">
      <c r="A100" s="11"/>
      <c r="B100" s="11"/>
      <c r="C100" s="11"/>
      <c r="D100" s="11"/>
      <c r="E100" s="11"/>
      <c r="F100" s="11"/>
      <c r="G100" s="11"/>
      <c r="H100" s="11"/>
      <c r="I100" s="11"/>
      <c r="J100" s="11"/>
    </row>
    <row r="101" spans="1:10" s="10" customFormat="1" ht="14.25">
      <c r="A101" s="11"/>
      <c r="B101" s="11"/>
      <c r="C101" s="11"/>
      <c r="D101" s="11"/>
      <c r="E101" s="11"/>
      <c r="F101" s="11"/>
      <c r="G101" s="11"/>
      <c r="H101" s="11"/>
      <c r="I101" s="11"/>
      <c r="J101" s="11"/>
    </row>
    <row r="102" spans="1:10" s="10" customFormat="1" ht="14.25">
      <c r="A102" s="11"/>
      <c r="B102" s="11"/>
      <c r="C102" s="11"/>
      <c r="D102" s="11"/>
      <c r="E102" s="11"/>
      <c r="F102" s="11"/>
      <c r="G102" s="11"/>
      <c r="H102" s="11"/>
      <c r="I102" s="11"/>
      <c r="J102" s="11"/>
    </row>
    <row r="103" spans="1:10" s="10" customFormat="1" ht="14.25">
      <c r="A103" s="11"/>
      <c r="B103" s="11"/>
      <c r="C103" s="11"/>
      <c r="D103" s="11"/>
      <c r="E103" s="11"/>
      <c r="F103" s="11"/>
      <c r="G103" s="11"/>
      <c r="H103" s="11"/>
      <c r="I103" s="11"/>
      <c r="J103" s="11"/>
    </row>
    <row r="104" spans="1:10" s="10" customFormat="1" ht="14.25">
      <c r="A104" s="11"/>
      <c r="B104" s="11"/>
      <c r="C104" s="11"/>
      <c r="D104" s="11"/>
      <c r="E104" s="11"/>
      <c r="F104" s="11"/>
      <c r="G104" s="11"/>
      <c r="H104" s="11"/>
      <c r="I104" s="11"/>
      <c r="J104" s="11"/>
    </row>
    <row r="105" spans="1:10" s="10" customFormat="1" ht="14.25">
      <c r="A105" s="11"/>
      <c r="B105" s="11"/>
      <c r="C105" s="11"/>
      <c r="D105" s="11"/>
      <c r="E105" s="11"/>
      <c r="F105" s="11"/>
      <c r="G105" s="11"/>
      <c r="H105" s="11"/>
      <c r="I105" s="11"/>
      <c r="J105" s="11"/>
    </row>
    <row r="106" spans="1:10" s="10" customFormat="1" ht="14.25">
      <c r="A106" s="11"/>
      <c r="B106" s="11"/>
      <c r="C106" s="11"/>
      <c r="D106" s="11"/>
      <c r="E106" s="11"/>
      <c r="F106" s="11"/>
      <c r="G106" s="11"/>
      <c r="H106" s="11"/>
      <c r="I106" s="11"/>
      <c r="J106" s="11"/>
    </row>
    <row r="107" spans="1:10" s="10" customFormat="1" ht="14.25">
      <c r="A107" s="11"/>
      <c r="B107" s="11"/>
      <c r="C107" s="11"/>
      <c r="D107" s="11"/>
      <c r="E107" s="11"/>
      <c r="F107" s="11"/>
      <c r="G107" s="11"/>
      <c r="H107" s="11"/>
      <c r="I107" s="11"/>
      <c r="J107" s="11"/>
    </row>
    <row r="108" spans="1:10" s="10" customFormat="1" ht="14.25">
      <c r="A108" s="11"/>
      <c r="B108" s="11"/>
      <c r="C108" s="11"/>
      <c r="D108" s="11"/>
      <c r="E108" s="11"/>
      <c r="F108" s="11"/>
      <c r="G108" s="11"/>
      <c r="H108" s="11"/>
      <c r="I108" s="11"/>
      <c r="J108" s="11"/>
    </row>
    <row r="109" spans="1:10" s="10" customFormat="1" ht="14.25">
      <c r="A109" s="11"/>
      <c r="B109" s="11"/>
      <c r="C109" s="11"/>
      <c r="D109" s="11"/>
      <c r="E109" s="11"/>
      <c r="F109" s="11"/>
      <c r="G109" s="11"/>
      <c r="H109" s="11"/>
      <c r="I109" s="11"/>
      <c r="J109" s="11"/>
    </row>
    <row r="110" spans="1:10" s="10" customFormat="1" ht="14.25">
      <c r="A110" s="11"/>
      <c r="B110" s="11"/>
      <c r="C110" s="11"/>
      <c r="D110" s="11"/>
      <c r="E110" s="11"/>
      <c r="F110" s="11"/>
      <c r="G110" s="11"/>
      <c r="H110" s="11"/>
      <c r="I110" s="11"/>
      <c r="J110" s="11"/>
    </row>
    <row r="111" spans="1:10" s="10" customFormat="1" ht="14.25">
      <c r="A111" s="11"/>
      <c r="B111" s="11"/>
      <c r="C111" s="11"/>
      <c r="D111" s="11"/>
      <c r="E111" s="11"/>
      <c r="F111" s="11"/>
      <c r="G111" s="11"/>
      <c r="H111" s="11"/>
      <c r="I111" s="11"/>
      <c r="J111" s="11"/>
    </row>
    <row r="112" spans="1:10" s="10" customFormat="1" ht="14.25">
      <c r="A112" s="11"/>
      <c r="B112" s="11"/>
      <c r="C112" s="11"/>
      <c r="D112" s="11"/>
      <c r="E112" s="11"/>
      <c r="F112" s="11"/>
      <c r="G112" s="11"/>
      <c r="H112" s="11"/>
      <c r="I112" s="11"/>
      <c r="J112" s="11"/>
    </row>
    <row r="113" spans="1:10" s="10" customFormat="1" ht="14.25">
      <c r="A113" s="11"/>
      <c r="B113" s="11"/>
      <c r="C113" s="11"/>
      <c r="D113" s="11"/>
      <c r="E113" s="11"/>
      <c r="F113" s="11"/>
      <c r="G113" s="11"/>
      <c r="H113" s="11"/>
      <c r="I113" s="11"/>
      <c r="J113" s="11"/>
    </row>
    <row r="114" spans="1:10" s="10" customFormat="1" ht="14.25">
      <c r="A114" s="11"/>
      <c r="B114" s="11"/>
      <c r="C114" s="11"/>
      <c r="D114" s="11"/>
      <c r="E114" s="11"/>
      <c r="F114" s="11"/>
      <c r="G114" s="11"/>
      <c r="H114" s="11"/>
      <c r="I114" s="11"/>
      <c r="J114" s="11"/>
    </row>
    <row r="115" spans="1:10" s="10" customFormat="1" ht="14.25">
      <c r="A115" s="11"/>
      <c r="B115" s="11"/>
      <c r="C115" s="11"/>
      <c r="D115" s="11"/>
      <c r="E115" s="11"/>
      <c r="F115" s="11"/>
      <c r="G115" s="11"/>
      <c r="H115" s="11"/>
      <c r="I115" s="11"/>
      <c r="J115" s="11"/>
    </row>
    <row r="116" spans="1:10" s="10" customFormat="1" ht="14.25">
      <c r="A116" s="11"/>
      <c r="B116" s="11"/>
      <c r="C116" s="11"/>
      <c r="D116" s="11"/>
      <c r="E116" s="11"/>
      <c r="F116" s="11"/>
      <c r="G116" s="11"/>
      <c r="H116" s="11"/>
      <c r="I116" s="11"/>
      <c r="J116" s="11"/>
    </row>
    <row r="117" spans="1:10" s="10" customFormat="1" ht="14.25">
      <c r="A117" s="11"/>
      <c r="B117" s="11"/>
      <c r="C117" s="11"/>
      <c r="D117" s="11"/>
      <c r="E117" s="11"/>
      <c r="F117" s="11"/>
      <c r="G117" s="11"/>
      <c r="H117" s="11"/>
      <c r="I117" s="11"/>
      <c r="J117" s="11"/>
    </row>
    <row r="118" spans="1:10" s="10" customFormat="1" ht="14.25">
      <c r="A118" s="11"/>
      <c r="B118" s="11"/>
      <c r="C118" s="11"/>
      <c r="D118" s="11"/>
      <c r="E118" s="11"/>
      <c r="F118" s="11"/>
      <c r="G118" s="11"/>
      <c r="H118" s="11"/>
      <c r="I118" s="11"/>
      <c r="J118" s="11"/>
    </row>
    <row r="119" spans="1:10" s="10" customFormat="1" ht="14.25">
      <c r="A119" s="11"/>
      <c r="B119" s="11"/>
      <c r="C119" s="11"/>
      <c r="D119" s="11"/>
      <c r="E119" s="11"/>
      <c r="F119" s="11"/>
      <c r="G119" s="11"/>
      <c r="H119" s="11"/>
      <c r="I119" s="11"/>
      <c r="J119" s="11"/>
    </row>
    <row r="120" spans="1:10" s="10" customFormat="1" ht="14.25">
      <c r="A120" s="11"/>
      <c r="B120" s="11"/>
      <c r="C120" s="11"/>
      <c r="D120" s="11"/>
      <c r="E120" s="11"/>
      <c r="F120" s="11"/>
      <c r="G120" s="11"/>
      <c r="H120" s="11"/>
      <c r="I120" s="11"/>
      <c r="J120" s="11"/>
    </row>
    <row r="121" spans="1:10" s="10" customFormat="1" ht="14.25">
      <c r="A121" s="11"/>
      <c r="B121" s="11"/>
      <c r="C121" s="11"/>
      <c r="D121" s="11"/>
      <c r="E121" s="11"/>
      <c r="F121" s="11"/>
      <c r="G121" s="11"/>
      <c r="H121" s="11"/>
      <c r="I121" s="11"/>
      <c r="J121" s="11"/>
    </row>
    <row r="122" spans="1:10" s="10" customFormat="1" ht="14.25">
      <c r="A122" s="11"/>
      <c r="B122" s="11"/>
      <c r="C122" s="11"/>
      <c r="D122" s="11"/>
      <c r="E122" s="11"/>
      <c r="F122" s="11"/>
      <c r="G122" s="11"/>
      <c r="H122" s="11"/>
      <c r="I122" s="11"/>
      <c r="J122" s="11"/>
    </row>
    <row r="123" spans="1:10" s="10" customFormat="1" ht="14.25">
      <c r="A123" s="11"/>
      <c r="B123" s="11"/>
      <c r="C123" s="11"/>
      <c r="D123" s="11"/>
      <c r="E123" s="11"/>
      <c r="F123" s="11"/>
      <c r="G123" s="11"/>
      <c r="H123" s="11"/>
      <c r="I123" s="11"/>
      <c r="J123" s="11"/>
    </row>
    <row r="124" spans="1:10" s="10" customFormat="1" ht="14.25">
      <c r="A124" s="11"/>
      <c r="B124" s="11"/>
      <c r="C124" s="11"/>
      <c r="D124" s="11"/>
      <c r="E124" s="11"/>
      <c r="F124" s="11"/>
      <c r="G124" s="11"/>
      <c r="H124" s="11"/>
      <c r="I124" s="11"/>
      <c r="J124" s="11"/>
    </row>
    <row r="125" spans="1:10" s="10" customFormat="1" ht="14.25">
      <c r="A125" s="11"/>
      <c r="B125" s="11"/>
      <c r="C125" s="11"/>
      <c r="D125" s="11"/>
      <c r="E125" s="11"/>
      <c r="F125" s="11"/>
      <c r="G125" s="11"/>
      <c r="H125" s="11"/>
      <c r="I125" s="11"/>
      <c r="J125" s="11"/>
    </row>
    <row r="126" spans="1:10" s="10" customFormat="1" ht="14.25">
      <c r="A126" s="11"/>
      <c r="B126" s="11"/>
      <c r="C126" s="11"/>
      <c r="D126" s="11"/>
      <c r="E126" s="11"/>
      <c r="F126" s="11"/>
      <c r="G126" s="11"/>
      <c r="H126" s="11"/>
      <c r="I126" s="11"/>
      <c r="J126" s="11"/>
    </row>
    <row r="127" spans="1:10" s="10" customFormat="1" ht="14.25">
      <c r="A127" s="11"/>
      <c r="B127" s="11"/>
      <c r="C127" s="11"/>
      <c r="D127" s="11"/>
      <c r="E127" s="11"/>
      <c r="F127" s="11"/>
      <c r="G127" s="11"/>
      <c r="H127" s="11"/>
      <c r="I127" s="11"/>
      <c r="J127" s="11"/>
    </row>
    <row r="128" spans="1:10" s="10" customFormat="1" ht="14.25">
      <c r="A128" s="11"/>
      <c r="B128" s="11"/>
      <c r="C128" s="11"/>
      <c r="D128" s="11"/>
      <c r="E128" s="11"/>
      <c r="F128" s="11"/>
      <c r="G128" s="11"/>
      <c r="H128" s="11"/>
      <c r="I128" s="11"/>
      <c r="J128" s="11"/>
    </row>
    <row r="129" spans="1:10" s="10" customFormat="1" ht="14.25">
      <c r="A129" s="11"/>
      <c r="B129" s="11"/>
      <c r="C129" s="11"/>
      <c r="D129" s="11"/>
      <c r="E129" s="11"/>
      <c r="F129" s="11"/>
      <c r="G129" s="11"/>
      <c r="H129" s="11"/>
      <c r="I129" s="11"/>
      <c r="J129" s="11"/>
    </row>
    <row r="130" spans="1:10" s="10" customFormat="1" ht="14.25">
      <c r="A130" s="11"/>
      <c r="B130" s="11"/>
      <c r="C130" s="11"/>
      <c r="D130" s="11"/>
      <c r="E130" s="11"/>
      <c r="F130" s="11"/>
      <c r="G130" s="11"/>
      <c r="H130" s="11"/>
      <c r="I130" s="11"/>
      <c r="J130" s="11"/>
    </row>
    <row r="131" spans="1:10" s="10" customFormat="1" ht="14.25">
      <c r="A131" s="11"/>
      <c r="B131" s="11"/>
      <c r="C131" s="11"/>
      <c r="D131" s="11"/>
      <c r="E131" s="11"/>
      <c r="F131" s="11"/>
      <c r="G131" s="11"/>
      <c r="H131" s="11"/>
      <c r="I131" s="11"/>
      <c r="J131" s="11"/>
    </row>
    <row r="132" spans="1:10" s="10" customFormat="1" ht="14.25">
      <c r="A132" s="11"/>
      <c r="B132" s="11"/>
      <c r="C132" s="11"/>
      <c r="D132" s="11"/>
      <c r="E132" s="11"/>
      <c r="F132" s="11"/>
      <c r="G132" s="11"/>
      <c r="H132" s="11"/>
      <c r="I132" s="11"/>
      <c r="J132" s="11"/>
    </row>
    <row r="133" spans="1:10" s="10" customFormat="1" ht="14.25">
      <c r="A133" s="11"/>
      <c r="B133" s="11"/>
      <c r="C133" s="11"/>
      <c r="D133" s="11"/>
      <c r="E133" s="11"/>
      <c r="F133" s="11"/>
      <c r="G133" s="11"/>
      <c r="H133" s="11"/>
      <c r="I133" s="11"/>
      <c r="J133" s="11"/>
    </row>
    <row r="134" spans="1:10" s="10" customFormat="1" ht="14.25">
      <c r="A134" s="11"/>
      <c r="B134" s="11"/>
      <c r="C134" s="11"/>
      <c r="D134" s="11"/>
      <c r="E134" s="11"/>
      <c r="F134" s="11"/>
      <c r="G134" s="11"/>
      <c r="H134" s="11"/>
      <c r="I134" s="11"/>
      <c r="J134" s="11"/>
    </row>
    <row r="135" spans="1:10" s="10" customFormat="1" ht="14.25">
      <c r="A135" s="11"/>
      <c r="B135" s="11"/>
      <c r="C135" s="11"/>
      <c r="D135" s="11"/>
      <c r="E135" s="11"/>
      <c r="F135" s="11"/>
      <c r="G135" s="11"/>
      <c r="H135" s="11"/>
      <c r="I135" s="11"/>
      <c r="J135" s="11"/>
    </row>
    <row r="136" spans="1:10" s="10" customFormat="1" ht="14.25">
      <c r="A136" s="11"/>
      <c r="B136" s="11"/>
      <c r="C136" s="11"/>
      <c r="D136" s="11"/>
      <c r="E136" s="11"/>
      <c r="F136" s="11"/>
      <c r="G136" s="11"/>
      <c r="H136" s="11"/>
      <c r="I136" s="11"/>
      <c r="J136" s="11"/>
    </row>
    <row r="137" spans="1:10" s="10" customFormat="1" ht="14.25">
      <c r="A137" s="11"/>
      <c r="B137" s="11"/>
      <c r="C137" s="11"/>
      <c r="D137" s="11"/>
      <c r="E137" s="11"/>
      <c r="F137" s="11"/>
      <c r="G137" s="11"/>
      <c r="H137" s="11"/>
      <c r="I137" s="11"/>
      <c r="J137" s="11"/>
    </row>
    <row r="138" spans="1:10" s="10" customFormat="1" ht="14.25">
      <c r="A138" s="11"/>
      <c r="B138" s="11"/>
      <c r="C138" s="11"/>
      <c r="D138" s="11"/>
      <c r="E138" s="11"/>
      <c r="F138" s="11"/>
      <c r="G138" s="11"/>
      <c r="H138" s="11"/>
      <c r="I138" s="11"/>
      <c r="J138" s="11"/>
    </row>
    <row r="139" spans="1:10" s="10" customFormat="1" ht="14.25">
      <c r="A139" s="11"/>
      <c r="B139" s="11"/>
      <c r="C139" s="11"/>
      <c r="D139" s="11"/>
      <c r="E139" s="11"/>
      <c r="F139" s="11"/>
      <c r="G139" s="11"/>
      <c r="H139" s="11"/>
      <c r="I139" s="11"/>
      <c r="J139" s="11"/>
    </row>
    <row r="140" spans="1:10" s="10" customFormat="1" ht="14.25">
      <c r="A140" s="11"/>
      <c r="B140" s="11"/>
      <c r="C140" s="11"/>
      <c r="D140" s="11"/>
      <c r="E140" s="11"/>
      <c r="F140" s="11"/>
      <c r="G140" s="11"/>
      <c r="H140" s="11"/>
      <c r="I140" s="11"/>
      <c r="J140" s="11"/>
    </row>
    <row r="141" spans="1:10" s="10" customFormat="1" ht="14.25">
      <c r="A141" s="11"/>
      <c r="B141" s="11"/>
      <c r="C141" s="11"/>
      <c r="D141" s="11"/>
      <c r="E141" s="11"/>
      <c r="F141" s="11"/>
      <c r="G141" s="11"/>
      <c r="H141" s="11"/>
      <c r="I141" s="11"/>
      <c r="J141" s="11"/>
    </row>
    <row r="142" spans="1:10" s="10" customFormat="1" ht="14.25">
      <c r="A142" s="11"/>
      <c r="B142" s="11"/>
      <c r="C142" s="11"/>
      <c r="D142" s="11"/>
      <c r="E142" s="11"/>
      <c r="F142" s="11"/>
      <c r="G142" s="11"/>
      <c r="H142" s="11"/>
      <c r="I142" s="11"/>
      <c r="J142" s="11"/>
    </row>
    <row r="143" spans="1:10" s="10" customFormat="1" ht="14.25">
      <c r="A143" s="11"/>
      <c r="B143" s="11"/>
      <c r="C143" s="11"/>
      <c r="D143" s="11"/>
      <c r="E143" s="11"/>
      <c r="F143" s="11"/>
      <c r="G143" s="11"/>
      <c r="H143" s="11"/>
      <c r="I143" s="11"/>
      <c r="J143" s="11"/>
    </row>
    <row r="144" spans="1:10" s="10" customFormat="1" ht="14.25">
      <c r="A144" s="11"/>
      <c r="B144" s="11"/>
      <c r="C144" s="11"/>
      <c r="D144" s="11"/>
      <c r="E144" s="11"/>
      <c r="F144" s="11"/>
      <c r="G144" s="11"/>
      <c r="H144" s="11"/>
      <c r="I144" s="11"/>
      <c r="J144" s="11"/>
    </row>
    <row r="145" spans="1:10" s="10" customFormat="1" ht="14.25">
      <c r="A145" s="11"/>
      <c r="B145" s="11"/>
      <c r="C145" s="11"/>
      <c r="D145" s="11"/>
      <c r="E145" s="11"/>
      <c r="F145" s="11"/>
      <c r="G145" s="11"/>
      <c r="H145" s="11"/>
      <c r="I145" s="11"/>
      <c r="J145" s="11"/>
    </row>
    <row r="146" spans="1:10" s="10" customFormat="1" ht="14.25">
      <c r="A146" s="11"/>
      <c r="B146" s="11"/>
      <c r="C146" s="11"/>
      <c r="D146" s="11"/>
      <c r="E146" s="11"/>
      <c r="F146" s="11"/>
      <c r="G146" s="11"/>
      <c r="H146" s="11"/>
      <c r="I146" s="11"/>
      <c r="J146" s="11"/>
    </row>
    <row r="147" spans="1:10" s="10" customFormat="1" ht="14.25">
      <c r="A147" s="11"/>
      <c r="B147" s="11"/>
      <c r="C147" s="11"/>
      <c r="D147" s="11"/>
      <c r="E147" s="11"/>
      <c r="F147" s="11"/>
      <c r="G147" s="11"/>
      <c r="H147" s="11"/>
      <c r="I147" s="11"/>
      <c r="J147" s="11"/>
    </row>
    <row r="148" spans="1:10" s="10" customFormat="1" ht="14.25">
      <c r="A148" s="11"/>
      <c r="B148" s="11"/>
      <c r="C148" s="11"/>
      <c r="D148" s="11"/>
      <c r="E148" s="11"/>
      <c r="F148" s="11"/>
      <c r="G148" s="11"/>
      <c r="H148" s="11"/>
      <c r="I148" s="11"/>
      <c r="J148" s="11"/>
    </row>
    <row r="149" spans="1:10" s="10" customFormat="1" ht="14.25">
      <c r="A149" s="11"/>
      <c r="B149" s="11"/>
      <c r="C149" s="11"/>
      <c r="D149" s="11"/>
      <c r="E149" s="11"/>
      <c r="F149" s="11"/>
      <c r="G149" s="11"/>
      <c r="H149" s="11"/>
      <c r="I149" s="11"/>
      <c r="J149" s="11"/>
    </row>
    <row r="150" spans="1:10" s="10" customFormat="1" ht="14.25">
      <c r="A150" s="11"/>
      <c r="B150" s="11"/>
      <c r="C150" s="11"/>
      <c r="D150" s="11"/>
      <c r="E150" s="11"/>
      <c r="F150" s="11"/>
      <c r="G150" s="11"/>
      <c r="H150" s="11"/>
      <c r="I150" s="11"/>
      <c r="J150" s="11"/>
    </row>
    <row r="151" spans="1:10" s="10" customFormat="1" ht="14.25">
      <c r="A151" s="11"/>
      <c r="B151" s="11"/>
      <c r="C151" s="11"/>
      <c r="D151" s="11"/>
      <c r="E151" s="11"/>
      <c r="F151" s="11"/>
      <c r="G151" s="11"/>
      <c r="H151" s="11"/>
      <c r="I151" s="11"/>
      <c r="J151" s="11"/>
    </row>
    <row r="152" spans="1:10" s="10" customFormat="1" ht="14.25">
      <c r="A152" s="11"/>
      <c r="B152" s="11"/>
      <c r="C152" s="11"/>
      <c r="D152" s="11"/>
      <c r="E152" s="11"/>
      <c r="F152" s="11"/>
      <c r="G152" s="11"/>
      <c r="H152" s="11"/>
      <c r="I152" s="11"/>
      <c r="J152" s="11"/>
    </row>
    <row r="153" spans="1:10" s="10" customFormat="1" ht="14.25">
      <c r="A153" s="11"/>
      <c r="B153" s="11"/>
      <c r="C153" s="11"/>
      <c r="D153" s="11"/>
      <c r="E153" s="11"/>
      <c r="F153" s="11"/>
      <c r="G153" s="11"/>
      <c r="H153" s="11"/>
      <c r="I153" s="11"/>
      <c r="J153" s="11"/>
    </row>
    <row r="154" spans="1:10" s="10" customFormat="1" ht="14.25">
      <c r="A154" s="11"/>
      <c r="B154" s="11"/>
      <c r="C154" s="11"/>
      <c r="D154" s="11"/>
      <c r="E154" s="11"/>
      <c r="F154" s="11"/>
      <c r="G154" s="11"/>
      <c r="H154" s="11"/>
      <c r="I154" s="11"/>
      <c r="J154" s="11"/>
    </row>
    <row r="155" spans="1:10" s="10" customFormat="1" ht="14.25">
      <c r="A155" s="11"/>
      <c r="B155" s="11"/>
      <c r="C155" s="11"/>
      <c r="D155" s="11"/>
      <c r="E155" s="11"/>
      <c r="F155" s="11"/>
      <c r="G155" s="11"/>
      <c r="H155" s="11"/>
      <c r="I155" s="11"/>
      <c r="J155" s="11"/>
    </row>
    <row r="156" spans="1:10" s="10" customFormat="1" ht="14.25">
      <c r="A156" s="11"/>
      <c r="B156" s="11"/>
      <c r="C156" s="11"/>
      <c r="D156" s="11"/>
      <c r="E156" s="11"/>
      <c r="F156" s="11"/>
      <c r="G156" s="11"/>
      <c r="H156" s="11"/>
      <c r="I156" s="11"/>
      <c r="J156" s="11"/>
    </row>
    <row r="157" spans="1:10" s="10" customFormat="1" ht="14.25">
      <c r="A157" s="11"/>
      <c r="B157" s="11"/>
      <c r="C157" s="11"/>
      <c r="D157" s="11"/>
      <c r="E157" s="11"/>
      <c r="F157" s="11"/>
      <c r="G157" s="11"/>
      <c r="H157" s="11"/>
      <c r="I157" s="11"/>
      <c r="J157" s="11"/>
    </row>
    <row r="158" spans="1:10" s="10" customFormat="1" ht="14.25">
      <c r="A158" s="11"/>
      <c r="B158" s="11"/>
      <c r="C158" s="11"/>
      <c r="D158" s="11"/>
      <c r="E158" s="11"/>
      <c r="F158" s="11"/>
      <c r="G158" s="11"/>
      <c r="H158" s="11"/>
      <c r="I158" s="11"/>
      <c r="J158" s="11"/>
    </row>
    <row r="159" spans="1:10" s="10" customFormat="1" ht="14.25">
      <c r="A159" s="11"/>
      <c r="B159" s="11"/>
      <c r="C159" s="11"/>
      <c r="D159" s="11"/>
      <c r="E159" s="11"/>
      <c r="F159" s="11"/>
      <c r="G159" s="11"/>
      <c r="H159" s="11"/>
      <c r="I159" s="11"/>
      <c r="J159" s="11"/>
    </row>
    <row r="160" spans="1:10" s="10" customFormat="1" ht="14.25">
      <c r="A160" s="11"/>
      <c r="B160" s="11"/>
      <c r="C160" s="11"/>
      <c r="D160" s="11"/>
      <c r="E160" s="11"/>
      <c r="F160" s="11"/>
      <c r="G160" s="11"/>
      <c r="H160" s="11"/>
      <c r="I160" s="11"/>
      <c r="J160" s="11"/>
    </row>
    <row r="161" spans="1:10" s="10" customFormat="1" ht="14.25">
      <c r="A161" s="11"/>
      <c r="B161" s="11"/>
      <c r="C161" s="11"/>
      <c r="D161" s="11"/>
      <c r="E161" s="11"/>
      <c r="F161" s="11"/>
      <c r="G161" s="11"/>
      <c r="H161" s="11"/>
      <c r="I161" s="11"/>
      <c r="J161" s="11"/>
    </row>
    <row r="162" spans="1:10" s="10" customFormat="1" ht="14.25">
      <c r="A162" s="11"/>
      <c r="B162" s="11"/>
      <c r="C162" s="11"/>
      <c r="D162" s="11"/>
      <c r="E162" s="11"/>
      <c r="F162" s="11"/>
      <c r="G162" s="11"/>
      <c r="H162" s="11"/>
      <c r="I162" s="11"/>
      <c r="J162" s="11"/>
    </row>
    <row r="163" spans="1:10" s="10" customFormat="1" ht="14.25">
      <c r="A163" s="11"/>
      <c r="B163" s="11"/>
      <c r="C163" s="11"/>
      <c r="D163" s="11"/>
      <c r="E163" s="11"/>
      <c r="F163" s="11"/>
      <c r="G163" s="11"/>
      <c r="H163" s="11"/>
      <c r="I163" s="11"/>
      <c r="J163" s="11"/>
    </row>
    <row r="164" spans="1:10" s="10" customFormat="1" ht="14.25">
      <c r="A164" s="11"/>
      <c r="B164" s="11"/>
      <c r="C164" s="11"/>
      <c r="D164" s="11"/>
      <c r="E164" s="11"/>
      <c r="F164" s="11"/>
      <c r="G164" s="11"/>
      <c r="H164" s="11"/>
      <c r="I164" s="11"/>
      <c r="J164" s="11"/>
    </row>
    <row r="165" spans="1:10" s="10" customFormat="1" ht="14.25">
      <c r="A165" s="11"/>
      <c r="B165" s="11"/>
      <c r="C165" s="11"/>
      <c r="D165" s="11"/>
      <c r="E165" s="11"/>
      <c r="F165" s="11"/>
      <c r="G165" s="11"/>
      <c r="H165" s="11"/>
      <c r="I165" s="11"/>
      <c r="J165" s="11"/>
    </row>
    <row r="166" spans="1:10" s="10" customFormat="1" ht="14.25">
      <c r="A166" s="11"/>
      <c r="B166" s="11"/>
      <c r="C166" s="11"/>
      <c r="D166" s="11"/>
      <c r="E166" s="11"/>
      <c r="F166" s="11"/>
      <c r="G166" s="11"/>
      <c r="H166" s="11"/>
      <c r="I166" s="11"/>
      <c r="J166" s="11"/>
    </row>
    <row r="167" spans="1:10" s="10" customFormat="1" ht="14.25">
      <c r="A167" s="11"/>
      <c r="B167" s="11"/>
      <c r="C167" s="11"/>
      <c r="D167" s="11"/>
      <c r="E167" s="11"/>
      <c r="F167" s="11"/>
      <c r="G167" s="11"/>
      <c r="H167" s="11"/>
      <c r="I167" s="11"/>
      <c r="J167" s="11"/>
    </row>
    <row r="168" spans="1:10" s="10" customFormat="1" ht="14.25">
      <c r="A168" s="11"/>
      <c r="B168" s="11"/>
      <c r="C168" s="11"/>
      <c r="D168" s="11"/>
      <c r="E168" s="11"/>
      <c r="F168" s="11"/>
      <c r="G168" s="11"/>
      <c r="H168" s="11"/>
      <c r="I168" s="11"/>
      <c r="J168" s="11"/>
    </row>
    <row r="169" spans="1:10" s="10" customFormat="1" ht="14.25">
      <c r="A169" s="11"/>
      <c r="B169" s="11"/>
      <c r="C169" s="11"/>
      <c r="D169" s="11"/>
      <c r="E169" s="11"/>
      <c r="F169" s="11"/>
      <c r="G169" s="11"/>
      <c r="H169" s="11"/>
      <c r="I169" s="11"/>
      <c r="J169" s="11"/>
    </row>
    <row r="170" spans="1:10" s="10" customFormat="1" ht="14.25">
      <c r="A170" s="11"/>
      <c r="B170" s="11"/>
      <c r="C170" s="11"/>
      <c r="D170" s="11"/>
      <c r="E170" s="11"/>
      <c r="F170" s="11"/>
      <c r="G170" s="11"/>
      <c r="H170" s="11"/>
      <c r="I170" s="11"/>
      <c r="J170" s="11"/>
    </row>
    <row r="171" spans="1:10" s="10" customFormat="1" ht="14.25">
      <c r="A171" s="11"/>
      <c r="B171" s="11"/>
      <c r="C171" s="11"/>
      <c r="D171" s="11"/>
      <c r="E171" s="11"/>
      <c r="F171" s="11"/>
      <c r="G171" s="11"/>
      <c r="H171" s="11"/>
      <c r="I171" s="11"/>
      <c r="J171" s="11"/>
    </row>
    <row r="172" spans="1:10" s="10" customFormat="1" ht="14.25">
      <c r="A172" s="11"/>
      <c r="B172" s="11"/>
      <c r="C172" s="11"/>
      <c r="D172" s="11"/>
      <c r="E172" s="11"/>
      <c r="F172" s="11"/>
      <c r="G172" s="11"/>
      <c r="H172" s="11"/>
      <c r="I172" s="11"/>
      <c r="J172" s="11"/>
    </row>
    <row r="173" spans="1:10" s="10" customFormat="1" ht="14.25">
      <c r="A173" s="11"/>
      <c r="B173" s="11"/>
      <c r="C173" s="11"/>
      <c r="D173" s="11"/>
      <c r="E173" s="11"/>
      <c r="F173" s="11"/>
      <c r="G173" s="11"/>
      <c r="H173" s="11"/>
      <c r="I173" s="11"/>
      <c r="J173" s="11"/>
    </row>
    <row r="174" spans="1:10" s="10" customFormat="1" ht="14.25">
      <c r="A174" s="11"/>
      <c r="B174" s="11"/>
      <c r="C174" s="11"/>
      <c r="D174" s="11"/>
      <c r="E174" s="11"/>
      <c r="F174" s="11"/>
      <c r="G174" s="11"/>
      <c r="H174" s="11"/>
      <c r="I174" s="11"/>
      <c r="J174" s="11"/>
    </row>
    <row r="175" spans="1:10" s="10" customFormat="1" ht="14.25">
      <c r="A175" s="11"/>
      <c r="B175" s="11"/>
      <c r="C175" s="11"/>
      <c r="D175" s="11"/>
      <c r="E175" s="11"/>
      <c r="F175" s="11"/>
      <c r="G175" s="11"/>
      <c r="H175" s="11"/>
      <c r="I175" s="11"/>
      <c r="J175" s="11"/>
    </row>
    <row r="176" spans="1:10" s="10" customFormat="1" ht="14.25">
      <c r="A176" s="11"/>
      <c r="B176" s="11"/>
      <c r="C176" s="11"/>
      <c r="D176" s="11"/>
      <c r="E176" s="11"/>
      <c r="F176" s="11"/>
      <c r="G176" s="11"/>
      <c r="H176" s="11"/>
      <c r="I176" s="11"/>
      <c r="J176" s="11"/>
    </row>
    <row r="177" spans="1:10" s="10" customFormat="1" ht="14.25">
      <c r="A177" s="11"/>
      <c r="B177" s="11"/>
      <c r="C177" s="11"/>
      <c r="D177" s="11"/>
      <c r="E177" s="11"/>
      <c r="F177" s="11"/>
      <c r="G177" s="11"/>
      <c r="H177" s="11"/>
      <c r="I177" s="11"/>
      <c r="J177" s="11"/>
    </row>
    <row r="178" spans="1:10" s="10" customFormat="1" ht="14.25">
      <c r="A178" s="11"/>
      <c r="B178" s="11"/>
      <c r="C178" s="11"/>
      <c r="D178" s="11"/>
      <c r="E178" s="11"/>
      <c r="F178" s="11"/>
      <c r="G178" s="11"/>
      <c r="H178" s="11"/>
      <c r="I178" s="11"/>
      <c r="J178" s="11"/>
    </row>
    <row r="179" spans="1:10" s="10" customFormat="1" ht="14.25">
      <c r="A179" s="11"/>
      <c r="B179" s="11"/>
      <c r="C179" s="11"/>
      <c r="D179" s="11"/>
      <c r="E179" s="11"/>
      <c r="F179" s="11"/>
      <c r="G179" s="11"/>
      <c r="H179" s="11"/>
      <c r="I179" s="11"/>
      <c r="J179" s="11"/>
    </row>
    <row r="180" spans="1:10" s="10" customFormat="1" ht="14.25">
      <c r="A180" s="11"/>
      <c r="B180" s="11"/>
      <c r="C180" s="11"/>
      <c r="D180" s="11"/>
      <c r="E180" s="11"/>
      <c r="F180" s="11"/>
      <c r="G180" s="11"/>
      <c r="H180" s="11"/>
      <c r="I180" s="11"/>
      <c r="J180" s="11"/>
    </row>
    <row r="181" spans="1:10" s="10" customFormat="1" ht="14.25">
      <c r="A181" s="11"/>
      <c r="B181" s="11"/>
      <c r="C181" s="11"/>
      <c r="D181" s="11"/>
      <c r="E181" s="11"/>
      <c r="F181" s="11"/>
      <c r="G181" s="11"/>
      <c r="H181" s="11"/>
      <c r="I181" s="11"/>
      <c r="J181" s="11"/>
    </row>
    <row r="182" spans="1:10" s="10" customFormat="1" ht="14.25">
      <c r="A182" s="11"/>
      <c r="B182" s="11"/>
      <c r="C182" s="11"/>
      <c r="D182" s="11"/>
      <c r="E182" s="11"/>
      <c r="F182" s="11"/>
      <c r="G182" s="11"/>
      <c r="H182" s="11"/>
      <c r="I182" s="11"/>
      <c r="J182" s="11"/>
    </row>
    <row r="183" spans="1:10" s="10" customFormat="1" ht="14.25">
      <c r="A183" s="11"/>
      <c r="B183" s="11"/>
      <c r="C183" s="11"/>
      <c r="D183" s="11"/>
      <c r="E183" s="11"/>
      <c r="F183" s="11"/>
      <c r="G183" s="11"/>
      <c r="H183" s="11"/>
      <c r="I183" s="11"/>
      <c r="J183" s="11"/>
    </row>
    <row r="184" spans="1:10" s="10" customFormat="1" ht="14.25">
      <c r="A184" s="11"/>
      <c r="B184" s="11"/>
      <c r="C184" s="11"/>
      <c r="D184" s="11"/>
      <c r="E184" s="11"/>
      <c r="F184" s="11"/>
      <c r="G184" s="11"/>
      <c r="H184" s="11"/>
      <c r="I184" s="11"/>
      <c r="J184" s="11"/>
    </row>
    <row r="185" spans="1:10" s="10" customFormat="1" ht="14.25">
      <c r="A185" s="11"/>
      <c r="B185" s="11"/>
      <c r="C185" s="11"/>
      <c r="D185" s="11"/>
      <c r="E185" s="11"/>
      <c r="F185" s="11"/>
      <c r="G185" s="11"/>
      <c r="H185" s="11"/>
      <c r="I185" s="11"/>
      <c r="J185" s="11"/>
    </row>
    <row r="186" spans="1:10" s="10" customFormat="1" ht="14.25">
      <c r="A186" s="11"/>
      <c r="B186" s="11"/>
      <c r="C186" s="11"/>
      <c r="D186" s="11"/>
      <c r="E186" s="11"/>
      <c r="F186" s="11"/>
      <c r="G186" s="11"/>
      <c r="H186" s="11"/>
      <c r="I186" s="11"/>
      <c r="J186" s="11"/>
    </row>
    <row r="187" spans="1:10" s="10" customFormat="1" ht="14.25">
      <c r="A187" s="11"/>
      <c r="B187" s="11"/>
      <c r="C187" s="11"/>
      <c r="D187" s="11"/>
      <c r="E187" s="11"/>
      <c r="F187" s="11"/>
      <c r="G187" s="11"/>
      <c r="H187" s="11"/>
      <c r="I187" s="11"/>
      <c r="J187" s="11"/>
    </row>
    <row r="188" spans="1:10" s="10" customFormat="1" ht="14.25">
      <c r="A188" s="11"/>
      <c r="B188" s="11"/>
      <c r="C188" s="11"/>
      <c r="D188" s="11"/>
      <c r="E188" s="11"/>
      <c r="F188" s="11"/>
      <c r="G188" s="11"/>
      <c r="H188" s="11"/>
      <c r="I188" s="11"/>
      <c r="J188" s="11"/>
    </row>
    <row r="189" spans="1:10" s="10" customFormat="1" ht="14.25">
      <c r="A189" s="11"/>
      <c r="B189" s="11"/>
      <c r="C189" s="11"/>
      <c r="D189" s="11"/>
      <c r="E189" s="11"/>
      <c r="F189" s="11"/>
      <c r="G189" s="11"/>
      <c r="H189" s="11"/>
      <c r="I189" s="11"/>
      <c r="J189" s="11"/>
    </row>
    <row r="190" spans="1:10" s="10" customFormat="1" ht="14.25">
      <c r="A190" s="11"/>
      <c r="B190" s="11"/>
      <c r="C190" s="11"/>
      <c r="D190" s="11"/>
      <c r="E190" s="11"/>
      <c r="F190" s="11"/>
      <c r="G190" s="11"/>
      <c r="H190" s="11"/>
      <c r="I190" s="11"/>
      <c r="J190" s="11"/>
    </row>
    <row r="191" spans="1:10" ht="14.25">
      <c r="A191" s="11"/>
      <c r="B191" s="11"/>
      <c r="C191" s="11"/>
      <c r="D191" s="11"/>
      <c r="E191" s="11"/>
      <c r="F191" s="11"/>
      <c r="G191" s="11"/>
      <c r="H191" s="11"/>
      <c r="I191" s="11"/>
      <c r="J191" s="11"/>
    </row>
    <row r="192" spans="1:10" ht="14.25">
      <c r="A192" s="11"/>
      <c r="B192" s="11"/>
      <c r="C192" s="11"/>
      <c r="D192" s="11"/>
      <c r="E192" s="11"/>
      <c r="F192" s="11"/>
      <c r="G192" s="11"/>
      <c r="H192" s="11"/>
      <c r="I192" s="11"/>
      <c r="J192" s="11"/>
    </row>
    <row r="193" spans="1:10" ht="14.25">
      <c r="A193" s="11"/>
      <c r="B193" s="11"/>
      <c r="C193" s="11"/>
      <c r="D193" s="11"/>
      <c r="E193" s="11"/>
      <c r="F193" s="11"/>
      <c r="G193" s="11"/>
      <c r="H193" s="11"/>
      <c r="I193" s="11"/>
      <c r="J193" s="11"/>
    </row>
    <row r="194" spans="1:10" ht="14.25">
      <c r="A194" s="11"/>
      <c r="B194" s="11"/>
      <c r="C194" s="11"/>
      <c r="D194" s="11"/>
      <c r="E194" s="11"/>
      <c r="F194" s="11"/>
      <c r="G194" s="11"/>
      <c r="H194" s="11"/>
      <c r="I194" s="11"/>
      <c r="J194" s="11"/>
    </row>
    <row r="195" spans="1:10" ht="14.25">
      <c r="A195" s="11"/>
      <c r="B195" s="11"/>
      <c r="C195" s="11"/>
      <c r="D195" s="11"/>
      <c r="E195" s="11"/>
      <c r="F195" s="11"/>
      <c r="G195" s="11"/>
      <c r="H195" s="11"/>
      <c r="I195" s="11"/>
      <c r="J195" s="11"/>
    </row>
    <row r="196" spans="1:10" ht="14.25">
      <c r="A196" s="11"/>
      <c r="B196" s="11"/>
      <c r="C196" s="11"/>
      <c r="D196" s="11"/>
      <c r="E196" s="11"/>
      <c r="F196" s="11"/>
      <c r="G196" s="11"/>
      <c r="H196" s="11"/>
      <c r="I196" s="11"/>
      <c r="J196" s="11"/>
    </row>
    <row r="197" spans="1:10" ht="14.25">
      <c r="A197" s="11"/>
      <c r="B197" s="11"/>
      <c r="C197" s="11"/>
      <c r="D197" s="11"/>
      <c r="E197" s="11"/>
      <c r="F197" s="11"/>
      <c r="G197" s="11"/>
      <c r="H197" s="11"/>
      <c r="I197" s="11"/>
      <c r="J197" s="11"/>
    </row>
    <row r="198" spans="1:10" ht="14.25">
      <c r="A198" s="11"/>
      <c r="B198" s="11"/>
      <c r="C198" s="11"/>
      <c r="D198" s="11"/>
      <c r="E198" s="11"/>
      <c r="F198" s="11"/>
      <c r="G198" s="11"/>
      <c r="H198" s="11"/>
      <c r="I198" s="11"/>
      <c r="J198" s="11"/>
    </row>
    <row r="199" spans="1:10" ht="14.25">
      <c r="A199" s="11"/>
      <c r="B199" s="11"/>
      <c r="C199" s="11"/>
      <c r="D199" s="11"/>
      <c r="E199" s="11"/>
      <c r="F199" s="11"/>
      <c r="G199" s="11"/>
      <c r="H199" s="11"/>
      <c r="I199" s="11"/>
      <c r="J199" s="11"/>
    </row>
    <row r="200" spans="1:10" ht="14.25">
      <c r="A200" s="11"/>
      <c r="B200" s="11"/>
      <c r="C200" s="11"/>
      <c r="D200" s="11"/>
      <c r="E200" s="11"/>
      <c r="F200" s="11"/>
      <c r="G200" s="11"/>
      <c r="H200" s="11"/>
      <c r="I200" s="11"/>
      <c r="J200" s="11"/>
    </row>
    <row r="201" spans="1:10" ht="14.25">
      <c r="A201" s="11"/>
      <c r="B201" s="11"/>
      <c r="C201" s="11"/>
      <c r="D201" s="11"/>
      <c r="E201" s="11"/>
      <c r="F201" s="11"/>
      <c r="G201" s="11"/>
      <c r="H201" s="11"/>
      <c r="I201" s="11"/>
      <c r="J201" s="11"/>
    </row>
    <row r="202" spans="1:10" ht="14.25">
      <c r="A202" s="11"/>
      <c r="B202" s="11"/>
      <c r="C202" s="11"/>
      <c r="D202" s="11"/>
      <c r="E202" s="11"/>
      <c r="F202" s="11"/>
      <c r="G202" s="11"/>
      <c r="H202" s="11"/>
      <c r="I202" s="11"/>
      <c r="J202" s="11"/>
    </row>
    <row r="203" spans="1:10" ht="14.25">
      <c r="A203" s="11"/>
      <c r="B203" s="11"/>
      <c r="C203" s="11"/>
      <c r="D203" s="11"/>
      <c r="E203" s="11"/>
      <c r="F203" s="11"/>
      <c r="G203" s="11"/>
      <c r="H203" s="11"/>
      <c r="I203" s="11"/>
      <c r="J203" s="11"/>
    </row>
    <row r="204" spans="1:10" ht="14.25">
      <c r="A204" s="11"/>
      <c r="B204" s="11"/>
      <c r="C204" s="11"/>
      <c r="D204" s="11"/>
      <c r="E204" s="11"/>
      <c r="F204" s="11"/>
      <c r="G204" s="11"/>
      <c r="H204" s="11"/>
      <c r="I204" s="11"/>
      <c r="J204" s="11"/>
    </row>
    <row r="205" spans="1:10" ht="14.25">
      <c r="A205" s="11"/>
      <c r="B205" s="11"/>
      <c r="C205" s="11"/>
      <c r="D205" s="11"/>
      <c r="E205" s="11"/>
      <c r="F205" s="11"/>
      <c r="G205" s="11"/>
      <c r="H205" s="11"/>
      <c r="I205" s="11"/>
      <c r="J205" s="11"/>
    </row>
    <row r="206" spans="1:10" ht="14.25">
      <c r="A206" s="11"/>
      <c r="B206" s="11"/>
      <c r="C206" s="11"/>
      <c r="D206" s="11"/>
      <c r="E206" s="11"/>
      <c r="F206" s="11"/>
      <c r="G206" s="11"/>
      <c r="H206" s="11"/>
      <c r="I206" s="11"/>
      <c r="J206" s="11"/>
    </row>
    <row r="207" spans="1:10" ht="14.25">
      <c r="A207" s="11"/>
      <c r="B207" s="11"/>
      <c r="C207" s="11"/>
      <c r="D207" s="11"/>
      <c r="E207" s="11"/>
      <c r="F207" s="11"/>
      <c r="G207" s="11"/>
      <c r="H207" s="11"/>
      <c r="I207" s="11"/>
      <c r="J207" s="11"/>
    </row>
    <row r="208" spans="1:10" ht="14.25">
      <c r="A208" s="11"/>
      <c r="B208" s="11"/>
      <c r="C208" s="11"/>
      <c r="D208" s="11"/>
      <c r="E208" s="11"/>
      <c r="F208" s="11"/>
      <c r="G208" s="11"/>
      <c r="H208" s="11"/>
      <c r="I208" s="11"/>
      <c r="J208" s="11"/>
    </row>
    <row r="209" spans="1:10" ht="14.25">
      <c r="A209" s="11"/>
      <c r="B209" s="11"/>
      <c r="C209" s="11"/>
      <c r="D209" s="11"/>
      <c r="E209" s="11"/>
      <c r="F209" s="11"/>
      <c r="G209" s="11"/>
      <c r="H209" s="11"/>
      <c r="I209" s="11"/>
      <c r="J209" s="11"/>
    </row>
    <row r="210" spans="1:10" ht="14.25">
      <c r="A210" s="11"/>
      <c r="B210" s="11"/>
      <c r="C210" s="11"/>
      <c r="D210" s="11"/>
      <c r="E210" s="11"/>
      <c r="F210" s="11"/>
      <c r="G210" s="11"/>
      <c r="H210" s="11"/>
      <c r="I210" s="11"/>
      <c r="J210" s="11"/>
    </row>
    <row r="211" spans="1:10" ht="14.25">
      <c r="A211" s="11"/>
      <c r="B211" s="11"/>
      <c r="C211" s="11"/>
      <c r="D211" s="11"/>
      <c r="E211" s="11"/>
      <c r="F211" s="11"/>
      <c r="G211" s="11"/>
      <c r="H211" s="11"/>
      <c r="I211" s="11"/>
      <c r="J211" s="11"/>
    </row>
    <row r="212" spans="1:10" ht="14.25">
      <c r="A212" s="11"/>
      <c r="B212" s="11"/>
      <c r="C212" s="11"/>
      <c r="D212" s="11"/>
      <c r="E212" s="11"/>
      <c r="F212" s="11"/>
      <c r="G212" s="11"/>
      <c r="H212" s="11"/>
      <c r="I212" s="11"/>
      <c r="J212" s="11"/>
    </row>
    <row r="213" spans="1:10" ht="14.25">
      <c r="A213" s="11"/>
      <c r="B213" s="11"/>
      <c r="C213" s="11"/>
      <c r="D213" s="11"/>
      <c r="E213" s="11"/>
      <c r="F213" s="11"/>
      <c r="G213" s="11"/>
      <c r="H213" s="11"/>
      <c r="I213" s="11"/>
      <c r="J213" s="11"/>
    </row>
    <row r="214" spans="1:10" ht="14.25">
      <c r="A214" s="11"/>
      <c r="B214" s="11"/>
      <c r="C214" s="11"/>
      <c r="D214" s="11"/>
      <c r="E214" s="11"/>
      <c r="F214" s="11"/>
      <c r="G214" s="11"/>
      <c r="H214" s="11"/>
      <c r="I214" s="11"/>
      <c r="J214" s="11"/>
    </row>
    <row r="215" spans="1:10" ht="14.25">
      <c r="A215" s="11"/>
      <c r="B215" s="11"/>
      <c r="C215" s="11"/>
      <c r="D215" s="11"/>
      <c r="E215" s="11"/>
      <c r="F215" s="11"/>
      <c r="G215" s="11"/>
      <c r="H215" s="11"/>
      <c r="I215" s="11"/>
      <c r="J215" s="11"/>
    </row>
    <row r="216" spans="1:10" ht="14.25">
      <c r="A216" s="11"/>
      <c r="B216" s="11"/>
      <c r="C216" s="11"/>
      <c r="D216" s="11"/>
      <c r="E216" s="11"/>
      <c r="F216" s="11"/>
      <c r="G216" s="11"/>
      <c r="H216" s="11"/>
      <c r="I216" s="11"/>
      <c r="J216" s="11"/>
    </row>
    <row r="217" spans="1:10" ht="14.25">
      <c r="A217" s="11"/>
      <c r="B217" s="11"/>
      <c r="C217" s="11"/>
      <c r="D217" s="11"/>
      <c r="E217" s="11"/>
      <c r="F217" s="11"/>
      <c r="G217" s="11"/>
      <c r="H217" s="11"/>
      <c r="I217" s="11"/>
      <c r="J217" s="11"/>
    </row>
    <row r="218" spans="1:10" ht="14.25">
      <c r="A218" s="11"/>
      <c r="B218" s="11"/>
      <c r="C218" s="11"/>
      <c r="D218" s="11"/>
      <c r="E218" s="11"/>
      <c r="F218" s="11"/>
      <c r="G218" s="11"/>
      <c r="H218" s="11"/>
      <c r="I218" s="11"/>
      <c r="J218" s="11"/>
    </row>
    <row r="219" spans="1:10" ht="14.25">
      <c r="A219" s="11"/>
      <c r="B219" s="11"/>
      <c r="C219" s="11"/>
      <c r="D219" s="11"/>
      <c r="E219" s="11"/>
      <c r="F219" s="11"/>
      <c r="G219" s="11"/>
      <c r="H219" s="11"/>
      <c r="I219" s="11"/>
      <c r="J219" s="11"/>
    </row>
    <row r="220" spans="1:10" ht="14.25">
      <c r="A220" s="11"/>
      <c r="B220" s="11"/>
      <c r="C220" s="11"/>
      <c r="D220" s="11"/>
      <c r="E220" s="11"/>
      <c r="F220" s="11"/>
      <c r="G220" s="11"/>
      <c r="H220" s="11"/>
      <c r="I220" s="11"/>
      <c r="J220" s="11"/>
    </row>
    <row r="221" spans="1:10" ht="14.25">
      <c r="A221" s="11"/>
      <c r="B221" s="11"/>
      <c r="C221" s="11"/>
      <c r="D221" s="11"/>
      <c r="E221" s="11"/>
      <c r="F221" s="11"/>
      <c r="G221" s="11"/>
      <c r="H221" s="11"/>
      <c r="I221" s="11"/>
      <c r="J221" s="11"/>
    </row>
    <row r="222" spans="1:10" ht="14.25">
      <c r="A222" s="11"/>
      <c r="B222" s="11"/>
      <c r="C222" s="11"/>
      <c r="D222" s="11"/>
      <c r="E222" s="11"/>
      <c r="F222" s="11"/>
      <c r="G222" s="11"/>
      <c r="H222" s="11"/>
      <c r="I222" s="11"/>
      <c r="J222" s="11"/>
    </row>
    <row r="223" spans="1:10" ht="14.25">
      <c r="A223" s="11"/>
      <c r="B223" s="11"/>
      <c r="C223" s="11"/>
      <c r="D223" s="11"/>
      <c r="E223" s="11"/>
      <c r="F223" s="11"/>
      <c r="G223" s="11"/>
      <c r="H223" s="11"/>
      <c r="I223" s="11"/>
      <c r="J223" s="11"/>
    </row>
    <row r="224" spans="1:10" ht="14.25">
      <c r="A224" s="11"/>
      <c r="B224" s="11"/>
      <c r="C224" s="11"/>
      <c r="D224" s="11"/>
      <c r="E224" s="11"/>
      <c r="F224" s="11"/>
      <c r="G224" s="11"/>
      <c r="H224" s="11"/>
      <c r="I224" s="11"/>
      <c r="J224" s="11"/>
    </row>
    <row r="225" spans="1:10" ht="14.25">
      <c r="A225" s="11"/>
      <c r="B225" s="11"/>
      <c r="C225" s="11"/>
      <c r="D225" s="11"/>
      <c r="E225" s="11"/>
      <c r="F225" s="11"/>
      <c r="G225" s="11"/>
      <c r="H225" s="11"/>
      <c r="I225" s="11"/>
      <c r="J225" s="11"/>
    </row>
    <row r="226" spans="1:10" ht="14.25">
      <c r="A226" s="11"/>
      <c r="B226" s="11"/>
      <c r="C226" s="11"/>
      <c r="D226" s="11"/>
      <c r="E226" s="11"/>
      <c r="F226" s="11"/>
      <c r="G226" s="11"/>
      <c r="H226" s="11"/>
      <c r="I226" s="11"/>
      <c r="J226" s="11"/>
    </row>
    <row r="227" spans="1:10" ht="14.25">
      <c r="A227" s="11"/>
      <c r="B227" s="11"/>
      <c r="C227" s="11"/>
      <c r="D227" s="11"/>
      <c r="E227" s="11"/>
      <c r="F227" s="11"/>
      <c r="G227" s="11"/>
      <c r="H227" s="11"/>
      <c r="I227" s="11"/>
      <c r="J227" s="11"/>
    </row>
    <row r="228" spans="1:10" ht="14.25">
      <c r="A228" s="11"/>
      <c r="B228" s="11"/>
      <c r="C228" s="11"/>
      <c r="D228" s="11"/>
      <c r="E228" s="11"/>
      <c r="F228" s="11"/>
      <c r="G228" s="11"/>
      <c r="H228" s="11"/>
      <c r="I228" s="11"/>
      <c r="J228" s="11"/>
    </row>
    <row r="229" spans="1:10" ht="14.25">
      <c r="A229" s="11"/>
      <c r="B229" s="11"/>
      <c r="C229" s="11"/>
      <c r="D229" s="11"/>
      <c r="E229" s="11"/>
      <c r="F229" s="11"/>
      <c r="G229" s="11"/>
      <c r="H229" s="11"/>
      <c r="I229" s="11"/>
      <c r="J229" s="11"/>
    </row>
    <row r="230" spans="1:10" ht="14.25">
      <c r="A230" s="11"/>
      <c r="B230" s="11"/>
      <c r="C230" s="11"/>
      <c r="D230" s="11"/>
      <c r="E230" s="11"/>
      <c r="F230" s="11"/>
      <c r="G230" s="11"/>
      <c r="H230" s="11"/>
      <c r="I230" s="11"/>
      <c r="J230" s="11"/>
    </row>
    <row r="231" spans="1:10" ht="14.25">
      <c r="A231" s="11"/>
      <c r="B231" s="11"/>
      <c r="C231" s="11"/>
      <c r="D231" s="11"/>
      <c r="E231" s="11"/>
      <c r="F231" s="11"/>
      <c r="G231" s="11"/>
      <c r="H231" s="11"/>
      <c r="I231" s="11"/>
      <c r="J231" s="11"/>
    </row>
    <row r="232" spans="1:10" ht="14.25">
      <c r="A232" s="11"/>
      <c r="B232" s="11"/>
      <c r="C232" s="11"/>
      <c r="D232" s="11"/>
      <c r="E232" s="11"/>
      <c r="F232" s="11"/>
      <c r="G232" s="11"/>
      <c r="H232" s="11"/>
      <c r="I232" s="11"/>
      <c r="J232" s="11"/>
    </row>
    <row r="233" spans="1:10" ht="14.25">
      <c r="A233" s="11"/>
      <c r="B233" s="11"/>
      <c r="C233" s="11"/>
      <c r="D233" s="11"/>
      <c r="E233" s="11"/>
      <c r="F233" s="11"/>
      <c r="G233" s="11"/>
      <c r="H233" s="11"/>
      <c r="I233" s="11"/>
      <c r="J233" s="11"/>
    </row>
    <row r="234" spans="1:10" ht="14.25">
      <c r="A234" s="11"/>
      <c r="B234" s="11"/>
      <c r="C234" s="11"/>
      <c r="D234" s="11"/>
      <c r="E234" s="11"/>
      <c r="F234" s="11"/>
      <c r="G234" s="11"/>
      <c r="H234" s="11"/>
      <c r="I234" s="11"/>
      <c r="J234" s="11"/>
    </row>
    <row r="235" spans="1:10" ht="14.25">
      <c r="A235" s="11"/>
      <c r="B235" s="11"/>
      <c r="C235" s="11"/>
      <c r="D235" s="11"/>
      <c r="E235" s="11"/>
      <c r="F235" s="11"/>
      <c r="G235" s="11"/>
      <c r="H235" s="11"/>
      <c r="I235" s="11"/>
      <c r="J235" s="11"/>
    </row>
    <row r="236" spans="1:10" ht="14.25">
      <c r="A236" s="11"/>
      <c r="B236" s="11"/>
      <c r="C236" s="11"/>
      <c r="D236" s="11"/>
      <c r="E236" s="11"/>
      <c r="F236" s="11"/>
      <c r="G236" s="11"/>
      <c r="H236" s="11"/>
      <c r="I236" s="11"/>
      <c r="J236" s="11"/>
    </row>
    <row r="237" spans="1:10" ht="14.25">
      <c r="A237" s="11"/>
      <c r="B237" s="11"/>
      <c r="C237" s="11"/>
      <c r="D237" s="11"/>
      <c r="E237" s="11"/>
      <c r="F237" s="11"/>
      <c r="G237" s="11"/>
      <c r="H237" s="11"/>
      <c r="I237" s="11"/>
      <c r="J237" s="11"/>
    </row>
    <row r="238" spans="1:10" ht="14.25">
      <c r="A238" s="11"/>
      <c r="B238" s="11"/>
      <c r="C238" s="11"/>
      <c r="D238" s="11"/>
      <c r="E238" s="11"/>
      <c r="F238" s="11"/>
      <c r="G238" s="11"/>
      <c r="H238" s="11"/>
      <c r="I238" s="11"/>
      <c r="J238" s="11"/>
    </row>
    <row r="239" spans="1:10" ht="14.25">
      <c r="A239" s="11"/>
      <c r="B239" s="11"/>
      <c r="C239" s="11"/>
      <c r="D239" s="11"/>
      <c r="E239" s="11"/>
      <c r="F239" s="11"/>
      <c r="G239" s="11"/>
      <c r="H239" s="11"/>
      <c r="I239" s="11"/>
      <c r="J239" s="11"/>
    </row>
    <row r="240" spans="1:10" ht="14.25">
      <c r="A240" s="11"/>
      <c r="B240" s="11"/>
      <c r="C240" s="11"/>
      <c r="D240" s="11"/>
      <c r="E240" s="11"/>
      <c r="F240" s="11"/>
      <c r="G240" s="11"/>
      <c r="H240" s="11"/>
      <c r="I240" s="11"/>
      <c r="J240" s="11"/>
    </row>
    <row r="241" spans="1:10" ht="14.25">
      <c r="A241" s="11"/>
      <c r="B241" s="11"/>
      <c r="C241" s="11"/>
      <c r="D241" s="11"/>
      <c r="E241" s="11"/>
      <c r="F241" s="11"/>
      <c r="G241" s="11"/>
      <c r="H241" s="11"/>
      <c r="I241" s="11"/>
      <c r="J241" s="11"/>
    </row>
    <row r="242" spans="1:10" ht="14.25">
      <c r="A242" s="11"/>
      <c r="B242" s="11"/>
      <c r="C242" s="11"/>
      <c r="D242" s="11"/>
      <c r="E242" s="11"/>
      <c r="F242" s="11"/>
      <c r="G242" s="11"/>
      <c r="H242" s="11"/>
      <c r="I242" s="11"/>
      <c r="J242" s="11"/>
    </row>
    <row r="243" spans="1:10" ht="14.25">
      <c r="A243" s="11"/>
      <c r="B243" s="11"/>
      <c r="C243" s="11"/>
      <c r="D243" s="11"/>
      <c r="E243" s="11"/>
      <c r="F243" s="11"/>
      <c r="G243" s="11"/>
      <c r="H243" s="11"/>
      <c r="I243" s="11"/>
      <c r="J243" s="11"/>
    </row>
    <row r="244" spans="1:10" ht="14.25">
      <c r="A244" s="11"/>
      <c r="B244" s="11"/>
      <c r="C244" s="11"/>
      <c r="D244" s="11"/>
      <c r="E244" s="11"/>
      <c r="F244" s="11"/>
      <c r="G244" s="11"/>
      <c r="H244" s="11"/>
      <c r="I244" s="11"/>
      <c r="J244" s="11"/>
    </row>
    <row r="245" spans="1:10" ht="14.25">
      <c r="A245" s="11"/>
      <c r="B245" s="11"/>
      <c r="C245" s="11"/>
      <c r="D245" s="11"/>
      <c r="E245" s="11"/>
      <c r="F245" s="11"/>
      <c r="G245" s="11"/>
      <c r="H245" s="11"/>
      <c r="I245" s="11"/>
      <c r="J245" s="11"/>
    </row>
    <row r="246" spans="1:10" ht="14.25">
      <c r="A246" s="11"/>
      <c r="B246" s="11"/>
      <c r="C246" s="11"/>
      <c r="D246" s="11"/>
      <c r="E246" s="11"/>
      <c r="F246" s="11"/>
      <c r="G246" s="11"/>
      <c r="H246" s="11"/>
      <c r="I246" s="11"/>
      <c r="J246" s="11"/>
    </row>
    <row r="247" spans="1:10" ht="14.25">
      <c r="A247" s="11"/>
      <c r="B247" s="11"/>
      <c r="C247" s="11"/>
      <c r="D247" s="11"/>
      <c r="E247" s="11"/>
      <c r="F247" s="11"/>
      <c r="G247" s="11"/>
      <c r="H247" s="11"/>
      <c r="I247" s="11"/>
      <c r="J247" s="11"/>
    </row>
    <row r="248" spans="1:10" ht="14.25">
      <c r="A248" s="11"/>
      <c r="B248" s="11"/>
      <c r="C248" s="11"/>
      <c r="D248" s="11"/>
      <c r="E248" s="11"/>
      <c r="F248" s="11"/>
      <c r="G248" s="11"/>
      <c r="H248" s="11"/>
      <c r="I248" s="11"/>
      <c r="J248" s="11"/>
    </row>
    <row r="249" spans="1:10" ht="14.25">
      <c r="A249" s="11"/>
      <c r="B249" s="11"/>
      <c r="C249" s="11"/>
      <c r="D249" s="11"/>
      <c r="E249" s="11"/>
      <c r="F249" s="11"/>
      <c r="G249" s="11"/>
      <c r="H249" s="11"/>
      <c r="I249" s="11"/>
      <c r="J249" s="11"/>
    </row>
    <row r="250" spans="1:10" ht="14.25">
      <c r="A250" s="11"/>
      <c r="B250" s="11"/>
      <c r="C250" s="11"/>
      <c r="D250" s="11"/>
      <c r="E250" s="11"/>
      <c r="F250" s="11"/>
      <c r="G250" s="11"/>
      <c r="H250" s="11"/>
      <c r="I250" s="11"/>
      <c r="J250" s="11"/>
    </row>
    <row r="251" spans="1:10" ht="14.25">
      <c r="A251" s="11"/>
      <c r="B251" s="11"/>
      <c r="C251" s="11"/>
      <c r="D251" s="11"/>
      <c r="E251" s="11"/>
      <c r="F251" s="11"/>
      <c r="G251" s="11"/>
      <c r="H251" s="11"/>
      <c r="I251" s="11"/>
      <c r="J251" s="11"/>
    </row>
    <row r="252" spans="1:10" ht="14.25">
      <c r="A252" s="11"/>
      <c r="B252" s="11"/>
      <c r="C252" s="11"/>
      <c r="D252" s="11"/>
      <c r="E252" s="11"/>
      <c r="F252" s="11"/>
      <c r="G252" s="11"/>
      <c r="H252" s="11"/>
      <c r="I252" s="11"/>
      <c r="J252" s="11"/>
    </row>
    <row r="253" spans="1:10" ht="14.25">
      <c r="A253" s="11"/>
      <c r="B253" s="11"/>
      <c r="C253" s="11"/>
      <c r="D253" s="11"/>
      <c r="E253" s="11"/>
      <c r="F253" s="11"/>
      <c r="G253" s="11"/>
      <c r="H253" s="11"/>
      <c r="I253" s="11"/>
      <c r="J253" s="11"/>
    </row>
    <row r="254" spans="1:10" ht="14.25">
      <c r="A254" s="11"/>
      <c r="B254" s="11"/>
      <c r="C254" s="11"/>
      <c r="D254" s="11"/>
      <c r="E254" s="11"/>
      <c r="F254" s="11"/>
      <c r="G254" s="11"/>
      <c r="H254" s="11"/>
      <c r="I254" s="11"/>
      <c r="J254" s="11"/>
    </row>
    <row r="255" spans="1:10" ht="14.25">
      <c r="A255" s="11"/>
      <c r="B255" s="11"/>
      <c r="C255" s="11"/>
      <c r="D255" s="11"/>
      <c r="E255" s="11"/>
      <c r="F255" s="11"/>
      <c r="G255" s="11"/>
      <c r="H255" s="11"/>
      <c r="I255" s="11"/>
      <c r="J255" s="11"/>
    </row>
    <row r="256" spans="1:10" ht="14.25">
      <c r="A256" s="11"/>
      <c r="B256" s="11"/>
      <c r="C256" s="11"/>
      <c r="D256" s="11"/>
      <c r="E256" s="11"/>
      <c r="F256" s="11"/>
      <c r="G256" s="11"/>
      <c r="H256" s="11"/>
      <c r="I256" s="11"/>
      <c r="J256" s="11"/>
    </row>
    <row r="257" spans="1:10" ht="14.25">
      <c r="A257" s="11"/>
      <c r="B257" s="11"/>
      <c r="C257" s="11"/>
      <c r="D257" s="11"/>
      <c r="E257" s="11"/>
      <c r="F257" s="11"/>
      <c r="G257" s="11"/>
      <c r="H257" s="11"/>
      <c r="I257" s="11"/>
      <c r="J257" s="11"/>
    </row>
    <row r="258" spans="1:10" ht="14.25">
      <c r="A258" s="11"/>
      <c r="B258" s="11"/>
      <c r="C258" s="11"/>
      <c r="D258" s="11"/>
      <c r="E258" s="11"/>
      <c r="F258" s="11"/>
      <c r="G258" s="11"/>
      <c r="H258" s="11"/>
      <c r="I258" s="11"/>
      <c r="J258" s="11"/>
    </row>
    <row r="259" spans="1:10" ht="14.25">
      <c r="A259" s="11"/>
      <c r="B259" s="11"/>
      <c r="C259" s="11"/>
      <c r="D259" s="11"/>
      <c r="E259" s="11"/>
      <c r="F259" s="11"/>
      <c r="G259" s="11"/>
      <c r="H259" s="11"/>
      <c r="I259" s="11"/>
      <c r="J259" s="11"/>
    </row>
    <row r="260" spans="1:10" ht="14.25">
      <c r="A260" s="11"/>
      <c r="B260" s="11"/>
      <c r="C260" s="11"/>
      <c r="D260" s="11"/>
      <c r="E260" s="11"/>
      <c r="F260" s="11"/>
      <c r="G260" s="11"/>
      <c r="H260" s="11"/>
      <c r="I260" s="11"/>
      <c r="J260" s="11"/>
    </row>
    <row r="261" spans="1:10" ht="14.25">
      <c r="A261" s="11"/>
      <c r="B261" s="11"/>
      <c r="C261" s="11"/>
      <c r="D261" s="11"/>
      <c r="E261" s="11"/>
      <c r="F261" s="11"/>
      <c r="G261" s="11"/>
      <c r="H261" s="11"/>
      <c r="I261" s="11"/>
      <c r="J261" s="11"/>
    </row>
    <row r="262" spans="1:10" ht="14.25">
      <c r="A262" s="11"/>
      <c r="B262" s="11"/>
      <c r="C262" s="11"/>
      <c r="D262" s="11"/>
      <c r="E262" s="11"/>
      <c r="F262" s="11"/>
      <c r="G262" s="11"/>
      <c r="H262" s="11"/>
      <c r="I262" s="11"/>
      <c r="J262" s="11"/>
    </row>
    <row r="263" spans="1:10" ht="14.25">
      <c r="A263" s="11"/>
      <c r="B263" s="11"/>
      <c r="C263" s="11"/>
      <c r="D263" s="11"/>
      <c r="E263" s="11"/>
      <c r="F263" s="11"/>
      <c r="G263" s="11"/>
      <c r="H263" s="11"/>
      <c r="I263" s="11"/>
      <c r="J263" s="11"/>
    </row>
    <row r="264" spans="1:10" ht="14.25">
      <c r="A264" s="11"/>
      <c r="B264" s="11"/>
      <c r="C264" s="11"/>
      <c r="D264" s="11"/>
      <c r="E264" s="11"/>
      <c r="F264" s="11"/>
      <c r="G264" s="11"/>
      <c r="H264" s="11"/>
      <c r="I264" s="11"/>
      <c r="J264" s="11"/>
    </row>
    <row r="265" spans="1:10" ht="14.25">
      <c r="A265" s="11"/>
      <c r="B265" s="11"/>
      <c r="C265" s="11"/>
      <c r="D265" s="11"/>
      <c r="E265" s="11"/>
      <c r="F265" s="11"/>
      <c r="G265" s="11"/>
      <c r="H265" s="11"/>
      <c r="I265" s="11"/>
      <c r="J265" s="11"/>
    </row>
    <row r="266" spans="1:10" ht="14.25">
      <c r="A266" s="11"/>
      <c r="B266" s="11"/>
      <c r="C266" s="11"/>
      <c r="D266" s="11"/>
      <c r="E266" s="11"/>
      <c r="F266" s="11"/>
      <c r="G266" s="11"/>
      <c r="H266" s="11"/>
      <c r="I266" s="11"/>
      <c r="J266" s="11"/>
    </row>
    <row r="267" spans="1:10" ht="14.25">
      <c r="A267" s="11"/>
      <c r="B267" s="11"/>
      <c r="C267" s="11"/>
      <c r="D267" s="11"/>
      <c r="E267" s="11"/>
      <c r="F267" s="11"/>
      <c r="G267" s="11"/>
      <c r="H267" s="11"/>
      <c r="I267" s="11"/>
      <c r="J267" s="11"/>
    </row>
    <row r="268" spans="1:10" ht="14.25">
      <c r="A268" s="11"/>
      <c r="B268" s="11"/>
      <c r="C268" s="11"/>
      <c r="D268" s="11"/>
      <c r="E268" s="11"/>
      <c r="F268" s="11"/>
      <c r="G268" s="11"/>
      <c r="H268" s="11"/>
      <c r="I268" s="11"/>
      <c r="J268" s="11"/>
    </row>
    <row r="269" spans="1:10" ht="14.25">
      <c r="A269" s="11"/>
      <c r="B269" s="11"/>
      <c r="C269" s="11"/>
      <c r="D269" s="11"/>
      <c r="E269" s="11"/>
      <c r="F269" s="11"/>
      <c r="G269" s="11"/>
      <c r="H269" s="11"/>
      <c r="I269" s="11"/>
      <c r="J269" s="11"/>
    </row>
    <row r="270" spans="1:10" ht="14.25">
      <c r="A270" s="11"/>
      <c r="B270" s="11"/>
      <c r="C270" s="11"/>
      <c r="D270" s="11"/>
      <c r="E270" s="11"/>
      <c r="F270" s="11"/>
      <c r="G270" s="11"/>
      <c r="H270" s="11"/>
      <c r="I270" s="11"/>
      <c r="J270" s="11"/>
    </row>
    <row r="271" spans="1:10" ht="14.25">
      <c r="A271" s="11"/>
      <c r="B271" s="11"/>
      <c r="C271" s="11"/>
      <c r="D271" s="11"/>
      <c r="E271" s="11"/>
      <c r="F271" s="11"/>
      <c r="G271" s="11"/>
      <c r="H271" s="11"/>
      <c r="I271" s="11"/>
      <c r="J271" s="11"/>
    </row>
  </sheetData>
  <pageMargins left="0.98425196850393704" right="0.98425196850393704" top="0.94488188976377996" bottom="1.49606299212598" header="0.511811023622047" footer="1.1811023622047201"/>
  <pageSetup paperSize="9" firstPageNumber="354"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71"/>
  <sheetViews>
    <sheetView zoomScale="99" zoomScaleNormal="99" workbookViewId="0">
      <selection activeCell="S5" sqref="S5"/>
    </sheetView>
  </sheetViews>
  <sheetFormatPr defaultRowHeight="12.75"/>
  <cols>
    <col min="1" max="1" width="25.42578125" style="10" customWidth="1"/>
    <col min="2" max="4" width="10.42578125" style="10" hidden="1" customWidth="1"/>
    <col min="5" max="9" width="10.42578125" style="10" customWidth="1"/>
    <col min="10" max="10" width="6.85546875" style="10" customWidth="1"/>
    <col min="11" max="16384" width="9.140625" style="27"/>
  </cols>
  <sheetData>
    <row r="1" spans="1:10" s="3" customFormat="1" ht="24" customHeight="1">
      <c r="A1" s="1" t="s">
        <v>818</v>
      </c>
      <c r="B1" s="1"/>
      <c r="C1" s="1"/>
    </row>
    <row r="2" spans="1:10" s="3" customFormat="1" ht="20.100000000000001" customHeight="1">
      <c r="A2" s="4" t="s">
        <v>799</v>
      </c>
      <c r="B2" s="1"/>
    </row>
    <row r="3" spans="1:10" s="3" customFormat="1" ht="20.100000000000001" customHeight="1">
      <c r="A3" s="6"/>
      <c r="B3" s="1"/>
    </row>
    <row r="4" spans="1:10" s="10" customFormat="1" ht="20.100000000000001" customHeight="1">
      <c r="A4" s="123"/>
      <c r="B4" s="180"/>
      <c r="C4" s="189"/>
      <c r="E4" s="11"/>
      <c r="F4" s="11"/>
      <c r="G4" s="11"/>
      <c r="H4" s="11"/>
      <c r="I4" s="203" t="s">
        <v>408</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283"/>
      <c r="C6" s="11"/>
      <c r="D6" s="11"/>
      <c r="E6" s="11"/>
      <c r="F6" s="11"/>
      <c r="G6" s="11"/>
      <c r="H6" s="11"/>
      <c r="I6" s="11"/>
      <c r="J6" s="11"/>
    </row>
    <row r="7" spans="1:10" s="10" customFormat="1" ht="21.75" customHeight="1">
      <c r="A7" s="185" t="s">
        <v>2</v>
      </c>
      <c r="B7" s="358">
        <f>SUM(B8:B31)</f>
        <v>141753</v>
      </c>
      <c r="C7" s="358">
        <f>SUM(C8:C31)+1</f>
        <v>158005.29999999999</v>
      </c>
      <c r="D7" s="358">
        <f>SUM(D8:D31)</f>
        <v>156215</v>
      </c>
      <c r="E7" s="358">
        <v>145388</v>
      </c>
      <c r="F7" s="358">
        <v>151403.5</v>
      </c>
      <c r="G7" s="358">
        <v>149864.94</v>
      </c>
      <c r="H7" s="358">
        <v>147297.85999999999</v>
      </c>
      <c r="I7" s="358">
        <v>144540.5</v>
      </c>
      <c r="J7" s="11"/>
    </row>
    <row r="8" spans="1:10" s="10" customFormat="1" ht="21.75" customHeight="1">
      <c r="A8" s="19" t="s">
        <v>3</v>
      </c>
      <c r="B8" s="116">
        <f>'129'!B8:B9+'132'!B8:B9+'135'!B8:B9</f>
        <v>51</v>
      </c>
      <c r="C8" s="116">
        <f>'129'!C8:C9+'132'!C8:C9+'135'!C8:C9</f>
        <v>43</v>
      </c>
      <c r="D8" s="116">
        <f>'129'!D8:D9+'132'!D8:D9+'135'!D8:D9</f>
        <v>48</v>
      </c>
      <c r="E8" s="475">
        <v>50</v>
      </c>
      <c r="F8" s="475">
        <v>33</v>
      </c>
      <c r="G8" s="475">
        <v>18.100000000000001</v>
      </c>
      <c r="H8" s="475">
        <v>17.8</v>
      </c>
      <c r="I8" s="475">
        <v>19.5</v>
      </c>
      <c r="J8" s="11"/>
    </row>
    <row r="9" spans="1:10" s="10" customFormat="1" ht="21.75" customHeight="1">
      <c r="A9" s="186" t="s">
        <v>4</v>
      </c>
      <c r="B9" s="116"/>
      <c r="C9" s="116"/>
      <c r="D9" s="116"/>
      <c r="E9" s="116"/>
      <c r="F9" s="116"/>
      <c r="G9" s="116"/>
      <c r="H9" s="116"/>
      <c r="I9" s="116"/>
      <c r="J9" s="11"/>
    </row>
    <row r="10" spans="1:10" s="10" customFormat="1" ht="21.75" customHeight="1">
      <c r="A10" s="19" t="s">
        <v>5</v>
      </c>
      <c r="B10" s="116">
        <f>'129'!B10:B11+'132'!B10:B11+'135'!B10:B11</f>
        <v>0</v>
      </c>
      <c r="C10" s="116">
        <f>'129'!C10:C11+'132'!C10:C11+'135'!C10:C11</f>
        <v>0</v>
      </c>
      <c r="D10" s="116">
        <f>'129'!D10:D11+'132'!D10:D11+'135'!D10:D11</f>
        <v>0</v>
      </c>
      <c r="E10" s="116">
        <v>0</v>
      </c>
      <c r="F10" s="116">
        <v>0</v>
      </c>
      <c r="G10" s="116">
        <v>0</v>
      </c>
      <c r="H10" s="116">
        <v>0</v>
      </c>
      <c r="I10" s="116">
        <v>0</v>
      </c>
      <c r="J10" s="11"/>
    </row>
    <row r="11" spans="1:10" s="10" customFormat="1" ht="21.75" customHeight="1">
      <c r="A11" s="186" t="s">
        <v>6</v>
      </c>
      <c r="B11" s="116"/>
      <c r="C11" s="116"/>
      <c r="D11" s="116"/>
      <c r="E11" s="116"/>
      <c r="F11" s="116"/>
      <c r="G11" s="116"/>
      <c r="H11" s="116"/>
      <c r="I11" s="116"/>
      <c r="J11" s="11"/>
    </row>
    <row r="12" spans="1:10" s="10" customFormat="1" ht="21.75" customHeight="1">
      <c r="A12" s="19" t="s">
        <v>7</v>
      </c>
      <c r="B12" s="116">
        <f>'129'!B12:B13+'132'!B12:B13+'135'!B12:B13</f>
        <v>8232</v>
      </c>
      <c r="C12" s="116">
        <f>'129'!C12:C13+'132'!C12:C13+'135'!C12:C13</f>
        <v>9029</v>
      </c>
      <c r="D12" s="116">
        <f>'129'!D12:D13+'132'!D12:D13+'135'!D12:D13</f>
        <v>9137</v>
      </c>
      <c r="E12" s="475">
        <v>9180</v>
      </c>
      <c r="F12" s="475">
        <v>9594</v>
      </c>
      <c r="G12" s="475">
        <v>9487.2000000000007</v>
      </c>
      <c r="H12" s="475">
        <v>9692.9000000000015</v>
      </c>
      <c r="I12" s="475">
        <v>8973</v>
      </c>
      <c r="J12" s="11"/>
    </row>
    <row r="13" spans="1:10" s="10" customFormat="1" ht="21.75" customHeight="1">
      <c r="A13" s="186" t="s">
        <v>8</v>
      </c>
      <c r="B13" s="116"/>
      <c r="C13" s="116"/>
      <c r="D13" s="116"/>
      <c r="E13" s="116"/>
      <c r="F13" s="116"/>
      <c r="G13" s="116"/>
      <c r="H13" s="116"/>
      <c r="I13" s="116"/>
      <c r="J13" s="11"/>
    </row>
    <row r="14" spans="1:10" s="10" customFormat="1" ht="21.75" customHeight="1">
      <c r="A14" s="19" t="s">
        <v>9</v>
      </c>
      <c r="B14" s="116">
        <f>'129'!B14:B15+'132'!B14:B15+'135'!B14:B15</f>
        <v>464</v>
      </c>
      <c r="C14" s="116">
        <f>'129'!C14:C15+'132'!C14:C15+'135'!C14:C15</f>
        <v>435.7</v>
      </c>
      <c r="D14" s="116">
        <f>'129'!D14:D15+'132'!D14:D15+'135'!D14:D15</f>
        <v>434</v>
      </c>
      <c r="E14" s="475">
        <v>416</v>
      </c>
      <c r="F14" s="475">
        <v>426</v>
      </c>
      <c r="G14" s="475">
        <v>440.9</v>
      </c>
      <c r="H14" s="475">
        <v>444.20000000000005</v>
      </c>
      <c r="I14" s="475">
        <v>471</v>
      </c>
      <c r="J14" s="11"/>
    </row>
    <row r="15" spans="1:10" s="10" customFormat="1" ht="21.75" customHeight="1">
      <c r="A15" s="186" t="s">
        <v>31</v>
      </c>
      <c r="B15" s="116"/>
      <c r="C15" s="116"/>
      <c r="D15" s="116"/>
      <c r="E15" s="475"/>
      <c r="F15" s="475"/>
      <c r="G15" s="475"/>
      <c r="H15" s="475"/>
      <c r="I15" s="475"/>
      <c r="J15" s="11"/>
    </row>
    <row r="16" spans="1:10" s="10" customFormat="1" ht="21.75" customHeight="1">
      <c r="A16" s="19" t="s">
        <v>11</v>
      </c>
      <c r="B16" s="116">
        <f>'129'!B16:B17+'132'!B16:B17+'135'!B16:B17</f>
        <v>12489</v>
      </c>
      <c r="C16" s="116">
        <f>'129'!C16:C17+'132'!C16:C17+'135'!C16:C17</f>
        <v>11053.2</v>
      </c>
      <c r="D16" s="116">
        <f>'129'!D16:D17+'132'!D16:D17+'135'!D16:D17</f>
        <v>8918</v>
      </c>
      <c r="E16" s="475">
        <v>8465</v>
      </c>
      <c r="F16" s="475">
        <v>7461.8</v>
      </c>
      <c r="G16" s="475">
        <v>6780.5</v>
      </c>
      <c r="H16" s="475">
        <v>6560.2</v>
      </c>
      <c r="I16" s="475">
        <v>5764</v>
      </c>
      <c r="J16" s="11"/>
    </row>
    <row r="17" spans="1:10" s="10" customFormat="1" ht="21.75" customHeight="1">
      <c r="A17" s="186" t="s">
        <v>32</v>
      </c>
      <c r="B17" s="116"/>
      <c r="C17" s="116"/>
      <c r="D17" s="116"/>
      <c r="E17" s="475"/>
      <c r="F17" s="475"/>
      <c r="G17" s="475"/>
      <c r="H17" s="475"/>
      <c r="I17" s="475"/>
      <c r="J17" s="11"/>
    </row>
    <row r="18" spans="1:10" s="10" customFormat="1" ht="21.75" customHeight="1">
      <c r="A18" s="19" t="s">
        <v>13</v>
      </c>
      <c r="B18" s="116">
        <f>'129'!B18:B19+'132'!B18:B19+'135'!B18:B19</f>
        <v>20094</v>
      </c>
      <c r="C18" s="116">
        <f>'129'!C18:C19+'132'!C18:C19+'135'!C18:C19</f>
        <v>18111.599999999999</v>
      </c>
      <c r="D18" s="116">
        <f>'129'!D18:D19+'132'!D18:D19+'135'!D18:D19</f>
        <v>15609</v>
      </c>
      <c r="E18" s="475">
        <v>13902</v>
      </c>
      <c r="F18" s="475">
        <v>13935.4</v>
      </c>
      <c r="G18" s="475">
        <v>13769.4</v>
      </c>
      <c r="H18" s="475">
        <v>12281.2</v>
      </c>
      <c r="I18" s="475">
        <v>10783</v>
      </c>
      <c r="J18" s="11"/>
    </row>
    <row r="19" spans="1:10" s="10" customFormat="1" ht="21.75" customHeight="1">
      <c r="A19" s="186" t="s">
        <v>34</v>
      </c>
      <c r="B19" s="116"/>
      <c r="C19" s="116"/>
      <c r="D19" s="116"/>
      <c r="E19" s="475"/>
      <c r="F19" s="475"/>
      <c r="G19" s="475"/>
      <c r="H19" s="475"/>
      <c r="I19" s="475"/>
      <c r="J19" s="11"/>
    </row>
    <row r="20" spans="1:10" s="10" customFormat="1" ht="21.75" customHeight="1">
      <c r="A20" s="19" t="s">
        <v>15</v>
      </c>
      <c r="B20" s="116">
        <f>'129'!B20:B21+'132'!B20:B21+'135'!B20:B21</f>
        <v>16252</v>
      </c>
      <c r="C20" s="116">
        <f>'129'!C20:C21+'132'!C20:C21+'135'!C20:C21</f>
        <v>19324.8</v>
      </c>
      <c r="D20" s="116">
        <f>'129'!D20:D21+'132'!D20:D21+'135'!D20:D21</f>
        <v>18823</v>
      </c>
      <c r="E20" s="475">
        <v>17097</v>
      </c>
      <c r="F20" s="475">
        <v>18723</v>
      </c>
      <c r="G20" s="475">
        <v>18000</v>
      </c>
      <c r="H20" s="475">
        <v>17099.900000000001</v>
      </c>
      <c r="I20" s="475">
        <v>15675</v>
      </c>
      <c r="J20" s="11"/>
    </row>
    <row r="21" spans="1:10" s="10" customFormat="1" ht="21.75" customHeight="1">
      <c r="A21" s="186" t="s">
        <v>35</v>
      </c>
      <c r="B21" s="116"/>
      <c r="C21" s="116"/>
      <c r="D21" s="116"/>
      <c r="E21" s="475"/>
      <c r="F21" s="475"/>
      <c r="G21" s="475"/>
      <c r="H21" s="475"/>
      <c r="I21" s="475"/>
      <c r="J21" s="11"/>
    </row>
    <row r="22" spans="1:10" s="10" customFormat="1" ht="21.75" customHeight="1">
      <c r="A22" s="19" t="s">
        <v>17</v>
      </c>
      <c r="B22" s="116">
        <f>'129'!B22:B23+'132'!B22:B23+'135'!B22:B23</f>
        <v>11850</v>
      </c>
      <c r="C22" s="116">
        <f>'129'!C22:C23+'132'!C22:C23+'135'!C22:C23</f>
        <v>13924.8</v>
      </c>
      <c r="D22" s="116">
        <f>'129'!D22:D23+'132'!D22:D23+'135'!D22:D23</f>
        <v>15239</v>
      </c>
      <c r="E22" s="475">
        <v>13527</v>
      </c>
      <c r="F22" s="475">
        <v>14594</v>
      </c>
      <c r="G22" s="475">
        <v>16089</v>
      </c>
      <c r="H22" s="475">
        <v>15769</v>
      </c>
      <c r="I22" s="475">
        <v>15385</v>
      </c>
      <c r="J22" s="11"/>
    </row>
    <row r="23" spans="1:10" s="10" customFormat="1" ht="21.75" customHeight="1">
      <c r="A23" s="186" t="s">
        <v>36</v>
      </c>
      <c r="B23" s="116"/>
      <c r="C23" s="116"/>
      <c r="D23" s="116"/>
      <c r="E23" s="475"/>
      <c r="F23" s="475"/>
      <c r="G23" s="475"/>
      <c r="H23" s="475"/>
      <c r="I23" s="475"/>
      <c r="J23" s="11"/>
    </row>
    <row r="24" spans="1:10" s="10" customFormat="1" ht="21.75" customHeight="1">
      <c r="A24" s="19" t="s">
        <v>19</v>
      </c>
      <c r="B24" s="116">
        <f>'129'!B24:B25+'132'!B24:B25+'135'!B24:B25</f>
        <v>380</v>
      </c>
      <c r="C24" s="116">
        <f>'129'!C24:C25+'132'!C24:C25+'135'!C24:C25</f>
        <v>152</v>
      </c>
      <c r="D24" s="116">
        <f>'129'!D24:D25+'132'!D24:D25+'135'!D24:D25</f>
        <v>124</v>
      </c>
      <c r="E24" s="475">
        <v>107</v>
      </c>
      <c r="F24" s="475">
        <v>91</v>
      </c>
      <c r="G24" s="475">
        <v>21.7</v>
      </c>
      <c r="H24" s="116">
        <v>0</v>
      </c>
      <c r="I24" s="116">
        <v>0</v>
      </c>
      <c r="J24" s="11"/>
    </row>
    <row r="25" spans="1:10" s="10" customFormat="1" ht="21.75" customHeight="1">
      <c r="A25" s="186" t="s">
        <v>37</v>
      </c>
      <c r="B25" s="116"/>
      <c r="C25" s="116"/>
      <c r="D25" s="116"/>
      <c r="E25" s="475"/>
      <c r="F25" s="475"/>
      <c r="G25" s="475"/>
      <c r="H25" s="475"/>
      <c r="I25" s="475"/>
      <c r="J25" s="11"/>
    </row>
    <row r="26" spans="1:10" s="10" customFormat="1" ht="21.75" customHeight="1">
      <c r="A26" s="19" t="s">
        <v>21</v>
      </c>
      <c r="B26" s="116">
        <f>'129'!B26:B27+'132'!B26:B27+'135'!B26:B27</f>
        <v>2183</v>
      </c>
      <c r="C26" s="116">
        <f>'129'!C26:C27+'132'!C26:C27+'135'!C26:C27</f>
        <v>1402.1999999999998</v>
      </c>
      <c r="D26" s="116">
        <f>'129'!D26:D27+'132'!D26:D27+'135'!D26:D27</f>
        <v>1482</v>
      </c>
      <c r="E26" s="475">
        <v>1404</v>
      </c>
      <c r="F26" s="475">
        <v>1250.7</v>
      </c>
      <c r="G26" s="475">
        <v>940.33999999999992</v>
      </c>
      <c r="H26" s="475">
        <v>815.84</v>
      </c>
      <c r="I26" s="475">
        <v>789</v>
      </c>
      <c r="J26" s="11"/>
    </row>
    <row r="27" spans="1:10" s="10" customFormat="1" ht="21.75" customHeight="1">
      <c r="A27" s="186" t="s">
        <v>38</v>
      </c>
      <c r="B27" s="116"/>
      <c r="C27" s="116"/>
      <c r="D27" s="116"/>
      <c r="E27" s="475"/>
      <c r="F27" s="475"/>
      <c r="G27" s="475"/>
      <c r="H27" s="475"/>
      <c r="I27" s="475"/>
      <c r="J27" s="11"/>
    </row>
    <row r="28" spans="1:10" s="10" customFormat="1" ht="21.75" customHeight="1">
      <c r="A28" s="19" t="s">
        <v>23</v>
      </c>
      <c r="B28" s="116">
        <f>'129'!B28:B29+'132'!B28:B29+'135'!B28:B29</f>
        <v>28359</v>
      </c>
      <c r="C28" s="116">
        <f>'129'!C28:C29+'132'!C28:C29+'135'!C28:C29</f>
        <v>33227.300000000003</v>
      </c>
      <c r="D28" s="116">
        <f>'129'!D28:D29+'132'!D28:D29+'135'!D28:D29</f>
        <v>33454</v>
      </c>
      <c r="E28" s="475">
        <v>33546</v>
      </c>
      <c r="F28" s="475">
        <v>31888.6</v>
      </c>
      <c r="G28" s="475">
        <v>27056.6</v>
      </c>
      <c r="H28" s="475">
        <v>25533.71</v>
      </c>
      <c r="I28" s="475">
        <v>28022</v>
      </c>
      <c r="J28" s="11"/>
    </row>
    <row r="29" spans="1:10" s="10" customFormat="1" ht="21.75" customHeight="1">
      <c r="A29" s="186" t="s">
        <v>39</v>
      </c>
      <c r="B29" s="116"/>
      <c r="C29" s="116"/>
      <c r="D29" s="116"/>
      <c r="E29" s="475"/>
      <c r="F29" s="475"/>
      <c r="G29" s="475"/>
      <c r="H29" s="475"/>
      <c r="I29" s="475"/>
      <c r="J29" s="11"/>
    </row>
    <row r="30" spans="1:10" s="10" customFormat="1" ht="21.75" customHeight="1">
      <c r="A30" s="19" t="s">
        <v>25</v>
      </c>
      <c r="B30" s="116">
        <f>'129'!B30:B31+'132'!B30:B31+'135'!B30:B31</f>
        <v>41399</v>
      </c>
      <c r="C30" s="116">
        <f>'129'!C30:C31+'132'!C30:C31+'135'!C30:C31</f>
        <v>51300.7</v>
      </c>
      <c r="D30" s="116">
        <f>'129'!D30:D31+'132'!D30:D31+'135'!D30:D31</f>
        <v>52947</v>
      </c>
      <c r="E30" s="475">
        <v>47694</v>
      </c>
      <c r="F30" s="475">
        <v>53406</v>
      </c>
      <c r="G30" s="475">
        <v>57261.2</v>
      </c>
      <c r="H30" s="475">
        <v>59083.11</v>
      </c>
      <c r="I30" s="475">
        <v>58659</v>
      </c>
      <c r="J30" s="11"/>
    </row>
    <row r="31" spans="1:10" s="10" customFormat="1" ht="21.75" customHeight="1">
      <c r="A31" s="186" t="s">
        <v>40</v>
      </c>
      <c r="B31" s="116"/>
      <c r="C31" s="116"/>
      <c r="D31" s="116"/>
      <c r="E31" s="116"/>
      <c r="F31" s="116"/>
      <c r="G31" s="116"/>
      <c r="H31" s="116"/>
      <c r="I31" s="116"/>
      <c r="J31" s="11"/>
    </row>
    <row r="32" spans="1:10" s="10" customFormat="1" ht="20.100000000000001" customHeight="1">
      <c r="A32" s="123"/>
      <c r="B32" s="123"/>
      <c r="C32" s="123"/>
      <c r="D32" s="123"/>
      <c r="E32" s="123"/>
      <c r="F32" s="123"/>
      <c r="G32" s="123"/>
      <c r="H32" s="123"/>
      <c r="I32" s="123"/>
      <c r="J32" s="11"/>
    </row>
    <row r="33" spans="1:10" s="10" customFormat="1" ht="20.100000000000001" customHeight="1">
      <c r="A33" s="11"/>
      <c r="B33" s="11"/>
      <c r="C33" s="11"/>
      <c r="D33" s="11"/>
      <c r="E33" s="11"/>
      <c r="F33" s="11"/>
      <c r="G33" s="11"/>
      <c r="H33" s="11"/>
      <c r="I33" s="11"/>
      <c r="J33" s="11"/>
    </row>
    <row r="34" spans="1:10" s="10" customFormat="1" ht="20.100000000000001" customHeight="1">
      <c r="A34" s="126"/>
      <c r="B34" s="127"/>
      <c r="C34" s="11"/>
      <c r="D34" s="11"/>
      <c r="E34" s="11"/>
      <c r="F34" s="11"/>
      <c r="G34" s="11"/>
      <c r="H34" s="11"/>
      <c r="I34" s="11"/>
      <c r="J34" s="11"/>
    </row>
    <row r="35" spans="1:10" s="10" customFormat="1" ht="20.100000000000001" customHeight="1">
      <c r="A35" s="128"/>
      <c r="B35" s="126"/>
      <c r="C35" s="11"/>
      <c r="D35" s="11"/>
      <c r="E35" s="11"/>
      <c r="F35" s="11"/>
      <c r="G35" s="11"/>
      <c r="H35" s="11"/>
      <c r="I35" s="11"/>
      <c r="J35" s="11"/>
    </row>
    <row r="36" spans="1:10" s="10" customFormat="1" ht="20.100000000000001" customHeight="1">
      <c r="A36" s="11"/>
      <c r="B36" s="11"/>
      <c r="C36" s="11"/>
      <c r="D36" s="11"/>
      <c r="E36" s="11"/>
      <c r="F36" s="11"/>
      <c r="G36" s="11"/>
      <c r="H36" s="11"/>
      <c r="I36" s="11"/>
      <c r="J36" s="11"/>
    </row>
    <row r="37" spans="1:10" s="10" customFormat="1" ht="20.100000000000001" customHeight="1">
      <c r="A37" s="11"/>
      <c r="B37" s="11"/>
      <c r="C37" s="11"/>
      <c r="D37" s="11"/>
      <c r="E37" s="11"/>
      <c r="F37" s="11"/>
      <c r="G37" s="11"/>
      <c r="H37" s="11"/>
      <c r="I37" s="11"/>
      <c r="J37" s="11"/>
    </row>
    <row r="38" spans="1:10" s="10" customFormat="1" ht="20.100000000000001" customHeight="1">
      <c r="A38" s="11"/>
      <c r="B38" s="11"/>
      <c r="C38" s="11"/>
      <c r="D38" s="11"/>
      <c r="E38" s="11"/>
      <c r="F38" s="11"/>
      <c r="G38" s="11"/>
      <c r="H38" s="11"/>
      <c r="I38" s="11"/>
      <c r="J38" s="11"/>
    </row>
    <row r="39" spans="1:10" s="10" customFormat="1" ht="20.100000000000001" customHeight="1">
      <c r="A39" s="11"/>
      <c r="B39" s="11"/>
      <c r="C39" s="11"/>
      <c r="D39" s="11"/>
      <c r="E39" s="11"/>
      <c r="F39" s="11"/>
      <c r="G39" s="11"/>
      <c r="H39" s="11"/>
      <c r="I39" s="11"/>
      <c r="J39" s="11"/>
    </row>
    <row r="40" spans="1:10" s="10" customFormat="1" ht="20.100000000000001" customHeight="1">
      <c r="A40" s="11"/>
      <c r="B40" s="11"/>
      <c r="C40" s="11"/>
      <c r="D40" s="11"/>
      <c r="E40" s="11"/>
      <c r="F40" s="11"/>
      <c r="G40" s="11"/>
      <c r="H40" s="11"/>
      <c r="I40" s="11"/>
      <c r="J40" s="11"/>
    </row>
    <row r="41" spans="1:10" s="10" customFormat="1" ht="20.100000000000001" customHeight="1">
      <c r="A41" s="11"/>
      <c r="B41" s="11"/>
      <c r="C41" s="11"/>
      <c r="D41" s="11"/>
      <c r="E41" s="11"/>
      <c r="F41" s="11"/>
      <c r="G41" s="11"/>
      <c r="H41" s="11"/>
      <c r="I41" s="11"/>
      <c r="J41" s="11"/>
    </row>
    <row r="42" spans="1:10" s="10" customFormat="1" ht="20.100000000000001" customHeight="1">
      <c r="A42" s="11"/>
      <c r="B42" s="11"/>
      <c r="C42" s="11"/>
      <c r="D42" s="11"/>
      <c r="E42" s="11"/>
      <c r="F42" s="11"/>
      <c r="G42" s="11"/>
      <c r="H42" s="11"/>
      <c r="I42" s="11"/>
      <c r="J42" s="11"/>
    </row>
    <row r="43" spans="1:10" s="10" customFormat="1" ht="20.100000000000001" customHeight="1">
      <c r="A43" s="11"/>
      <c r="B43" s="11"/>
      <c r="C43" s="11"/>
      <c r="D43" s="11"/>
      <c r="E43" s="11"/>
      <c r="F43" s="11"/>
      <c r="G43" s="11"/>
      <c r="H43" s="11"/>
      <c r="I43" s="11"/>
      <c r="J43" s="11"/>
    </row>
    <row r="44" spans="1:10" s="10" customFormat="1" ht="20.100000000000001" customHeight="1">
      <c r="A44" s="11"/>
      <c r="B44" s="11"/>
      <c r="C44" s="11"/>
      <c r="D44" s="11"/>
      <c r="E44" s="11"/>
      <c r="F44" s="11"/>
      <c r="G44" s="11"/>
      <c r="H44" s="11"/>
      <c r="I44" s="11"/>
      <c r="J44" s="11"/>
    </row>
    <row r="45" spans="1:10" s="10" customFormat="1" ht="20.100000000000001" customHeight="1">
      <c r="A45" s="11"/>
      <c r="B45" s="11"/>
      <c r="C45" s="11"/>
      <c r="D45" s="11"/>
      <c r="E45" s="11"/>
      <c r="F45" s="11"/>
      <c r="G45" s="11"/>
      <c r="H45" s="11"/>
      <c r="I45" s="11"/>
      <c r="J45" s="11"/>
    </row>
    <row r="46" spans="1:10" s="10" customFormat="1" ht="20.100000000000001" customHeight="1">
      <c r="A46" s="11"/>
      <c r="B46" s="11"/>
      <c r="C46" s="11"/>
      <c r="D46" s="11"/>
      <c r="E46" s="11"/>
      <c r="F46" s="11"/>
      <c r="G46" s="11"/>
      <c r="H46" s="11"/>
      <c r="I46" s="11"/>
      <c r="J46" s="11"/>
    </row>
    <row r="47" spans="1:10" s="10" customFormat="1" ht="20.100000000000001" customHeight="1">
      <c r="A47" s="11"/>
      <c r="B47" s="11"/>
      <c r="C47" s="11"/>
      <c r="D47" s="11"/>
      <c r="E47" s="11"/>
      <c r="F47" s="11"/>
      <c r="G47" s="11"/>
      <c r="H47" s="11"/>
      <c r="I47" s="11"/>
      <c r="J47" s="11"/>
    </row>
    <row r="48" spans="1:10" s="10" customFormat="1" ht="20.100000000000001" customHeight="1">
      <c r="A48" s="11"/>
      <c r="B48" s="11"/>
      <c r="C48" s="11"/>
      <c r="D48" s="11"/>
      <c r="E48" s="11"/>
      <c r="F48" s="11"/>
      <c r="G48" s="11"/>
      <c r="H48" s="11"/>
      <c r="I48" s="11"/>
      <c r="J48" s="11"/>
    </row>
    <row r="49" spans="1:10" s="10" customFormat="1" ht="20.100000000000001" customHeight="1">
      <c r="A49" s="11"/>
      <c r="B49" s="11"/>
      <c r="C49" s="11"/>
      <c r="D49" s="11"/>
      <c r="E49" s="11"/>
      <c r="F49" s="11"/>
      <c r="G49" s="11"/>
      <c r="H49" s="11"/>
      <c r="I49" s="11"/>
      <c r="J49" s="11"/>
    </row>
    <row r="50" spans="1:10" s="10" customFormat="1" ht="20.100000000000001" customHeight="1">
      <c r="A50" s="11"/>
      <c r="B50" s="11"/>
      <c r="C50" s="11"/>
      <c r="D50" s="11"/>
      <c r="E50" s="11"/>
      <c r="F50" s="11"/>
      <c r="G50" s="11"/>
      <c r="H50" s="11"/>
      <c r="I50" s="11"/>
      <c r="J50" s="11"/>
    </row>
    <row r="51" spans="1:10" s="10" customFormat="1" ht="20.100000000000001" customHeight="1">
      <c r="A51" s="11"/>
      <c r="B51" s="11"/>
      <c r="C51" s="11"/>
      <c r="D51" s="11"/>
      <c r="E51" s="11"/>
      <c r="F51" s="11"/>
      <c r="G51" s="11"/>
      <c r="H51" s="11"/>
      <c r="I51" s="11"/>
      <c r="J51" s="11"/>
    </row>
    <row r="52" spans="1:10" s="10" customFormat="1" ht="20.100000000000001" customHeight="1">
      <c r="A52" s="11"/>
      <c r="B52" s="11"/>
      <c r="C52" s="11"/>
      <c r="D52" s="11"/>
      <c r="E52" s="11"/>
      <c r="F52" s="11"/>
      <c r="G52" s="11"/>
      <c r="H52" s="11"/>
      <c r="I52" s="11"/>
      <c r="J52" s="11"/>
    </row>
    <row r="53" spans="1:10" s="10" customFormat="1" ht="20.100000000000001" customHeight="1">
      <c r="A53" s="11"/>
      <c r="B53" s="11"/>
      <c r="C53" s="11"/>
      <c r="D53" s="11"/>
      <c r="E53" s="11"/>
      <c r="F53" s="11"/>
      <c r="G53" s="11"/>
      <c r="H53" s="11"/>
      <c r="I53" s="11"/>
      <c r="J53" s="11"/>
    </row>
    <row r="54" spans="1:10" s="10" customFormat="1" ht="20.100000000000001" customHeight="1">
      <c r="A54" s="11"/>
      <c r="B54" s="11"/>
      <c r="C54" s="11"/>
      <c r="D54" s="11"/>
      <c r="E54" s="11"/>
      <c r="F54" s="11"/>
      <c r="G54" s="11"/>
      <c r="H54" s="11"/>
      <c r="I54" s="11"/>
      <c r="J54" s="11"/>
    </row>
    <row r="55" spans="1:10" s="10" customFormat="1" ht="20.100000000000001" customHeight="1">
      <c r="A55" s="11"/>
      <c r="B55" s="11"/>
      <c r="C55" s="11"/>
      <c r="D55" s="11"/>
      <c r="E55" s="11"/>
      <c r="F55" s="11"/>
      <c r="G55" s="11"/>
      <c r="H55" s="11"/>
      <c r="I55" s="11"/>
      <c r="J55" s="11"/>
    </row>
    <row r="56" spans="1:10" s="10" customFormat="1" ht="20.100000000000001" customHeight="1">
      <c r="A56" s="11"/>
      <c r="B56" s="11"/>
      <c r="C56" s="11"/>
      <c r="D56" s="11"/>
      <c r="E56" s="11"/>
      <c r="F56" s="11"/>
      <c r="G56" s="11"/>
      <c r="H56" s="11"/>
      <c r="I56" s="11"/>
      <c r="J56" s="11"/>
    </row>
    <row r="57" spans="1:10" s="10" customFormat="1" ht="20.100000000000001" customHeight="1">
      <c r="A57" s="11"/>
      <c r="B57" s="11"/>
      <c r="C57" s="11"/>
      <c r="D57" s="11"/>
      <c r="E57" s="11"/>
      <c r="F57" s="11"/>
      <c r="G57" s="11"/>
      <c r="H57" s="11"/>
      <c r="I57" s="11"/>
      <c r="J57" s="11"/>
    </row>
    <row r="58" spans="1:10" s="10" customFormat="1" ht="20.100000000000001" customHeight="1">
      <c r="A58" s="11"/>
      <c r="B58" s="11"/>
      <c r="C58" s="11"/>
      <c r="D58" s="11"/>
      <c r="E58" s="11"/>
      <c r="F58" s="11"/>
      <c r="G58" s="11"/>
      <c r="H58" s="11"/>
      <c r="I58" s="11"/>
      <c r="J58" s="11"/>
    </row>
    <row r="59" spans="1:10" s="10" customFormat="1" ht="20.100000000000001" customHeight="1">
      <c r="A59" s="11"/>
      <c r="B59" s="11"/>
      <c r="C59" s="11"/>
      <c r="D59" s="11"/>
      <c r="E59" s="11"/>
      <c r="F59" s="11"/>
      <c r="G59" s="11"/>
      <c r="H59" s="11"/>
      <c r="I59" s="11"/>
      <c r="J59" s="11"/>
    </row>
    <row r="60" spans="1:10" s="10" customFormat="1" ht="20.100000000000001" customHeight="1">
      <c r="A60" s="11"/>
      <c r="B60" s="11"/>
      <c r="C60" s="11"/>
      <c r="D60" s="11"/>
      <c r="E60" s="11"/>
      <c r="F60" s="11"/>
      <c r="G60" s="11"/>
      <c r="H60" s="11"/>
      <c r="I60" s="11"/>
      <c r="J60" s="11"/>
    </row>
    <row r="61" spans="1:10" s="10" customFormat="1" ht="20.100000000000001" customHeight="1">
      <c r="A61" s="11"/>
      <c r="B61" s="11"/>
      <c r="C61" s="11"/>
      <c r="D61" s="11"/>
      <c r="E61" s="11"/>
      <c r="F61" s="11"/>
      <c r="G61" s="11"/>
      <c r="H61" s="11"/>
      <c r="I61" s="11"/>
      <c r="J61" s="11"/>
    </row>
    <row r="62" spans="1:10" s="10" customFormat="1" ht="20.100000000000001" customHeight="1">
      <c r="A62" s="11"/>
      <c r="B62" s="11"/>
      <c r="C62" s="11"/>
      <c r="D62" s="11"/>
      <c r="E62" s="11"/>
      <c r="F62" s="11"/>
      <c r="G62" s="11"/>
      <c r="H62" s="11"/>
      <c r="I62" s="11"/>
      <c r="J62" s="11"/>
    </row>
    <row r="63" spans="1:10" s="10" customFormat="1" ht="20.100000000000001" customHeight="1">
      <c r="A63" s="11"/>
      <c r="B63" s="11"/>
      <c r="C63" s="11"/>
      <c r="D63" s="11"/>
      <c r="E63" s="11"/>
      <c r="F63" s="11"/>
      <c r="G63" s="11"/>
      <c r="H63" s="11"/>
      <c r="I63" s="11"/>
      <c r="J63" s="11"/>
    </row>
    <row r="64" spans="1:10" s="10" customFormat="1" ht="20.100000000000001" customHeight="1">
      <c r="A64" s="11"/>
      <c r="B64" s="11"/>
      <c r="C64" s="11"/>
      <c r="D64" s="11"/>
      <c r="E64" s="11"/>
      <c r="F64" s="11"/>
      <c r="G64" s="11"/>
      <c r="H64" s="11"/>
      <c r="I64" s="11"/>
      <c r="J64" s="11"/>
    </row>
    <row r="65" spans="1:10" s="10" customFormat="1" ht="20.100000000000001" customHeight="1">
      <c r="A65" s="11"/>
      <c r="B65" s="11"/>
      <c r="C65" s="11"/>
      <c r="D65" s="11"/>
      <c r="E65" s="11"/>
      <c r="F65" s="11"/>
      <c r="G65" s="11"/>
      <c r="H65" s="11"/>
      <c r="I65" s="11"/>
      <c r="J65" s="11"/>
    </row>
    <row r="66" spans="1:10" s="10" customFormat="1" ht="20.100000000000001" customHeight="1">
      <c r="A66" s="11"/>
      <c r="B66" s="11"/>
      <c r="C66" s="11"/>
      <c r="D66" s="11"/>
      <c r="E66" s="11"/>
      <c r="F66" s="11"/>
      <c r="G66" s="11"/>
      <c r="H66" s="11"/>
      <c r="I66" s="11"/>
      <c r="J66" s="11"/>
    </row>
    <row r="67" spans="1:10" s="10" customFormat="1" ht="20.100000000000001" customHeight="1">
      <c r="A67" s="11"/>
      <c r="B67" s="11"/>
      <c r="C67" s="11"/>
      <c r="D67" s="11"/>
      <c r="E67" s="11"/>
      <c r="F67" s="11"/>
      <c r="G67" s="11"/>
      <c r="H67" s="11"/>
      <c r="I67" s="11"/>
      <c r="J67" s="11"/>
    </row>
    <row r="68" spans="1:10" s="10" customFormat="1" ht="20.100000000000001" customHeight="1">
      <c r="A68" s="11"/>
      <c r="B68" s="11"/>
      <c r="C68" s="11"/>
      <c r="D68" s="11"/>
      <c r="E68" s="11"/>
      <c r="F68" s="11"/>
      <c r="G68" s="11"/>
      <c r="H68" s="11"/>
      <c r="I68" s="11"/>
      <c r="J68" s="11"/>
    </row>
    <row r="69" spans="1:10" s="10" customFormat="1" ht="20.100000000000001" customHeight="1">
      <c r="A69" s="11"/>
      <c r="B69" s="11"/>
      <c r="C69" s="11"/>
      <c r="D69" s="11"/>
      <c r="E69" s="11"/>
      <c r="F69" s="11"/>
      <c r="G69" s="11"/>
      <c r="H69" s="11"/>
      <c r="I69" s="11"/>
      <c r="J69" s="11"/>
    </row>
    <row r="70" spans="1:10" s="10" customFormat="1" ht="20.100000000000001" customHeight="1">
      <c r="A70" s="11"/>
      <c r="B70" s="11"/>
      <c r="C70" s="11"/>
      <c r="D70" s="11"/>
      <c r="E70" s="11"/>
      <c r="F70" s="11"/>
      <c r="G70" s="11"/>
      <c r="H70" s="11"/>
      <c r="I70" s="11"/>
      <c r="J70" s="11"/>
    </row>
    <row r="71" spans="1:10" s="10" customFormat="1" ht="20.100000000000001" customHeight="1">
      <c r="A71" s="11"/>
      <c r="B71" s="11"/>
      <c r="C71" s="11"/>
      <c r="D71" s="11"/>
      <c r="E71" s="11"/>
      <c r="F71" s="11"/>
      <c r="G71" s="11"/>
      <c r="H71" s="11"/>
      <c r="I71" s="11"/>
      <c r="J71" s="11"/>
    </row>
    <row r="72" spans="1:10" s="10" customFormat="1" ht="20.100000000000001" customHeight="1">
      <c r="A72" s="11"/>
      <c r="B72" s="11"/>
      <c r="C72" s="11"/>
      <c r="D72" s="11"/>
      <c r="E72" s="11"/>
      <c r="F72" s="11"/>
      <c r="G72" s="11"/>
      <c r="H72" s="11"/>
      <c r="I72" s="11"/>
      <c r="J72" s="11"/>
    </row>
    <row r="73" spans="1:10" s="10" customFormat="1" ht="20.100000000000001" customHeight="1">
      <c r="A73" s="11"/>
      <c r="B73" s="11"/>
      <c r="C73" s="11"/>
      <c r="D73" s="11"/>
      <c r="E73" s="11"/>
      <c r="F73" s="11"/>
      <c r="G73" s="11"/>
      <c r="H73" s="11"/>
      <c r="I73" s="11"/>
      <c r="J73" s="11"/>
    </row>
    <row r="74" spans="1:10" s="10" customFormat="1" ht="20.100000000000001" customHeight="1">
      <c r="A74" s="11"/>
      <c r="B74" s="11"/>
      <c r="C74" s="11"/>
      <c r="D74" s="11"/>
      <c r="E74" s="11"/>
      <c r="F74" s="11"/>
      <c r="G74" s="11"/>
      <c r="H74" s="11"/>
      <c r="I74" s="11"/>
      <c r="J74" s="11"/>
    </row>
    <row r="75" spans="1:10" s="10" customFormat="1" ht="14.25">
      <c r="A75" s="11"/>
      <c r="B75" s="11"/>
      <c r="C75" s="11"/>
      <c r="D75" s="11"/>
      <c r="E75" s="11"/>
      <c r="F75" s="11"/>
      <c r="G75" s="11"/>
      <c r="H75" s="11"/>
      <c r="I75" s="11"/>
      <c r="J75" s="11"/>
    </row>
    <row r="76" spans="1:10" s="10" customFormat="1" ht="14.25">
      <c r="A76" s="11"/>
      <c r="B76" s="11"/>
      <c r="C76" s="11"/>
      <c r="D76" s="11"/>
      <c r="E76" s="11"/>
      <c r="F76" s="11"/>
      <c r="G76" s="11"/>
      <c r="H76" s="11"/>
      <c r="I76" s="11"/>
      <c r="J76" s="11"/>
    </row>
    <row r="77" spans="1:10" s="10" customFormat="1" ht="14.25">
      <c r="A77" s="11"/>
      <c r="B77" s="11"/>
      <c r="C77" s="11"/>
      <c r="D77" s="11"/>
      <c r="E77" s="11"/>
      <c r="F77" s="11"/>
      <c r="G77" s="11"/>
      <c r="H77" s="11"/>
      <c r="I77" s="11"/>
      <c r="J77" s="11"/>
    </row>
    <row r="78" spans="1:10" s="10" customFormat="1" ht="14.25">
      <c r="A78" s="11"/>
      <c r="B78" s="11"/>
      <c r="C78" s="11"/>
      <c r="D78" s="11"/>
      <c r="E78" s="11"/>
      <c r="F78" s="11"/>
      <c r="G78" s="11"/>
      <c r="H78" s="11"/>
      <c r="I78" s="11"/>
      <c r="J78" s="11"/>
    </row>
    <row r="79" spans="1:10" s="10" customFormat="1" ht="14.25">
      <c r="A79" s="11"/>
      <c r="B79" s="11"/>
      <c r="C79" s="11"/>
      <c r="D79" s="11"/>
      <c r="E79" s="11"/>
      <c r="F79" s="11"/>
      <c r="G79" s="11"/>
      <c r="H79" s="11"/>
      <c r="I79" s="11"/>
      <c r="J79" s="11"/>
    </row>
    <row r="80" spans="1:10" s="10" customFormat="1" ht="14.25">
      <c r="A80" s="11"/>
      <c r="B80" s="11"/>
      <c r="C80" s="11"/>
      <c r="D80" s="11"/>
      <c r="E80" s="11"/>
      <c r="F80" s="11"/>
      <c r="G80" s="11"/>
      <c r="H80" s="11"/>
      <c r="I80" s="11"/>
      <c r="J80" s="11"/>
    </row>
    <row r="81" spans="1:10" s="10" customFormat="1" ht="14.25">
      <c r="A81" s="11"/>
      <c r="B81" s="11"/>
      <c r="C81" s="11"/>
      <c r="D81" s="11"/>
      <c r="E81" s="11"/>
      <c r="F81" s="11"/>
      <c r="G81" s="11"/>
      <c r="H81" s="11"/>
      <c r="I81" s="11"/>
      <c r="J81" s="11"/>
    </row>
    <row r="82" spans="1:10" s="10" customFormat="1" ht="14.25">
      <c r="A82" s="11"/>
      <c r="B82" s="11"/>
      <c r="C82" s="11"/>
      <c r="D82" s="11"/>
      <c r="E82" s="11"/>
      <c r="F82" s="11"/>
      <c r="G82" s="11"/>
      <c r="H82" s="11"/>
      <c r="I82" s="11"/>
      <c r="J82" s="11"/>
    </row>
    <row r="83" spans="1:10" s="10" customFormat="1" ht="14.25">
      <c r="A83" s="11"/>
      <c r="B83" s="11"/>
      <c r="C83" s="11"/>
      <c r="D83" s="11"/>
      <c r="E83" s="11"/>
      <c r="F83" s="11"/>
      <c r="G83" s="11"/>
      <c r="H83" s="11"/>
      <c r="I83" s="11"/>
      <c r="J83" s="11"/>
    </row>
    <row r="84" spans="1:10" s="10" customFormat="1" ht="14.25">
      <c r="A84" s="11"/>
      <c r="B84" s="11"/>
      <c r="C84" s="11"/>
      <c r="D84" s="11"/>
      <c r="E84" s="11"/>
      <c r="F84" s="11"/>
      <c r="G84" s="11"/>
      <c r="H84" s="11"/>
      <c r="I84" s="11"/>
      <c r="J84" s="11"/>
    </row>
    <row r="85" spans="1:10" s="10" customFormat="1" ht="14.25">
      <c r="A85" s="11"/>
      <c r="B85" s="11"/>
      <c r="C85" s="11"/>
      <c r="D85" s="11"/>
      <c r="E85" s="11"/>
      <c r="F85" s="11"/>
      <c r="G85" s="11"/>
      <c r="H85" s="11"/>
      <c r="I85" s="11"/>
      <c r="J85" s="11"/>
    </row>
    <row r="86" spans="1:10" s="10" customFormat="1" ht="14.25">
      <c r="A86" s="11"/>
      <c r="B86" s="11"/>
      <c r="C86" s="11"/>
      <c r="D86" s="11"/>
      <c r="E86" s="11"/>
      <c r="F86" s="11"/>
      <c r="G86" s="11"/>
      <c r="H86" s="11"/>
      <c r="I86" s="11"/>
      <c r="J86" s="11"/>
    </row>
    <row r="87" spans="1:10" s="10" customFormat="1" ht="14.25">
      <c r="A87" s="11"/>
      <c r="B87" s="11"/>
      <c r="C87" s="11"/>
      <c r="D87" s="11"/>
      <c r="E87" s="11"/>
      <c r="F87" s="11"/>
      <c r="G87" s="11"/>
      <c r="H87" s="11"/>
      <c r="I87" s="11"/>
      <c r="J87" s="11"/>
    </row>
    <row r="88" spans="1:10" s="10" customFormat="1" ht="14.25">
      <c r="A88" s="11"/>
      <c r="B88" s="11"/>
      <c r="C88" s="11"/>
      <c r="D88" s="11"/>
      <c r="E88" s="11"/>
      <c r="F88" s="11"/>
      <c r="G88" s="11"/>
      <c r="H88" s="11"/>
      <c r="I88" s="11"/>
      <c r="J88" s="11"/>
    </row>
    <row r="89" spans="1:10" s="10" customFormat="1" ht="14.25">
      <c r="A89" s="11"/>
      <c r="B89" s="11"/>
      <c r="C89" s="11"/>
      <c r="D89" s="11"/>
      <c r="E89" s="11"/>
      <c r="F89" s="11"/>
      <c r="G89" s="11"/>
      <c r="H89" s="11"/>
      <c r="I89" s="11"/>
      <c r="J89" s="11"/>
    </row>
    <row r="90" spans="1:10" s="10" customFormat="1" ht="14.25">
      <c r="A90" s="11"/>
      <c r="B90" s="11"/>
      <c r="C90" s="11"/>
      <c r="D90" s="11"/>
      <c r="E90" s="11"/>
      <c r="F90" s="11"/>
      <c r="G90" s="11"/>
      <c r="H90" s="11"/>
      <c r="I90" s="11"/>
      <c r="J90" s="11"/>
    </row>
    <row r="91" spans="1:10" s="10" customFormat="1" ht="14.25">
      <c r="A91" s="11"/>
      <c r="B91" s="11"/>
      <c r="C91" s="11"/>
      <c r="D91" s="11"/>
      <c r="E91" s="11"/>
      <c r="F91" s="11"/>
      <c r="G91" s="11"/>
      <c r="H91" s="11"/>
      <c r="I91" s="11"/>
      <c r="J91" s="11"/>
    </row>
    <row r="92" spans="1:10" s="10" customFormat="1" ht="14.25">
      <c r="A92" s="11"/>
      <c r="B92" s="11"/>
      <c r="C92" s="11"/>
      <c r="D92" s="11"/>
      <c r="E92" s="11"/>
      <c r="F92" s="11"/>
      <c r="G92" s="11"/>
      <c r="H92" s="11"/>
      <c r="I92" s="11"/>
      <c r="J92" s="11"/>
    </row>
    <row r="93" spans="1:10" s="10" customFormat="1" ht="14.25">
      <c r="A93" s="11"/>
      <c r="B93" s="11"/>
      <c r="C93" s="11"/>
      <c r="D93" s="11"/>
      <c r="E93" s="11"/>
      <c r="F93" s="11"/>
      <c r="G93" s="11"/>
      <c r="H93" s="11"/>
      <c r="I93" s="11"/>
      <c r="J93" s="11"/>
    </row>
    <row r="94" spans="1:10" s="10" customFormat="1" ht="14.25">
      <c r="A94" s="11"/>
      <c r="B94" s="11"/>
      <c r="C94" s="11"/>
      <c r="D94" s="11"/>
      <c r="E94" s="11"/>
      <c r="F94" s="11"/>
      <c r="G94" s="11"/>
      <c r="H94" s="11"/>
      <c r="I94" s="11"/>
      <c r="J94" s="11"/>
    </row>
    <row r="95" spans="1:10" s="10" customFormat="1" ht="14.25">
      <c r="A95" s="11"/>
      <c r="B95" s="11"/>
      <c r="C95" s="11"/>
      <c r="D95" s="11"/>
      <c r="E95" s="11"/>
      <c r="F95" s="11"/>
      <c r="G95" s="11"/>
      <c r="H95" s="11"/>
      <c r="I95" s="11"/>
      <c r="J95" s="11"/>
    </row>
    <row r="96" spans="1:10" s="10" customFormat="1" ht="14.25">
      <c r="A96" s="11"/>
      <c r="B96" s="11"/>
      <c r="C96" s="11"/>
      <c r="D96" s="11"/>
      <c r="E96" s="11"/>
      <c r="F96" s="11"/>
      <c r="G96" s="11"/>
      <c r="H96" s="11"/>
      <c r="I96" s="11"/>
      <c r="J96" s="11"/>
    </row>
    <row r="97" spans="1:10" s="10" customFormat="1" ht="14.25">
      <c r="A97" s="11"/>
      <c r="B97" s="11"/>
      <c r="C97" s="11"/>
      <c r="D97" s="11"/>
      <c r="E97" s="11"/>
      <c r="F97" s="11"/>
      <c r="G97" s="11"/>
      <c r="H97" s="11"/>
      <c r="I97" s="11"/>
      <c r="J97" s="11"/>
    </row>
    <row r="98" spans="1:10" s="10" customFormat="1" ht="14.25">
      <c r="A98" s="11"/>
      <c r="B98" s="11"/>
      <c r="C98" s="11"/>
      <c r="D98" s="11"/>
      <c r="E98" s="11"/>
      <c r="F98" s="11"/>
      <c r="G98" s="11"/>
      <c r="H98" s="11"/>
      <c r="I98" s="11"/>
      <c r="J98" s="11"/>
    </row>
    <row r="99" spans="1:10" s="10" customFormat="1" ht="14.25">
      <c r="A99" s="11"/>
      <c r="B99" s="11"/>
      <c r="C99" s="11"/>
      <c r="D99" s="11"/>
      <c r="E99" s="11"/>
      <c r="F99" s="11"/>
      <c r="G99" s="11"/>
      <c r="H99" s="11"/>
      <c r="I99" s="11"/>
      <c r="J99" s="11"/>
    </row>
    <row r="100" spans="1:10" s="10" customFormat="1" ht="14.25">
      <c r="A100" s="11"/>
      <c r="B100" s="11"/>
      <c r="C100" s="11"/>
      <c r="D100" s="11"/>
      <c r="E100" s="11"/>
      <c r="F100" s="11"/>
      <c r="G100" s="11"/>
      <c r="H100" s="11"/>
      <c r="I100" s="11"/>
      <c r="J100" s="11"/>
    </row>
    <row r="101" spans="1:10" s="10" customFormat="1" ht="14.25">
      <c r="A101" s="11"/>
      <c r="B101" s="11"/>
      <c r="C101" s="11"/>
      <c r="D101" s="11"/>
      <c r="E101" s="11"/>
      <c r="F101" s="11"/>
      <c r="G101" s="11"/>
      <c r="H101" s="11"/>
      <c r="I101" s="11"/>
      <c r="J101" s="11"/>
    </row>
    <row r="102" spans="1:10" s="10" customFormat="1" ht="14.25">
      <c r="A102" s="11"/>
      <c r="B102" s="11"/>
      <c r="C102" s="11"/>
      <c r="D102" s="11"/>
      <c r="E102" s="11"/>
      <c r="F102" s="11"/>
      <c r="G102" s="11"/>
      <c r="H102" s="11"/>
      <c r="I102" s="11"/>
      <c r="J102" s="11"/>
    </row>
    <row r="103" spans="1:10" s="10" customFormat="1" ht="14.25">
      <c r="A103" s="11"/>
      <c r="B103" s="11"/>
      <c r="C103" s="11"/>
      <c r="D103" s="11"/>
      <c r="E103" s="11"/>
      <c r="F103" s="11"/>
      <c r="G103" s="11"/>
      <c r="H103" s="11"/>
      <c r="I103" s="11"/>
      <c r="J103" s="11"/>
    </row>
    <row r="104" spans="1:10" s="10" customFormat="1" ht="14.25">
      <c r="A104" s="11"/>
      <c r="B104" s="11"/>
      <c r="C104" s="11"/>
      <c r="D104" s="11"/>
      <c r="E104" s="11"/>
      <c r="F104" s="11"/>
      <c r="G104" s="11"/>
      <c r="H104" s="11"/>
      <c r="I104" s="11"/>
      <c r="J104" s="11"/>
    </row>
    <row r="105" spans="1:10" s="10" customFormat="1" ht="14.25">
      <c r="A105" s="11"/>
      <c r="B105" s="11"/>
      <c r="C105" s="11"/>
      <c r="D105" s="11"/>
      <c r="E105" s="11"/>
      <c r="F105" s="11"/>
      <c r="G105" s="11"/>
      <c r="H105" s="11"/>
      <c r="I105" s="11"/>
      <c r="J105" s="11"/>
    </row>
    <row r="106" spans="1:10" s="10" customFormat="1" ht="14.25">
      <c r="A106" s="11"/>
      <c r="B106" s="11"/>
      <c r="C106" s="11"/>
      <c r="D106" s="11"/>
      <c r="E106" s="11"/>
      <c r="F106" s="11"/>
      <c r="G106" s="11"/>
      <c r="H106" s="11"/>
      <c r="I106" s="11"/>
      <c r="J106" s="11"/>
    </row>
    <row r="107" spans="1:10" s="10" customFormat="1" ht="14.25">
      <c r="A107" s="11"/>
      <c r="B107" s="11"/>
      <c r="C107" s="11"/>
      <c r="D107" s="11"/>
      <c r="E107" s="11"/>
      <c r="F107" s="11"/>
      <c r="G107" s="11"/>
      <c r="H107" s="11"/>
      <c r="I107" s="11"/>
      <c r="J107" s="11"/>
    </row>
    <row r="108" spans="1:10" s="10" customFormat="1" ht="14.25">
      <c r="A108" s="11"/>
      <c r="B108" s="11"/>
      <c r="C108" s="11"/>
      <c r="D108" s="11"/>
      <c r="E108" s="11"/>
      <c r="F108" s="11"/>
      <c r="G108" s="11"/>
      <c r="H108" s="11"/>
      <c r="I108" s="11"/>
      <c r="J108" s="11"/>
    </row>
    <row r="109" spans="1:10" s="10" customFormat="1" ht="14.25">
      <c r="A109" s="11"/>
      <c r="B109" s="11"/>
      <c r="C109" s="11"/>
      <c r="D109" s="11"/>
      <c r="E109" s="11"/>
      <c r="F109" s="11"/>
      <c r="G109" s="11"/>
      <c r="H109" s="11"/>
      <c r="I109" s="11"/>
      <c r="J109" s="11"/>
    </row>
    <row r="110" spans="1:10" s="10" customFormat="1" ht="14.25">
      <c r="A110" s="11"/>
      <c r="B110" s="11"/>
      <c r="C110" s="11"/>
      <c r="D110" s="11"/>
      <c r="E110" s="11"/>
      <c r="F110" s="11"/>
      <c r="G110" s="11"/>
      <c r="H110" s="11"/>
      <c r="I110" s="11"/>
      <c r="J110" s="11"/>
    </row>
    <row r="111" spans="1:10" s="10" customFormat="1" ht="14.25">
      <c r="A111" s="11"/>
      <c r="B111" s="11"/>
      <c r="C111" s="11"/>
      <c r="D111" s="11"/>
      <c r="E111" s="11"/>
      <c r="F111" s="11"/>
      <c r="G111" s="11"/>
      <c r="H111" s="11"/>
      <c r="I111" s="11"/>
      <c r="J111" s="11"/>
    </row>
    <row r="112" spans="1:10" s="10" customFormat="1" ht="14.25">
      <c r="A112" s="11"/>
      <c r="B112" s="11"/>
      <c r="C112" s="11"/>
      <c r="D112" s="11"/>
      <c r="E112" s="11"/>
      <c r="F112" s="11"/>
      <c r="G112" s="11"/>
      <c r="H112" s="11"/>
      <c r="I112" s="11"/>
      <c r="J112" s="11"/>
    </row>
    <row r="113" spans="1:10" s="10" customFormat="1" ht="14.25">
      <c r="A113" s="11"/>
      <c r="B113" s="11"/>
      <c r="C113" s="11"/>
      <c r="D113" s="11"/>
      <c r="E113" s="11"/>
      <c r="F113" s="11"/>
      <c r="G113" s="11"/>
      <c r="H113" s="11"/>
      <c r="I113" s="11"/>
      <c r="J113" s="11"/>
    </row>
    <row r="114" spans="1:10" s="10" customFormat="1" ht="14.25">
      <c r="A114" s="11"/>
      <c r="B114" s="11"/>
      <c r="C114" s="11"/>
      <c r="D114" s="11"/>
      <c r="E114" s="11"/>
      <c r="F114" s="11"/>
      <c r="G114" s="11"/>
      <c r="H114" s="11"/>
      <c r="I114" s="11"/>
      <c r="J114" s="11"/>
    </row>
    <row r="115" spans="1:10" s="10" customFormat="1" ht="14.25">
      <c r="A115" s="11"/>
      <c r="B115" s="11"/>
      <c r="C115" s="11"/>
      <c r="D115" s="11"/>
      <c r="E115" s="11"/>
      <c r="F115" s="11"/>
      <c r="G115" s="11"/>
      <c r="H115" s="11"/>
      <c r="I115" s="11"/>
      <c r="J115" s="11"/>
    </row>
    <row r="116" spans="1:10" s="10" customFormat="1" ht="14.25">
      <c r="A116" s="11"/>
      <c r="B116" s="11"/>
      <c r="C116" s="11"/>
      <c r="D116" s="11"/>
      <c r="E116" s="11"/>
      <c r="F116" s="11"/>
      <c r="G116" s="11"/>
      <c r="H116" s="11"/>
      <c r="I116" s="11"/>
      <c r="J116" s="11"/>
    </row>
    <row r="117" spans="1:10" s="10" customFormat="1" ht="14.25">
      <c r="A117" s="11"/>
      <c r="B117" s="11"/>
      <c r="C117" s="11"/>
      <c r="D117" s="11"/>
      <c r="E117" s="11"/>
      <c r="F117" s="11"/>
      <c r="G117" s="11"/>
      <c r="H117" s="11"/>
      <c r="I117" s="11"/>
      <c r="J117" s="11"/>
    </row>
    <row r="118" spans="1:10" s="10" customFormat="1" ht="14.25">
      <c r="A118" s="11"/>
      <c r="B118" s="11"/>
      <c r="C118" s="11"/>
      <c r="D118" s="11"/>
      <c r="E118" s="11"/>
      <c r="F118" s="11"/>
      <c r="G118" s="11"/>
      <c r="H118" s="11"/>
      <c r="I118" s="11"/>
      <c r="J118" s="11"/>
    </row>
    <row r="119" spans="1:10" s="10" customFormat="1" ht="14.25">
      <c r="A119" s="11"/>
      <c r="B119" s="11"/>
      <c r="C119" s="11"/>
      <c r="D119" s="11"/>
      <c r="E119" s="11"/>
      <c r="F119" s="11"/>
      <c r="G119" s="11"/>
      <c r="H119" s="11"/>
      <c r="I119" s="11"/>
      <c r="J119" s="11"/>
    </row>
    <row r="120" spans="1:10" s="10" customFormat="1" ht="14.25">
      <c r="A120" s="11"/>
      <c r="B120" s="11"/>
      <c r="C120" s="11"/>
      <c r="D120" s="11"/>
      <c r="E120" s="11"/>
      <c r="F120" s="11"/>
      <c r="G120" s="11"/>
      <c r="H120" s="11"/>
      <c r="I120" s="11"/>
      <c r="J120" s="11"/>
    </row>
    <row r="121" spans="1:10" s="10" customFormat="1" ht="14.25">
      <c r="A121" s="11"/>
      <c r="B121" s="11"/>
      <c r="C121" s="11"/>
      <c r="D121" s="11"/>
      <c r="E121" s="11"/>
      <c r="F121" s="11"/>
      <c r="G121" s="11"/>
      <c r="H121" s="11"/>
      <c r="I121" s="11"/>
      <c r="J121" s="11"/>
    </row>
    <row r="122" spans="1:10" s="10" customFormat="1" ht="14.25">
      <c r="A122" s="11"/>
      <c r="B122" s="11"/>
      <c r="C122" s="11"/>
      <c r="D122" s="11"/>
      <c r="E122" s="11"/>
      <c r="F122" s="11"/>
      <c r="G122" s="11"/>
      <c r="H122" s="11"/>
      <c r="I122" s="11"/>
      <c r="J122" s="11"/>
    </row>
    <row r="123" spans="1:10" s="10" customFormat="1" ht="14.25">
      <c r="A123" s="11"/>
      <c r="B123" s="11"/>
      <c r="C123" s="11"/>
      <c r="D123" s="11"/>
      <c r="E123" s="11"/>
      <c r="F123" s="11"/>
      <c r="G123" s="11"/>
      <c r="H123" s="11"/>
      <c r="I123" s="11"/>
      <c r="J123" s="11"/>
    </row>
    <row r="124" spans="1:10" s="10" customFormat="1" ht="14.25">
      <c r="A124" s="11"/>
      <c r="B124" s="11"/>
      <c r="C124" s="11"/>
      <c r="D124" s="11"/>
      <c r="E124" s="11"/>
      <c r="F124" s="11"/>
      <c r="G124" s="11"/>
      <c r="H124" s="11"/>
      <c r="I124" s="11"/>
      <c r="J124" s="11"/>
    </row>
    <row r="125" spans="1:10" s="10" customFormat="1" ht="14.25">
      <c r="A125" s="11"/>
      <c r="B125" s="11"/>
      <c r="C125" s="11"/>
      <c r="D125" s="11"/>
      <c r="E125" s="11"/>
      <c r="F125" s="11"/>
      <c r="G125" s="11"/>
      <c r="H125" s="11"/>
      <c r="I125" s="11"/>
      <c r="J125" s="11"/>
    </row>
    <row r="126" spans="1:10" s="10" customFormat="1" ht="14.25">
      <c r="A126" s="11"/>
      <c r="B126" s="11"/>
      <c r="C126" s="11"/>
      <c r="D126" s="11"/>
      <c r="E126" s="11"/>
      <c r="F126" s="11"/>
      <c r="G126" s="11"/>
      <c r="H126" s="11"/>
      <c r="I126" s="11"/>
      <c r="J126" s="11"/>
    </row>
    <row r="127" spans="1:10" s="10" customFormat="1" ht="14.25">
      <c r="A127" s="11"/>
      <c r="B127" s="11"/>
      <c r="C127" s="11"/>
      <c r="D127" s="11"/>
      <c r="E127" s="11"/>
      <c r="F127" s="11"/>
      <c r="G127" s="11"/>
      <c r="H127" s="11"/>
      <c r="I127" s="11"/>
      <c r="J127" s="11"/>
    </row>
    <row r="128" spans="1:10" s="10" customFormat="1" ht="14.25">
      <c r="A128" s="11"/>
      <c r="B128" s="11"/>
      <c r="C128" s="11"/>
      <c r="D128" s="11"/>
      <c r="E128" s="11"/>
      <c r="F128" s="11"/>
      <c r="G128" s="11"/>
      <c r="H128" s="11"/>
      <c r="I128" s="11"/>
      <c r="J128" s="11"/>
    </row>
    <row r="129" spans="1:10" s="10" customFormat="1" ht="14.25">
      <c r="A129" s="11"/>
      <c r="B129" s="11"/>
      <c r="C129" s="11"/>
      <c r="D129" s="11"/>
      <c r="E129" s="11"/>
      <c r="F129" s="11"/>
      <c r="G129" s="11"/>
      <c r="H129" s="11"/>
      <c r="I129" s="11"/>
      <c r="J129" s="11"/>
    </row>
    <row r="130" spans="1:10" s="10" customFormat="1" ht="14.25">
      <c r="A130" s="11"/>
      <c r="B130" s="11"/>
      <c r="C130" s="11"/>
      <c r="D130" s="11"/>
      <c r="E130" s="11"/>
      <c r="F130" s="11"/>
      <c r="G130" s="11"/>
      <c r="H130" s="11"/>
      <c r="I130" s="11"/>
      <c r="J130" s="11"/>
    </row>
    <row r="131" spans="1:10" s="10" customFormat="1" ht="14.25">
      <c r="A131" s="11"/>
      <c r="B131" s="11"/>
      <c r="C131" s="11"/>
      <c r="D131" s="11"/>
      <c r="E131" s="11"/>
      <c r="F131" s="11"/>
      <c r="G131" s="11"/>
      <c r="H131" s="11"/>
      <c r="I131" s="11"/>
      <c r="J131" s="11"/>
    </row>
    <row r="132" spans="1:10" s="10" customFormat="1" ht="14.25">
      <c r="A132" s="11"/>
      <c r="B132" s="11"/>
      <c r="C132" s="11"/>
      <c r="D132" s="11"/>
      <c r="E132" s="11"/>
      <c r="F132" s="11"/>
      <c r="G132" s="11"/>
      <c r="H132" s="11"/>
      <c r="I132" s="11"/>
      <c r="J132" s="11"/>
    </row>
    <row r="133" spans="1:10" s="10" customFormat="1" ht="14.25">
      <c r="A133" s="11"/>
      <c r="B133" s="11"/>
      <c r="C133" s="11"/>
      <c r="D133" s="11"/>
      <c r="E133" s="11"/>
      <c r="F133" s="11"/>
      <c r="G133" s="11"/>
      <c r="H133" s="11"/>
      <c r="I133" s="11"/>
      <c r="J133" s="11"/>
    </row>
    <row r="134" spans="1:10" s="10" customFormat="1" ht="14.25">
      <c r="A134" s="11"/>
      <c r="B134" s="11"/>
      <c r="C134" s="11"/>
      <c r="D134" s="11"/>
      <c r="E134" s="11"/>
      <c r="F134" s="11"/>
      <c r="G134" s="11"/>
      <c r="H134" s="11"/>
      <c r="I134" s="11"/>
      <c r="J134" s="11"/>
    </row>
    <row r="135" spans="1:10" s="10" customFormat="1" ht="14.25">
      <c r="A135" s="11"/>
      <c r="B135" s="11"/>
      <c r="C135" s="11"/>
      <c r="D135" s="11"/>
      <c r="E135" s="11"/>
      <c r="F135" s="11"/>
      <c r="G135" s="11"/>
      <c r="H135" s="11"/>
      <c r="I135" s="11"/>
      <c r="J135" s="11"/>
    </row>
    <row r="136" spans="1:10" s="10" customFormat="1" ht="14.25">
      <c r="A136" s="11"/>
      <c r="B136" s="11"/>
      <c r="C136" s="11"/>
      <c r="D136" s="11"/>
      <c r="E136" s="11"/>
      <c r="F136" s="11"/>
      <c r="G136" s="11"/>
      <c r="H136" s="11"/>
      <c r="I136" s="11"/>
      <c r="J136" s="11"/>
    </row>
    <row r="137" spans="1:10" s="10" customFormat="1" ht="14.25">
      <c r="A137" s="11"/>
      <c r="B137" s="11"/>
      <c r="C137" s="11"/>
      <c r="D137" s="11"/>
      <c r="E137" s="11"/>
      <c r="F137" s="11"/>
      <c r="G137" s="11"/>
      <c r="H137" s="11"/>
      <c r="I137" s="11"/>
      <c r="J137" s="11"/>
    </row>
    <row r="138" spans="1:10" s="10" customFormat="1" ht="14.25">
      <c r="A138" s="11"/>
      <c r="B138" s="11"/>
      <c r="C138" s="11"/>
      <c r="D138" s="11"/>
      <c r="E138" s="11"/>
      <c r="F138" s="11"/>
      <c r="G138" s="11"/>
      <c r="H138" s="11"/>
      <c r="I138" s="11"/>
      <c r="J138" s="11"/>
    </row>
    <row r="139" spans="1:10" s="10" customFormat="1" ht="14.25">
      <c r="A139" s="11"/>
      <c r="B139" s="11"/>
      <c r="C139" s="11"/>
      <c r="D139" s="11"/>
      <c r="E139" s="11"/>
      <c r="F139" s="11"/>
      <c r="G139" s="11"/>
      <c r="H139" s="11"/>
      <c r="I139" s="11"/>
      <c r="J139" s="11"/>
    </row>
    <row r="140" spans="1:10" s="10" customFormat="1" ht="14.25">
      <c r="A140" s="11"/>
      <c r="B140" s="11"/>
      <c r="C140" s="11"/>
      <c r="D140" s="11"/>
      <c r="E140" s="11"/>
      <c r="F140" s="11"/>
      <c r="G140" s="11"/>
      <c r="H140" s="11"/>
      <c r="I140" s="11"/>
      <c r="J140" s="11"/>
    </row>
    <row r="141" spans="1:10" s="10" customFormat="1" ht="14.25">
      <c r="A141" s="11"/>
      <c r="B141" s="11"/>
      <c r="C141" s="11"/>
      <c r="D141" s="11"/>
      <c r="E141" s="11"/>
      <c r="F141" s="11"/>
      <c r="G141" s="11"/>
      <c r="H141" s="11"/>
      <c r="I141" s="11"/>
      <c r="J141" s="11"/>
    </row>
    <row r="142" spans="1:10" s="10" customFormat="1" ht="14.25">
      <c r="A142" s="11"/>
      <c r="B142" s="11"/>
      <c r="C142" s="11"/>
      <c r="D142" s="11"/>
      <c r="E142" s="11"/>
      <c r="F142" s="11"/>
      <c r="G142" s="11"/>
      <c r="H142" s="11"/>
      <c r="I142" s="11"/>
      <c r="J142" s="11"/>
    </row>
    <row r="143" spans="1:10" s="10" customFormat="1" ht="14.25">
      <c r="A143" s="11"/>
      <c r="B143" s="11"/>
      <c r="C143" s="11"/>
      <c r="D143" s="11"/>
      <c r="E143" s="11"/>
      <c r="F143" s="11"/>
      <c r="G143" s="11"/>
      <c r="H143" s="11"/>
      <c r="I143" s="11"/>
      <c r="J143" s="11"/>
    </row>
    <row r="144" spans="1:10" s="10" customFormat="1" ht="14.25">
      <c r="A144" s="11"/>
      <c r="B144" s="11"/>
      <c r="C144" s="11"/>
      <c r="D144" s="11"/>
      <c r="E144" s="11"/>
      <c r="F144" s="11"/>
      <c r="G144" s="11"/>
      <c r="H144" s="11"/>
      <c r="I144" s="11"/>
      <c r="J144" s="11"/>
    </row>
    <row r="145" spans="1:10" s="10" customFormat="1" ht="14.25">
      <c r="A145" s="11"/>
      <c r="B145" s="11"/>
      <c r="C145" s="11"/>
      <c r="D145" s="11"/>
      <c r="E145" s="11"/>
      <c r="F145" s="11"/>
      <c r="G145" s="11"/>
      <c r="H145" s="11"/>
      <c r="I145" s="11"/>
      <c r="J145" s="11"/>
    </row>
    <row r="146" spans="1:10" s="10" customFormat="1" ht="14.25">
      <c r="A146" s="11"/>
      <c r="B146" s="11"/>
      <c r="C146" s="11"/>
      <c r="D146" s="11"/>
      <c r="E146" s="11"/>
      <c r="F146" s="11"/>
      <c r="G146" s="11"/>
      <c r="H146" s="11"/>
      <c r="I146" s="11"/>
      <c r="J146" s="11"/>
    </row>
    <row r="147" spans="1:10" s="10" customFormat="1" ht="14.25">
      <c r="A147" s="11"/>
      <c r="B147" s="11"/>
      <c r="C147" s="11"/>
      <c r="D147" s="11"/>
      <c r="E147" s="11"/>
      <c r="F147" s="11"/>
      <c r="G147" s="11"/>
      <c r="H147" s="11"/>
      <c r="I147" s="11"/>
      <c r="J147" s="11"/>
    </row>
    <row r="148" spans="1:10" s="10" customFormat="1" ht="14.25">
      <c r="A148" s="11"/>
      <c r="B148" s="11"/>
      <c r="C148" s="11"/>
      <c r="D148" s="11"/>
      <c r="E148" s="11"/>
      <c r="F148" s="11"/>
      <c r="G148" s="11"/>
      <c r="H148" s="11"/>
      <c r="I148" s="11"/>
      <c r="J148" s="11"/>
    </row>
    <row r="149" spans="1:10" s="10" customFormat="1" ht="14.25">
      <c r="A149" s="11"/>
      <c r="B149" s="11"/>
      <c r="C149" s="11"/>
      <c r="D149" s="11"/>
      <c r="E149" s="11"/>
      <c r="F149" s="11"/>
      <c r="G149" s="11"/>
      <c r="H149" s="11"/>
      <c r="I149" s="11"/>
      <c r="J149" s="11"/>
    </row>
    <row r="150" spans="1:10" s="10" customFormat="1" ht="14.25">
      <c r="A150" s="11"/>
      <c r="B150" s="11"/>
      <c r="C150" s="11"/>
      <c r="D150" s="11"/>
      <c r="E150" s="11"/>
      <c r="F150" s="11"/>
      <c r="G150" s="11"/>
      <c r="H150" s="11"/>
      <c r="I150" s="11"/>
      <c r="J150" s="11"/>
    </row>
    <row r="151" spans="1:10" s="10" customFormat="1" ht="14.25">
      <c r="A151" s="11"/>
      <c r="B151" s="11"/>
      <c r="C151" s="11"/>
      <c r="D151" s="11"/>
      <c r="E151" s="11"/>
      <c r="F151" s="11"/>
      <c r="G151" s="11"/>
      <c r="H151" s="11"/>
      <c r="I151" s="11"/>
      <c r="J151" s="11"/>
    </row>
    <row r="152" spans="1:10" s="10" customFormat="1" ht="14.25">
      <c r="A152" s="11"/>
      <c r="B152" s="11"/>
      <c r="C152" s="11"/>
      <c r="D152" s="11"/>
      <c r="E152" s="11"/>
      <c r="F152" s="11"/>
      <c r="G152" s="11"/>
      <c r="H152" s="11"/>
      <c r="I152" s="11"/>
      <c r="J152" s="11"/>
    </row>
    <row r="153" spans="1:10" s="10" customFormat="1" ht="14.25">
      <c r="A153" s="11"/>
      <c r="B153" s="11"/>
      <c r="C153" s="11"/>
      <c r="D153" s="11"/>
      <c r="E153" s="11"/>
      <c r="F153" s="11"/>
      <c r="G153" s="11"/>
      <c r="H153" s="11"/>
      <c r="I153" s="11"/>
      <c r="J153" s="11"/>
    </row>
    <row r="154" spans="1:10" s="10" customFormat="1" ht="14.25">
      <c r="A154" s="11"/>
      <c r="B154" s="11"/>
      <c r="C154" s="11"/>
      <c r="D154" s="11"/>
      <c r="E154" s="11"/>
      <c r="F154" s="11"/>
      <c r="G154" s="11"/>
      <c r="H154" s="11"/>
      <c r="I154" s="11"/>
      <c r="J154" s="11"/>
    </row>
    <row r="155" spans="1:10" s="10" customFormat="1" ht="14.25">
      <c r="A155" s="11"/>
      <c r="B155" s="11"/>
      <c r="C155" s="11"/>
      <c r="D155" s="11"/>
      <c r="E155" s="11"/>
      <c r="F155" s="11"/>
      <c r="G155" s="11"/>
      <c r="H155" s="11"/>
      <c r="I155" s="11"/>
      <c r="J155" s="11"/>
    </row>
    <row r="156" spans="1:10" s="10" customFormat="1" ht="14.25">
      <c r="A156" s="11"/>
      <c r="B156" s="11"/>
      <c r="C156" s="11"/>
      <c r="D156" s="11"/>
      <c r="E156" s="11"/>
      <c r="F156" s="11"/>
      <c r="G156" s="11"/>
      <c r="H156" s="11"/>
      <c r="I156" s="11"/>
      <c r="J156" s="11"/>
    </row>
    <row r="157" spans="1:10" s="10" customFormat="1" ht="14.25">
      <c r="A157" s="11"/>
      <c r="B157" s="11"/>
      <c r="C157" s="11"/>
      <c r="D157" s="11"/>
      <c r="E157" s="11"/>
      <c r="F157" s="11"/>
      <c r="G157" s="11"/>
      <c r="H157" s="11"/>
      <c r="I157" s="11"/>
      <c r="J157" s="11"/>
    </row>
    <row r="158" spans="1:10" s="10" customFormat="1" ht="14.25">
      <c r="A158" s="11"/>
      <c r="B158" s="11"/>
      <c r="C158" s="11"/>
      <c r="D158" s="11"/>
      <c r="E158" s="11"/>
      <c r="F158" s="11"/>
      <c r="G158" s="11"/>
      <c r="H158" s="11"/>
      <c r="I158" s="11"/>
      <c r="J158" s="11"/>
    </row>
    <row r="159" spans="1:10" s="10" customFormat="1" ht="14.25">
      <c r="A159" s="11"/>
      <c r="B159" s="11"/>
      <c r="C159" s="11"/>
      <c r="D159" s="11"/>
      <c r="E159" s="11"/>
      <c r="F159" s="11"/>
      <c r="G159" s="11"/>
      <c r="H159" s="11"/>
      <c r="I159" s="11"/>
      <c r="J159" s="11"/>
    </row>
    <row r="160" spans="1:10" s="10" customFormat="1" ht="14.25">
      <c r="A160" s="11"/>
      <c r="B160" s="11"/>
      <c r="C160" s="11"/>
      <c r="D160" s="11"/>
      <c r="E160" s="11"/>
      <c r="F160" s="11"/>
      <c r="G160" s="11"/>
      <c r="H160" s="11"/>
      <c r="I160" s="11"/>
      <c r="J160" s="11"/>
    </row>
    <row r="161" spans="1:10" s="10" customFormat="1" ht="14.25">
      <c r="A161" s="11"/>
      <c r="B161" s="11"/>
      <c r="C161" s="11"/>
      <c r="D161" s="11"/>
      <c r="E161" s="11"/>
      <c r="F161" s="11"/>
      <c r="G161" s="11"/>
      <c r="H161" s="11"/>
      <c r="I161" s="11"/>
      <c r="J161" s="11"/>
    </row>
    <row r="162" spans="1:10" s="10" customFormat="1" ht="14.25">
      <c r="A162" s="11"/>
      <c r="B162" s="11"/>
      <c r="C162" s="11"/>
      <c r="D162" s="11"/>
      <c r="E162" s="11"/>
      <c r="F162" s="11"/>
      <c r="G162" s="11"/>
      <c r="H162" s="11"/>
      <c r="I162" s="11"/>
      <c r="J162" s="11"/>
    </row>
    <row r="163" spans="1:10" s="10" customFormat="1" ht="14.25">
      <c r="A163" s="11"/>
      <c r="B163" s="11"/>
      <c r="C163" s="11"/>
      <c r="D163" s="11"/>
      <c r="E163" s="11"/>
      <c r="F163" s="11"/>
      <c r="G163" s="11"/>
      <c r="H163" s="11"/>
      <c r="I163" s="11"/>
      <c r="J163" s="11"/>
    </row>
    <row r="164" spans="1:10" s="10" customFormat="1" ht="14.25">
      <c r="A164" s="11"/>
      <c r="B164" s="11"/>
      <c r="C164" s="11"/>
      <c r="D164" s="11"/>
      <c r="E164" s="11"/>
      <c r="F164" s="11"/>
      <c r="G164" s="11"/>
      <c r="H164" s="11"/>
      <c r="I164" s="11"/>
      <c r="J164" s="11"/>
    </row>
    <row r="165" spans="1:10" s="10" customFormat="1" ht="14.25">
      <c r="A165" s="11"/>
      <c r="B165" s="11"/>
      <c r="C165" s="11"/>
      <c r="D165" s="11"/>
      <c r="E165" s="11"/>
      <c r="F165" s="11"/>
      <c r="G165" s="11"/>
      <c r="H165" s="11"/>
      <c r="I165" s="11"/>
      <c r="J165" s="11"/>
    </row>
    <row r="166" spans="1:10" s="10" customFormat="1" ht="14.25">
      <c r="A166" s="11"/>
      <c r="B166" s="11"/>
      <c r="C166" s="11"/>
      <c r="D166" s="11"/>
      <c r="E166" s="11"/>
      <c r="F166" s="11"/>
      <c r="G166" s="11"/>
      <c r="H166" s="11"/>
      <c r="I166" s="11"/>
      <c r="J166" s="11"/>
    </row>
    <row r="167" spans="1:10" s="10" customFormat="1" ht="14.25">
      <c r="A167" s="11"/>
      <c r="B167" s="11"/>
      <c r="C167" s="11"/>
      <c r="D167" s="11"/>
      <c r="E167" s="11"/>
      <c r="F167" s="11"/>
      <c r="G167" s="11"/>
      <c r="H167" s="11"/>
      <c r="I167" s="11"/>
      <c r="J167" s="11"/>
    </row>
    <row r="168" spans="1:10" s="10" customFormat="1" ht="14.25">
      <c r="A168" s="11"/>
      <c r="B168" s="11"/>
      <c r="C168" s="11"/>
      <c r="D168" s="11"/>
      <c r="E168" s="11"/>
      <c r="F168" s="11"/>
      <c r="G168" s="11"/>
      <c r="H168" s="11"/>
      <c r="I168" s="11"/>
      <c r="J168" s="11"/>
    </row>
    <row r="169" spans="1:10" s="10" customFormat="1" ht="14.25">
      <c r="A169" s="11"/>
      <c r="B169" s="11"/>
      <c r="C169" s="11"/>
      <c r="D169" s="11"/>
      <c r="E169" s="11"/>
      <c r="F169" s="11"/>
      <c r="G169" s="11"/>
      <c r="H169" s="11"/>
      <c r="I169" s="11"/>
      <c r="J169" s="11"/>
    </row>
    <row r="170" spans="1:10" s="10" customFormat="1" ht="14.25">
      <c r="A170" s="11"/>
      <c r="B170" s="11"/>
      <c r="C170" s="11"/>
      <c r="D170" s="11"/>
      <c r="E170" s="11"/>
      <c r="F170" s="11"/>
      <c r="G170" s="11"/>
      <c r="H170" s="11"/>
      <c r="I170" s="11"/>
      <c r="J170" s="11"/>
    </row>
    <row r="171" spans="1:10" s="10" customFormat="1" ht="14.25">
      <c r="A171" s="11"/>
      <c r="B171" s="11"/>
      <c r="C171" s="11"/>
      <c r="D171" s="11"/>
      <c r="E171" s="11"/>
      <c r="F171" s="11"/>
      <c r="G171" s="11"/>
      <c r="H171" s="11"/>
      <c r="I171" s="11"/>
      <c r="J171" s="11"/>
    </row>
    <row r="172" spans="1:10" s="10" customFormat="1" ht="14.25">
      <c r="A172" s="11"/>
      <c r="B172" s="11"/>
      <c r="C172" s="11"/>
      <c r="D172" s="11"/>
      <c r="E172" s="11"/>
      <c r="F172" s="11"/>
      <c r="G172" s="11"/>
      <c r="H172" s="11"/>
      <c r="I172" s="11"/>
      <c r="J172" s="11"/>
    </row>
    <row r="173" spans="1:10" s="10" customFormat="1" ht="14.25">
      <c r="A173" s="11"/>
      <c r="B173" s="11"/>
      <c r="C173" s="11"/>
      <c r="D173" s="11"/>
      <c r="E173" s="11"/>
      <c r="F173" s="11"/>
      <c r="G173" s="11"/>
      <c r="H173" s="11"/>
      <c r="I173" s="11"/>
      <c r="J173" s="11"/>
    </row>
    <row r="174" spans="1:10" s="10" customFormat="1" ht="14.25">
      <c r="A174" s="11"/>
      <c r="B174" s="11"/>
      <c r="C174" s="11"/>
      <c r="D174" s="11"/>
      <c r="E174" s="11"/>
      <c r="F174" s="11"/>
      <c r="G174" s="11"/>
      <c r="H174" s="11"/>
      <c r="I174" s="11"/>
      <c r="J174" s="11"/>
    </row>
    <row r="175" spans="1:10" s="10" customFormat="1" ht="14.25">
      <c r="A175" s="11"/>
      <c r="B175" s="11"/>
      <c r="C175" s="11"/>
      <c r="D175" s="11"/>
      <c r="E175" s="11"/>
      <c r="F175" s="11"/>
      <c r="G175" s="11"/>
      <c r="H175" s="11"/>
      <c r="I175" s="11"/>
      <c r="J175" s="11"/>
    </row>
    <row r="176" spans="1:10" s="10" customFormat="1" ht="14.25">
      <c r="A176" s="11"/>
      <c r="B176" s="11"/>
      <c r="C176" s="11"/>
      <c r="D176" s="11"/>
      <c r="E176" s="11"/>
      <c r="F176" s="11"/>
      <c r="G176" s="11"/>
      <c r="H176" s="11"/>
      <c r="I176" s="11"/>
      <c r="J176" s="11"/>
    </row>
    <row r="177" spans="1:10" s="10" customFormat="1" ht="14.25">
      <c r="A177" s="11"/>
      <c r="B177" s="11"/>
      <c r="C177" s="11"/>
      <c r="D177" s="11"/>
      <c r="E177" s="11"/>
      <c r="F177" s="11"/>
      <c r="G177" s="11"/>
      <c r="H177" s="11"/>
      <c r="I177" s="11"/>
      <c r="J177" s="11"/>
    </row>
    <row r="178" spans="1:10" s="10" customFormat="1" ht="14.25">
      <c r="A178" s="11"/>
      <c r="B178" s="11"/>
      <c r="C178" s="11"/>
      <c r="D178" s="11"/>
      <c r="E178" s="11"/>
      <c r="F178" s="11"/>
      <c r="G178" s="11"/>
      <c r="H178" s="11"/>
      <c r="I178" s="11"/>
      <c r="J178" s="11"/>
    </row>
    <row r="179" spans="1:10" s="10" customFormat="1" ht="14.25">
      <c r="A179" s="11"/>
      <c r="B179" s="11"/>
      <c r="C179" s="11"/>
      <c r="D179" s="11"/>
      <c r="E179" s="11"/>
      <c r="F179" s="11"/>
      <c r="G179" s="11"/>
      <c r="H179" s="11"/>
      <c r="I179" s="11"/>
      <c r="J179" s="11"/>
    </row>
    <row r="180" spans="1:10" s="10" customFormat="1" ht="14.25">
      <c r="A180" s="11"/>
      <c r="B180" s="11"/>
      <c r="C180" s="11"/>
      <c r="D180" s="11"/>
      <c r="E180" s="11"/>
      <c r="F180" s="11"/>
      <c r="G180" s="11"/>
      <c r="H180" s="11"/>
      <c r="I180" s="11"/>
      <c r="J180" s="11"/>
    </row>
    <row r="181" spans="1:10" s="10" customFormat="1" ht="14.25">
      <c r="A181" s="11"/>
      <c r="B181" s="11"/>
      <c r="C181" s="11"/>
      <c r="D181" s="11"/>
      <c r="E181" s="11"/>
      <c r="F181" s="11"/>
      <c r="G181" s="11"/>
      <c r="H181" s="11"/>
      <c r="I181" s="11"/>
      <c r="J181" s="11"/>
    </row>
    <row r="182" spans="1:10" s="10" customFormat="1" ht="14.25">
      <c r="A182" s="11"/>
      <c r="B182" s="11"/>
      <c r="C182" s="11"/>
      <c r="D182" s="11"/>
      <c r="E182" s="11"/>
      <c r="F182" s="11"/>
      <c r="G182" s="11"/>
      <c r="H182" s="11"/>
      <c r="I182" s="11"/>
      <c r="J182" s="11"/>
    </row>
    <row r="183" spans="1:10" s="10" customFormat="1" ht="14.25">
      <c r="A183" s="11"/>
      <c r="B183" s="11"/>
      <c r="C183" s="11"/>
      <c r="D183" s="11"/>
      <c r="E183" s="11"/>
      <c r="F183" s="11"/>
      <c r="G183" s="11"/>
      <c r="H183" s="11"/>
      <c r="I183" s="11"/>
      <c r="J183" s="11"/>
    </row>
    <row r="184" spans="1:10" s="10" customFormat="1" ht="14.25">
      <c r="A184" s="11"/>
      <c r="B184" s="11"/>
      <c r="C184" s="11"/>
      <c r="D184" s="11"/>
      <c r="E184" s="11"/>
      <c r="F184" s="11"/>
      <c r="G184" s="11"/>
      <c r="H184" s="11"/>
      <c r="I184" s="11"/>
      <c r="J184" s="11"/>
    </row>
    <row r="185" spans="1:10" s="10" customFormat="1" ht="14.25">
      <c r="A185" s="11"/>
      <c r="B185" s="11"/>
      <c r="C185" s="11"/>
      <c r="D185" s="11"/>
      <c r="E185" s="11"/>
      <c r="F185" s="11"/>
      <c r="G185" s="11"/>
      <c r="H185" s="11"/>
      <c r="I185" s="11"/>
      <c r="J185" s="11"/>
    </row>
    <row r="186" spans="1:10" s="10" customFormat="1" ht="14.25">
      <c r="A186" s="11"/>
      <c r="B186" s="11"/>
      <c r="C186" s="11"/>
      <c r="D186" s="11"/>
      <c r="E186" s="11"/>
      <c r="F186" s="11"/>
      <c r="G186" s="11"/>
      <c r="H186" s="11"/>
      <c r="I186" s="11"/>
      <c r="J186" s="11"/>
    </row>
    <row r="187" spans="1:10" s="10" customFormat="1" ht="14.25">
      <c r="A187" s="11"/>
      <c r="B187" s="11"/>
      <c r="C187" s="11"/>
      <c r="D187" s="11"/>
      <c r="E187" s="11"/>
      <c r="F187" s="11"/>
      <c r="G187" s="11"/>
      <c r="H187" s="11"/>
      <c r="I187" s="11"/>
      <c r="J187" s="11"/>
    </row>
    <row r="188" spans="1:10" s="10" customFormat="1" ht="14.25">
      <c r="A188" s="11"/>
      <c r="B188" s="11"/>
      <c r="C188" s="11"/>
      <c r="D188" s="11"/>
      <c r="E188" s="11"/>
      <c r="F188" s="11"/>
      <c r="G188" s="11"/>
      <c r="H188" s="11"/>
      <c r="I188" s="11"/>
      <c r="J188" s="11"/>
    </row>
    <row r="189" spans="1:10" s="10" customFormat="1" ht="14.25">
      <c r="A189" s="11"/>
      <c r="B189" s="11"/>
      <c r="C189" s="11"/>
      <c r="D189" s="11"/>
      <c r="E189" s="11"/>
      <c r="F189" s="11"/>
      <c r="G189" s="11"/>
      <c r="H189" s="11"/>
      <c r="I189" s="11"/>
      <c r="J189" s="11"/>
    </row>
    <row r="190" spans="1:10" s="10" customFormat="1" ht="14.25">
      <c r="A190" s="11"/>
      <c r="B190" s="11"/>
      <c r="C190" s="11"/>
      <c r="D190" s="11"/>
      <c r="E190" s="11"/>
      <c r="F190" s="11"/>
      <c r="G190" s="11"/>
      <c r="H190" s="11"/>
      <c r="I190" s="11"/>
      <c r="J190" s="11"/>
    </row>
    <row r="191" spans="1:10" ht="14.25">
      <c r="A191" s="11"/>
      <c r="B191" s="11"/>
      <c r="C191" s="11"/>
      <c r="D191" s="11"/>
      <c r="E191" s="11"/>
      <c r="F191" s="11"/>
      <c r="G191" s="11"/>
      <c r="H191" s="11"/>
      <c r="I191" s="11"/>
      <c r="J191" s="11"/>
    </row>
    <row r="192" spans="1:10" ht="14.25">
      <c r="A192" s="11"/>
      <c r="B192" s="11"/>
      <c r="C192" s="11"/>
      <c r="D192" s="11"/>
      <c r="E192" s="11"/>
      <c r="F192" s="11"/>
      <c r="G192" s="11"/>
      <c r="H192" s="11"/>
      <c r="I192" s="11"/>
      <c r="J192" s="11"/>
    </row>
    <row r="193" spans="1:10" ht="14.25">
      <c r="A193" s="11"/>
      <c r="B193" s="11"/>
      <c r="C193" s="11"/>
      <c r="D193" s="11"/>
      <c r="E193" s="11"/>
      <c r="F193" s="11"/>
      <c r="G193" s="11"/>
      <c r="H193" s="11"/>
      <c r="I193" s="11"/>
      <c r="J193" s="11"/>
    </row>
    <row r="194" spans="1:10" ht="14.25">
      <c r="A194" s="11"/>
      <c r="B194" s="11"/>
      <c r="C194" s="11"/>
      <c r="D194" s="11"/>
      <c r="E194" s="11"/>
      <c r="F194" s="11"/>
      <c r="G194" s="11"/>
      <c r="H194" s="11"/>
      <c r="I194" s="11"/>
      <c r="J194" s="11"/>
    </row>
    <row r="195" spans="1:10" ht="14.25">
      <c r="A195" s="11"/>
      <c r="B195" s="11"/>
      <c r="C195" s="11"/>
      <c r="D195" s="11"/>
      <c r="E195" s="11"/>
      <c r="F195" s="11"/>
      <c r="G195" s="11"/>
      <c r="H195" s="11"/>
      <c r="I195" s="11"/>
      <c r="J195" s="11"/>
    </row>
    <row r="196" spans="1:10" ht="14.25">
      <c r="A196" s="11"/>
      <c r="B196" s="11"/>
      <c r="C196" s="11"/>
      <c r="D196" s="11"/>
      <c r="E196" s="11"/>
      <c r="F196" s="11"/>
      <c r="G196" s="11"/>
      <c r="H196" s="11"/>
      <c r="I196" s="11"/>
      <c r="J196" s="11"/>
    </row>
    <row r="197" spans="1:10" ht="14.25">
      <c r="A197" s="11"/>
      <c r="B197" s="11"/>
      <c r="C197" s="11"/>
      <c r="D197" s="11"/>
      <c r="E197" s="11"/>
      <c r="F197" s="11"/>
      <c r="G197" s="11"/>
      <c r="H197" s="11"/>
      <c r="I197" s="11"/>
      <c r="J197" s="11"/>
    </row>
    <row r="198" spans="1:10" ht="14.25">
      <c r="A198" s="11"/>
      <c r="B198" s="11"/>
      <c r="C198" s="11"/>
      <c r="D198" s="11"/>
      <c r="E198" s="11"/>
      <c r="F198" s="11"/>
      <c r="G198" s="11"/>
      <c r="H198" s="11"/>
      <c r="I198" s="11"/>
      <c r="J198" s="11"/>
    </row>
    <row r="199" spans="1:10" ht="14.25">
      <c r="A199" s="11"/>
      <c r="B199" s="11"/>
      <c r="C199" s="11"/>
      <c r="D199" s="11"/>
      <c r="E199" s="11"/>
      <c r="F199" s="11"/>
      <c r="G199" s="11"/>
      <c r="H199" s="11"/>
      <c r="I199" s="11"/>
      <c r="J199" s="11"/>
    </row>
    <row r="200" spans="1:10" ht="14.25">
      <c r="A200" s="11"/>
      <c r="B200" s="11"/>
      <c r="C200" s="11"/>
      <c r="D200" s="11"/>
      <c r="E200" s="11"/>
      <c r="F200" s="11"/>
      <c r="G200" s="11"/>
      <c r="H200" s="11"/>
      <c r="I200" s="11"/>
      <c r="J200" s="11"/>
    </row>
    <row r="201" spans="1:10" ht="14.25">
      <c r="A201" s="11"/>
      <c r="B201" s="11"/>
      <c r="C201" s="11"/>
      <c r="D201" s="11"/>
      <c r="E201" s="11"/>
      <c r="F201" s="11"/>
      <c r="G201" s="11"/>
      <c r="H201" s="11"/>
      <c r="I201" s="11"/>
      <c r="J201" s="11"/>
    </row>
    <row r="202" spans="1:10" ht="14.25">
      <c r="A202" s="11"/>
      <c r="B202" s="11"/>
      <c r="C202" s="11"/>
      <c r="D202" s="11"/>
      <c r="E202" s="11"/>
      <c r="F202" s="11"/>
      <c r="G202" s="11"/>
      <c r="H202" s="11"/>
      <c r="I202" s="11"/>
      <c r="J202" s="11"/>
    </row>
    <row r="203" spans="1:10" ht="14.25">
      <c r="A203" s="11"/>
      <c r="B203" s="11"/>
      <c r="C203" s="11"/>
      <c r="D203" s="11"/>
      <c r="E203" s="11"/>
      <c r="F203" s="11"/>
      <c r="G203" s="11"/>
      <c r="H203" s="11"/>
      <c r="I203" s="11"/>
      <c r="J203" s="11"/>
    </row>
    <row r="204" spans="1:10" ht="14.25">
      <c r="A204" s="11"/>
      <c r="B204" s="11"/>
      <c r="C204" s="11"/>
      <c r="D204" s="11"/>
      <c r="E204" s="11"/>
      <c r="F204" s="11"/>
      <c r="G204" s="11"/>
      <c r="H204" s="11"/>
      <c r="I204" s="11"/>
      <c r="J204" s="11"/>
    </row>
    <row r="205" spans="1:10" ht="14.25">
      <c r="A205" s="11"/>
      <c r="B205" s="11"/>
      <c r="C205" s="11"/>
      <c r="D205" s="11"/>
      <c r="E205" s="11"/>
      <c r="F205" s="11"/>
      <c r="G205" s="11"/>
      <c r="H205" s="11"/>
      <c r="I205" s="11"/>
      <c r="J205" s="11"/>
    </row>
    <row r="206" spans="1:10" ht="14.25">
      <c r="A206" s="11"/>
      <c r="B206" s="11"/>
      <c r="C206" s="11"/>
      <c r="D206" s="11"/>
      <c r="E206" s="11"/>
      <c r="F206" s="11"/>
      <c r="G206" s="11"/>
      <c r="H206" s="11"/>
      <c r="I206" s="11"/>
      <c r="J206" s="11"/>
    </row>
    <row r="207" spans="1:10" ht="14.25">
      <c r="A207" s="11"/>
      <c r="B207" s="11"/>
      <c r="C207" s="11"/>
      <c r="D207" s="11"/>
      <c r="E207" s="11"/>
      <c r="F207" s="11"/>
      <c r="G207" s="11"/>
      <c r="H207" s="11"/>
      <c r="I207" s="11"/>
      <c r="J207" s="11"/>
    </row>
    <row r="208" spans="1:10" ht="14.25">
      <c r="A208" s="11"/>
      <c r="B208" s="11"/>
      <c r="C208" s="11"/>
      <c r="D208" s="11"/>
      <c r="E208" s="11"/>
      <c r="F208" s="11"/>
      <c r="G208" s="11"/>
      <c r="H208" s="11"/>
      <c r="I208" s="11"/>
      <c r="J208" s="11"/>
    </row>
    <row r="209" spans="1:10" ht="14.25">
      <c r="A209" s="11"/>
      <c r="B209" s="11"/>
      <c r="C209" s="11"/>
      <c r="D209" s="11"/>
      <c r="E209" s="11"/>
      <c r="F209" s="11"/>
      <c r="G209" s="11"/>
      <c r="H209" s="11"/>
      <c r="I209" s="11"/>
      <c r="J209" s="11"/>
    </row>
    <row r="210" spans="1:10" ht="14.25">
      <c r="A210" s="11"/>
      <c r="B210" s="11"/>
      <c r="C210" s="11"/>
      <c r="D210" s="11"/>
      <c r="E210" s="11"/>
      <c r="F210" s="11"/>
      <c r="G210" s="11"/>
      <c r="H210" s="11"/>
      <c r="I210" s="11"/>
      <c r="J210" s="11"/>
    </row>
    <row r="211" spans="1:10" ht="14.25">
      <c r="A211" s="11"/>
      <c r="B211" s="11"/>
      <c r="C211" s="11"/>
      <c r="D211" s="11"/>
      <c r="E211" s="11"/>
      <c r="F211" s="11"/>
      <c r="G211" s="11"/>
      <c r="H211" s="11"/>
      <c r="I211" s="11"/>
      <c r="J211" s="11"/>
    </row>
    <row r="212" spans="1:10" ht="14.25">
      <c r="A212" s="11"/>
      <c r="B212" s="11"/>
      <c r="C212" s="11"/>
      <c r="D212" s="11"/>
      <c r="E212" s="11"/>
      <c r="F212" s="11"/>
      <c r="G212" s="11"/>
      <c r="H212" s="11"/>
      <c r="I212" s="11"/>
      <c r="J212" s="11"/>
    </row>
    <row r="213" spans="1:10" ht="14.25">
      <c r="A213" s="11"/>
      <c r="B213" s="11"/>
      <c r="C213" s="11"/>
      <c r="D213" s="11"/>
      <c r="E213" s="11"/>
      <c r="F213" s="11"/>
      <c r="G213" s="11"/>
      <c r="H213" s="11"/>
      <c r="I213" s="11"/>
      <c r="J213" s="11"/>
    </row>
    <row r="214" spans="1:10" ht="14.25">
      <c r="A214" s="11"/>
      <c r="B214" s="11"/>
      <c r="C214" s="11"/>
      <c r="D214" s="11"/>
      <c r="E214" s="11"/>
      <c r="F214" s="11"/>
      <c r="G214" s="11"/>
      <c r="H214" s="11"/>
      <c r="I214" s="11"/>
      <c r="J214" s="11"/>
    </row>
    <row r="215" spans="1:10" ht="14.25">
      <c r="A215" s="11"/>
      <c r="B215" s="11"/>
      <c r="C215" s="11"/>
      <c r="D215" s="11"/>
      <c r="E215" s="11"/>
      <c r="F215" s="11"/>
      <c r="G215" s="11"/>
      <c r="H215" s="11"/>
      <c r="I215" s="11"/>
      <c r="J215" s="11"/>
    </row>
    <row r="216" spans="1:10" ht="14.25">
      <c r="A216" s="11"/>
      <c r="B216" s="11"/>
      <c r="C216" s="11"/>
      <c r="D216" s="11"/>
      <c r="E216" s="11"/>
      <c r="F216" s="11"/>
      <c r="G216" s="11"/>
      <c r="H216" s="11"/>
      <c r="I216" s="11"/>
      <c r="J216" s="11"/>
    </row>
    <row r="217" spans="1:10" ht="14.25">
      <c r="A217" s="11"/>
      <c r="B217" s="11"/>
      <c r="C217" s="11"/>
      <c r="D217" s="11"/>
      <c r="E217" s="11"/>
      <c r="F217" s="11"/>
      <c r="G217" s="11"/>
      <c r="H217" s="11"/>
      <c r="I217" s="11"/>
      <c r="J217" s="11"/>
    </row>
    <row r="218" spans="1:10" ht="14.25">
      <c r="A218" s="11"/>
      <c r="B218" s="11"/>
      <c r="C218" s="11"/>
      <c r="D218" s="11"/>
      <c r="E218" s="11"/>
      <c r="F218" s="11"/>
      <c r="G218" s="11"/>
      <c r="H218" s="11"/>
      <c r="I218" s="11"/>
      <c r="J218" s="11"/>
    </row>
    <row r="219" spans="1:10" ht="14.25">
      <c r="A219" s="11"/>
      <c r="B219" s="11"/>
      <c r="C219" s="11"/>
      <c r="D219" s="11"/>
      <c r="E219" s="11"/>
      <c r="F219" s="11"/>
      <c r="G219" s="11"/>
      <c r="H219" s="11"/>
      <c r="I219" s="11"/>
      <c r="J219" s="11"/>
    </row>
    <row r="220" spans="1:10" ht="14.25">
      <c r="A220" s="11"/>
      <c r="B220" s="11"/>
      <c r="C220" s="11"/>
      <c r="D220" s="11"/>
      <c r="E220" s="11"/>
      <c r="F220" s="11"/>
      <c r="G220" s="11"/>
      <c r="H220" s="11"/>
      <c r="I220" s="11"/>
      <c r="J220" s="11"/>
    </row>
    <row r="221" spans="1:10" ht="14.25">
      <c r="A221" s="11"/>
      <c r="B221" s="11"/>
      <c r="C221" s="11"/>
      <c r="D221" s="11"/>
      <c r="E221" s="11"/>
      <c r="F221" s="11"/>
      <c r="G221" s="11"/>
      <c r="H221" s="11"/>
      <c r="I221" s="11"/>
      <c r="J221" s="11"/>
    </row>
    <row r="222" spans="1:10" ht="14.25">
      <c r="A222" s="11"/>
      <c r="B222" s="11"/>
      <c r="C222" s="11"/>
      <c r="D222" s="11"/>
      <c r="E222" s="11"/>
      <c r="F222" s="11"/>
      <c r="G222" s="11"/>
      <c r="H222" s="11"/>
      <c r="I222" s="11"/>
      <c r="J222" s="11"/>
    </row>
    <row r="223" spans="1:10" ht="14.25">
      <c r="A223" s="11"/>
      <c r="B223" s="11"/>
      <c r="C223" s="11"/>
      <c r="D223" s="11"/>
      <c r="E223" s="11"/>
      <c r="F223" s="11"/>
      <c r="G223" s="11"/>
      <c r="H223" s="11"/>
      <c r="I223" s="11"/>
      <c r="J223" s="11"/>
    </row>
    <row r="224" spans="1:10" ht="14.25">
      <c r="A224" s="11"/>
      <c r="B224" s="11"/>
      <c r="C224" s="11"/>
      <c r="D224" s="11"/>
      <c r="E224" s="11"/>
      <c r="F224" s="11"/>
      <c r="G224" s="11"/>
      <c r="H224" s="11"/>
      <c r="I224" s="11"/>
      <c r="J224" s="11"/>
    </row>
    <row r="225" spans="1:10" ht="14.25">
      <c r="A225" s="11"/>
      <c r="B225" s="11"/>
      <c r="C225" s="11"/>
      <c r="D225" s="11"/>
      <c r="E225" s="11"/>
      <c r="F225" s="11"/>
      <c r="G225" s="11"/>
      <c r="H225" s="11"/>
      <c r="I225" s="11"/>
      <c r="J225" s="11"/>
    </row>
    <row r="226" spans="1:10" ht="14.25">
      <c r="A226" s="11"/>
      <c r="B226" s="11"/>
      <c r="C226" s="11"/>
      <c r="D226" s="11"/>
      <c r="E226" s="11"/>
      <c r="F226" s="11"/>
      <c r="G226" s="11"/>
      <c r="H226" s="11"/>
      <c r="I226" s="11"/>
      <c r="J226" s="11"/>
    </row>
    <row r="227" spans="1:10" ht="14.25">
      <c r="A227" s="11"/>
      <c r="B227" s="11"/>
      <c r="C227" s="11"/>
      <c r="D227" s="11"/>
      <c r="E227" s="11"/>
      <c r="F227" s="11"/>
      <c r="G227" s="11"/>
      <c r="H227" s="11"/>
      <c r="I227" s="11"/>
      <c r="J227" s="11"/>
    </row>
    <row r="228" spans="1:10" ht="14.25">
      <c r="A228" s="11"/>
      <c r="B228" s="11"/>
      <c r="C228" s="11"/>
      <c r="D228" s="11"/>
      <c r="E228" s="11"/>
      <c r="F228" s="11"/>
      <c r="G228" s="11"/>
      <c r="H228" s="11"/>
      <c r="I228" s="11"/>
      <c r="J228" s="11"/>
    </row>
    <row r="229" spans="1:10" ht="14.25">
      <c r="A229" s="11"/>
      <c r="B229" s="11"/>
      <c r="C229" s="11"/>
      <c r="D229" s="11"/>
      <c r="E229" s="11"/>
      <c r="F229" s="11"/>
      <c r="G229" s="11"/>
      <c r="H229" s="11"/>
      <c r="I229" s="11"/>
      <c r="J229" s="11"/>
    </row>
    <row r="230" spans="1:10" ht="14.25">
      <c r="A230" s="11"/>
      <c r="B230" s="11"/>
      <c r="C230" s="11"/>
      <c r="D230" s="11"/>
      <c r="E230" s="11"/>
      <c r="F230" s="11"/>
      <c r="G230" s="11"/>
      <c r="H230" s="11"/>
      <c r="I230" s="11"/>
      <c r="J230" s="11"/>
    </row>
    <row r="231" spans="1:10" ht="14.25">
      <c r="A231" s="11"/>
      <c r="B231" s="11"/>
      <c r="C231" s="11"/>
      <c r="D231" s="11"/>
      <c r="E231" s="11"/>
      <c r="F231" s="11"/>
      <c r="G231" s="11"/>
      <c r="H231" s="11"/>
      <c r="I231" s="11"/>
      <c r="J231" s="11"/>
    </row>
    <row r="232" spans="1:10" ht="14.25">
      <c r="A232" s="11"/>
      <c r="B232" s="11"/>
      <c r="C232" s="11"/>
      <c r="D232" s="11"/>
      <c r="E232" s="11"/>
      <c r="F232" s="11"/>
      <c r="G232" s="11"/>
      <c r="H232" s="11"/>
      <c r="I232" s="11"/>
      <c r="J232" s="11"/>
    </row>
    <row r="233" spans="1:10" ht="14.25">
      <c r="A233" s="11"/>
      <c r="B233" s="11"/>
      <c r="C233" s="11"/>
      <c r="D233" s="11"/>
      <c r="E233" s="11"/>
      <c r="F233" s="11"/>
      <c r="G233" s="11"/>
      <c r="H233" s="11"/>
      <c r="I233" s="11"/>
      <c r="J233" s="11"/>
    </row>
    <row r="234" spans="1:10" ht="14.25">
      <c r="A234" s="11"/>
      <c r="B234" s="11"/>
      <c r="C234" s="11"/>
      <c r="D234" s="11"/>
      <c r="E234" s="11"/>
      <c r="F234" s="11"/>
      <c r="G234" s="11"/>
      <c r="H234" s="11"/>
      <c r="I234" s="11"/>
      <c r="J234" s="11"/>
    </row>
    <row r="235" spans="1:10" ht="14.25">
      <c r="A235" s="11"/>
      <c r="B235" s="11"/>
      <c r="C235" s="11"/>
      <c r="D235" s="11"/>
      <c r="E235" s="11"/>
      <c r="F235" s="11"/>
      <c r="G235" s="11"/>
      <c r="H235" s="11"/>
      <c r="I235" s="11"/>
      <c r="J235" s="11"/>
    </row>
    <row r="236" spans="1:10" ht="14.25">
      <c r="A236" s="11"/>
      <c r="B236" s="11"/>
      <c r="C236" s="11"/>
      <c r="D236" s="11"/>
      <c r="E236" s="11"/>
      <c r="F236" s="11"/>
      <c r="G236" s="11"/>
      <c r="H236" s="11"/>
      <c r="I236" s="11"/>
      <c r="J236" s="11"/>
    </row>
    <row r="237" spans="1:10" ht="14.25">
      <c r="A237" s="11"/>
      <c r="B237" s="11"/>
      <c r="C237" s="11"/>
      <c r="D237" s="11"/>
      <c r="E237" s="11"/>
      <c r="F237" s="11"/>
      <c r="G237" s="11"/>
      <c r="H237" s="11"/>
      <c r="I237" s="11"/>
      <c r="J237" s="11"/>
    </row>
    <row r="238" spans="1:10" ht="14.25">
      <c r="A238" s="11"/>
      <c r="B238" s="11"/>
      <c r="C238" s="11"/>
      <c r="D238" s="11"/>
      <c r="E238" s="11"/>
      <c r="F238" s="11"/>
      <c r="G238" s="11"/>
      <c r="H238" s="11"/>
      <c r="I238" s="11"/>
      <c r="J238" s="11"/>
    </row>
    <row r="239" spans="1:10" ht="14.25">
      <c r="A239" s="11"/>
      <c r="B239" s="11"/>
      <c r="C239" s="11"/>
      <c r="D239" s="11"/>
      <c r="E239" s="11"/>
      <c r="F239" s="11"/>
      <c r="G239" s="11"/>
      <c r="H239" s="11"/>
      <c r="I239" s="11"/>
      <c r="J239" s="11"/>
    </row>
    <row r="240" spans="1:10" ht="14.25">
      <c r="A240" s="11"/>
      <c r="B240" s="11"/>
      <c r="C240" s="11"/>
      <c r="D240" s="11"/>
      <c r="E240" s="11"/>
      <c r="F240" s="11"/>
      <c r="G240" s="11"/>
      <c r="H240" s="11"/>
      <c r="I240" s="11"/>
      <c r="J240" s="11"/>
    </row>
    <row r="241" spans="1:10" ht="14.25">
      <c r="A241" s="11"/>
      <c r="B241" s="11"/>
      <c r="C241" s="11"/>
      <c r="D241" s="11"/>
      <c r="E241" s="11"/>
      <c r="F241" s="11"/>
      <c r="G241" s="11"/>
      <c r="H241" s="11"/>
      <c r="I241" s="11"/>
      <c r="J241" s="11"/>
    </row>
    <row r="242" spans="1:10" ht="14.25">
      <c r="A242" s="11"/>
      <c r="B242" s="11"/>
      <c r="C242" s="11"/>
      <c r="D242" s="11"/>
      <c r="E242" s="11"/>
      <c r="F242" s="11"/>
      <c r="G242" s="11"/>
      <c r="H242" s="11"/>
      <c r="I242" s="11"/>
      <c r="J242" s="11"/>
    </row>
    <row r="243" spans="1:10" ht="14.25">
      <c r="A243" s="11"/>
      <c r="B243" s="11"/>
      <c r="C243" s="11"/>
      <c r="D243" s="11"/>
      <c r="E243" s="11"/>
      <c r="F243" s="11"/>
      <c r="G243" s="11"/>
      <c r="H243" s="11"/>
      <c r="I243" s="11"/>
      <c r="J243" s="11"/>
    </row>
    <row r="244" spans="1:10" ht="14.25">
      <c r="A244" s="11"/>
      <c r="B244" s="11"/>
      <c r="C244" s="11"/>
      <c r="D244" s="11"/>
      <c r="E244" s="11"/>
      <c r="F244" s="11"/>
      <c r="G244" s="11"/>
      <c r="H244" s="11"/>
      <c r="I244" s="11"/>
      <c r="J244" s="11"/>
    </row>
    <row r="245" spans="1:10" ht="14.25">
      <c r="A245" s="11"/>
      <c r="B245" s="11"/>
      <c r="C245" s="11"/>
      <c r="D245" s="11"/>
      <c r="E245" s="11"/>
      <c r="F245" s="11"/>
      <c r="G245" s="11"/>
      <c r="H245" s="11"/>
      <c r="I245" s="11"/>
      <c r="J245" s="11"/>
    </row>
    <row r="246" spans="1:10" ht="14.25">
      <c r="A246" s="11"/>
      <c r="B246" s="11"/>
      <c r="C246" s="11"/>
      <c r="D246" s="11"/>
      <c r="E246" s="11"/>
      <c r="F246" s="11"/>
      <c r="G246" s="11"/>
      <c r="H246" s="11"/>
      <c r="I246" s="11"/>
      <c r="J246" s="11"/>
    </row>
    <row r="247" spans="1:10" ht="14.25">
      <c r="A247" s="11"/>
      <c r="B247" s="11"/>
      <c r="C247" s="11"/>
      <c r="D247" s="11"/>
      <c r="E247" s="11"/>
      <c r="F247" s="11"/>
      <c r="G247" s="11"/>
      <c r="H247" s="11"/>
      <c r="I247" s="11"/>
      <c r="J247" s="11"/>
    </row>
    <row r="248" spans="1:10" ht="14.25">
      <c r="A248" s="11"/>
      <c r="B248" s="11"/>
      <c r="C248" s="11"/>
      <c r="D248" s="11"/>
      <c r="E248" s="11"/>
      <c r="F248" s="11"/>
      <c r="G248" s="11"/>
      <c r="H248" s="11"/>
      <c r="I248" s="11"/>
      <c r="J248" s="11"/>
    </row>
    <row r="249" spans="1:10" ht="14.25">
      <c r="A249" s="11"/>
      <c r="B249" s="11"/>
      <c r="C249" s="11"/>
      <c r="D249" s="11"/>
      <c r="E249" s="11"/>
      <c r="F249" s="11"/>
      <c r="G249" s="11"/>
      <c r="H249" s="11"/>
      <c r="I249" s="11"/>
      <c r="J249" s="11"/>
    </row>
    <row r="250" spans="1:10" ht="14.25">
      <c r="A250" s="11"/>
      <c r="B250" s="11"/>
      <c r="C250" s="11"/>
      <c r="D250" s="11"/>
      <c r="E250" s="11"/>
      <c r="F250" s="11"/>
      <c r="G250" s="11"/>
      <c r="H250" s="11"/>
      <c r="I250" s="11"/>
      <c r="J250" s="11"/>
    </row>
    <row r="251" spans="1:10" ht="14.25">
      <c r="A251" s="11"/>
      <c r="B251" s="11"/>
      <c r="C251" s="11"/>
      <c r="D251" s="11"/>
      <c r="E251" s="11"/>
      <c r="F251" s="11"/>
      <c r="G251" s="11"/>
      <c r="H251" s="11"/>
      <c r="I251" s="11"/>
      <c r="J251" s="11"/>
    </row>
    <row r="252" spans="1:10" ht="14.25">
      <c r="A252" s="11"/>
      <c r="B252" s="11"/>
      <c r="C252" s="11"/>
      <c r="D252" s="11"/>
      <c r="E252" s="11"/>
      <c r="F252" s="11"/>
      <c r="G252" s="11"/>
      <c r="H252" s="11"/>
      <c r="I252" s="11"/>
      <c r="J252" s="11"/>
    </row>
    <row r="253" spans="1:10" ht="14.25">
      <c r="A253" s="11"/>
      <c r="B253" s="11"/>
      <c r="C253" s="11"/>
      <c r="D253" s="11"/>
      <c r="E253" s="11"/>
      <c r="F253" s="11"/>
      <c r="G253" s="11"/>
      <c r="H253" s="11"/>
      <c r="I253" s="11"/>
      <c r="J253" s="11"/>
    </row>
    <row r="254" spans="1:10" ht="14.25">
      <c r="A254" s="11"/>
      <c r="B254" s="11"/>
      <c r="C254" s="11"/>
      <c r="D254" s="11"/>
      <c r="E254" s="11"/>
      <c r="F254" s="11"/>
      <c r="G254" s="11"/>
      <c r="H254" s="11"/>
      <c r="I254" s="11"/>
      <c r="J254" s="11"/>
    </row>
    <row r="255" spans="1:10" ht="14.25">
      <c r="A255" s="11"/>
      <c r="B255" s="11"/>
      <c r="C255" s="11"/>
      <c r="D255" s="11"/>
      <c r="E255" s="11"/>
      <c r="F255" s="11"/>
      <c r="G255" s="11"/>
      <c r="H255" s="11"/>
      <c r="I255" s="11"/>
      <c r="J255" s="11"/>
    </row>
    <row r="256" spans="1:10" ht="14.25">
      <c r="A256" s="11"/>
      <c r="B256" s="11"/>
      <c r="C256" s="11"/>
      <c r="D256" s="11"/>
      <c r="E256" s="11"/>
      <c r="F256" s="11"/>
      <c r="G256" s="11"/>
      <c r="H256" s="11"/>
      <c r="I256" s="11"/>
      <c r="J256" s="11"/>
    </row>
    <row r="257" spans="1:10" ht="14.25">
      <c r="A257" s="11"/>
      <c r="B257" s="11"/>
      <c r="C257" s="11"/>
      <c r="D257" s="11"/>
      <c r="E257" s="11"/>
      <c r="F257" s="11"/>
      <c r="G257" s="11"/>
      <c r="H257" s="11"/>
      <c r="I257" s="11"/>
      <c r="J257" s="11"/>
    </row>
    <row r="258" spans="1:10" ht="14.25">
      <c r="A258" s="11"/>
      <c r="B258" s="11"/>
      <c r="C258" s="11"/>
      <c r="D258" s="11"/>
      <c r="E258" s="11"/>
      <c r="F258" s="11"/>
      <c r="G258" s="11"/>
      <c r="H258" s="11"/>
      <c r="I258" s="11"/>
      <c r="J258" s="11"/>
    </row>
    <row r="259" spans="1:10" ht="14.25">
      <c r="A259" s="11"/>
      <c r="B259" s="11"/>
      <c r="C259" s="11"/>
      <c r="D259" s="11"/>
      <c r="E259" s="11"/>
      <c r="F259" s="11"/>
      <c r="G259" s="11"/>
      <c r="H259" s="11"/>
      <c r="I259" s="11"/>
      <c r="J259" s="11"/>
    </row>
    <row r="260" spans="1:10" ht="14.25">
      <c r="A260" s="11"/>
      <c r="B260" s="11"/>
      <c r="C260" s="11"/>
      <c r="D260" s="11"/>
      <c r="E260" s="11"/>
      <c r="F260" s="11"/>
      <c r="G260" s="11"/>
      <c r="H260" s="11"/>
      <c r="I260" s="11"/>
      <c r="J260" s="11"/>
    </row>
    <row r="261" spans="1:10" ht="14.25">
      <c r="A261" s="11"/>
      <c r="B261" s="11"/>
      <c r="C261" s="11"/>
      <c r="D261" s="11"/>
      <c r="E261" s="11"/>
      <c r="F261" s="11"/>
      <c r="G261" s="11"/>
      <c r="H261" s="11"/>
      <c r="I261" s="11"/>
      <c r="J261" s="11"/>
    </row>
    <row r="262" spans="1:10" ht="14.25">
      <c r="A262" s="11"/>
      <c r="B262" s="11"/>
      <c r="C262" s="11"/>
      <c r="D262" s="11"/>
      <c r="E262" s="11"/>
      <c r="F262" s="11"/>
      <c r="G262" s="11"/>
      <c r="H262" s="11"/>
      <c r="I262" s="11"/>
      <c r="J262" s="11"/>
    </row>
    <row r="263" spans="1:10" ht="14.25">
      <c r="A263" s="11"/>
      <c r="B263" s="11"/>
      <c r="C263" s="11"/>
      <c r="D263" s="11"/>
      <c r="E263" s="11"/>
      <c r="F263" s="11"/>
      <c r="G263" s="11"/>
      <c r="H263" s="11"/>
      <c r="I263" s="11"/>
      <c r="J263" s="11"/>
    </row>
    <row r="264" spans="1:10" ht="14.25">
      <c r="A264" s="11"/>
      <c r="B264" s="11"/>
      <c r="C264" s="11"/>
      <c r="D264" s="11"/>
      <c r="E264" s="11"/>
      <c r="F264" s="11"/>
      <c r="G264" s="11"/>
      <c r="H264" s="11"/>
      <c r="I264" s="11"/>
      <c r="J264" s="11"/>
    </row>
    <row r="265" spans="1:10" ht="14.25">
      <c r="A265" s="11"/>
      <c r="B265" s="11"/>
      <c r="C265" s="11"/>
      <c r="D265" s="11"/>
      <c r="E265" s="11"/>
      <c r="F265" s="11"/>
      <c r="G265" s="11"/>
      <c r="H265" s="11"/>
      <c r="I265" s="11"/>
      <c r="J265" s="11"/>
    </row>
    <row r="266" spans="1:10" ht="14.25">
      <c r="A266" s="11"/>
      <c r="B266" s="11"/>
      <c r="C266" s="11"/>
      <c r="D266" s="11"/>
      <c r="E266" s="11"/>
      <c r="F266" s="11"/>
      <c r="G266" s="11"/>
      <c r="H266" s="11"/>
      <c r="I266" s="11"/>
      <c r="J266" s="11"/>
    </row>
    <row r="267" spans="1:10" ht="14.25">
      <c r="A267" s="11"/>
      <c r="B267" s="11"/>
      <c r="C267" s="11"/>
      <c r="D267" s="11"/>
      <c r="E267" s="11"/>
      <c r="F267" s="11"/>
      <c r="G267" s="11"/>
      <c r="H267" s="11"/>
      <c r="I267" s="11"/>
      <c r="J267" s="11"/>
    </row>
    <row r="268" spans="1:10" ht="14.25">
      <c r="A268" s="11"/>
      <c r="B268" s="11"/>
      <c r="C268" s="11"/>
      <c r="D268" s="11"/>
      <c r="E268" s="11"/>
      <c r="F268" s="11"/>
      <c r="G268" s="11"/>
      <c r="H268" s="11"/>
      <c r="I268" s="11"/>
      <c r="J268" s="11"/>
    </row>
    <row r="269" spans="1:10" ht="14.25">
      <c r="A269" s="11"/>
      <c r="B269" s="11"/>
      <c r="C269" s="11"/>
      <c r="D269" s="11"/>
      <c r="E269" s="11"/>
      <c r="F269" s="11"/>
      <c r="G269" s="11"/>
      <c r="H269" s="11"/>
      <c r="I269" s="11"/>
      <c r="J269" s="11"/>
    </row>
    <row r="270" spans="1:10" ht="14.25">
      <c r="A270" s="11"/>
      <c r="B270" s="11"/>
      <c r="C270" s="11"/>
      <c r="D270" s="11"/>
      <c r="E270" s="11"/>
      <c r="F270" s="11"/>
      <c r="G270" s="11"/>
      <c r="H270" s="11"/>
      <c r="I270" s="11"/>
      <c r="J270" s="11"/>
    </row>
    <row r="271" spans="1:10" ht="14.25">
      <c r="A271" s="11"/>
      <c r="B271" s="11"/>
      <c r="C271" s="11"/>
      <c r="D271" s="11"/>
      <c r="E271" s="11"/>
      <c r="F271" s="11"/>
      <c r="G271" s="11"/>
      <c r="H271" s="11"/>
      <c r="I271" s="11"/>
      <c r="J271" s="11"/>
    </row>
  </sheetData>
  <pageMargins left="0.98425196850393704" right="0.98425196850393704" top="0.94488188976377996" bottom="1.49606299212598" header="0.511811023622047" footer="1.1811023622047201"/>
  <pageSetup paperSize="9" firstPageNumber="355"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71"/>
  <sheetViews>
    <sheetView zoomScale="112" zoomScaleNormal="112" workbookViewId="0">
      <selection activeCell="I7" sqref="I7"/>
    </sheetView>
  </sheetViews>
  <sheetFormatPr defaultRowHeight="12.75"/>
  <cols>
    <col min="1" max="1" width="25.42578125" style="30" customWidth="1"/>
    <col min="2" max="2" width="10.5703125" style="30" hidden="1" customWidth="1"/>
    <col min="3" max="4" width="10.42578125" style="30" hidden="1" customWidth="1"/>
    <col min="5" max="8" width="10.42578125" style="30" customWidth="1"/>
    <col min="9" max="9" width="10.85546875" style="30" customWidth="1"/>
    <col min="10" max="10" width="2.28515625" style="30" customWidth="1"/>
    <col min="11" max="16384" width="9.140625" style="282"/>
  </cols>
  <sheetData>
    <row r="1" spans="1:10" s="270" customFormat="1" ht="24" customHeight="1">
      <c r="A1" s="269" t="s">
        <v>819</v>
      </c>
      <c r="B1" s="269"/>
      <c r="C1" s="269"/>
    </row>
    <row r="2" spans="1:10" s="270" customFormat="1" ht="20.100000000000001" customHeight="1">
      <c r="A2" s="271" t="s">
        <v>409</v>
      </c>
      <c r="B2" s="269"/>
    </row>
    <row r="3" spans="1:10" s="270" customFormat="1" ht="10.5" customHeight="1">
      <c r="A3" s="272"/>
      <c r="B3" s="269"/>
    </row>
    <row r="4" spans="1:10" s="30" customFormat="1" ht="16.5" customHeight="1">
      <c r="A4" s="273"/>
      <c r="B4" s="274"/>
      <c r="C4" s="273"/>
      <c r="D4" s="273"/>
      <c r="F4" s="273"/>
      <c r="G4" s="273"/>
      <c r="H4" s="273"/>
      <c r="I4" s="275" t="s">
        <v>410</v>
      </c>
      <c r="J4" s="356"/>
    </row>
    <row r="5" spans="1:10" s="30" customFormat="1" ht="22.5" customHeight="1">
      <c r="A5" s="29"/>
      <c r="B5" s="12">
        <v>2010</v>
      </c>
      <c r="C5" s="276">
        <v>2014</v>
      </c>
      <c r="D5" s="276">
        <v>2015</v>
      </c>
      <c r="E5" s="276">
        <v>2016</v>
      </c>
      <c r="F5" s="276">
        <v>2017</v>
      </c>
      <c r="G5" s="276">
        <v>2018</v>
      </c>
      <c r="H5" s="276">
        <v>2019</v>
      </c>
      <c r="I5" s="276">
        <v>2020</v>
      </c>
      <c r="J5" s="277"/>
    </row>
    <row r="6" spans="1:10" s="30" customFormat="1" ht="7.5" customHeight="1">
      <c r="A6" s="29"/>
      <c r="B6" s="278"/>
      <c r="C6" s="29"/>
      <c r="D6" s="29"/>
      <c r="E6" s="29"/>
      <c r="F6" s="29"/>
      <c r="G6" s="29"/>
      <c r="H6" s="29"/>
      <c r="I6" s="29"/>
      <c r="J6" s="29"/>
    </row>
    <row r="7" spans="1:10" s="30" customFormat="1" ht="21.75" customHeight="1">
      <c r="A7" s="279" t="s">
        <v>2</v>
      </c>
      <c r="B7" s="363">
        <v>117.72087248628701</v>
      </c>
      <c r="C7" s="363">
        <v>123.4</v>
      </c>
      <c r="D7" s="363">
        <v>122.7</v>
      </c>
      <c r="E7" s="363">
        <v>112.76279234266586</v>
      </c>
      <c r="F7" s="363">
        <v>116.56239895296019</v>
      </c>
      <c r="G7" s="363">
        <v>114.14600670563307</v>
      </c>
      <c r="H7" s="363">
        <v>112.45897058464244</v>
      </c>
      <c r="I7" s="363">
        <v>110.35378136375851</v>
      </c>
      <c r="J7" s="363"/>
    </row>
    <row r="8" spans="1:10" s="30" customFormat="1" ht="21.75" customHeight="1">
      <c r="A8" s="280" t="s">
        <v>3</v>
      </c>
      <c r="B8" s="364">
        <v>0.243817318678797</v>
      </c>
      <c r="C8" s="364">
        <v>0.19204327735827792</v>
      </c>
      <c r="D8" s="364">
        <v>0.21638679138960892</v>
      </c>
      <c r="E8" s="364">
        <v>0.224079593071459</v>
      </c>
      <c r="F8" s="364">
        <v>0.14626968252429753</v>
      </c>
      <c r="G8" s="364">
        <v>7.8827946031165344E-2</v>
      </c>
      <c r="H8" s="364">
        <v>7.7632302015823038E-2</v>
      </c>
      <c r="I8" s="364">
        <v>8.5046622994862306E-2</v>
      </c>
      <c r="J8" s="364"/>
    </row>
    <row r="9" spans="1:10" s="30" customFormat="1" ht="21.75" customHeight="1">
      <c r="A9" s="428" t="s">
        <v>4</v>
      </c>
      <c r="B9" s="364"/>
      <c r="C9" s="364"/>
      <c r="D9" s="364"/>
      <c r="E9" s="364"/>
      <c r="F9" s="364"/>
      <c r="G9" s="363"/>
      <c r="H9" s="363"/>
      <c r="I9" s="363"/>
      <c r="J9" s="363"/>
    </row>
    <row r="10" spans="1:10" s="30" customFormat="1" ht="21.75" customHeight="1">
      <c r="A10" s="280" t="s">
        <v>5</v>
      </c>
      <c r="B10" s="364">
        <v>0</v>
      </c>
      <c r="C10" s="364">
        <v>0</v>
      </c>
      <c r="D10" s="364">
        <v>0</v>
      </c>
      <c r="E10" s="364">
        <v>0</v>
      </c>
      <c r="F10" s="364">
        <v>0</v>
      </c>
      <c r="G10" s="364">
        <v>0</v>
      </c>
      <c r="H10" s="364">
        <v>0</v>
      </c>
      <c r="I10" s="364">
        <v>0</v>
      </c>
      <c r="J10" s="364"/>
    </row>
    <row r="11" spans="1:10" s="30" customFormat="1" ht="21.75" customHeight="1">
      <c r="A11" s="428" t="s">
        <v>6</v>
      </c>
      <c r="B11" s="364"/>
      <c r="C11" s="364"/>
      <c r="D11" s="364"/>
      <c r="E11" s="364"/>
      <c r="F11" s="364"/>
      <c r="G11" s="363"/>
      <c r="H11" s="363"/>
      <c r="I11" s="363"/>
      <c r="J11" s="363"/>
    </row>
    <row r="12" spans="1:10" s="30" customFormat="1" ht="21.75" customHeight="1">
      <c r="A12" s="280" t="s">
        <v>7</v>
      </c>
      <c r="B12" s="364">
        <v>208.99235827261418</v>
      </c>
      <c r="C12" s="364">
        <v>208.2</v>
      </c>
      <c r="D12" s="364">
        <v>208.4</v>
      </c>
      <c r="E12" s="364">
        <v>193.24281654562677</v>
      </c>
      <c r="F12" s="364">
        <v>196.50348217943463</v>
      </c>
      <c r="G12" s="364">
        <v>187.68695101685529</v>
      </c>
      <c r="H12" s="364">
        <v>175.75521305530376</v>
      </c>
      <c r="I12" s="364">
        <v>162.70172257479601</v>
      </c>
      <c r="J12" s="364"/>
    </row>
    <row r="13" spans="1:10" s="30" customFormat="1" ht="21.75" customHeight="1">
      <c r="A13" s="428" t="s">
        <v>8</v>
      </c>
      <c r="B13" s="364"/>
      <c r="C13" s="364"/>
      <c r="D13" s="364"/>
      <c r="E13" s="364"/>
      <c r="F13" s="364"/>
      <c r="G13" s="364"/>
      <c r="H13" s="356"/>
      <c r="I13" s="474"/>
      <c r="J13" s="356"/>
    </row>
    <row r="14" spans="1:10" s="30" customFormat="1" ht="21.75" customHeight="1">
      <c r="A14" s="280" t="s">
        <v>9</v>
      </c>
      <c r="B14" s="364">
        <v>22.644087648235814</v>
      </c>
      <c r="C14" s="364">
        <v>20.5</v>
      </c>
      <c r="D14" s="364">
        <v>20.3</v>
      </c>
      <c r="E14" s="364">
        <v>18.203299348006826</v>
      </c>
      <c r="F14" s="364">
        <v>16.600990987476102</v>
      </c>
      <c r="G14" s="364">
        <v>16.799420709630699</v>
      </c>
      <c r="H14" s="364">
        <v>15.5695758850333</v>
      </c>
      <c r="I14" s="364">
        <v>16.508937960042061</v>
      </c>
      <c r="J14" s="364"/>
    </row>
    <row r="15" spans="1:10" s="30" customFormat="1" ht="21.75" customHeight="1">
      <c r="A15" s="428" t="s">
        <v>31</v>
      </c>
      <c r="B15" s="364"/>
      <c r="C15" s="364"/>
      <c r="D15" s="364"/>
      <c r="E15" s="364"/>
      <c r="F15" s="364"/>
      <c r="G15" s="364"/>
      <c r="H15" s="356"/>
      <c r="I15" s="474"/>
      <c r="J15" s="356"/>
    </row>
    <row r="16" spans="1:10" s="30" customFormat="1" ht="21.75" customHeight="1">
      <c r="A16" s="280" t="s">
        <v>11</v>
      </c>
      <c r="B16" s="364">
        <v>90.048452686528421</v>
      </c>
      <c r="C16" s="364">
        <v>76.3</v>
      </c>
      <c r="D16" s="364">
        <v>60.9</v>
      </c>
      <c r="E16" s="364">
        <v>60.18528393376419</v>
      </c>
      <c r="F16" s="364">
        <v>52.66378689704824</v>
      </c>
      <c r="G16" s="364">
        <v>47.610186986104189</v>
      </c>
      <c r="H16" s="364">
        <v>45.071177311201495</v>
      </c>
      <c r="I16" s="364">
        <v>39.600967351874246</v>
      </c>
      <c r="J16" s="364"/>
    </row>
    <row r="17" spans="1:10" s="30" customFormat="1" ht="21.75" customHeight="1">
      <c r="A17" s="428" t="s">
        <v>32</v>
      </c>
      <c r="B17" s="364"/>
      <c r="C17" s="364"/>
      <c r="D17" s="364"/>
      <c r="E17" s="364"/>
      <c r="F17" s="364"/>
      <c r="G17" s="364"/>
      <c r="H17" s="356"/>
      <c r="I17" s="474"/>
      <c r="J17" s="356"/>
    </row>
    <row r="18" spans="1:10" s="30" customFormat="1" ht="21.75" customHeight="1">
      <c r="A18" s="280" t="s">
        <v>13</v>
      </c>
      <c r="B18" s="364">
        <v>211.13352666750725</v>
      </c>
      <c r="C18" s="364">
        <v>182.4</v>
      </c>
      <c r="D18" s="364">
        <v>155.5</v>
      </c>
      <c r="E18" s="364">
        <v>136.89942786241124</v>
      </c>
      <c r="F18" s="364">
        <v>133.20046646784431</v>
      </c>
      <c r="G18" s="364">
        <v>130.70187762231126</v>
      </c>
      <c r="H18" s="364">
        <v>113.36631835468745</v>
      </c>
      <c r="I18" s="364">
        <v>99.536609681349915</v>
      </c>
      <c r="J18" s="364"/>
    </row>
    <row r="19" spans="1:10" s="30" customFormat="1" ht="21.75" customHeight="1">
      <c r="A19" s="428" t="s">
        <v>34</v>
      </c>
      <c r="B19" s="364"/>
      <c r="C19" s="364"/>
      <c r="D19" s="364"/>
      <c r="E19" s="364"/>
      <c r="F19" s="364"/>
      <c r="G19" s="364"/>
      <c r="H19" s="356"/>
      <c r="I19" s="474"/>
      <c r="J19" s="356"/>
    </row>
    <row r="20" spans="1:10" s="30" customFormat="1" ht="21.75" customHeight="1">
      <c r="A20" s="280" t="s">
        <v>15</v>
      </c>
      <c r="B20" s="364">
        <v>96.479667557138612</v>
      </c>
      <c r="C20" s="364">
        <v>109.7</v>
      </c>
      <c r="D20" s="364">
        <v>105.6</v>
      </c>
      <c r="E20" s="364">
        <v>93.040340881262964</v>
      </c>
      <c r="F20" s="364">
        <v>102.30644394537973</v>
      </c>
      <c r="G20" s="364">
        <v>97.365915925661497</v>
      </c>
      <c r="H20" s="364">
        <v>90.377155058507668</v>
      </c>
      <c r="I20" s="364">
        <v>82.84620995105864</v>
      </c>
      <c r="J20" s="364"/>
    </row>
    <row r="21" spans="1:10" s="30" customFormat="1" ht="21.75" customHeight="1">
      <c r="A21" s="428" t="s">
        <v>35</v>
      </c>
      <c r="B21" s="364"/>
      <c r="C21" s="364"/>
      <c r="D21" s="364"/>
      <c r="E21" s="364"/>
      <c r="F21" s="364"/>
      <c r="G21" s="364"/>
      <c r="H21" s="364"/>
      <c r="I21" s="364"/>
      <c r="J21" s="364"/>
    </row>
    <row r="22" spans="1:10" s="30" customFormat="1" ht="21.75" customHeight="1">
      <c r="A22" s="280" t="s">
        <v>17</v>
      </c>
      <c r="B22" s="364">
        <v>76.052216103816093</v>
      </c>
      <c r="C22" s="364">
        <v>85.5</v>
      </c>
      <c r="D22" s="364">
        <v>92.5</v>
      </c>
      <c r="E22" s="364">
        <v>81.184731724882965</v>
      </c>
      <c r="F22" s="364">
        <v>91.184115162572169</v>
      </c>
      <c r="G22" s="364">
        <v>99.446164877210549</v>
      </c>
      <c r="H22" s="364">
        <v>97.815299109247448</v>
      </c>
      <c r="I22" s="364">
        <v>95.43334243108454</v>
      </c>
      <c r="J22" s="364"/>
    </row>
    <row r="23" spans="1:10" s="30" customFormat="1" ht="21.75" customHeight="1">
      <c r="A23" s="428" t="s">
        <v>36</v>
      </c>
      <c r="B23" s="364"/>
      <c r="C23" s="364"/>
      <c r="D23" s="364"/>
      <c r="E23" s="364"/>
      <c r="F23" s="364"/>
      <c r="G23" s="364"/>
      <c r="H23" s="364"/>
      <c r="I23" s="364"/>
      <c r="J23" s="364"/>
    </row>
    <row r="24" spans="1:10" s="30" customFormat="1" ht="21.75" customHeight="1">
      <c r="A24" s="280" t="s">
        <v>19</v>
      </c>
      <c r="B24" s="364">
        <v>3.4325459554672326</v>
      </c>
      <c r="C24" s="364">
        <v>1.291265270061335</v>
      </c>
      <c r="D24" s="364">
        <v>1.0534006150500366</v>
      </c>
      <c r="E24" s="364">
        <v>0.89934104357181288</v>
      </c>
      <c r="F24" s="364">
        <v>0.75334264617840752</v>
      </c>
      <c r="G24" s="364">
        <v>0.17836007364544976</v>
      </c>
      <c r="H24" s="364">
        <v>0</v>
      </c>
      <c r="I24" s="364">
        <v>0</v>
      </c>
      <c r="J24" s="364"/>
    </row>
    <row r="25" spans="1:10" s="30" customFormat="1" ht="21.75" customHeight="1">
      <c r="A25" s="428" t="s">
        <v>37</v>
      </c>
      <c r="B25" s="364"/>
      <c r="C25" s="364"/>
      <c r="D25" s="364"/>
      <c r="E25" s="364"/>
      <c r="F25" s="364"/>
      <c r="G25" s="364"/>
      <c r="H25" s="364"/>
      <c r="I25" s="364"/>
      <c r="J25" s="364"/>
    </row>
    <row r="26" spans="1:10" s="30" customFormat="1" ht="21.75" customHeight="1">
      <c r="A26" s="280" t="s">
        <v>21</v>
      </c>
      <c r="B26" s="364">
        <v>64.113483509060472</v>
      </c>
      <c r="C26" s="364">
        <v>39.4</v>
      </c>
      <c r="D26" s="364">
        <v>41.2</v>
      </c>
      <c r="E26" s="364">
        <v>38.544955387783119</v>
      </c>
      <c r="F26" s="364">
        <v>33.964313842644138</v>
      </c>
      <c r="G26" s="364">
        <v>25.470354018256181</v>
      </c>
      <c r="H26" s="364">
        <v>23.900395488501537</v>
      </c>
      <c r="I26" s="364">
        <v>23.114105756554856</v>
      </c>
      <c r="J26" s="364"/>
    </row>
    <row r="27" spans="1:10" s="30" customFormat="1" ht="21.75" customHeight="1">
      <c r="A27" s="428" t="s">
        <v>38</v>
      </c>
      <c r="B27" s="364"/>
      <c r="C27" s="364"/>
      <c r="D27" s="364"/>
      <c r="E27" s="364"/>
      <c r="F27" s="364"/>
      <c r="G27" s="364"/>
      <c r="H27" s="364"/>
      <c r="I27" s="364"/>
      <c r="J27" s="364"/>
    </row>
    <row r="28" spans="1:10" s="30" customFormat="1" ht="21.75" customHeight="1">
      <c r="A28" s="280" t="s">
        <v>23</v>
      </c>
      <c r="B28" s="364">
        <v>635.04646736087784</v>
      </c>
      <c r="C28" s="364">
        <v>714.6</v>
      </c>
      <c r="D28" s="364">
        <v>711.6</v>
      </c>
      <c r="E28" s="364">
        <v>705.26647745190792</v>
      </c>
      <c r="F28" s="364">
        <v>657.20998289470981</v>
      </c>
      <c r="G28" s="364">
        <v>551.96148432240557</v>
      </c>
      <c r="H28" s="364">
        <v>582.45608832519736</v>
      </c>
      <c r="I28" s="364">
        <v>639.21711756923219</v>
      </c>
      <c r="J28" s="364"/>
    </row>
    <row r="29" spans="1:10" s="30" customFormat="1" ht="21.75" customHeight="1">
      <c r="A29" s="428" t="s">
        <v>39</v>
      </c>
      <c r="B29" s="364"/>
      <c r="C29" s="364"/>
      <c r="D29" s="364"/>
      <c r="E29" s="364"/>
      <c r="F29" s="364"/>
      <c r="G29" s="364"/>
      <c r="H29" s="364"/>
      <c r="I29" s="364"/>
      <c r="J29" s="364"/>
    </row>
    <row r="30" spans="1:10" s="30" customFormat="1" ht="21.75" customHeight="1">
      <c r="A30" s="280" t="s">
        <v>25</v>
      </c>
      <c r="B30" s="364">
        <v>1102.559322485286</v>
      </c>
      <c r="C30" s="364">
        <v>1311</v>
      </c>
      <c r="D30" s="364">
        <v>1342.5</v>
      </c>
      <c r="E30" s="364">
        <v>1195.3083882609458</v>
      </c>
      <c r="F30" s="364">
        <v>1325.7825881885658</v>
      </c>
      <c r="G30" s="364">
        <v>1409.7493721995174</v>
      </c>
      <c r="H30" s="364">
        <v>1668.30749682338</v>
      </c>
      <c r="I30" s="364">
        <v>1656.3320626853028</v>
      </c>
      <c r="J30" s="364"/>
    </row>
    <row r="31" spans="1:10" s="30" customFormat="1" ht="21.75" customHeight="1">
      <c r="A31" s="428" t="s">
        <v>40</v>
      </c>
      <c r="B31" s="116"/>
      <c r="C31" s="116"/>
      <c r="D31" s="116"/>
      <c r="E31" s="116"/>
      <c r="F31" s="116"/>
      <c r="G31" s="116"/>
      <c r="H31" s="116"/>
      <c r="I31" s="116"/>
      <c r="J31" s="116"/>
    </row>
    <row r="32" spans="1:10" s="30" customFormat="1" ht="12.75" customHeight="1">
      <c r="A32" s="273"/>
      <c r="B32" s="273"/>
      <c r="C32" s="273"/>
      <c r="D32" s="273"/>
      <c r="E32" s="273"/>
      <c r="F32" s="273"/>
      <c r="G32" s="273"/>
      <c r="H32" s="273"/>
      <c r="I32" s="273"/>
      <c r="J32" s="281"/>
    </row>
    <row r="33" spans="1:10" s="30" customFormat="1" ht="20.100000000000001" customHeight="1">
      <c r="A33" s="29"/>
      <c r="B33" s="29"/>
      <c r="C33" s="29"/>
      <c r="D33" s="29"/>
      <c r="E33" s="29"/>
      <c r="F33" s="29"/>
      <c r="G33" s="29"/>
      <c r="H33" s="29"/>
      <c r="I33" s="29"/>
      <c r="J33" s="29"/>
    </row>
    <row r="34" spans="1:10" s="30" customFormat="1" ht="14.25">
      <c r="A34" s="29"/>
      <c r="B34" s="29"/>
      <c r="C34" s="29"/>
      <c r="D34" s="29"/>
      <c r="E34" s="29"/>
      <c r="F34" s="29"/>
      <c r="G34" s="29"/>
      <c r="H34" s="29"/>
      <c r="I34" s="29"/>
      <c r="J34" s="29"/>
    </row>
    <row r="35" spans="1:10" s="30" customFormat="1" ht="14.25">
      <c r="A35" s="29"/>
      <c r="B35" s="29"/>
      <c r="C35" s="29"/>
      <c r="D35" s="29"/>
      <c r="E35" s="29"/>
      <c r="F35" s="29"/>
      <c r="G35" s="29"/>
      <c r="H35" s="29"/>
      <c r="I35" s="29"/>
      <c r="J35" s="29"/>
    </row>
    <row r="36" spans="1:10" s="30" customFormat="1" ht="14.25">
      <c r="A36" s="29"/>
      <c r="B36" s="29"/>
      <c r="C36" s="29"/>
      <c r="D36" s="29"/>
      <c r="E36" s="29"/>
      <c r="F36" s="29"/>
      <c r="G36" s="29"/>
      <c r="H36" s="29"/>
      <c r="I36" s="29"/>
      <c r="J36" s="29"/>
    </row>
    <row r="37" spans="1:10" s="30" customFormat="1" ht="14.25">
      <c r="A37" s="29"/>
      <c r="B37" s="29"/>
      <c r="C37" s="29"/>
      <c r="D37" s="29"/>
      <c r="E37" s="29"/>
      <c r="F37" s="29"/>
      <c r="G37" s="29"/>
      <c r="H37" s="29"/>
      <c r="I37" s="29"/>
      <c r="J37" s="29"/>
    </row>
    <row r="38" spans="1:10" s="30" customFormat="1" ht="14.25">
      <c r="A38" s="29"/>
      <c r="B38" s="29"/>
      <c r="C38" s="29"/>
      <c r="D38" s="29"/>
      <c r="E38" s="29"/>
      <c r="F38" s="29"/>
      <c r="G38" s="29"/>
      <c r="H38" s="29"/>
      <c r="I38" s="29"/>
      <c r="J38" s="29"/>
    </row>
    <row r="39" spans="1:10" s="30" customFormat="1" ht="14.25">
      <c r="A39" s="29"/>
      <c r="B39" s="29"/>
      <c r="C39" s="29"/>
      <c r="D39" s="29"/>
      <c r="E39" s="29"/>
      <c r="F39" s="29"/>
      <c r="G39" s="29"/>
      <c r="H39" s="29"/>
      <c r="I39" s="29"/>
      <c r="J39" s="29"/>
    </row>
    <row r="40" spans="1:10" s="30" customFormat="1" ht="14.25">
      <c r="A40" s="29"/>
      <c r="B40" s="29"/>
      <c r="C40" s="29"/>
      <c r="D40" s="29"/>
      <c r="E40" s="29"/>
      <c r="F40" s="29"/>
      <c r="G40" s="29"/>
      <c r="H40" s="29"/>
      <c r="I40" s="29"/>
      <c r="J40" s="29"/>
    </row>
    <row r="41" spans="1:10" s="30" customFormat="1" ht="14.25">
      <c r="A41" s="29"/>
      <c r="B41" s="29"/>
      <c r="C41" s="29"/>
      <c r="D41" s="29"/>
      <c r="E41" s="29"/>
      <c r="F41" s="29"/>
      <c r="G41" s="29"/>
      <c r="H41" s="29"/>
      <c r="I41" s="29"/>
      <c r="J41" s="29"/>
    </row>
    <row r="42" spans="1:10" s="30" customFormat="1" ht="14.25">
      <c r="A42" s="29"/>
      <c r="B42" s="29"/>
      <c r="C42" s="29"/>
      <c r="D42" s="29"/>
      <c r="E42" s="29"/>
      <c r="F42" s="29"/>
      <c r="G42" s="29"/>
      <c r="H42" s="29"/>
      <c r="I42" s="29"/>
      <c r="J42" s="29"/>
    </row>
    <row r="43" spans="1:10" s="30" customFormat="1" ht="14.25">
      <c r="A43" s="29"/>
      <c r="B43" s="29"/>
      <c r="C43" s="29"/>
      <c r="D43" s="29"/>
      <c r="E43" s="29"/>
      <c r="F43" s="29"/>
      <c r="G43" s="29"/>
      <c r="H43" s="29"/>
      <c r="I43" s="29"/>
      <c r="J43" s="29"/>
    </row>
    <row r="44" spans="1:10" s="30" customFormat="1" ht="14.25">
      <c r="A44" s="29"/>
      <c r="B44" s="29"/>
      <c r="C44" s="29"/>
      <c r="D44" s="29"/>
      <c r="E44" s="29"/>
      <c r="F44" s="29"/>
      <c r="G44" s="29"/>
      <c r="H44" s="29"/>
      <c r="I44" s="29"/>
      <c r="J44" s="29"/>
    </row>
    <row r="45" spans="1:10" s="30" customFormat="1" ht="14.25">
      <c r="A45" s="29"/>
      <c r="B45" s="29"/>
      <c r="C45" s="29"/>
      <c r="D45" s="29"/>
      <c r="E45" s="29"/>
      <c r="F45" s="29"/>
      <c r="G45" s="29"/>
      <c r="H45" s="29"/>
      <c r="I45" s="29"/>
      <c r="J45" s="29"/>
    </row>
    <row r="46" spans="1:10" s="30" customFormat="1" ht="14.25">
      <c r="A46" s="29"/>
      <c r="B46" s="29"/>
      <c r="C46" s="29"/>
      <c r="D46" s="29"/>
      <c r="E46" s="29"/>
      <c r="F46" s="29"/>
      <c r="G46" s="29"/>
      <c r="H46" s="29"/>
      <c r="I46" s="29"/>
      <c r="J46" s="29"/>
    </row>
    <row r="47" spans="1:10" s="30" customFormat="1" ht="14.25">
      <c r="A47" s="29"/>
      <c r="B47" s="29"/>
      <c r="C47" s="29"/>
      <c r="D47" s="29"/>
      <c r="E47" s="29"/>
      <c r="F47" s="29"/>
      <c r="G47" s="29"/>
      <c r="H47" s="29"/>
      <c r="I47" s="29"/>
      <c r="J47" s="29"/>
    </row>
    <row r="48" spans="1:10" s="30" customFormat="1" ht="14.25">
      <c r="A48" s="29"/>
      <c r="B48" s="29"/>
      <c r="C48" s="29"/>
      <c r="D48" s="29"/>
      <c r="E48" s="29"/>
      <c r="F48" s="29"/>
      <c r="G48" s="29"/>
      <c r="H48" s="29"/>
      <c r="I48" s="29"/>
      <c r="J48" s="29"/>
    </row>
    <row r="49" spans="1:10" s="30" customFormat="1" ht="14.25">
      <c r="A49" s="29"/>
      <c r="B49" s="29"/>
      <c r="C49" s="29"/>
      <c r="D49" s="29"/>
      <c r="E49" s="29"/>
      <c r="F49" s="29"/>
      <c r="G49" s="29"/>
      <c r="H49" s="29"/>
      <c r="I49" s="29"/>
      <c r="J49" s="29"/>
    </row>
    <row r="50" spans="1:10" s="30" customFormat="1" ht="14.25">
      <c r="A50" s="29"/>
      <c r="B50" s="29"/>
      <c r="C50" s="29"/>
      <c r="D50" s="29"/>
      <c r="E50" s="29"/>
      <c r="F50" s="29"/>
      <c r="G50" s="29"/>
      <c r="H50" s="29"/>
      <c r="I50" s="29"/>
      <c r="J50" s="29"/>
    </row>
    <row r="51" spans="1:10" s="30" customFormat="1" ht="14.25">
      <c r="A51" s="29"/>
      <c r="B51" s="29"/>
      <c r="C51" s="29"/>
      <c r="D51" s="29"/>
      <c r="E51" s="29"/>
      <c r="F51" s="29"/>
      <c r="G51" s="29"/>
      <c r="H51" s="29"/>
      <c r="I51" s="29"/>
      <c r="J51" s="29"/>
    </row>
    <row r="52" spans="1:10" s="30" customFormat="1" ht="14.25">
      <c r="A52" s="29"/>
      <c r="B52" s="29"/>
      <c r="C52" s="29"/>
      <c r="D52" s="29"/>
      <c r="E52" s="29"/>
      <c r="F52" s="29"/>
      <c r="G52" s="29"/>
      <c r="H52" s="29"/>
      <c r="I52" s="29"/>
      <c r="J52" s="29"/>
    </row>
    <row r="53" spans="1:10" s="30" customFormat="1" ht="14.25">
      <c r="A53" s="29"/>
      <c r="B53" s="29"/>
      <c r="C53" s="29"/>
      <c r="D53" s="29"/>
      <c r="E53" s="29"/>
      <c r="F53" s="29"/>
      <c r="G53" s="29"/>
      <c r="H53" s="29"/>
      <c r="I53" s="29"/>
      <c r="J53" s="29"/>
    </row>
    <row r="54" spans="1:10" s="30" customFormat="1" ht="14.25">
      <c r="A54" s="29"/>
      <c r="B54" s="29"/>
      <c r="C54" s="29"/>
      <c r="D54" s="29"/>
      <c r="E54" s="29"/>
      <c r="F54" s="29"/>
      <c r="G54" s="29"/>
      <c r="H54" s="29"/>
      <c r="I54" s="29"/>
      <c r="J54" s="29"/>
    </row>
    <row r="55" spans="1:10" s="30" customFormat="1" ht="14.25">
      <c r="A55" s="29"/>
      <c r="B55" s="29"/>
      <c r="C55" s="29"/>
      <c r="D55" s="29"/>
      <c r="E55" s="29"/>
      <c r="F55" s="29"/>
      <c r="G55" s="29"/>
      <c r="H55" s="29"/>
      <c r="I55" s="29"/>
      <c r="J55" s="29"/>
    </row>
    <row r="56" spans="1:10" s="30" customFormat="1" ht="14.25">
      <c r="A56" s="29"/>
      <c r="B56" s="29"/>
      <c r="C56" s="29"/>
      <c r="D56" s="29"/>
      <c r="E56" s="29"/>
      <c r="F56" s="29"/>
      <c r="G56" s="29"/>
      <c r="H56" s="29"/>
      <c r="I56" s="29"/>
      <c r="J56" s="29"/>
    </row>
    <row r="57" spans="1:10" s="30" customFormat="1" ht="14.25">
      <c r="A57" s="29"/>
      <c r="B57" s="29"/>
      <c r="C57" s="29"/>
      <c r="D57" s="29"/>
      <c r="E57" s="29"/>
      <c r="F57" s="29"/>
      <c r="G57" s="29"/>
      <c r="H57" s="29"/>
      <c r="I57" s="29"/>
      <c r="J57" s="29"/>
    </row>
    <row r="58" spans="1:10" s="30" customFormat="1" ht="14.25">
      <c r="A58" s="29"/>
      <c r="B58" s="29"/>
      <c r="C58" s="29"/>
      <c r="D58" s="29"/>
      <c r="E58" s="29"/>
      <c r="F58" s="29"/>
      <c r="G58" s="29"/>
      <c r="H58" s="29"/>
      <c r="I58" s="29"/>
      <c r="J58" s="29"/>
    </row>
    <row r="59" spans="1:10" s="30" customFormat="1" ht="14.25">
      <c r="A59" s="29"/>
      <c r="B59" s="29"/>
      <c r="C59" s="29"/>
      <c r="D59" s="29"/>
      <c r="E59" s="29"/>
      <c r="F59" s="29"/>
      <c r="G59" s="29"/>
      <c r="H59" s="29"/>
      <c r="I59" s="29"/>
      <c r="J59" s="29"/>
    </row>
    <row r="60" spans="1:10" s="30" customFormat="1" ht="14.25">
      <c r="A60" s="29"/>
      <c r="B60" s="29"/>
      <c r="C60" s="29"/>
      <c r="D60" s="29"/>
      <c r="E60" s="29"/>
      <c r="F60" s="29"/>
      <c r="G60" s="29"/>
      <c r="H60" s="29"/>
      <c r="I60" s="29"/>
      <c r="J60" s="29"/>
    </row>
    <row r="61" spans="1:10" s="30" customFormat="1" ht="14.25">
      <c r="A61" s="29"/>
      <c r="B61" s="29"/>
      <c r="C61" s="29"/>
      <c r="D61" s="29"/>
      <c r="E61" s="29"/>
      <c r="F61" s="29"/>
      <c r="G61" s="29"/>
      <c r="H61" s="29"/>
      <c r="I61" s="29"/>
      <c r="J61" s="29"/>
    </row>
    <row r="62" spans="1:10" ht="14.25">
      <c r="A62" s="29"/>
      <c r="B62" s="29"/>
      <c r="C62" s="29"/>
      <c r="D62" s="29"/>
      <c r="E62" s="29"/>
      <c r="F62" s="29"/>
      <c r="G62" s="29"/>
      <c r="H62" s="29"/>
      <c r="I62" s="29"/>
      <c r="J62" s="29"/>
    </row>
    <row r="63" spans="1:10" ht="14.25">
      <c r="A63" s="29"/>
      <c r="B63" s="29"/>
      <c r="C63" s="29"/>
      <c r="D63" s="29"/>
      <c r="E63" s="29"/>
      <c r="F63" s="29"/>
      <c r="G63" s="29"/>
      <c r="H63" s="29"/>
      <c r="I63" s="29"/>
      <c r="J63" s="29"/>
    </row>
    <row r="64" spans="1:10" ht="14.25">
      <c r="A64" s="29"/>
      <c r="B64" s="29"/>
      <c r="C64" s="29"/>
      <c r="D64" s="29"/>
      <c r="E64" s="29"/>
      <c r="F64" s="29"/>
      <c r="G64" s="29"/>
      <c r="H64" s="29"/>
      <c r="I64" s="29"/>
      <c r="J64" s="29"/>
    </row>
    <row r="65" spans="1:10" ht="14.25">
      <c r="A65" s="29"/>
      <c r="B65" s="29"/>
      <c r="C65" s="29"/>
      <c r="D65" s="29"/>
      <c r="E65" s="29"/>
      <c r="F65" s="29"/>
      <c r="G65" s="29"/>
      <c r="H65" s="29"/>
      <c r="I65" s="29"/>
      <c r="J65" s="29"/>
    </row>
    <row r="66" spans="1:10" ht="14.25">
      <c r="A66" s="29"/>
      <c r="B66" s="29"/>
      <c r="C66" s="29"/>
      <c r="D66" s="29"/>
      <c r="E66" s="29"/>
      <c r="F66" s="29"/>
      <c r="G66" s="29"/>
      <c r="H66" s="29"/>
      <c r="I66" s="29"/>
      <c r="J66" s="29"/>
    </row>
    <row r="67" spans="1:10" ht="14.25">
      <c r="A67" s="29"/>
      <c r="B67" s="29"/>
      <c r="C67" s="29"/>
      <c r="D67" s="29"/>
      <c r="E67" s="29"/>
      <c r="F67" s="29"/>
      <c r="G67" s="29"/>
      <c r="H67" s="29"/>
      <c r="I67" s="29"/>
      <c r="J67" s="29"/>
    </row>
    <row r="68" spans="1:10" ht="14.25">
      <c r="A68" s="29"/>
      <c r="B68" s="29"/>
      <c r="C68" s="29"/>
      <c r="D68" s="29"/>
      <c r="E68" s="29"/>
      <c r="F68" s="29"/>
      <c r="G68" s="29"/>
      <c r="H68" s="29"/>
      <c r="I68" s="29"/>
      <c r="J68" s="29"/>
    </row>
    <row r="69" spans="1:10" ht="14.25">
      <c r="A69" s="29"/>
      <c r="B69" s="29"/>
      <c r="C69" s="29"/>
      <c r="D69" s="29"/>
      <c r="E69" s="29"/>
      <c r="F69" s="29"/>
      <c r="G69" s="29"/>
      <c r="H69" s="29"/>
      <c r="I69" s="29"/>
      <c r="J69" s="29"/>
    </row>
    <row r="70" spans="1:10" ht="14.25">
      <c r="A70" s="29"/>
      <c r="B70" s="29"/>
      <c r="C70" s="29"/>
      <c r="D70" s="29"/>
      <c r="E70" s="29"/>
      <c r="F70" s="29"/>
      <c r="G70" s="29"/>
      <c r="H70" s="29"/>
      <c r="I70" s="29"/>
      <c r="J70" s="29"/>
    </row>
    <row r="71" spans="1:10" ht="14.25">
      <c r="A71" s="29"/>
      <c r="B71" s="29"/>
      <c r="C71" s="29"/>
      <c r="D71" s="29"/>
      <c r="E71" s="29"/>
      <c r="F71" s="29"/>
      <c r="G71" s="29"/>
      <c r="H71" s="29"/>
      <c r="I71" s="29"/>
      <c r="J71" s="29"/>
    </row>
    <row r="72" spans="1:10" ht="14.25">
      <c r="A72" s="29"/>
      <c r="B72" s="29"/>
      <c r="C72" s="29"/>
      <c r="D72" s="29"/>
      <c r="E72" s="29"/>
      <c r="F72" s="29"/>
      <c r="G72" s="29"/>
      <c r="H72" s="29"/>
      <c r="I72" s="29"/>
      <c r="J72" s="29"/>
    </row>
    <row r="73" spans="1:10" ht="14.25">
      <c r="A73" s="29"/>
      <c r="B73" s="29"/>
      <c r="C73" s="29"/>
      <c r="D73" s="29"/>
      <c r="E73" s="29"/>
      <c r="F73" s="29"/>
      <c r="G73" s="29"/>
      <c r="H73" s="29"/>
      <c r="I73" s="29"/>
      <c r="J73" s="29"/>
    </row>
    <row r="74" spans="1:10" ht="14.25">
      <c r="A74" s="29"/>
      <c r="B74" s="29"/>
      <c r="C74" s="29"/>
      <c r="D74" s="29"/>
      <c r="E74" s="29"/>
      <c r="F74" s="29"/>
      <c r="G74" s="29"/>
      <c r="H74" s="29"/>
      <c r="I74" s="29"/>
      <c r="J74" s="29"/>
    </row>
    <row r="75" spans="1:10" ht="14.25">
      <c r="A75" s="29"/>
      <c r="B75" s="29"/>
      <c r="C75" s="29"/>
      <c r="D75" s="29"/>
      <c r="E75" s="29"/>
      <c r="F75" s="29"/>
      <c r="G75" s="29"/>
      <c r="H75" s="29"/>
      <c r="I75" s="29"/>
      <c r="J75" s="29"/>
    </row>
    <row r="76" spans="1:10" ht="14.25">
      <c r="A76" s="29"/>
      <c r="B76" s="29"/>
      <c r="C76" s="29"/>
      <c r="D76" s="29"/>
      <c r="E76" s="29"/>
      <c r="F76" s="29"/>
      <c r="G76" s="29"/>
      <c r="H76" s="29"/>
      <c r="I76" s="29"/>
      <c r="J76" s="29"/>
    </row>
    <row r="77" spans="1:10" ht="14.25">
      <c r="A77" s="29"/>
      <c r="B77" s="29"/>
      <c r="C77" s="29"/>
      <c r="D77" s="29"/>
      <c r="E77" s="29"/>
      <c r="F77" s="29"/>
      <c r="G77" s="29"/>
      <c r="H77" s="29"/>
      <c r="I77" s="29"/>
      <c r="J77" s="29"/>
    </row>
    <row r="78" spans="1:10" ht="14.25">
      <c r="A78" s="29"/>
      <c r="B78" s="29"/>
      <c r="C78" s="29"/>
      <c r="D78" s="29"/>
      <c r="E78" s="29"/>
      <c r="F78" s="29"/>
      <c r="G78" s="29"/>
      <c r="H78" s="29"/>
      <c r="I78" s="29"/>
      <c r="J78" s="29"/>
    </row>
    <row r="79" spans="1:10" ht="14.25">
      <c r="A79" s="29"/>
      <c r="B79" s="29"/>
      <c r="C79" s="29"/>
      <c r="D79" s="29"/>
      <c r="E79" s="29"/>
      <c r="F79" s="29"/>
      <c r="G79" s="29"/>
      <c r="H79" s="29"/>
      <c r="I79" s="29"/>
      <c r="J79" s="29"/>
    </row>
    <row r="80" spans="1:10" ht="14.25">
      <c r="A80" s="29"/>
      <c r="B80" s="29"/>
      <c r="C80" s="29"/>
      <c r="D80" s="29"/>
      <c r="E80" s="29"/>
      <c r="F80" s="29"/>
      <c r="G80" s="29"/>
      <c r="H80" s="29"/>
      <c r="I80" s="29"/>
      <c r="J80" s="29"/>
    </row>
    <row r="81" spans="1:10" ht="14.25">
      <c r="A81" s="29"/>
      <c r="B81" s="29"/>
      <c r="C81" s="29"/>
      <c r="D81" s="29"/>
      <c r="E81" s="29"/>
      <c r="F81" s="29"/>
      <c r="G81" s="29"/>
      <c r="H81" s="29"/>
      <c r="I81" s="29"/>
      <c r="J81" s="29"/>
    </row>
    <row r="82" spans="1:10" ht="14.25">
      <c r="A82" s="29"/>
      <c r="B82" s="29"/>
      <c r="C82" s="29"/>
      <c r="D82" s="29"/>
      <c r="E82" s="29"/>
      <c r="F82" s="29"/>
      <c r="G82" s="29"/>
      <c r="H82" s="29"/>
      <c r="I82" s="29"/>
      <c r="J82" s="29"/>
    </row>
    <row r="83" spans="1:10" ht="14.25">
      <c r="A83" s="29"/>
      <c r="B83" s="29"/>
      <c r="C83" s="29"/>
      <c r="D83" s="29"/>
      <c r="E83" s="29"/>
      <c r="F83" s="29"/>
      <c r="G83" s="29"/>
      <c r="H83" s="29"/>
      <c r="I83" s="29"/>
      <c r="J83" s="29"/>
    </row>
    <row r="84" spans="1:10" ht="14.25">
      <c r="A84" s="29"/>
      <c r="B84" s="29"/>
      <c r="C84" s="29"/>
      <c r="D84" s="29"/>
      <c r="E84" s="29"/>
      <c r="F84" s="29"/>
      <c r="G84" s="29"/>
      <c r="H84" s="29"/>
      <c r="I84" s="29"/>
      <c r="J84" s="29"/>
    </row>
    <row r="85" spans="1:10" ht="14.25">
      <c r="A85" s="29"/>
      <c r="B85" s="29"/>
      <c r="C85" s="29"/>
      <c r="D85" s="29"/>
      <c r="E85" s="29"/>
      <c r="F85" s="29"/>
      <c r="G85" s="29"/>
      <c r="H85" s="29"/>
      <c r="I85" s="29"/>
      <c r="J85" s="29"/>
    </row>
    <row r="86" spans="1:10" ht="14.25">
      <c r="A86" s="29"/>
      <c r="B86" s="29"/>
      <c r="C86" s="29"/>
      <c r="D86" s="29"/>
      <c r="E86" s="29"/>
      <c r="F86" s="29"/>
      <c r="G86" s="29"/>
      <c r="H86" s="29"/>
      <c r="I86" s="29"/>
      <c r="J86" s="29"/>
    </row>
    <row r="87" spans="1:10" ht="14.25">
      <c r="A87" s="29"/>
      <c r="B87" s="29"/>
      <c r="C87" s="29"/>
      <c r="D87" s="29"/>
      <c r="E87" s="29"/>
      <c r="F87" s="29"/>
      <c r="G87" s="29"/>
      <c r="H87" s="29"/>
      <c r="I87" s="29"/>
      <c r="J87" s="29"/>
    </row>
    <row r="88" spans="1:10" ht="14.25">
      <c r="A88" s="29"/>
      <c r="B88" s="29"/>
      <c r="C88" s="29"/>
      <c r="D88" s="29"/>
      <c r="E88" s="29"/>
      <c r="F88" s="29"/>
      <c r="G88" s="29"/>
      <c r="H88" s="29"/>
      <c r="I88" s="29"/>
      <c r="J88" s="29"/>
    </row>
    <row r="89" spans="1:10" ht="14.25">
      <c r="A89" s="29"/>
      <c r="B89" s="29"/>
      <c r="C89" s="29"/>
      <c r="D89" s="29"/>
      <c r="E89" s="29"/>
      <c r="F89" s="29"/>
      <c r="G89" s="29"/>
      <c r="H89" s="29"/>
      <c r="I89" s="29"/>
      <c r="J89" s="29"/>
    </row>
    <row r="90" spans="1:10" ht="14.25">
      <c r="A90" s="29"/>
      <c r="B90" s="29"/>
      <c r="C90" s="29"/>
      <c r="D90" s="29"/>
      <c r="E90" s="29"/>
      <c r="F90" s="29"/>
      <c r="G90" s="29"/>
      <c r="H90" s="29"/>
      <c r="I90" s="29"/>
      <c r="J90" s="29"/>
    </row>
    <row r="91" spans="1:10" ht="14.25">
      <c r="A91" s="29"/>
      <c r="B91" s="29"/>
      <c r="C91" s="29"/>
      <c r="D91" s="29"/>
      <c r="E91" s="29"/>
      <c r="F91" s="29"/>
      <c r="G91" s="29"/>
      <c r="H91" s="29"/>
      <c r="I91" s="29"/>
      <c r="J91" s="29"/>
    </row>
    <row r="92" spans="1:10" ht="14.25">
      <c r="A92" s="29"/>
      <c r="B92" s="29"/>
      <c r="C92" s="29"/>
      <c r="D92" s="29"/>
      <c r="E92" s="29"/>
      <c r="F92" s="29"/>
      <c r="G92" s="29"/>
      <c r="H92" s="29"/>
      <c r="I92" s="29"/>
      <c r="J92" s="29"/>
    </row>
    <row r="93" spans="1:10" ht="14.25">
      <c r="A93" s="29"/>
      <c r="B93" s="29"/>
      <c r="C93" s="29"/>
      <c r="D93" s="29"/>
      <c r="E93" s="29"/>
      <c r="F93" s="29"/>
      <c r="G93" s="29"/>
      <c r="H93" s="29"/>
      <c r="I93" s="29"/>
      <c r="J93" s="29"/>
    </row>
    <row r="94" spans="1:10" ht="14.25">
      <c r="A94" s="29"/>
      <c r="B94" s="29"/>
      <c r="C94" s="29"/>
      <c r="D94" s="29"/>
      <c r="E94" s="29"/>
      <c r="F94" s="29"/>
      <c r="G94" s="29"/>
      <c r="H94" s="29"/>
      <c r="I94" s="29"/>
      <c r="J94" s="29"/>
    </row>
    <row r="95" spans="1:10" ht="14.25">
      <c r="A95" s="29"/>
      <c r="B95" s="29"/>
      <c r="C95" s="29"/>
      <c r="D95" s="29"/>
      <c r="E95" s="29"/>
      <c r="F95" s="29"/>
      <c r="G95" s="29"/>
      <c r="H95" s="29"/>
      <c r="I95" s="29"/>
      <c r="J95" s="29"/>
    </row>
    <row r="96" spans="1:10" ht="14.25">
      <c r="A96" s="29"/>
      <c r="B96" s="29"/>
      <c r="C96" s="29"/>
      <c r="D96" s="29"/>
      <c r="E96" s="29"/>
      <c r="F96" s="29"/>
      <c r="G96" s="29"/>
      <c r="H96" s="29"/>
      <c r="I96" s="29"/>
      <c r="J96" s="29"/>
    </row>
    <row r="97" spans="1:10" ht="14.25">
      <c r="A97" s="29"/>
      <c r="B97" s="29"/>
      <c r="C97" s="29"/>
      <c r="D97" s="29"/>
      <c r="E97" s="29"/>
      <c r="F97" s="29"/>
      <c r="G97" s="29"/>
      <c r="H97" s="29"/>
      <c r="I97" s="29"/>
      <c r="J97" s="29"/>
    </row>
    <row r="98" spans="1:10" ht="14.25">
      <c r="A98" s="29"/>
      <c r="B98" s="29"/>
      <c r="C98" s="29"/>
      <c r="D98" s="29"/>
      <c r="E98" s="29"/>
      <c r="F98" s="29"/>
      <c r="G98" s="29"/>
      <c r="H98" s="29"/>
      <c r="I98" s="29"/>
      <c r="J98" s="29"/>
    </row>
    <row r="99" spans="1:10" ht="14.25">
      <c r="A99" s="29"/>
      <c r="B99" s="29"/>
      <c r="C99" s="29"/>
      <c r="D99" s="29"/>
      <c r="E99" s="29"/>
      <c r="F99" s="29"/>
      <c r="G99" s="29"/>
      <c r="H99" s="29"/>
      <c r="I99" s="29"/>
      <c r="J99" s="29"/>
    </row>
    <row r="100" spans="1:10" ht="14.25">
      <c r="A100" s="29"/>
      <c r="B100" s="29"/>
      <c r="C100" s="29"/>
      <c r="D100" s="29"/>
      <c r="E100" s="29"/>
      <c r="F100" s="29"/>
      <c r="G100" s="29"/>
      <c r="H100" s="29"/>
      <c r="I100" s="29"/>
      <c r="J100" s="29"/>
    </row>
    <row r="101" spans="1:10" ht="14.25">
      <c r="A101" s="29"/>
      <c r="B101" s="29"/>
      <c r="C101" s="29"/>
      <c r="D101" s="29"/>
      <c r="E101" s="29"/>
      <c r="F101" s="29"/>
      <c r="G101" s="29"/>
      <c r="H101" s="29"/>
      <c r="I101" s="29"/>
      <c r="J101" s="29"/>
    </row>
    <row r="102" spans="1:10" ht="14.25">
      <c r="A102" s="29"/>
      <c r="B102" s="29"/>
      <c r="C102" s="29"/>
      <c r="D102" s="29"/>
      <c r="E102" s="29"/>
      <c r="F102" s="29"/>
      <c r="G102" s="29"/>
      <c r="H102" s="29"/>
      <c r="I102" s="29"/>
      <c r="J102" s="29"/>
    </row>
    <row r="103" spans="1:10" ht="14.25">
      <c r="A103" s="29"/>
      <c r="B103" s="29"/>
      <c r="C103" s="29"/>
      <c r="D103" s="29"/>
      <c r="E103" s="29"/>
      <c r="F103" s="29"/>
      <c r="G103" s="29"/>
      <c r="H103" s="29"/>
      <c r="I103" s="29"/>
      <c r="J103" s="29"/>
    </row>
    <row r="104" spans="1:10" ht="14.25">
      <c r="A104" s="29"/>
      <c r="B104" s="29"/>
      <c r="C104" s="29"/>
      <c r="D104" s="29"/>
      <c r="E104" s="29"/>
      <c r="F104" s="29"/>
      <c r="G104" s="29"/>
      <c r="H104" s="29"/>
      <c r="I104" s="29"/>
      <c r="J104" s="29"/>
    </row>
    <row r="105" spans="1:10" ht="14.25">
      <c r="A105" s="29"/>
      <c r="B105" s="29"/>
      <c r="C105" s="29"/>
      <c r="D105" s="29"/>
      <c r="E105" s="29"/>
      <c r="F105" s="29"/>
      <c r="G105" s="29"/>
      <c r="H105" s="29"/>
      <c r="I105" s="29"/>
      <c r="J105" s="29"/>
    </row>
    <row r="106" spans="1:10" ht="14.25">
      <c r="A106" s="29"/>
      <c r="B106" s="29"/>
      <c r="C106" s="29"/>
      <c r="D106" s="29"/>
      <c r="E106" s="29"/>
      <c r="F106" s="29"/>
      <c r="G106" s="29"/>
      <c r="H106" s="29"/>
      <c r="I106" s="29"/>
      <c r="J106" s="29"/>
    </row>
    <row r="107" spans="1:10" ht="14.25">
      <c r="A107" s="29"/>
      <c r="B107" s="29"/>
      <c r="C107" s="29"/>
      <c r="D107" s="29"/>
      <c r="E107" s="29"/>
      <c r="F107" s="29"/>
      <c r="G107" s="29"/>
      <c r="H107" s="29"/>
      <c r="I107" s="29"/>
      <c r="J107" s="29"/>
    </row>
    <row r="108" spans="1:10" ht="14.25">
      <c r="A108" s="29"/>
      <c r="B108" s="29"/>
      <c r="C108" s="29"/>
      <c r="D108" s="29"/>
      <c r="E108" s="29"/>
      <c r="F108" s="29"/>
      <c r="G108" s="29"/>
      <c r="H108" s="29"/>
      <c r="I108" s="29"/>
      <c r="J108" s="29"/>
    </row>
    <row r="109" spans="1:10" ht="14.25">
      <c r="A109" s="29"/>
      <c r="B109" s="29"/>
      <c r="C109" s="29"/>
      <c r="D109" s="29"/>
      <c r="E109" s="29"/>
      <c r="F109" s="29"/>
      <c r="G109" s="29"/>
      <c r="H109" s="29"/>
      <c r="I109" s="29"/>
      <c r="J109" s="29"/>
    </row>
    <row r="110" spans="1:10" ht="14.25">
      <c r="A110" s="29"/>
      <c r="B110" s="29"/>
      <c r="C110" s="29"/>
      <c r="D110" s="29"/>
      <c r="E110" s="29"/>
      <c r="F110" s="29"/>
      <c r="G110" s="29"/>
      <c r="H110" s="29"/>
      <c r="I110" s="29"/>
      <c r="J110" s="29"/>
    </row>
    <row r="111" spans="1:10" ht="14.25">
      <c r="A111" s="29"/>
      <c r="B111" s="29"/>
      <c r="C111" s="29"/>
      <c r="D111" s="29"/>
      <c r="E111" s="29"/>
      <c r="F111" s="29"/>
      <c r="G111" s="29"/>
      <c r="H111" s="29"/>
      <c r="I111" s="29"/>
      <c r="J111" s="29"/>
    </row>
    <row r="112" spans="1:10" ht="14.25">
      <c r="A112" s="29"/>
      <c r="B112" s="29"/>
      <c r="C112" s="29"/>
      <c r="D112" s="29"/>
      <c r="E112" s="29"/>
      <c r="F112" s="29"/>
      <c r="G112" s="29"/>
      <c r="H112" s="29"/>
      <c r="I112" s="29"/>
      <c r="J112" s="29"/>
    </row>
    <row r="113" spans="1:10" ht="14.25">
      <c r="A113" s="29"/>
      <c r="B113" s="29"/>
      <c r="C113" s="29"/>
      <c r="D113" s="29"/>
      <c r="E113" s="29"/>
      <c r="F113" s="29"/>
      <c r="G113" s="29"/>
      <c r="H113" s="29"/>
      <c r="I113" s="29"/>
      <c r="J113" s="29"/>
    </row>
    <row r="114" spans="1:10" ht="14.25">
      <c r="A114" s="29"/>
      <c r="B114" s="29"/>
      <c r="C114" s="29"/>
      <c r="D114" s="29"/>
      <c r="E114" s="29"/>
      <c r="F114" s="29"/>
      <c r="G114" s="29"/>
      <c r="H114" s="29"/>
      <c r="I114" s="29"/>
      <c r="J114" s="29"/>
    </row>
    <row r="115" spans="1:10" ht="14.25">
      <c r="A115" s="29"/>
      <c r="B115" s="29"/>
      <c r="C115" s="29"/>
      <c r="D115" s="29"/>
      <c r="E115" s="29"/>
      <c r="F115" s="29"/>
      <c r="G115" s="29"/>
      <c r="H115" s="29"/>
      <c r="I115" s="29"/>
      <c r="J115" s="29"/>
    </row>
    <row r="116" spans="1:10" ht="14.25">
      <c r="A116" s="29"/>
      <c r="B116" s="29"/>
      <c r="C116" s="29"/>
      <c r="D116" s="29"/>
      <c r="E116" s="29"/>
      <c r="F116" s="29"/>
      <c r="G116" s="29"/>
      <c r="H116" s="29"/>
      <c r="I116" s="29"/>
      <c r="J116" s="29"/>
    </row>
    <row r="117" spans="1:10" ht="14.25">
      <c r="A117" s="29"/>
      <c r="B117" s="29"/>
      <c r="C117" s="29"/>
      <c r="D117" s="29"/>
      <c r="E117" s="29"/>
      <c r="F117" s="29"/>
      <c r="G117" s="29"/>
      <c r="H117" s="29"/>
      <c r="I117" s="29"/>
      <c r="J117" s="29"/>
    </row>
    <row r="118" spans="1:10" ht="14.25">
      <c r="A118" s="29"/>
      <c r="B118" s="29"/>
      <c r="C118" s="29"/>
      <c r="D118" s="29"/>
      <c r="E118" s="29"/>
      <c r="F118" s="29"/>
      <c r="G118" s="29"/>
      <c r="H118" s="29"/>
      <c r="I118" s="29"/>
      <c r="J118" s="29"/>
    </row>
    <row r="119" spans="1:10" ht="14.25">
      <c r="A119" s="29"/>
      <c r="B119" s="29"/>
      <c r="C119" s="29"/>
      <c r="D119" s="29"/>
      <c r="E119" s="29"/>
      <c r="F119" s="29"/>
      <c r="G119" s="29"/>
      <c r="H119" s="29"/>
      <c r="I119" s="29"/>
      <c r="J119" s="29"/>
    </row>
    <row r="120" spans="1:10" ht="14.25">
      <c r="A120" s="29"/>
      <c r="B120" s="29"/>
      <c r="C120" s="29"/>
      <c r="D120" s="29"/>
      <c r="E120" s="29"/>
      <c r="F120" s="29"/>
      <c r="G120" s="29"/>
      <c r="H120" s="29"/>
      <c r="I120" s="29"/>
      <c r="J120" s="29"/>
    </row>
    <row r="121" spans="1:10" ht="14.25">
      <c r="A121" s="29"/>
      <c r="B121" s="29"/>
      <c r="C121" s="29"/>
      <c r="D121" s="29"/>
      <c r="E121" s="29"/>
      <c r="F121" s="29"/>
      <c r="G121" s="29"/>
      <c r="H121" s="29"/>
      <c r="I121" s="29"/>
      <c r="J121" s="29"/>
    </row>
    <row r="122" spans="1:10" ht="14.25">
      <c r="A122" s="29"/>
      <c r="B122" s="29"/>
      <c r="C122" s="29"/>
      <c r="D122" s="29"/>
      <c r="E122" s="29"/>
      <c r="F122" s="29"/>
      <c r="G122" s="29"/>
      <c r="H122" s="29"/>
      <c r="I122" s="29"/>
      <c r="J122" s="29"/>
    </row>
    <row r="123" spans="1:10" ht="14.25">
      <c r="A123" s="29"/>
      <c r="B123" s="29"/>
      <c r="C123" s="29"/>
      <c r="D123" s="29"/>
      <c r="E123" s="29"/>
      <c r="F123" s="29"/>
      <c r="G123" s="29"/>
      <c r="H123" s="29"/>
      <c r="I123" s="29"/>
      <c r="J123" s="29"/>
    </row>
    <row r="124" spans="1:10" ht="14.25">
      <c r="A124" s="29"/>
      <c r="B124" s="29"/>
      <c r="C124" s="29"/>
      <c r="D124" s="29"/>
      <c r="E124" s="29"/>
      <c r="F124" s="29"/>
      <c r="G124" s="29"/>
      <c r="H124" s="29"/>
      <c r="I124" s="29"/>
      <c r="J124" s="29"/>
    </row>
    <row r="125" spans="1:10" ht="14.25">
      <c r="A125" s="29"/>
      <c r="B125" s="29"/>
      <c r="C125" s="29"/>
      <c r="D125" s="29"/>
      <c r="E125" s="29"/>
      <c r="F125" s="29"/>
      <c r="G125" s="29"/>
      <c r="H125" s="29"/>
      <c r="I125" s="29"/>
      <c r="J125" s="29"/>
    </row>
    <row r="126" spans="1:10" ht="14.25">
      <c r="A126" s="29"/>
      <c r="B126" s="29"/>
      <c r="C126" s="29"/>
      <c r="D126" s="29"/>
      <c r="E126" s="29"/>
      <c r="F126" s="29"/>
      <c r="G126" s="29"/>
      <c r="H126" s="29"/>
      <c r="I126" s="29"/>
      <c r="J126" s="29"/>
    </row>
    <row r="127" spans="1:10" ht="14.25">
      <c r="A127" s="29"/>
      <c r="B127" s="29"/>
      <c r="C127" s="29"/>
      <c r="D127" s="29"/>
      <c r="E127" s="29"/>
      <c r="F127" s="29"/>
      <c r="G127" s="29"/>
      <c r="H127" s="29"/>
      <c r="I127" s="29"/>
      <c r="J127" s="29"/>
    </row>
    <row r="128" spans="1:10" ht="14.25">
      <c r="A128" s="29"/>
      <c r="B128" s="29"/>
      <c r="C128" s="29"/>
      <c r="D128" s="29"/>
      <c r="E128" s="29"/>
      <c r="F128" s="29"/>
      <c r="G128" s="29"/>
      <c r="H128" s="29"/>
      <c r="I128" s="29"/>
      <c r="J128" s="29"/>
    </row>
    <row r="129" spans="1:10" ht="14.25">
      <c r="A129" s="29"/>
      <c r="B129" s="29"/>
      <c r="C129" s="29"/>
      <c r="D129" s="29"/>
      <c r="E129" s="29"/>
      <c r="F129" s="29"/>
      <c r="G129" s="29"/>
      <c r="H129" s="29"/>
      <c r="I129" s="29"/>
      <c r="J129" s="29"/>
    </row>
    <row r="130" spans="1:10" ht="14.25">
      <c r="A130" s="29"/>
      <c r="B130" s="29"/>
      <c r="C130" s="29"/>
      <c r="D130" s="29"/>
      <c r="E130" s="29"/>
      <c r="F130" s="29"/>
      <c r="G130" s="29"/>
      <c r="H130" s="29"/>
      <c r="I130" s="29"/>
      <c r="J130" s="29"/>
    </row>
    <row r="131" spans="1:10" ht="14.25">
      <c r="A131" s="29"/>
      <c r="B131" s="29"/>
      <c r="C131" s="29"/>
      <c r="D131" s="29"/>
      <c r="E131" s="29"/>
      <c r="F131" s="29"/>
      <c r="G131" s="29"/>
      <c r="H131" s="29"/>
      <c r="I131" s="29"/>
      <c r="J131" s="29"/>
    </row>
    <row r="132" spans="1:10" ht="14.25">
      <c r="A132" s="29"/>
      <c r="B132" s="29"/>
      <c r="C132" s="29"/>
      <c r="D132" s="29"/>
      <c r="E132" s="29"/>
      <c r="F132" s="29"/>
      <c r="G132" s="29"/>
      <c r="H132" s="29"/>
      <c r="I132" s="29"/>
      <c r="J132" s="29"/>
    </row>
    <row r="133" spans="1:10" ht="14.25">
      <c r="A133" s="29"/>
      <c r="B133" s="29"/>
      <c r="C133" s="29"/>
      <c r="D133" s="29"/>
      <c r="E133" s="29"/>
      <c r="F133" s="29"/>
      <c r="G133" s="29"/>
      <c r="H133" s="29"/>
      <c r="I133" s="29"/>
      <c r="J133" s="29"/>
    </row>
    <row r="134" spans="1:10" ht="14.25">
      <c r="A134" s="29"/>
      <c r="B134" s="29"/>
      <c r="C134" s="29"/>
      <c r="D134" s="29"/>
      <c r="E134" s="29"/>
      <c r="F134" s="29"/>
      <c r="G134" s="29"/>
      <c r="H134" s="29"/>
      <c r="I134" s="29"/>
      <c r="J134" s="29"/>
    </row>
    <row r="135" spans="1:10" ht="14.25">
      <c r="A135" s="29"/>
      <c r="B135" s="29"/>
      <c r="C135" s="29"/>
      <c r="D135" s="29"/>
      <c r="E135" s="29"/>
      <c r="F135" s="29"/>
      <c r="G135" s="29"/>
      <c r="H135" s="29"/>
      <c r="I135" s="29"/>
      <c r="J135" s="29"/>
    </row>
    <row r="136" spans="1:10" ht="14.25">
      <c r="A136" s="29"/>
      <c r="B136" s="29"/>
      <c r="C136" s="29"/>
      <c r="D136" s="29"/>
      <c r="E136" s="29"/>
      <c r="F136" s="29"/>
      <c r="G136" s="29"/>
      <c r="H136" s="29"/>
      <c r="I136" s="29"/>
      <c r="J136" s="29"/>
    </row>
    <row r="137" spans="1:10" ht="14.25">
      <c r="A137" s="29"/>
      <c r="B137" s="29"/>
      <c r="C137" s="29"/>
      <c r="D137" s="29"/>
      <c r="E137" s="29"/>
      <c r="F137" s="29"/>
      <c r="G137" s="29"/>
      <c r="H137" s="29"/>
      <c r="I137" s="29"/>
      <c r="J137" s="29"/>
    </row>
    <row r="138" spans="1:10" ht="14.25">
      <c r="A138" s="29"/>
      <c r="B138" s="29"/>
      <c r="C138" s="29"/>
      <c r="D138" s="29"/>
      <c r="E138" s="29"/>
      <c r="F138" s="29"/>
      <c r="G138" s="29"/>
      <c r="H138" s="29"/>
      <c r="I138" s="29"/>
      <c r="J138" s="29"/>
    </row>
    <row r="139" spans="1:10" ht="14.25">
      <c r="A139" s="29"/>
      <c r="B139" s="29"/>
      <c r="C139" s="29"/>
      <c r="D139" s="29"/>
      <c r="E139" s="29"/>
      <c r="F139" s="29"/>
      <c r="G139" s="29"/>
      <c r="H139" s="29"/>
      <c r="I139" s="29"/>
      <c r="J139" s="29"/>
    </row>
    <row r="140" spans="1:10" ht="14.25">
      <c r="A140" s="29"/>
      <c r="B140" s="29"/>
      <c r="C140" s="29"/>
      <c r="D140" s="29"/>
      <c r="E140" s="29"/>
      <c r="F140" s="29"/>
      <c r="G140" s="29"/>
      <c r="H140" s="29"/>
      <c r="I140" s="29"/>
      <c r="J140" s="29"/>
    </row>
    <row r="141" spans="1:10" ht="14.25">
      <c r="A141" s="29"/>
      <c r="B141" s="29"/>
      <c r="C141" s="29"/>
      <c r="D141" s="29"/>
      <c r="E141" s="29"/>
      <c r="F141" s="29"/>
      <c r="G141" s="29"/>
      <c r="H141" s="29"/>
      <c r="I141" s="29"/>
      <c r="J141" s="29"/>
    </row>
    <row r="142" spans="1:10" ht="14.25">
      <c r="A142" s="29"/>
      <c r="B142" s="29"/>
      <c r="C142" s="29"/>
      <c r="D142" s="29"/>
      <c r="E142" s="29"/>
      <c r="F142" s="29"/>
      <c r="G142" s="29"/>
      <c r="H142" s="29"/>
      <c r="I142" s="29"/>
      <c r="J142" s="29"/>
    </row>
    <row r="143" spans="1:10" ht="14.25">
      <c r="A143" s="29"/>
      <c r="B143" s="29"/>
      <c r="C143" s="29"/>
      <c r="D143" s="29"/>
      <c r="E143" s="29"/>
      <c r="F143" s="29"/>
      <c r="G143" s="29"/>
      <c r="H143" s="29"/>
      <c r="I143" s="29"/>
      <c r="J143" s="29"/>
    </row>
    <row r="144" spans="1:10" ht="14.25">
      <c r="A144" s="29"/>
      <c r="B144" s="29"/>
      <c r="C144" s="29"/>
      <c r="D144" s="29"/>
      <c r="E144" s="29"/>
      <c r="F144" s="29"/>
      <c r="G144" s="29"/>
      <c r="H144" s="29"/>
      <c r="I144" s="29"/>
      <c r="J144" s="29"/>
    </row>
    <row r="145" spans="1:10" ht="14.25">
      <c r="A145" s="29"/>
      <c r="B145" s="29"/>
      <c r="C145" s="29"/>
      <c r="D145" s="29"/>
      <c r="E145" s="29"/>
      <c r="F145" s="29"/>
      <c r="G145" s="29"/>
      <c r="H145" s="29"/>
      <c r="I145" s="29"/>
      <c r="J145" s="29"/>
    </row>
    <row r="146" spans="1:10" ht="14.25">
      <c r="A146" s="29"/>
      <c r="B146" s="29"/>
      <c r="C146" s="29"/>
      <c r="D146" s="29"/>
      <c r="E146" s="29"/>
      <c r="F146" s="29"/>
      <c r="G146" s="29"/>
      <c r="H146" s="29"/>
      <c r="I146" s="29"/>
      <c r="J146" s="29"/>
    </row>
    <row r="147" spans="1:10" ht="14.25">
      <c r="A147" s="29"/>
      <c r="B147" s="29"/>
      <c r="C147" s="29"/>
      <c r="D147" s="29"/>
      <c r="E147" s="29"/>
      <c r="F147" s="29"/>
      <c r="G147" s="29"/>
      <c r="H147" s="29"/>
      <c r="I147" s="29"/>
      <c r="J147" s="29"/>
    </row>
    <row r="148" spans="1:10" ht="14.25">
      <c r="A148" s="29"/>
      <c r="B148" s="29"/>
      <c r="C148" s="29"/>
      <c r="D148" s="29"/>
      <c r="E148" s="29"/>
      <c r="F148" s="29"/>
      <c r="G148" s="29"/>
      <c r="H148" s="29"/>
      <c r="I148" s="29"/>
      <c r="J148" s="29"/>
    </row>
    <row r="149" spans="1:10" ht="14.25">
      <c r="A149" s="29"/>
      <c r="B149" s="29"/>
      <c r="C149" s="29"/>
      <c r="D149" s="29"/>
      <c r="E149" s="29"/>
      <c r="F149" s="29"/>
      <c r="G149" s="29"/>
      <c r="H149" s="29"/>
      <c r="I149" s="29"/>
      <c r="J149" s="29"/>
    </row>
    <row r="150" spans="1:10" ht="14.25">
      <c r="A150" s="29"/>
      <c r="B150" s="29"/>
      <c r="C150" s="29"/>
      <c r="D150" s="29"/>
      <c r="E150" s="29"/>
      <c r="F150" s="29"/>
      <c r="G150" s="29"/>
      <c r="H150" s="29"/>
      <c r="I150" s="29"/>
      <c r="J150" s="29"/>
    </row>
    <row r="151" spans="1:10" ht="14.25">
      <c r="A151" s="29"/>
      <c r="B151" s="29"/>
      <c r="C151" s="29"/>
      <c r="D151" s="29"/>
      <c r="E151" s="29"/>
      <c r="F151" s="29"/>
      <c r="G151" s="29"/>
      <c r="H151" s="29"/>
      <c r="I151" s="29"/>
      <c r="J151" s="29"/>
    </row>
    <row r="152" spans="1:10" ht="14.25">
      <c r="A152" s="29"/>
      <c r="B152" s="29"/>
      <c r="C152" s="29"/>
      <c r="D152" s="29"/>
      <c r="E152" s="29"/>
      <c r="F152" s="29"/>
      <c r="G152" s="29"/>
      <c r="H152" s="29"/>
      <c r="I152" s="29"/>
      <c r="J152" s="29"/>
    </row>
    <row r="153" spans="1:10" ht="14.25">
      <c r="A153" s="29"/>
      <c r="B153" s="29"/>
      <c r="C153" s="29"/>
      <c r="D153" s="29"/>
      <c r="E153" s="29"/>
      <c r="F153" s="29"/>
      <c r="G153" s="29"/>
      <c r="H153" s="29"/>
      <c r="I153" s="29"/>
      <c r="J153" s="29"/>
    </row>
    <row r="154" spans="1:10" ht="14.25">
      <c r="A154" s="29"/>
      <c r="B154" s="29"/>
      <c r="C154" s="29"/>
      <c r="D154" s="29"/>
      <c r="E154" s="29"/>
      <c r="F154" s="29"/>
      <c r="G154" s="29"/>
      <c r="H154" s="29"/>
      <c r="I154" s="29"/>
      <c r="J154" s="29"/>
    </row>
    <row r="155" spans="1:10" ht="14.25">
      <c r="A155" s="29"/>
      <c r="B155" s="29"/>
      <c r="C155" s="29"/>
      <c r="D155" s="29"/>
      <c r="E155" s="29"/>
      <c r="F155" s="29"/>
      <c r="G155" s="29"/>
      <c r="H155" s="29"/>
      <c r="I155" s="29"/>
      <c r="J155" s="29"/>
    </row>
    <row r="156" spans="1:10" ht="14.25">
      <c r="A156" s="29"/>
      <c r="B156" s="29"/>
      <c r="C156" s="29"/>
      <c r="D156" s="29"/>
      <c r="E156" s="29"/>
      <c r="F156" s="29"/>
      <c r="G156" s="29"/>
      <c r="H156" s="29"/>
      <c r="I156" s="29"/>
      <c r="J156" s="29"/>
    </row>
    <row r="157" spans="1:10" ht="14.25">
      <c r="A157" s="29"/>
      <c r="B157" s="29"/>
      <c r="C157" s="29"/>
      <c r="D157" s="29"/>
      <c r="E157" s="29"/>
      <c r="F157" s="29"/>
      <c r="G157" s="29"/>
      <c r="H157" s="29"/>
      <c r="I157" s="29"/>
      <c r="J157" s="29"/>
    </row>
    <row r="158" spans="1:10" ht="14.25">
      <c r="A158" s="29"/>
      <c r="B158" s="29"/>
      <c r="C158" s="29"/>
      <c r="D158" s="29"/>
      <c r="E158" s="29"/>
      <c r="F158" s="29"/>
      <c r="G158" s="29"/>
      <c r="H158" s="29"/>
      <c r="I158" s="29"/>
      <c r="J158" s="29"/>
    </row>
    <row r="159" spans="1:10" ht="14.25">
      <c r="A159" s="29"/>
      <c r="B159" s="29"/>
      <c r="C159" s="29"/>
      <c r="D159" s="29"/>
      <c r="E159" s="29"/>
      <c r="F159" s="29"/>
      <c r="G159" s="29"/>
      <c r="H159" s="29"/>
      <c r="I159" s="29"/>
      <c r="J159" s="29"/>
    </row>
    <row r="160" spans="1:10" ht="14.25">
      <c r="A160" s="29"/>
      <c r="B160" s="29"/>
      <c r="C160" s="29"/>
      <c r="D160" s="29"/>
      <c r="E160" s="29"/>
      <c r="F160" s="29"/>
      <c r="G160" s="29"/>
      <c r="H160" s="29"/>
      <c r="I160" s="29"/>
      <c r="J160" s="29"/>
    </row>
    <row r="161" spans="1:10" ht="14.25">
      <c r="A161" s="29"/>
      <c r="B161" s="29"/>
      <c r="C161" s="29"/>
      <c r="D161" s="29"/>
      <c r="E161" s="29"/>
      <c r="F161" s="29"/>
      <c r="G161" s="29"/>
      <c r="H161" s="29"/>
      <c r="I161" s="29"/>
      <c r="J161" s="29"/>
    </row>
    <row r="162" spans="1:10" ht="14.25">
      <c r="A162" s="29"/>
      <c r="B162" s="29"/>
      <c r="C162" s="29"/>
      <c r="D162" s="29"/>
      <c r="E162" s="29"/>
      <c r="F162" s="29"/>
      <c r="G162" s="29"/>
      <c r="H162" s="29"/>
      <c r="I162" s="29"/>
      <c r="J162" s="29"/>
    </row>
    <row r="163" spans="1:10" ht="14.25">
      <c r="A163" s="29"/>
      <c r="B163" s="29"/>
      <c r="C163" s="29"/>
      <c r="D163" s="29"/>
      <c r="E163" s="29"/>
      <c r="F163" s="29"/>
      <c r="G163" s="29"/>
      <c r="H163" s="29"/>
      <c r="I163" s="29"/>
      <c r="J163" s="29"/>
    </row>
    <row r="164" spans="1:10" ht="14.25">
      <c r="A164" s="29"/>
      <c r="B164" s="29"/>
      <c r="C164" s="29"/>
      <c r="D164" s="29"/>
      <c r="E164" s="29"/>
      <c r="F164" s="29"/>
      <c r="G164" s="29"/>
      <c r="H164" s="29"/>
      <c r="I164" s="29"/>
      <c r="J164" s="29"/>
    </row>
    <row r="165" spans="1:10" ht="14.25">
      <c r="A165" s="29"/>
      <c r="B165" s="29"/>
      <c r="C165" s="29"/>
      <c r="D165" s="29"/>
      <c r="E165" s="29"/>
      <c r="F165" s="29"/>
      <c r="G165" s="29"/>
      <c r="H165" s="29"/>
      <c r="I165" s="29"/>
      <c r="J165" s="29"/>
    </row>
    <row r="166" spans="1:10" ht="14.25">
      <c r="A166" s="29"/>
      <c r="B166" s="29"/>
      <c r="C166" s="29"/>
      <c r="D166" s="29"/>
      <c r="E166" s="29"/>
      <c r="F166" s="29"/>
      <c r="G166" s="29"/>
      <c r="H166" s="29"/>
      <c r="I166" s="29"/>
      <c r="J166" s="29"/>
    </row>
    <row r="167" spans="1:10" ht="14.25">
      <c r="A167" s="29"/>
      <c r="B167" s="29"/>
      <c r="C167" s="29"/>
      <c r="D167" s="29"/>
      <c r="E167" s="29"/>
      <c r="F167" s="29"/>
      <c r="G167" s="29"/>
      <c r="H167" s="29"/>
      <c r="I167" s="29"/>
      <c r="J167" s="29"/>
    </row>
    <row r="168" spans="1:10" ht="14.25">
      <c r="A168" s="29"/>
      <c r="B168" s="29"/>
      <c r="C168" s="29"/>
      <c r="D168" s="29"/>
      <c r="E168" s="29"/>
      <c r="F168" s="29"/>
      <c r="G168" s="29"/>
      <c r="H168" s="29"/>
      <c r="I168" s="29"/>
      <c r="J168" s="29"/>
    </row>
    <row r="169" spans="1:10" ht="14.25">
      <c r="A169" s="29"/>
      <c r="B169" s="29"/>
      <c r="C169" s="29"/>
      <c r="D169" s="29"/>
      <c r="E169" s="29"/>
      <c r="F169" s="29"/>
      <c r="G169" s="29"/>
      <c r="H169" s="29"/>
      <c r="I169" s="29"/>
      <c r="J169" s="29"/>
    </row>
    <row r="170" spans="1:10" ht="14.25">
      <c r="A170" s="29"/>
      <c r="B170" s="29"/>
      <c r="C170" s="29"/>
      <c r="D170" s="29"/>
      <c r="E170" s="29"/>
      <c r="F170" s="29"/>
      <c r="G170" s="29"/>
      <c r="H170" s="29"/>
      <c r="I170" s="29"/>
      <c r="J170" s="29"/>
    </row>
    <row r="171" spans="1:10" ht="14.25">
      <c r="A171" s="29"/>
      <c r="B171" s="29"/>
      <c r="C171" s="29"/>
      <c r="D171" s="29"/>
      <c r="E171" s="29"/>
      <c r="F171" s="29"/>
      <c r="G171" s="29"/>
      <c r="H171" s="29"/>
      <c r="I171" s="29"/>
      <c r="J171" s="29"/>
    </row>
    <row r="172" spans="1:10" ht="14.25">
      <c r="A172" s="29"/>
      <c r="B172" s="29"/>
      <c r="C172" s="29"/>
      <c r="D172" s="29"/>
      <c r="E172" s="29"/>
      <c r="F172" s="29"/>
      <c r="G172" s="29"/>
      <c r="H172" s="29"/>
      <c r="I172" s="29"/>
      <c r="J172" s="29"/>
    </row>
    <row r="173" spans="1:10" ht="14.25">
      <c r="A173" s="29"/>
      <c r="B173" s="29"/>
      <c r="C173" s="29"/>
      <c r="D173" s="29"/>
      <c r="E173" s="29"/>
      <c r="F173" s="29"/>
      <c r="G173" s="29"/>
      <c r="H173" s="29"/>
      <c r="I173" s="29"/>
      <c r="J173" s="29"/>
    </row>
    <row r="174" spans="1:10" ht="14.25">
      <c r="A174" s="29"/>
      <c r="B174" s="29"/>
      <c r="C174" s="29"/>
      <c r="D174" s="29"/>
      <c r="E174" s="29"/>
      <c r="F174" s="29"/>
      <c r="G174" s="29"/>
      <c r="H174" s="29"/>
      <c r="I174" s="29"/>
      <c r="J174" s="29"/>
    </row>
    <row r="175" spans="1:10" ht="14.25">
      <c r="A175" s="29"/>
      <c r="B175" s="29"/>
      <c r="C175" s="29"/>
      <c r="D175" s="29"/>
      <c r="E175" s="29"/>
      <c r="F175" s="29"/>
      <c r="G175" s="29"/>
      <c r="H175" s="29"/>
      <c r="I175" s="29"/>
      <c r="J175" s="29"/>
    </row>
    <row r="176" spans="1:10" ht="14.25">
      <c r="A176" s="29"/>
      <c r="B176" s="29"/>
      <c r="C176" s="29"/>
      <c r="D176" s="29"/>
      <c r="E176" s="29"/>
      <c r="F176" s="29"/>
      <c r="G176" s="29"/>
      <c r="H176" s="29"/>
      <c r="I176" s="29"/>
      <c r="J176" s="29"/>
    </row>
    <row r="177" spans="1:10" ht="14.25">
      <c r="A177" s="29"/>
      <c r="B177" s="29"/>
      <c r="C177" s="29"/>
      <c r="D177" s="29"/>
      <c r="E177" s="29"/>
      <c r="F177" s="29"/>
      <c r="G177" s="29"/>
      <c r="H177" s="29"/>
      <c r="I177" s="29"/>
      <c r="J177" s="29"/>
    </row>
    <row r="178" spans="1:10" ht="14.25">
      <c r="A178" s="29"/>
      <c r="B178" s="29"/>
      <c r="C178" s="29"/>
      <c r="D178" s="29"/>
      <c r="E178" s="29"/>
      <c r="F178" s="29"/>
      <c r="G178" s="29"/>
      <c r="H178" s="29"/>
      <c r="I178" s="29"/>
      <c r="J178" s="29"/>
    </row>
    <row r="179" spans="1:10" ht="14.25">
      <c r="A179" s="29"/>
      <c r="B179" s="29"/>
      <c r="C179" s="29"/>
      <c r="D179" s="29"/>
      <c r="E179" s="29"/>
      <c r="F179" s="29"/>
      <c r="G179" s="29"/>
      <c r="H179" s="29"/>
      <c r="I179" s="29"/>
      <c r="J179" s="29"/>
    </row>
    <row r="180" spans="1:10" ht="14.25">
      <c r="A180" s="29"/>
      <c r="B180" s="29"/>
      <c r="C180" s="29"/>
      <c r="D180" s="29"/>
      <c r="E180" s="29"/>
      <c r="F180" s="29"/>
      <c r="G180" s="29"/>
      <c r="H180" s="29"/>
      <c r="I180" s="29"/>
      <c r="J180" s="29"/>
    </row>
    <row r="181" spans="1:10" ht="14.25">
      <c r="A181" s="29"/>
      <c r="B181" s="29"/>
      <c r="C181" s="29"/>
      <c r="D181" s="29"/>
      <c r="E181" s="29"/>
      <c r="F181" s="29"/>
      <c r="G181" s="29"/>
      <c r="H181" s="29"/>
      <c r="I181" s="29"/>
      <c r="J181" s="29"/>
    </row>
    <row r="182" spans="1:10" ht="14.25">
      <c r="A182" s="29"/>
      <c r="B182" s="29"/>
      <c r="C182" s="29"/>
      <c r="D182" s="29"/>
      <c r="E182" s="29"/>
      <c r="F182" s="29"/>
      <c r="G182" s="29"/>
      <c r="H182" s="29"/>
      <c r="I182" s="29"/>
      <c r="J182" s="29"/>
    </row>
    <row r="183" spans="1:10" ht="14.25">
      <c r="A183" s="29"/>
      <c r="B183" s="29"/>
      <c r="C183" s="29"/>
      <c r="D183" s="29"/>
      <c r="E183" s="29"/>
      <c r="F183" s="29"/>
      <c r="G183" s="29"/>
      <c r="H183" s="29"/>
      <c r="I183" s="29"/>
      <c r="J183" s="29"/>
    </row>
    <row r="184" spans="1:10" ht="14.25">
      <c r="A184" s="29"/>
      <c r="B184" s="29"/>
      <c r="C184" s="29"/>
      <c r="D184" s="29"/>
      <c r="E184" s="29"/>
      <c r="F184" s="29"/>
      <c r="G184" s="29"/>
      <c r="H184" s="29"/>
      <c r="I184" s="29"/>
      <c r="J184" s="29"/>
    </row>
    <row r="185" spans="1:10" ht="14.25">
      <c r="A185" s="29"/>
      <c r="B185" s="29"/>
      <c r="C185" s="29"/>
      <c r="D185" s="29"/>
      <c r="E185" s="29"/>
      <c r="F185" s="29"/>
      <c r="G185" s="29"/>
      <c r="H185" s="29"/>
      <c r="I185" s="29"/>
      <c r="J185" s="29"/>
    </row>
    <row r="186" spans="1:10" ht="14.25">
      <c r="A186" s="29"/>
      <c r="B186" s="29"/>
      <c r="C186" s="29"/>
      <c r="D186" s="29"/>
      <c r="E186" s="29"/>
      <c r="F186" s="29"/>
      <c r="G186" s="29"/>
      <c r="H186" s="29"/>
      <c r="I186" s="29"/>
      <c r="J186" s="29"/>
    </row>
    <row r="187" spans="1:10" ht="14.25">
      <c r="A187" s="29"/>
      <c r="B187" s="29"/>
      <c r="C187" s="29"/>
      <c r="D187" s="29"/>
      <c r="E187" s="29"/>
      <c r="F187" s="29"/>
      <c r="G187" s="29"/>
      <c r="H187" s="29"/>
      <c r="I187" s="29"/>
      <c r="J187" s="29"/>
    </row>
    <row r="188" spans="1:10" ht="14.25">
      <c r="A188" s="29"/>
      <c r="B188" s="29"/>
      <c r="C188" s="29"/>
      <c r="D188" s="29"/>
      <c r="E188" s="29"/>
      <c r="F188" s="29"/>
      <c r="G188" s="29"/>
      <c r="H188" s="29"/>
      <c r="I188" s="29"/>
      <c r="J188" s="29"/>
    </row>
    <row r="189" spans="1:10" ht="14.25">
      <c r="A189" s="29"/>
      <c r="B189" s="29"/>
      <c r="C189" s="29"/>
      <c r="D189" s="29"/>
      <c r="E189" s="29"/>
      <c r="F189" s="29"/>
      <c r="G189" s="29"/>
      <c r="H189" s="29"/>
      <c r="I189" s="29"/>
      <c r="J189" s="29"/>
    </row>
    <row r="190" spans="1:10" ht="14.25">
      <c r="A190" s="29"/>
      <c r="B190" s="29"/>
      <c r="C190" s="29"/>
      <c r="D190" s="29"/>
      <c r="E190" s="29"/>
      <c r="F190" s="29"/>
      <c r="G190" s="29"/>
      <c r="H190" s="29"/>
      <c r="I190" s="29"/>
      <c r="J190" s="29"/>
    </row>
    <row r="191" spans="1:10" ht="14.25">
      <c r="A191" s="29"/>
      <c r="B191" s="29"/>
      <c r="C191" s="29"/>
      <c r="D191" s="29"/>
      <c r="E191" s="29"/>
      <c r="F191" s="29"/>
      <c r="G191" s="29"/>
      <c r="H191" s="29"/>
      <c r="I191" s="29"/>
      <c r="J191" s="29"/>
    </row>
    <row r="192" spans="1:10" ht="14.25">
      <c r="A192" s="29"/>
      <c r="B192" s="29"/>
      <c r="C192" s="29"/>
      <c r="D192" s="29"/>
      <c r="E192" s="29"/>
      <c r="F192" s="29"/>
      <c r="G192" s="29"/>
      <c r="H192" s="29"/>
      <c r="I192" s="29"/>
      <c r="J192" s="29"/>
    </row>
    <row r="193" spans="1:10" ht="14.25">
      <c r="A193" s="29"/>
      <c r="B193" s="29"/>
      <c r="C193" s="29"/>
      <c r="D193" s="29"/>
      <c r="E193" s="29"/>
      <c r="F193" s="29"/>
      <c r="G193" s="29"/>
      <c r="H193" s="29"/>
      <c r="I193" s="29"/>
      <c r="J193" s="29"/>
    </row>
    <row r="194" spans="1:10" ht="14.25">
      <c r="A194" s="29"/>
      <c r="B194" s="29"/>
      <c r="C194" s="29"/>
      <c r="D194" s="29"/>
      <c r="E194" s="29"/>
      <c r="F194" s="29"/>
      <c r="G194" s="29"/>
      <c r="H194" s="29"/>
      <c r="I194" s="29"/>
      <c r="J194" s="29"/>
    </row>
    <row r="195" spans="1:10" ht="14.25">
      <c r="A195" s="29"/>
      <c r="B195" s="29"/>
      <c r="C195" s="29"/>
      <c r="D195" s="29"/>
      <c r="E195" s="29"/>
      <c r="F195" s="29"/>
      <c r="G195" s="29"/>
      <c r="H195" s="29"/>
      <c r="I195" s="29"/>
      <c r="J195" s="29"/>
    </row>
    <row r="196" spans="1:10" ht="14.25">
      <c r="A196" s="29"/>
      <c r="B196" s="29"/>
      <c r="C196" s="29"/>
      <c r="D196" s="29"/>
      <c r="E196" s="29"/>
      <c r="F196" s="29"/>
      <c r="G196" s="29"/>
      <c r="H196" s="29"/>
      <c r="I196" s="29"/>
      <c r="J196" s="29"/>
    </row>
    <row r="197" spans="1:10" ht="14.25">
      <c r="A197" s="29"/>
      <c r="B197" s="29"/>
      <c r="C197" s="29"/>
      <c r="D197" s="29"/>
      <c r="E197" s="29"/>
      <c r="F197" s="29"/>
      <c r="G197" s="29"/>
      <c r="H197" s="29"/>
      <c r="I197" s="29"/>
      <c r="J197" s="29"/>
    </row>
    <row r="198" spans="1:10" ht="14.25">
      <c r="A198" s="29"/>
      <c r="B198" s="29"/>
      <c r="C198" s="29"/>
      <c r="D198" s="29"/>
      <c r="E198" s="29"/>
      <c r="F198" s="29"/>
      <c r="G198" s="29"/>
      <c r="H198" s="29"/>
      <c r="I198" s="29"/>
      <c r="J198" s="29"/>
    </row>
    <row r="199" spans="1:10" ht="14.25">
      <c r="A199" s="29"/>
      <c r="B199" s="29"/>
      <c r="C199" s="29"/>
      <c r="D199" s="29"/>
      <c r="E199" s="29"/>
      <c r="F199" s="29"/>
      <c r="G199" s="29"/>
      <c r="H199" s="29"/>
      <c r="I199" s="29"/>
      <c r="J199" s="29"/>
    </row>
    <row r="200" spans="1:10" ht="14.25">
      <c r="A200" s="29"/>
      <c r="B200" s="29"/>
      <c r="C200" s="29"/>
      <c r="D200" s="29"/>
      <c r="E200" s="29"/>
      <c r="F200" s="29"/>
      <c r="G200" s="29"/>
      <c r="H200" s="29"/>
      <c r="I200" s="29"/>
      <c r="J200" s="29"/>
    </row>
    <row r="201" spans="1:10" ht="14.25">
      <c r="A201" s="29"/>
      <c r="B201" s="29"/>
      <c r="C201" s="29"/>
      <c r="D201" s="29"/>
      <c r="E201" s="29"/>
      <c r="F201" s="29"/>
      <c r="G201" s="29"/>
      <c r="H201" s="29"/>
      <c r="I201" s="29"/>
      <c r="J201" s="29"/>
    </row>
    <row r="202" spans="1:10" ht="14.25">
      <c r="A202" s="29"/>
      <c r="B202" s="29"/>
      <c r="C202" s="29"/>
      <c r="D202" s="29"/>
      <c r="E202" s="29"/>
      <c r="F202" s="29"/>
      <c r="G202" s="29"/>
      <c r="H202" s="29"/>
      <c r="I202" s="29"/>
      <c r="J202" s="29"/>
    </row>
    <row r="203" spans="1:10" ht="14.25">
      <c r="A203" s="29"/>
      <c r="B203" s="29"/>
      <c r="C203" s="29"/>
      <c r="D203" s="29"/>
      <c r="E203" s="29"/>
      <c r="F203" s="29"/>
      <c r="G203" s="29"/>
      <c r="H203" s="29"/>
      <c r="I203" s="29"/>
      <c r="J203" s="29"/>
    </row>
    <row r="204" spans="1:10" ht="14.25">
      <c r="A204" s="29"/>
      <c r="B204" s="29"/>
      <c r="C204" s="29"/>
      <c r="D204" s="29"/>
      <c r="E204" s="29"/>
      <c r="F204" s="29"/>
      <c r="G204" s="29"/>
      <c r="H204" s="29"/>
      <c r="I204" s="29"/>
      <c r="J204" s="29"/>
    </row>
    <row r="205" spans="1:10" ht="14.25">
      <c r="A205" s="29"/>
      <c r="B205" s="29"/>
      <c r="C205" s="29"/>
      <c r="D205" s="29"/>
      <c r="E205" s="29"/>
      <c r="F205" s="29"/>
      <c r="G205" s="29"/>
      <c r="H205" s="29"/>
      <c r="I205" s="29"/>
      <c r="J205" s="29"/>
    </row>
    <row r="206" spans="1:10" ht="14.25">
      <c r="A206" s="29"/>
      <c r="B206" s="29"/>
      <c r="C206" s="29"/>
      <c r="D206" s="29"/>
      <c r="E206" s="29"/>
      <c r="F206" s="29"/>
      <c r="G206" s="29"/>
      <c r="H206" s="29"/>
      <c r="I206" s="29"/>
      <c r="J206" s="29"/>
    </row>
    <row r="207" spans="1:10" ht="14.25">
      <c r="A207" s="29"/>
      <c r="B207" s="29"/>
      <c r="C207" s="29"/>
      <c r="D207" s="29"/>
      <c r="E207" s="29"/>
      <c r="F207" s="29"/>
      <c r="G207" s="29"/>
      <c r="H207" s="29"/>
      <c r="I207" s="29"/>
      <c r="J207" s="29"/>
    </row>
    <row r="208" spans="1:10" ht="14.25">
      <c r="A208" s="29"/>
      <c r="B208" s="29"/>
      <c r="C208" s="29"/>
      <c r="D208" s="29"/>
      <c r="E208" s="29"/>
      <c r="F208" s="29"/>
      <c r="G208" s="29"/>
      <c r="H208" s="29"/>
      <c r="I208" s="29"/>
      <c r="J208" s="29"/>
    </row>
    <row r="209" spans="1:10" ht="14.25">
      <c r="A209" s="29"/>
      <c r="B209" s="29"/>
      <c r="C209" s="29"/>
      <c r="D209" s="29"/>
      <c r="E209" s="29"/>
      <c r="F209" s="29"/>
      <c r="G209" s="29"/>
      <c r="H209" s="29"/>
      <c r="I209" s="29"/>
      <c r="J209" s="29"/>
    </row>
    <row r="210" spans="1:10" ht="14.25">
      <c r="A210" s="29"/>
      <c r="B210" s="29"/>
      <c r="C210" s="29"/>
      <c r="D210" s="29"/>
      <c r="E210" s="29"/>
      <c r="F210" s="29"/>
      <c r="G210" s="29"/>
      <c r="H210" s="29"/>
      <c r="I210" s="29"/>
      <c r="J210" s="29"/>
    </row>
    <row r="211" spans="1:10" ht="14.25">
      <c r="A211" s="29"/>
      <c r="B211" s="29"/>
      <c r="C211" s="29"/>
      <c r="D211" s="29"/>
      <c r="E211" s="29"/>
      <c r="F211" s="29"/>
      <c r="G211" s="29"/>
      <c r="H211" s="29"/>
      <c r="I211" s="29"/>
      <c r="J211" s="29"/>
    </row>
    <row r="212" spans="1:10" ht="14.25">
      <c r="A212" s="29"/>
      <c r="B212" s="29"/>
      <c r="C212" s="29"/>
      <c r="D212" s="29"/>
      <c r="E212" s="29"/>
      <c r="F212" s="29"/>
      <c r="G212" s="29"/>
      <c r="H212" s="29"/>
      <c r="I212" s="29"/>
      <c r="J212" s="29"/>
    </row>
    <row r="213" spans="1:10" ht="14.25">
      <c r="A213" s="29"/>
      <c r="B213" s="29"/>
      <c r="C213" s="29"/>
      <c r="D213" s="29"/>
      <c r="E213" s="29"/>
      <c r="F213" s="29"/>
      <c r="G213" s="29"/>
      <c r="H213" s="29"/>
      <c r="I213" s="29"/>
      <c r="J213" s="29"/>
    </row>
    <row r="214" spans="1:10" ht="14.25">
      <c r="A214" s="29"/>
      <c r="B214" s="29"/>
      <c r="C214" s="29"/>
      <c r="D214" s="29"/>
      <c r="E214" s="29"/>
      <c r="F214" s="29"/>
      <c r="G214" s="29"/>
      <c r="H214" s="29"/>
      <c r="I214" s="29"/>
      <c r="J214" s="29"/>
    </row>
    <row r="215" spans="1:10" ht="14.25">
      <c r="A215" s="29"/>
      <c r="B215" s="29"/>
      <c r="C215" s="29"/>
      <c r="D215" s="29"/>
      <c r="E215" s="29"/>
      <c r="F215" s="29"/>
      <c r="G215" s="29"/>
      <c r="H215" s="29"/>
      <c r="I215" s="29"/>
      <c r="J215" s="29"/>
    </row>
    <row r="216" spans="1:10" ht="14.25">
      <c r="A216" s="29"/>
      <c r="B216" s="29"/>
      <c r="C216" s="29"/>
      <c r="D216" s="29"/>
      <c r="E216" s="29"/>
      <c r="F216" s="29"/>
      <c r="G216" s="29"/>
      <c r="H216" s="29"/>
      <c r="I216" s="29"/>
      <c r="J216" s="29"/>
    </row>
    <row r="217" spans="1:10" ht="14.25">
      <c r="A217" s="29"/>
      <c r="B217" s="29"/>
      <c r="C217" s="29"/>
      <c r="D217" s="29"/>
      <c r="E217" s="29"/>
      <c r="F217" s="29"/>
      <c r="G217" s="29"/>
      <c r="H217" s="29"/>
      <c r="I217" s="29"/>
      <c r="J217" s="29"/>
    </row>
    <row r="218" spans="1:10" ht="14.25">
      <c r="A218" s="29"/>
      <c r="B218" s="29"/>
      <c r="C218" s="29"/>
      <c r="D218" s="29"/>
      <c r="E218" s="29"/>
      <c r="F218" s="29"/>
      <c r="G218" s="29"/>
      <c r="H218" s="29"/>
      <c r="I218" s="29"/>
      <c r="J218" s="29"/>
    </row>
    <row r="219" spans="1:10" ht="14.25">
      <c r="A219" s="29"/>
      <c r="B219" s="29"/>
      <c r="C219" s="29"/>
      <c r="D219" s="29"/>
      <c r="E219" s="29"/>
      <c r="F219" s="29"/>
      <c r="G219" s="29"/>
      <c r="H219" s="29"/>
      <c r="I219" s="29"/>
      <c r="J219" s="29"/>
    </row>
    <row r="220" spans="1:10" ht="14.25">
      <c r="A220" s="29"/>
      <c r="B220" s="29"/>
      <c r="C220" s="29"/>
      <c r="D220" s="29"/>
      <c r="E220" s="29"/>
      <c r="F220" s="29"/>
      <c r="G220" s="29"/>
      <c r="H220" s="29"/>
      <c r="I220" s="29"/>
      <c r="J220" s="29"/>
    </row>
    <row r="221" spans="1:10" ht="14.25">
      <c r="A221" s="29"/>
      <c r="B221" s="29"/>
      <c r="C221" s="29"/>
      <c r="D221" s="29"/>
      <c r="E221" s="29"/>
      <c r="F221" s="29"/>
      <c r="G221" s="29"/>
      <c r="H221" s="29"/>
      <c r="I221" s="29"/>
      <c r="J221" s="29"/>
    </row>
    <row r="222" spans="1:10" ht="14.25">
      <c r="A222" s="29"/>
      <c r="B222" s="29"/>
      <c r="C222" s="29"/>
      <c r="D222" s="29"/>
      <c r="E222" s="29"/>
      <c r="F222" s="29"/>
      <c r="G222" s="29"/>
      <c r="H222" s="29"/>
      <c r="I222" s="29"/>
      <c r="J222" s="29"/>
    </row>
    <row r="223" spans="1:10" ht="14.25">
      <c r="A223" s="29"/>
      <c r="B223" s="29"/>
      <c r="C223" s="29"/>
      <c r="D223" s="29"/>
      <c r="E223" s="29"/>
      <c r="F223" s="29"/>
      <c r="G223" s="29"/>
      <c r="H223" s="29"/>
      <c r="I223" s="29"/>
      <c r="J223" s="29"/>
    </row>
    <row r="224" spans="1:10" ht="14.25">
      <c r="A224" s="29"/>
      <c r="B224" s="29"/>
      <c r="C224" s="29"/>
      <c r="D224" s="29"/>
      <c r="E224" s="29"/>
      <c r="F224" s="29"/>
      <c r="G224" s="29"/>
      <c r="H224" s="29"/>
      <c r="I224" s="29"/>
      <c r="J224" s="29"/>
    </row>
    <row r="225" spans="1:10" ht="14.25">
      <c r="A225" s="29"/>
      <c r="B225" s="29"/>
      <c r="C225" s="29"/>
      <c r="D225" s="29"/>
      <c r="E225" s="29"/>
      <c r="F225" s="29"/>
      <c r="G225" s="29"/>
      <c r="H225" s="29"/>
      <c r="I225" s="29"/>
      <c r="J225" s="29"/>
    </row>
    <row r="226" spans="1:10" ht="14.25">
      <c r="A226" s="29"/>
      <c r="B226" s="29"/>
      <c r="C226" s="29"/>
      <c r="D226" s="29"/>
      <c r="E226" s="29"/>
      <c r="F226" s="29"/>
      <c r="G226" s="29"/>
      <c r="H226" s="29"/>
      <c r="I226" s="29"/>
      <c r="J226" s="29"/>
    </row>
    <row r="227" spans="1:10" ht="14.25">
      <c r="A227" s="29"/>
      <c r="B227" s="29"/>
      <c r="C227" s="29"/>
      <c r="D227" s="29"/>
      <c r="E227" s="29"/>
      <c r="F227" s="29"/>
      <c r="G227" s="29"/>
      <c r="H227" s="29"/>
      <c r="I227" s="29"/>
      <c r="J227" s="29"/>
    </row>
    <row r="228" spans="1:10" ht="14.25">
      <c r="A228" s="29"/>
      <c r="B228" s="29"/>
      <c r="C228" s="29"/>
      <c r="D228" s="29"/>
      <c r="E228" s="29"/>
      <c r="F228" s="29"/>
      <c r="G228" s="29"/>
      <c r="H228" s="29"/>
      <c r="I228" s="29"/>
      <c r="J228" s="29"/>
    </row>
    <row r="229" spans="1:10" ht="14.25">
      <c r="A229" s="29"/>
      <c r="B229" s="29"/>
      <c r="C229" s="29"/>
      <c r="D229" s="29"/>
      <c r="E229" s="29"/>
      <c r="F229" s="29"/>
      <c r="G229" s="29"/>
      <c r="H229" s="29"/>
      <c r="I229" s="29"/>
      <c r="J229" s="29"/>
    </row>
    <row r="230" spans="1:10" ht="14.25">
      <c r="A230" s="29"/>
      <c r="B230" s="29"/>
      <c r="C230" s="29"/>
      <c r="D230" s="29"/>
      <c r="E230" s="29"/>
      <c r="F230" s="29"/>
      <c r="G230" s="29"/>
      <c r="H230" s="29"/>
      <c r="I230" s="29"/>
      <c r="J230" s="29"/>
    </row>
    <row r="231" spans="1:10" ht="14.25">
      <c r="A231" s="29"/>
      <c r="B231" s="29"/>
      <c r="C231" s="29"/>
      <c r="D231" s="29"/>
      <c r="E231" s="29"/>
      <c r="F231" s="29"/>
      <c r="G231" s="29"/>
      <c r="H231" s="29"/>
      <c r="I231" s="29"/>
      <c r="J231" s="29"/>
    </row>
    <row r="232" spans="1:10" ht="14.25">
      <c r="A232" s="29"/>
      <c r="B232" s="29"/>
      <c r="C232" s="29"/>
      <c r="D232" s="29"/>
      <c r="E232" s="29"/>
      <c r="F232" s="29"/>
      <c r="G232" s="29"/>
      <c r="H232" s="29"/>
      <c r="I232" s="29"/>
      <c r="J232" s="29"/>
    </row>
    <row r="233" spans="1:10" ht="14.25">
      <c r="A233" s="29"/>
      <c r="B233" s="29"/>
      <c r="C233" s="29"/>
      <c r="D233" s="29"/>
      <c r="E233" s="29"/>
      <c r="F233" s="29"/>
      <c r="G233" s="29"/>
      <c r="H233" s="29"/>
      <c r="I233" s="29"/>
      <c r="J233" s="29"/>
    </row>
    <row r="234" spans="1:10" ht="14.25">
      <c r="A234" s="29"/>
      <c r="B234" s="29"/>
      <c r="C234" s="29"/>
      <c r="D234" s="29"/>
      <c r="E234" s="29"/>
      <c r="F234" s="29"/>
      <c r="G234" s="29"/>
      <c r="H234" s="29"/>
      <c r="I234" s="29"/>
      <c r="J234" s="29"/>
    </row>
    <row r="235" spans="1:10" ht="14.25">
      <c r="A235" s="29"/>
      <c r="B235" s="29"/>
      <c r="C235" s="29"/>
      <c r="D235" s="29"/>
      <c r="E235" s="29"/>
      <c r="F235" s="29"/>
      <c r="G235" s="29"/>
      <c r="H235" s="29"/>
      <c r="I235" s="29"/>
      <c r="J235" s="29"/>
    </row>
    <row r="236" spans="1:10" ht="14.25">
      <c r="A236" s="29"/>
      <c r="B236" s="29"/>
      <c r="C236" s="29"/>
      <c r="D236" s="29"/>
      <c r="E236" s="29"/>
      <c r="F236" s="29"/>
      <c r="G236" s="29"/>
      <c r="H236" s="29"/>
      <c r="I236" s="29"/>
      <c r="J236" s="29"/>
    </row>
    <row r="237" spans="1:10" ht="14.25">
      <c r="A237" s="29"/>
      <c r="B237" s="29"/>
      <c r="C237" s="29"/>
      <c r="D237" s="29"/>
      <c r="E237" s="29"/>
      <c r="F237" s="29"/>
      <c r="G237" s="29"/>
      <c r="H237" s="29"/>
      <c r="I237" s="29"/>
      <c r="J237" s="29"/>
    </row>
    <row r="238" spans="1:10" ht="14.25">
      <c r="A238" s="29"/>
      <c r="B238" s="29"/>
      <c r="C238" s="29"/>
      <c r="D238" s="29"/>
      <c r="E238" s="29"/>
      <c r="F238" s="29"/>
      <c r="G238" s="29"/>
      <c r="H238" s="29"/>
      <c r="I238" s="29"/>
      <c r="J238" s="29"/>
    </row>
    <row r="239" spans="1:10" ht="14.25">
      <c r="A239" s="29"/>
      <c r="B239" s="29"/>
      <c r="C239" s="29"/>
      <c r="D239" s="29"/>
      <c r="E239" s="29"/>
      <c r="F239" s="29"/>
      <c r="G239" s="29"/>
      <c r="H239" s="29"/>
      <c r="I239" s="29"/>
      <c r="J239" s="29"/>
    </row>
    <row r="240" spans="1:10" ht="14.25">
      <c r="A240" s="29"/>
      <c r="B240" s="29"/>
      <c r="C240" s="29"/>
      <c r="D240" s="29"/>
      <c r="E240" s="29"/>
      <c r="F240" s="29"/>
      <c r="G240" s="29"/>
      <c r="H240" s="29"/>
      <c r="I240" s="29"/>
      <c r="J240" s="29"/>
    </row>
    <row r="241" spans="1:10" ht="14.25">
      <c r="A241" s="29"/>
      <c r="B241" s="29"/>
      <c r="C241" s="29"/>
      <c r="D241" s="29"/>
      <c r="E241" s="29"/>
      <c r="F241" s="29"/>
      <c r="G241" s="29"/>
      <c r="H241" s="29"/>
      <c r="I241" s="29"/>
      <c r="J241" s="29"/>
    </row>
    <row r="242" spans="1:10" ht="14.25">
      <c r="A242" s="29"/>
      <c r="B242" s="29"/>
      <c r="C242" s="29"/>
      <c r="D242" s="29"/>
      <c r="E242" s="29"/>
      <c r="F242" s="29"/>
      <c r="G242" s="29"/>
      <c r="H242" s="29"/>
      <c r="I242" s="29"/>
      <c r="J242" s="29"/>
    </row>
    <row r="243" spans="1:10" ht="14.25">
      <c r="A243" s="29"/>
      <c r="B243" s="29"/>
      <c r="C243" s="29"/>
      <c r="D243" s="29"/>
      <c r="E243" s="29"/>
      <c r="F243" s="29"/>
      <c r="G243" s="29"/>
      <c r="H243" s="29"/>
      <c r="I243" s="29"/>
      <c r="J243" s="29"/>
    </row>
    <row r="244" spans="1:10" ht="14.25">
      <c r="A244" s="29"/>
      <c r="B244" s="29"/>
      <c r="C244" s="29"/>
      <c r="D244" s="29"/>
      <c r="E244" s="29"/>
      <c r="F244" s="29"/>
      <c r="G244" s="29"/>
      <c r="H244" s="29"/>
      <c r="I244" s="29"/>
      <c r="J244" s="29"/>
    </row>
    <row r="245" spans="1:10" ht="14.25">
      <c r="A245" s="29"/>
      <c r="B245" s="29"/>
      <c r="C245" s="29"/>
      <c r="D245" s="29"/>
      <c r="E245" s="29"/>
      <c r="F245" s="29"/>
      <c r="G245" s="29"/>
      <c r="H245" s="29"/>
      <c r="I245" s="29"/>
      <c r="J245" s="29"/>
    </row>
    <row r="246" spans="1:10" ht="14.25">
      <c r="A246" s="29"/>
      <c r="B246" s="29"/>
      <c r="C246" s="29"/>
      <c r="D246" s="29"/>
      <c r="E246" s="29"/>
      <c r="F246" s="29"/>
      <c r="G246" s="29"/>
      <c r="H246" s="29"/>
      <c r="I246" s="29"/>
      <c r="J246" s="29"/>
    </row>
    <row r="247" spans="1:10" ht="14.25">
      <c r="A247" s="29"/>
      <c r="B247" s="29"/>
      <c r="C247" s="29"/>
      <c r="D247" s="29"/>
      <c r="E247" s="29"/>
      <c r="F247" s="29"/>
      <c r="G247" s="29"/>
      <c r="H247" s="29"/>
      <c r="I247" s="29"/>
      <c r="J247" s="29"/>
    </row>
    <row r="248" spans="1:10" ht="14.25">
      <c r="A248" s="29"/>
      <c r="B248" s="29"/>
      <c r="C248" s="29"/>
      <c r="D248" s="29"/>
      <c r="E248" s="29"/>
      <c r="F248" s="29"/>
      <c r="G248" s="29"/>
      <c r="H248" s="29"/>
      <c r="I248" s="29"/>
      <c r="J248" s="29"/>
    </row>
    <row r="249" spans="1:10" ht="14.25">
      <c r="A249" s="29"/>
      <c r="B249" s="29"/>
      <c r="C249" s="29"/>
      <c r="D249" s="29"/>
      <c r="E249" s="29"/>
      <c r="F249" s="29"/>
      <c r="G249" s="29"/>
      <c r="H249" s="29"/>
      <c r="I249" s="29"/>
      <c r="J249" s="29"/>
    </row>
    <row r="250" spans="1:10" ht="14.25">
      <c r="A250" s="29"/>
      <c r="B250" s="29"/>
      <c r="C250" s="29"/>
      <c r="D250" s="29"/>
      <c r="E250" s="29"/>
      <c r="F250" s="29"/>
      <c r="G250" s="29"/>
      <c r="H250" s="29"/>
      <c r="I250" s="29"/>
      <c r="J250" s="29"/>
    </row>
    <row r="251" spans="1:10" ht="14.25">
      <c r="A251" s="29"/>
      <c r="B251" s="29"/>
      <c r="C251" s="29"/>
      <c r="D251" s="29"/>
      <c r="E251" s="29"/>
      <c r="F251" s="29"/>
      <c r="G251" s="29"/>
      <c r="H251" s="29"/>
      <c r="I251" s="29"/>
      <c r="J251" s="29"/>
    </row>
    <row r="252" spans="1:10" ht="14.25">
      <c r="A252" s="29"/>
      <c r="B252" s="29"/>
      <c r="C252" s="29"/>
      <c r="D252" s="29"/>
      <c r="E252" s="29"/>
      <c r="F252" s="29"/>
      <c r="G252" s="29"/>
      <c r="H252" s="29"/>
      <c r="I252" s="29"/>
      <c r="J252" s="29"/>
    </row>
    <row r="253" spans="1:10" ht="14.25">
      <c r="A253" s="29"/>
      <c r="B253" s="29"/>
      <c r="C253" s="29"/>
      <c r="D253" s="29"/>
      <c r="E253" s="29"/>
      <c r="F253" s="29"/>
      <c r="G253" s="29"/>
      <c r="H253" s="29"/>
      <c r="I253" s="29"/>
      <c r="J253" s="29"/>
    </row>
    <row r="254" spans="1:10" ht="14.25">
      <c r="A254" s="29"/>
      <c r="B254" s="29"/>
      <c r="C254" s="29"/>
      <c r="D254" s="29"/>
      <c r="E254" s="29"/>
      <c r="F254" s="29"/>
      <c r="G254" s="29"/>
      <c r="H254" s="29"/>
      <c r="I254" s="29"/>
      <c r="J254" s="29"/>
    </row>
    <row r="255" spans="1:10" ht="14.25">
      <c r="A255" s="29"/>
      <c r="B255" s="29"/>
      <c r="C255" s="29"/>
      <c r="D255" s="29"/>
      <c r="E255" s="29"/>
      <c r="F255" s="29"/>
      <c r="G255" s="29"/>
      <c r="H255" s="29"/>
      <c r="I255" s="29"/>
      <c r="J255" s="29"/>
    </row>
    <row r="256" spans="1:10" ht="14.25">
      <c r="A256" s="29"/>
      <c r="B256" s="29"/>
      <c r="C256" s="29"/>
      <c r="D256" s="29"/>
      <c r="E256" s="29"/>
      <c r="F256" s="29"/>
      <c r="G256" s="29"/>
      <c r="H256" s="29"/>
      <c r="I256" s="29"/>
      <c r="J256" s="29"/>
    </row>
    <row r="257" spans="1:10" ht="14.25">
      <c r="A257" s="29"/>
      <c r="B257" s="29"/>
      <c r="C257" s="29"/>
      <c r="D257" s="29"/>
      <c r="E257" s="29"/>
      <c r="F257" s="29"/>
      <c r="G257" s="29"/>
      <c r="H257" s="29"/>
      <c r="I257" s="29"/>
      <c r="J257" s="29"/>
    </row>
    <row r="258" spans="1:10" ht="14.25">
      <c r="A258" s="29"/>
      <c r="B258" s="29"/>
      <c r="C258" s="29"/>
      <c r="D258" s="29"/>
      <c r="E258" s="29"/>
      <c r="F258" s="29"/>
      <c r="G258" s="29"/>
      <c r="H258" s="29"/>
      <c r="I258" s="29"/>
      <c r="J258" s="29"/>
    </row>
    <row r="259" spans="1:10" ht="14.25">
      <c r="A259" s="29"/>
      <c r="B259" s="29"/>
      <c r="C259" s="29"/>
      <c r="D259" s="29"/>
      <c r="E259" s="29"/>
      <c r="F259" s="29"/>
      <c r="G259" s="29"/>
      <c r="H259" s="29"/>
      <c r="I259" s="29"/>
      <c r="J259" s="29"/>
    </row>
    <row r="260" spans="1:10" ht="14.25">
      <c r="A260" s="29"/>
      <c r="B260" s="29"/>
      <c r="C260" s="29"/>
      <c r="D260" s="29"/>
      <c r="E260" s="29"/>
      <c r="F260" s="29"/>
      <c r="G260" s="29"/>
      <c r="H260" s="29"/>
      <c r="I260" s="29"/>
      <c r="J260" s="29"/>
    </row>
    <row r="261" spans="1:10" ht="14.25">
      <c r="A261" s="29"/>
      <c r="B261" s="29"/>
      <c r="C261" s="29"/>
      <c r="D261" s="29"/>
      <c r="E261" s="29"/>
      <c r="F261" s="29"/>
      <c r="G261" s="29"/>
      <c r="H261" s="29"/>
      <c r="I261" s="29"/>
      <c r="J261" s="29"/>
    </row>
    <row r="262" spans="1:10" ht="14.25">
      <c r="A262" s="29"/>
      <c r="B262" s="29"/>
      <c r="C262" s="29"/>
      <c r="D262" s="29"/>
      <c r="E262" s="29"/>
      <c r="F262" s="29"/>
      <c r="G262" s="29"/>
      <c r="H262" s="29"/>
      <c r="I262" s="29"/>
      <c r="J262" s="29"/>
    </row>
    <row r="263" spans="1:10" ht="14.25">
      <c r="A263" s="29"/>
      <c r="B263" s="29"/>
      <c r="C263" s="29"/>
      <c r="D263" s="29"/>
      <c r="E263" s="29"/>
      <c r="F263" s="29"/>
      <c r="G263" s="29"/>
      <c r="H263" s="29"/>
      <c r="I263" s="29"/>
      <c r="J263" s="29"/>
    </row>
    <row r="264" spans="1:10" ht="14.25">
      <c r="A264" s="29"/>
      <c r="B264" s="29"/>
      <c r="C264" s="29"/>
      <c r="D264" s="29"/>
      <c r="E264" s="29"/>
      <c r="F264" s="29"/>
      <c r="G264" s="29"/>
      <c r="H264" s="29"/>
      <c r="I264" s="29"/>
      <c r="J264" s="29"/>
    </row>
    <row r="265" spans="1:10" ht="14.25">
      <c r="A265" s="29"/>
      <c r="B265" s="29"/>
      <c r="C265" s="29"/>
      <c r="D265" s="29"/>
      <c r="E265" s="29"/>
      <c r="F265" s="29"/>
      <c r="G265" s="29"/>
      <c r="H265" s="29"/>
      <c r="I265" s="29"/>
      <c r="J265" s="29"/>
    </row>
    <row r="266" spans="1:10" ht="14.25">
      <c r="A266" s="29"/>
      <c r="B266" s="29"/>
      <c r="C266" s="29"/>
      <c r="D266" s="29"/>
      <c r="E266" s="29"/>
      <c r="F266" s="29"/>
      <c r="G266" s="29"/>
      <c r="H266" s="29"/>
      <c r="I266" s="29"/>
      <c r="J266" s="29"/>
    </row>
    <row r="267" spans="1:10" ht="14.25">
      <c r="A267" s="29"/>
      <c r="B267" s="29"/>
      <c r="C267" s="29"/>
      <c r="D267" s="29"/>
      <c r="E267" s="29"/>
      <c r="F267" s="29"/>
      <c r="G267" s="29"/>
      <c r="H267" s="29"/>
      <c r="I267" s="29"/>
      <c r="J267" s="29"/>
    </row>
    <row r="268" spans="1:10" ht="14.25">
      <c r="A268" s="29"/>
      <c r="B268" s="29"/>
      <c r="C268" s="29"/>
      <c r="D268" s="29"/>
      <c r="E268" s="29"/>
      <c r="F268" s="29"/>
      <c r="G268" s="29"/>
      <c r="H268" s="29"/>
      <c r="I268" s="29"/>
      <c r="J268" s="29"/>
    </row>
    <row r="269" spans="1:10" ht="14.25">
      <c r="A269" s="29"/>
      <c r="B269" s="29"/>
      <c r="C269" s="29"/>
      <c r="D269" s="29"/>
      <c r="E269" s="29"/>
      <c r="F269" s="29"/>
      <c r="G269" s="29"/>
      <c r="H269" s="29"/>
      <c r="I269" s="29"/>
      <c r="J269" s="29"/>
    </row>
    <row r="270" spans="1:10" ht="14.25">
      <c r="A270" s="29"/>
      <c r="B270" s="29"/>
      <c r="C270" s="29"/>
      <c r="D270" s="29"/>
      <c r="E270" s="29"/>
      <c r="F270" s="29"/>
      <c r="G270" s="29"/>
      <c r="H270" s="29"/>
      <c r="I270" s="29"/>
      <c r="J270" s="29"/>
    </row>
    <row r="271" spans="1:10" ht="14.25">
      <c r="A271" s="29"/>
      <c r="B271" s="29"/>
      <c r="C271" s="29"/>
      <c r="D271" s="29"/>
      <c r="E271" s="29"/>
      <c r="F271" s="29"/>
      <c r="G271" s="29"/>
      <c r="H271" s="29"/>
      <c r="I271" s="29"/>
      <c r="J271" s="29"/>
    </row>
  </sheetData>
  <pageMargins left="0.78740157480314998" right="0.59055118110236204" top="0.94488188976377996" bottom="0.56999999999999995" header="0.511811023622047" footer="1.1811023622047201"/>
  <pageSetup paperSize="9" firstPageNumber="356"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59999389629810485"/>
  </sheetPr>
  <dimension ref="A1:C49"/>
  <sheetViews>
    <sheetView workbookViewId="0">
      <selection activeCell="B8" sqref="B8:C8"/>
    </sheetView>
  </sheetViews>
  <sheetFormatPr defaultColWidth="6.85546875" defaultRowHeight="15"/>
  <cols>
    <col min="1" max="1" width="2.140625" style="156" customWidth="1"/>
    <col min="2" max="2" width="49.5703125" style="157" customWidth="1"/>
    <col min="3" max="3" width="30.28515625" style="170" customWidth="1"/>
    <col min="4" max="16384" width="6.85546875" style="140"/>
  </cols>
  <sheetData>
    <row r="1" spans="1:3">
      <c r="A1" s="153"/>
      <c r="B1" s="154"/>
      <c r="C1" s="154"/>
    </row>
    <row r="2" spans="1:3">
      <c r="A2" s="153"/>
      <c r="B2" s="517" t="s">
        <v>330</v>
      </c>
      <c r="C2" s="517"/>
    </row>
    <row r="3" spans="1:3">
      <c r="B3" s="517" t="s">
        <v>331</v>
      </c>
      <c r="C3" s="517"/>
    </row>
    <row r="4" spans="1:3">
      <c r="B4" s="158"/>
      <c r="C4" s="159"/>
    </row>
    <row r="5" spans="1:3">
      <c r="B5" s="158"/>
      <c r="C5" s="159"/>
    </row>
    <row r="6" spans="1:3" ht="23.25" customHeight="1">
      <c r="B6" s="160"/>
      <c r="C6" s="161"/>
    </row>
    <row r="7" spans="1:3" ht="55.5" customHeight="1">
      <c r="A7" s="162"/>
      <c r="B7" s="517"/>
      <c r="C7" s="517"/>
    </row>
    <row r="8" spans="1:3" ht="63.75" customHeight="1">
      <c r="A8" s="162"/>
      <c r="B8" s="546" t="s">
        <v>831</v>
      </c>
      <c r="C8" s="546"/>
    </row>
    <row r="9" spans="1:3" ht="68.25" customHeight="1">
      <c r="A9" s="162"/>
      <c r="B9" s="517"/>
      <c r="C9" s="517"/>
    </row>
    <row r="10" spans="1:3" ht="48.75" customHeight="1">
      <c r="A10" s="162"/>
      <c r="B10" s="517"/>
      <c r="C10" s="517"/>
    </row>
    <row r="11" spans="1:3" ht="23.25" customHeight="1">
      <c r="A11" s="162"/>
      <c r="B11" s="163"/>
      <c r="C11" s="161"/>
    </row>
    <row r="12" spans="1:3" ht="18" customHeight="1">
      <c r="B12" s="517"/>
      <c r="C12" s="164"/>
    </row>
    <row r="13" spans="1:3" ht="15.75" customHeight="1">
      <c r="B13" s="517"/>
      <c r="C13" s="164"/>
    </row>
    <row r="14" spans="1:3">
      <c r="B14" s="158"/>
      <c r="C14" s="159"/>
    </row>
    <row r="15" spans="1:3" ht="18" customHeight="1">
      <c r="B15" s="517"/>
      <c r="C15" s="164"/>
    </row>
    <row r="16" spans="1:3" ht="15.75" customHeight="1">
      <c r="B16" s="517"/>
      <c r="C16" s="164"/>
    </row>
    <row r="17" spans="2:3" ht="33.75" customHeight="1">
      <c r="B17" s="158"/>
      <c r="C17" s="165"/>
    </row>
    <row r="18" spans="2:3" ht="44.25" customHeight="1">
      <c r="B18" s="517"/>
      <c r="C18" s="166"/>
    </row>
    <row r="19" spans="2:3" ht="13.5" customHeight="1">
      <c r="B19" s="517"/>
      <c r="C19" s="167"/>
    </row>
    <row r="20" spans="2:3">
      <c r="B20" s="158"/>
      <c r="C20" s="165"/>
    </row>
    <row r="21" spans="2:3" ht="44.25" customHeight="1">
      <c r="B21" s="517"/>
      <c r="C21" s="166"/>
    </row>
    <row r="22" spans="2:3" ht="13.5" customHeight="1">
      <c r="B22" s="517"/>
      <c r="C22" s="167"/>
    </row>
    <row r="23" spans="2:3" ht="15" customHeight="1">
      <c r="B23" s="158"/>
      <c r="C23" s="159"/>
    </row>
    <row r="24" spans="2:3" ht="84" customHeight="1">
      <c r="B24" s="517"/>
      <c r="C24" s="517"/>
    </row>
    <row r="25" spans="2:3" ht="55.5" customHeight="1">
      <c r="B25" s="517"/>
      <c r="C25" s="517"/>
    </row>
    <row r="26" spans="2:3" ht="67.5" customHeight="1">
      <c r="B26" s="517"/>
      <c r="C26" s="517"/>
    </row>
    <row r="27" spans="2:3" ht="25.5" customHeight="1">
      <c r="B27" s="517"/>
      <c r="C27" s="517"/>
    </row>
    <row r="28" spans="2:3" ht="113.25" customHeight="1">
      <c r="B28" s="517"/>
      <c r="C28" s="517"/>
    </row>
    <row r="29" spans="2:3" ht="41.25" customHeight="1">
      <c r="B29" s="517"/>
      <c r="C29" s="517"/>
    </row>
    <row r="30" spans="2:3" ht="38.25" customHeight="1">
      <c r="B30" s="517"/>
      <c r="C30" s="517"/>
    </row>
    <row r="31" spans="2:3" ht="24" customHeight="1">
      <c r="B31" s="517"/>
      <c r="C31" s="517"/>
    </row>
    <row r="32" spans="2:3" ht="34.5" customHeight="1">
      <c r="B32" s="168"/>
      <c r="C32" s="169"/>
    </row>
    <row r="33" spans="2:3" ht="50.25" customHeight="1">
      <c r="B33" s="517"/>
      <c r="C33" s="517"/>
    </row>
    <row r="34" spans="2:3" ht="36.75" customHeight="1">
      <c r="B34" s="517"/>
      <c r="C34" s="517"/>
    </row>
    <row r="35" spans="2:3" ht="33.75" customHeight="1">
      <c r="B35" s="517"/>
      <c r="C35" s="517"/>
    </row>
    <row r="36" spans="2:3" ht="26.25" customHeight="1">
      <c r="B36" s="517"/>
      <c r="C36" s="517"/>
    </row>
    <row r="37" spans="2:3" ht="30.75" customHeight="1">
      <c r="B37" s="517"/>
      <c r="C37" s="517"/>
    </row>
    <row r="38" spans="2:3" ht="33.75" customHeight="1">
      <c r="B38" s="517"/>
      <c r="C38" s="517"/>
    </row>
    <row r="39" spans="2:3" ht="38.25" customHeight="1">
      <c r="B39" s="517"/>
      <c r="C39" s="517"/>
    </row>
    <row r="40" spans="2:3" ht="33.75" customHeight="1">
      <c r="B40" s="517"/>
      <c r="C40" s="517"/>
    </row>
    <row r="41" spans="2:3" ht="39" customHeight="1">
      <c r="B41" s="517"/>
      <c r="C41" s="517"/>
    </row>
    <row r="42" spans="2:3" ht="48" customHeight="1">
      <c r="B42" s="517"/>
      <c r="C42" s="517"/>
    </row>
    <row r="43" spans="2:3" ht="48.75" customHeight="1">
      <c r="B43" s="517"/>
      <c r="C43" s="517"/>
    </row>
    <row r="44" spans="2:3" ht="52.5" customHeight="1">
      <c r="B44" s="517"/>
      <c r="C44" s="517"/>
    </row>
    <row r="45" spans="2:3" ht="35.25" customHeight="1">
      <c r="B45" s="168"/>
      <c r="C45" s="169"/>
    </row>
    <row r="46" spans="2:3" ht="81" customHeight="1">
      <c r="B46" s="517"/>
      <c r="C46" s="517"/>
    </row>
    <row r="47" spans="2:3" ht="49.5" customHeight="1">
      <c r="B47" s="517"/>
      <c r="C47" s="517"/>
    </row>
    <row r="48" spans="2:3" ht="34.5" customHeight="1">
      <c r="B48" s="517"/>
      <c r="C48" s="517"/>
    </row>
    <row r="49" spans="2:3" ht="36" customHeight="1">
      <c r="B49" s="517"/>
      <c r="C49" s="517"/>
    </row>
  </sheetData>
  <mergeCells count="34">
    <mergeCell ref="B25:C25"/>
    <mergeCell ref="B2:C2"/>
    <mergeCell ref="B3:C3"/>
    <mergeCell ref="B7:C7"/>
    <mergeCell ref="B8:C8"/>
    <mergeCell ref="B9:C9"/>
    <mergeCell ref="B10:C10"/>
    <mergeCell ref="B12:B13"/>
    <mergeCell ref="B15:B16"/>
    <mergeCell ref="B18:B19"/>
    <mergeCell ref="B21:B22"/>
    <mergeCell ref="B24:C24"/>
    <mergeCell ref="B38:C38"/>
    <mergeCell ref="B26:C26"/>
    <mergeCell ref="B27:C27"/>
    <mergeCell ref="B28:C28"/>
    <mergeCell ref="B29:C29"/>
    <mergeCell ref="B30:C30"/>
    <mergeCell ref="B31:C31"/>
    <mergeCell ref="B33:C33"/>
    <mergeCell ref="B34:C34"/>
    <mergeCell ref="B35:C35"/>
    <mergeCell ref="B36:C36"/>
    <mergeCell ref="B37:C37"/>
    <mergeCell ref="B46:C46"/>
    <mergeCell ref="B47:C47"/>
    <mergeCell ref="B48:C48"/>
    <mergeCell ref="B49:C49"/>
    <mergeCell ref="B39:C39"/>
    <mergeCell ref="B40:C40"/>
    <mergeCell ref="B41:C41"/>
    <mergeCell ref="B42:C42"/>
    <mergeCell ref="B43:C43"/>
    <mergeCell ref="B44:C44"/>
  </mergeCells>
  <pageMargins left="0.98425196850393704" right="0.98425196850393704" top="0.94488188976377963" bottom="1.4960629921259843" header="0.51181102362204722" footer="1.1811023622047245"/>
  <pageSetup paperSize="9" firstPageNumber="181" orientation="portrait" useFirstPageNumber="1" r:id="rId1"/>
  <headerFooter alignWithMargins="0">
    <oddFooter>&amp;C&amp;"-,Bold"Nông nghiệp, lâm nghiệp và thủy sản -&amp;"-,Regular" &amp;"-,Italic"Agriculture, forestry and fishing&amp;"-,Regular"           &amp;20&amp;P</oddFooter>
  </headerFooter>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J191"/>
  <sheetViews>
    <sheetView workbookViewId="0">
      <selection activeCell="U7" sqref="U7"/>
    </sheetView>
  </sheetViews>
  <sheetFormatPr defaultRowHeight="15.95" customHeight="1"/>
  <cols>
    <col min="1" max="1" width="25.42578125" style="10" customWidth="1"/>
    <col min="2" max="4" width="10.42578125" style="10" hidden="1" customWidth="1"/>
    <col min="5" max="9" width="10.42578125" style="10" customWidth="1"/>
    <col min="10" max="10" width="9.140625" style="10"/>
    <col min="11" max="16384" width="9.140625" style="27"/>
  </cols>
  <sheetData>
    <row r="1" spans="1:10" s="3" customFormat="1" ht="24" customHeight="1">
      <c r="A1" s="1" t="s">
        <v>801</v>
      </c>
      <c r="B1" s="1"/>
    </row>
    <row r="2" spans="1:10" s="3" customFormat="1" ht="20.100000000000001" customHeight="1">
      <c r="A2" s="4" t="s">
        <v>411</v>
      </c>
      <c r="B2" s="1"/>
    </row>
    <row r="3" spans="1:10" s="3" customFormat="1" ht="11.25" customHeight="1">
      <c r="A3" s="4"/>
    </row>
    <row r="4" spans="1:10" s="10" customFormat="1" ht="20.100000000000001" customHeight="1">
      <c r="A4" s="123"/>
      <c r="B4" s="180"/>
      <c r="C4" s="189"/>
      <c r="D4" s="11"/>
      <c r="F4" s="123"/>
      <c r="G4" s="123"/>
      <c r="H4" s="123"/>
      <c r="I4" s="179" t="s">
        <v>385</v>
      </c>
    </row>
    <row r="5" spans="1:10" s="10" customFormat="1" ht="27" customHeight="1">
      <c r="A5" s="11"/>
      <c r="B5" s="12">
        <v>2010</v>
      </c>
      <c r="C5" s="131">
        <v>2014</v>
      </c>
      <c r="D5" s="131">
        <v>2015</v>
      </c>
      <c r="E5" s="131">
        <v>2016</v>
      </c>
      <c r="F5" s="131">
        <v>2017</v>
      </c>
      <c r="G5" s="131">
        <v>2018</v>
      </c>
      <c r="H5" s="131">
        <v>2019</v>
      </c>
      <c r="I5" s="131">
        <v>2020</v>
      </c>
    </row>
    <row r="6" spans="1:10" s="10" customFormat="1" ht="7.5" customHeight="1">
      <c r="A6" s="11"/>
      <c r="B6" s="283"/>
      <c r="C6" s="11"/>
      <c r="D6" s="11"/>
      <c r="E6" s="11"/>
      <c r="F6" s="11"/>
      <c r="G6" s="11"/>
      <c r="H6" s="11"/>
      <c r="I6" s="11"/>
    </row>
    <row r="7" spans="1:10" s="10" customFormat="1" ht="21.75" customHeight="1">
      <c r="A7" s="215" t="s">
        <v>2</v>
      </c>
      <c r="B7" s="375">
        <f t="shared" ref="B7:D7" si="0">SUM(B8:B31)</f>
        <v>10771</v>
      </c>
      <c r="C7" s="375">
        <f t="shared" si="0"/>
        <v>10563</v>
      </c>
      <c r="D7" s="375">
        <f t="shared" si="0"/>
        <v>10501</v>
      </c>
      <c r="E7" s="375">
        <v>9653</v>
      </c>
      <c r="F7" s="375">
        <v>9856</v>
      </c>
      <c r="G7" s="376">
        <v>9429.66</v>
      </c>
      <c r="H7" s="376">
        <v>9412.7999999999993</v>
      </c>
      <c r="I7" s="376">
        <v>9116</v>
      </c>
      <c r="J7" s="118"/>
    </row>
    <row r="8" spans="1:10" s="10" customFormat="1" ht="21.75" customHeight="1">
      <c r="A8" s="284" t="s">
        <v>3</v>
      </c>
      <c r="B8" s="385">
        <v>13</v>
      </c>
      <c r="C8" s="385">
        <v>6</v>
      </c>
      <c r="D8" s="385">
        <v>6</v>
      </c>
      <c r="E8" s="385">
        <v>6</v>
      </c>
      <c r="F8" s="385">
        <v>5</v>
      </c>
      <c r="G8" s="393">
        <v>4.5</v>
      </c>
      <c r="H8" s="385">
        <v>4</v>
      </c>
      <c r="I8" s="385">
        <v>4</v>
      </c>
      <c r="J8" s="118"/>
    </row>
    <row r="9" spans="1:10" s="10" customFormat="1" ht="21.75" customHeight="1">
      <c r="A9" s="427" t="s">
        <v>4</v>
      </c>
      <c r="B9" s="385"/>
      <c r="C9" s="385"/>
      <c r="D9" s="385"/>
      <c r="E9" s="385"/>
      <c r="F9" s="385"/>
      <c r="G9" s="393"/>
      <c r="H9" s="385"/>
      <c r="J9" s="118"/>
    </row>
    <row r="10" spans="1:10" s="10" customFormat="1" ht="21.75" customHeight="1">
      <c r="A10" s="284" t="s">
        <v>5</v>
      </c>
      <c r="B10" s="393">
        <v>0</v>
      </c>
      <c r="C10" s="393">
        <v>0</v>
      </c>
      <c r="D10" s="393">
        <v>0</v>
      </c>
      <c r="E10" s="393">
        <v>0</v>
      </c>
      <c r="F10" s="393">
        <v>0</v>
      </c>
      <c r="G10" s="393">
        <v>0</v>
      </c>
      <c r="H10" s="393">
        <v>0</v>
      </c>
      <c r="I10" s="393">
        <v>0</v>
      </c>
      <c r="J10" s="118"/>
    </row>
    <row r="11" spans="1:10" s="10" customFormat="1" ht="21.75" customHeight="1">
      <c r="A11" s="427" t="s">
        <v>6</v>
      </c>
      <c r="B11" s="385"/>
      <c r="C11" s="385"/>
      <c r="D11" s="385"/>
      <c r="E11" s="385"/>
      <c r="F11" s="385"/>
      <c r="G11" s="393"/>
      <c r="H11" s="385"/>
      <c r="J11" s="118"/>
    </row>
    <row r="12" spans="1:10" s="10" customFormat="1" ht="21.75" customHeight="1">
      <c r="A12" s="284" t="s">
        <v>7</v>
      </c>
      <c r="B12" s="385">
        <v>785</v>
      </c>
      <c r="C12" s="385">
        <v>846</v>
      </c>
      <c r="D12" s="385">
        <v>850</v>
      </c>
      <c r="E12" s="385">
        <v>796</v>
      </c>
      <c r="F12" s="385">
        <v>844</v>
      </c>
      <c r="G12" s="393">
        <v>846</v>
      </c>
      <c r="H12" s="385">
        <v>840</v>
      </c>
      <c r="I12" s="10">
        <v>820</v>
      </c>
      <c r="J12" s="118"/>
    </row>
    <row r="13" spans="1:10" s="10" customFormat="1" ht="21.75" customHeight="1">
      <c r="A13" s="427" t="s">
        <v>8</v>
      </c>
      <c r="B13" s="385"/>
      <c r="C13" s="385"/>
      <c r="D13" s="385"/>
      <c r="E13" s="385"/>
      <c r="F13" s="385"/>
      <c r="G13" s="393"/>
      <c r="H13" s="385"/>
      <c r="J13" s="118"/>
    </row>
    <row r="14" spans="1:10" s="10" customFormat="1" ht="21.75" customHeight="1">
      <c r="A14" s="284" t="s">
        <v>9</v>
      </c>
      <c r="B14" s="385">
        <v>67</v>
      </c>
      <c r="C14" s="385">
        <v>64</v>
      </c>
      <c r="D14" s="385">
        <v>59</v>
      </c>
      <c r="E14" s="385">
        <v>53</v>
      </c>
      <c r="F14" s="385">
        <v>58</v>
      </c>
      <c r="G14" s="393">
        <v>59</v>
      </c>
      <c r="H14" s="385">
        <v>59</v>
      </c>
      <c r="I14" s="10">
        <v>65</v>
      </c>
      <c r="J14" s="118"/>
    </row>
    <row r="15" spans="1:10" s="10" customFormat="1" ht="21.75" customHeight="1">
      <c r="A15" s="427" t="s">
        <v>31</v>
      </c>
      <c r="B15" s="385"/>
      <c r="C15" s="385"/>
      <c r="D15" s="385"/>
      <c r="E15" s="385"/>
      <c r="F15" s="385"/>
      <c r="G15" s="393"/>
      <c r="H15" s="385"/>
      <c r="J15" s="118"/>
    </row>
    <row r="16" spans="1:10" s="10" customFormat="1" ht="21.75" customHeight="1">
      <c r="A16" s="284" t="s">
        <v>11</v>
      </c>
      <c r="B16" s="385">
        <v>1173</v>
      </c>
      <c r="C16" s="385">
        <v>1132</v>
      </c>
      <c r="D16" s="385">
        <v>1061</v>
      </c>
      <c r="E16" s="385">
        <v>1024</v>
      </c>
      <c r="F16" s="385">
        <v>967</v>
      </c>
      <c r="G16" s="393">
        <v>850.6</v>
      </c>
      <c r="H16" s="385">
        <v>812</v>
      </c>
      <c r="I16" s="10">
        <v>707</v>
      </c>
      <c r="J16" s="118"/>
    </row>
    <row r="17" spans="1:10" s="10" customFormat="1" ht="21.75" customHeight="1">
      <c r="A17" s="427" t="s">
        <v>32</v>
      </c>
      <c r="B17" s="385"/>
      <c r="C17" s="385"/>
      <c r="D17" s="385"/>
      <c r="E17" s="385"/>
      <c r="F17" s="385"/>
      <c r="G17" s="393"/>
      <c r="H17" s="385"/>
      <c r="J17" s="118"/>
    </row>
    <row r="18" spans="1:10" s="10" customFormat="1" ht="21.75" customHeight="1">
      <c r="A18" s="284" t="s">
        <v>13</v>
      </c>
      <c r="B18" s="385">
        <v>910</v>
      </c>
      <c r="C18" s="385">
        <v>748</v>
      </c>
      <c r="D18" s="385">
        <v>671</v>
      </c>
      <c r="E18" s="385">
        <v>506</v>
      </c>
      <c r="F18" s="385">
        <v>616</v>
      </c>
      <c r="G18" s="393">
        <v>615</v>
      </c>
      <c r="H18" s="385">
        <v>537.4</v>
      </c>
      <c r="I18" s="10">
        <v>311</v>
      </c>
      <c r="J18" s="118"/>
    </row>
    <row r="19" spans="1:10" s="10" customFormat="1" ht="21.75" customHeight="1">
      <c r="A19" s="427" t="s">
        <v>34</v>
      </c>
      <c r="B19" s="385"/>
      <c r="C19" s="385"/>
      <c r="D19" s="385"/>
      <c r="E19" s="385"/>
      <c r="F19" s="385"/>
      <c r="G19" s="393"/>
      <c r="H19" s="385"/>
      <c r="J19" s="118"/>
    </row>
    <row r="20" spans="1:10" s="10" customFormat="1" ht="21.75" customHeight="1">
      <c r="A20" s="284" t="s">
        <v>15</v>
      </c>
      <c r="B20" s="385">
        <v>817</v>
      </c>
      <c r="C20" s="385">
        <v>965</v>
      </c>
      <c r="D20" s="385">
        <v>962</v>
      </c>
      <c r="E20" s="385">
        <v>797</v>
      </c>
      <c r="F20" s="385">
        <v>889</v>
      </c>
      <c r="G20" s="393">
        <v>897</v>
      </c>
      <c r="H20" s="385">
        <v>745</v>
      </c>
      <c r="I20" s="10">
        <v>672</v>
      </c>
      <c r="J20" s="118"/>
    </row>
    <row r="21" spans="1:10" s="10" customFormat="1" ht="21.75" customHeight="1">
      <c r="A21" s="427" t="s">
        <v>35</v>
      </c>
      <c r="B21" s="385"/>
      <c r="C21" s="385"/>
      <c r="D21" s="385"/>
      <c r="E21" s="385"/>
      <c r="F21" s="385"/>
      <c r="G21" s="393"/>
      <c r="H21" s="385"/>
      <c r="J21" s="118"/>
    </row>
    <row r="22" spans="1:10" s="10" customFormat="1" ht="21.75" customHeight="1">
      <c r="A22" s="284" t="s">
        <v>17</v>
      </c>
      <c r="B22" s="385">
        <v>927</v>
      </c>
      <c r="C22" s="385">
        <v>1096</v>
      </c>
      <c r="D22" s="385">
        <v>1296</v>
      </c>
      <c r="E22" s="385">
        <v>992</v>
      </c>
      <c r="F22" s="385">
        <v>1060</v>
      </c>
      <c r="G22" s="393">
        <v>1060.2</v>
      </c>
      <c r="H22" s="385">
        <v>1061.5</v>
      </c>
      <c r="I22" s="10">
        <v>1123</v>
      </c>
      <c r="J22" s="118"/>
    </row>
    <row r="23" spans="1:10" s="10" customFormat="1" ht="21.75" customHeight="1">
      <c r="A23" s="427" t="s">
        <v>36</v>
      </c>
      <c r="B23" s="385"/>
      <c r="C23" s="385"/>
      <c r="D23" s="385"/>
      <c r="E23" s="385"/>
      <c r="F23" s="385"/>
      <c r="G23" s="393"/>
      <c r="H23" s="385"/>
      <c r="J23" s="118"/>
    </row>
    <row r="24" spans="1:10" s="10" customFormat="1" ht="21.75" customHeight="1">
      <c r="A24" s="284" t="s">
        <v>19</v>
      </c>
      <c r="B24" s="385">
        <v>27</v>
      </c>
      <c r="C24" s="385">
        <v>20</v>
      </c>
      <c r="D24" s="385">
        <v>16</v>
      </c>
      <c r="E24" s="385">
        <v>8</v>
      </c>
      <c r="F24" s="385">
        <v>6</v>
      </c>
      <c r="G24" s="356">
        <v>0.2</v>
      </c>
      <c r="H24" s="364">
        <v>0</v>
      </c>
      <c r="I24" s="364">
        <v>0</v>
      </c>
      <c r="J24" s="118"/>
    </row>
    <row r="25" spans="1:10" s="10" customFormat="1" ht="21.75" customHeight="1">
      <c r="A25" s="427" t="s">
        <v>37</v>
      </c>
      <c r="B25" s="385"/>
      <c r="C25" s="385"/>
      <c r="D25" s="385"/>
      <c r="E25" s="385"/>
      <c r="F25" s="385"/>
      <c r="G25" s="393"/>
      <c r="H25" s="385"/>
      <c r="J25" s="118"/>
    </row>
    <row r="26" spans="1:10" s="10" customFormat="1" ht="21.75" customHeight="1">
      <c r="A26" s="284" t="s">
        <v>21</v>
      </c>
      <c r="B26" s="385">
        <v>154</v>
      </c>
      <c r="C26" s="385">
        <v>63</v>
      </c>
      <c r="D26" s="385">
        <v>62</v>
      </c>
      <c r="E26" s="385">
        <v>57</v>
      </c>
      <c r="F26" s="385">
        <v>51</v>
      </c>
      <c r="G26" s="393">
        <v>45.16</v>
      </c>
      <c r="H26" s="385">
        <v>40.200000000000003</v>
      </c>
      <c r="I26" s="10">
        <v>34</v>
      </c>
      <c r="J26" s="118"/>
    </row>
    <row r="27" spans="1:10" s="10" customFormat="1" ht="21.75" customHeight="1">
      <c r="A27" s="427" t="s">
        <v>38</v>
      </c>
      <c r="B27" s="385"/>
      <c r="C27" s="385"/>
      <c r="D27" s="385"/>
      <c r="E27" s="385"/>
      <c r="F27" s="385"/>
      <c r="G27" s="393"/>
      <c r="H27" s="385"/>
      <c r="J27" s="118"/>
    </row>
    <row r="28" spans="1:10" s="10" customFormat="1" ht="21.75" customHeight="1">
      <c r="A28" s="284" t="s">
        <v>23</v>
      </c>
      <c r="B28" s="385">
        <v>2130</v>
      </c>
      <c r="C28" s="385">
        <v>1612</v>
      </c>
      <c r="D28" s="385">
        <v>1498</v>
      </c>
      <c r="E28" s="385">
        <v>1492</v>
      </c>
      <c r="F28" s="385">
        <v>1320</v>
      </c>
      <c r="G28" s="393">
        <v>1014</v>
      </c>
      <c r="H28" s="385">
        <v>1082.2</v>
      </c>
      <c r="I28" s="10">
        <v>962</v>
      </c>
      <c r="J28" s="118"/>
    </row>
    <row r="29" spans="1:10" s="10" customFormat="1" ht="21.75" customHeight="1">
      <c r="A29" s="427" t="s">
        <v>39</v>
      </c>
      <c r="B29" s="385"/>
      <c r="C29" s="385"/>
      <c r="D29" s="385"/>
      <c r="E29" s="385"/>
      <c r="F29" s="385"/>
      <c r="G29" s="393"/>
      <c r="H29" s="385"/>
      <c r="J29" s="118"/>
    </row>
    <row r="30" spans="1:10" s="10" customFormat="1" ht="21.75" customHeight="1">
      <c r="A30" s="284" t="s">
        <v>25</v>
      </c>
      <c r="B30" s="385">
        <v>3768</v>
      </c>
      <c r="C30" s="385">
        <v>4011</v>
      </c>
      <c r="D30" s="385">
        <v>4020</v>
      </c>
      <c r="E30" s="385">
        <v>3922</v>
      </c>
      <c r="F30" s="385">
        <v>4040</v>
      </c>
      <c r="G30" s="393">
        <v>4038</v>
      </c>
      <c r="H30" s="385">
        <v>4231.5</v>
      </c>
      <c r="I30" s="10">
        <v>4418</v>
      </c>
      <c r="J30" s="118"/>
    </row>
    <row r="31" spans="1:10" s="10" customFormat="1" ht="21.75" customHeight="1">
      <c r="A31" s="427" t="s">
        <v>40</v>
      </c>
      <c r="B31" s="385"/>
      <c r="C31" s="385"/>
      <c r="D31" s="385"/>
      <c r="E31" s="385"/>
      <c r="F31" s="385"/>
      <c r="G31" s="385"/>
      <c r="H31" s="385"/>
      <c r="I31" s="385"/>
      <c r="J31" s="118"/>
    </row>
    <row r="32" spans="1:10" s="10" customFormat="1" ht="10.5" customHeight="1">
      <c r="A32" s="123"/>
      <c r="B32" s="123"/>
      <c r="C32" s="123"/>
      <c r="D32" s="123"/>
      <c r="E32" s="123"/>
      <c r="F32" s="123"/>
      <c r="G32" s="123"/>
      <c r="H32" s="123"/>
      <c r="I32" s="123"/>
    </row>
    <row r="33" spans="1:9" s="10" customFormat="1" ht="11.25" customHeight="1">
      <c r="A33" s="11"/>
      <c r="B33" s="11"/>
      <c r="C33" s="11"/>
      <c r="D33" s="11"/>
      <c r="E33" s="11"/>
      <c r="F33" s="11"/>
      <c r="G33" s="11"/>
      <c r="H33" s="11"/>
      <c r="I33" s="11"/>
    </row>
    <row r="34" spans="1:9" s="10" customFormat="1" ht="20.100000000000001" customHeight="1">
      <c r="A34" s="11"/>
      <c r="B34" s="11"/>
      <c r="C34" s="11"/>
      <c r="D34" s="11"/>
      <c r="E34" s="11"/>
      <c r="F34" s="11"/>
      <c r="G34" s="11"/>
      <c r="H34" s="11"/>
      <c r="I34" s="11"/>
    </row>
    <row r="35" spans="1:9" s="10" customFormat="1" ht="20.100000000000001" customHeight="1">
      <c r="A35" s="126"/>
      <c r="B35" s="127"/>
      <c r="C35" s="11"/>
      <c r="D35" s="11"/>
      <c r="E35" s="11"/>
      <c r="F35" s="11"/>
      <c r="G35" s="11"/>
      <c r="H35" s="11"/>
      <c r="I35" s="11"/>
    </row>
    <row r="36" spans="1:9" s="10" customFormat="1" ht="20.100000000000001" customHeight="1">
      <c r="A36" s="128"/>
      <c r="B36" s="126"/>
      <c r="C36" s="11"/>
      <c r="D36" s="11"/>
      <c r="E36" s="11"/>
      <c r="F36" s="11"/>
      <c r="G36" s="11"/>
      <c r="H36" s="11"/>
      <c r="I36" s="11"/>
    </row>
    <row r="37" spans="1:9" s="10" customFormat="1" ht="20.100000000000001" customHeight="1">
      <c r="A37" s="11"/>
      <c r="B37" s="11"/>
      <c r="C37" s="11"/>
      <c r="D37" s="11"/>
      <c r="E37" s="11"/>
      <c r="F37" s="11"/>
      <c r="G37" s="11"/>
      <c r="H37" s="11"/>
      <c r="I37" s="11"/>
    </row>
    <row r="38" spans="1:9" s="10" customFormat="1" ht="20.100000000000001" customHeight="1"/>
    <row r="39" spans="1:9" s="10" customFormat="1" ht="20.100000000000001" customHeight="1"/>
    <row r="40" spans="1:9" s="10" customFormat="1" ht="20.100000000000001" customHeight="1"/>
    <row r="41" spans="1:9" s="10" customFormat="1" ht="20.100000000000001" customHeight="1"/>
    <row r="42" spans="1:9" s="10" customFormat="1" ht="20.100000000000001" customHeight="1"/>
    <row r="43" spans="1:9" s="10" customFormat="1" ht="20.100000000000001" customHeight="1"/>
    <row r="44" spans="1:9" s="10" customFormat="1" ht="20.100000000000001" customHeight="1"/>
    <row r="45" spans="1:9" s="10" customFormat="1" ht="20.100000000000001" customHeight="1"/>
    <row r="46" spans="1:9" s="10" customFormat="1" ht="20.100000000000001" customHeight="1"/>
    <row r="47" spans="1:9" s="10" customFormat="1" ht="20.100000000000001" customHeight="1"/>
    <row r="48" spans="1:9" s="10" customFormat="1" ht="20.100000000000001" customHeight="1"/>
    <row r="49" s="10" customFormat="1" ht="20.100000000000001" customHeight="1"/>
    <row r="50" s="10" customFormat="1" ht="20.100000000000001" customHeight="1"/>
    <row r="51" s="10" customFormat="1" ht="20.100000000000001" customHeight="1"/>
    <row r="52" s="10" customFormat="1" ht="20.100000000000001" customHeight="1"/>
    <row r="53" s="10" customFormat="1" ht="20.100000000000001" customHeight="1"/>
    <row r="54" s="10" customFormat="1" ht="20.100000000000001" customHeight="1"/>
    <row r="55" s="10" customFormat="1" ht="20.100000000000001" customHeight="1"/>
    <row r="56" s="10" customFormat="1" ht="20.100000000000001" customHeight="1"/>
    <row r="57" s="10" customFormat="1" ht="20.100000000000001" customHeight="1"/>
    <row r="58" s="10" customFormat="1" ht="20.100000000000001" customHeight="1"/>
    <row r="59" s="10" customFormat="1" ht="20.100000000000001" customHeight="1"/>
    <row r="60" s="10" customFormat="1" ht="20.100000000000001" customHeight="1"/>
    <row r="61" s="10" customFormat="1" ht="20.100000000000001" customHeight="1"/>
    <row r="62" s="10" customFormat="1" ht="20.100000000000001" customHeight="1"/>
    <row r="63" s="10" customFormat="1" ht="20.100000000000001" customHeight="1"/>
    <row r="64" s="10" customFormat="1" ht="20.100000000000001" customHeight="1"/>
    <row r="65" s="10" customFormat="1" ht="20.100000000000001" customHeight="1"/>
    <row r="66" s="10" customFormat="1" ht="20.100000000000001" customHeight="1"/>
    <row r="67" s="10" customFormat="1" ht="20.100000000000001" customHeight="1"/>
    <row r="68" s="10" customFormat="1" ht="20.100000000000001" customHeight="1"/>
    <row r="69" s="10" customFormat="1" ht="20.100000000000001" customHeight="1"/>
    <row r="70" s="10" customFormat="1" ht="20.100000000000001" customHeight="1"/>
    <row r="71" s="10" customFormat="1" ht="20.100000000000001" customHeight="1"/>
    <row r="72" s="10" customFormat="1" ht="20.100000000000001" customHeight="1"/>
    <row r="73" s="10" customFormat="1" ht="20.100000000000001" customHeight="1"/>
    <row r="74" s="10" customFormat="1" ht="20.100000000000001" customHeight="1"/>
    <row r="75" s="10" customFormat="1" ht="20.100000000000001" customHeight="1"/>
    <row r="76" s="10" customFormat="1" ht="20.100000000000001" customHeight="1"/>
    <row r="77" s="10" customFormat="1" ht="20.100000000000001" customHeight="1"/>
    <row r="78" s="10" customFormat="1" ht="20.100000000000001" customHeight="1"/>
    <row r="79" s="10" customFormat="1" ht="20.100000000000001" customHeight="1"/>
    <row r="80" s="10" customFormat="1" ht="20.100000000000001" customHeight="1"/>
    <row r="81" s="10" customFormat="1" ht="20.100000000000001" customHeight="1"/>
    <row r="82" s="10" customFormat="1" ht="20.100000000000001" customHeight="1"/>
    <row r="83" s="10" customFormat="1" ht="20.100000000000001" customHeight="1"/>
    <row r="84" s="10" customFormat="1" ht="20.100000000000001" customHeight="1"/>
    <row r="85" s="10" customFormat="1" ht="20.100000000000001" customHeight="1"/>
    <row r="86" s="10" customFormat="1" ht="20.100000000000001" customHeight="1"/>
    <row r="87" s="10" customFormat="1" ht="20.100000000000001" customHeight="1"/>
    <row r="88" s="10" customFormat="1" ht="20.100000000000001" customHeight="1"/>
    <row r="89" s="10" customFormat="1" ht="20.100000000000001" customHeight="1"/>
    <row r="90" s="10" customFormat="1" ht="20.100000000000001" customHeight="1"/>
    <row r="91" s="10" customFormat="1" ht="20.100000000000001" customHeight="1"/>
    <row r="92" s="10" customFormat="1" ht="20.100000000000001" customHeight="1"/>
    <row r="93" s="10" customFormat="1" ht="20.100000000000001" customHeight="1"/>
    <row r="94" s="10" customFormat="1" ht="20.100000000000001" customHeight="1"/>
    <row r="95" s="10" customFormat="1" ht="20.100000000000001" customHeight="1"/>
    <row r="96" s="10" customFormat="1" ht="20.100000000000001" customHeight="1"/>
    <row r="97" s="10" customFormat="1" ht="20.100000000000001" customHeight="1"/>
    <row r="98" s="10" customFormat="1" ht="20.100000000000001" customHeight="1"/>
    <row r="99" s="10" customFormat="1" ht="20.100000000000001" customHeight="1"/>
    <row r="100" s="10" customFormat="1" ht="20.100000000000001" customHeight="1"/>
    <row r="101" s="10" customFormat="1" ht="20.100000000000001" customHeight="1"/>
    <row r="102" s="10" customFormat="1" ht="20.100000000000001" customHeight="1"/>
    <row r="103" s="10" customFormat="1" ht="15.95" customHeight="1"/>
    <row r="104" s="10" customFormat="1" ht="15.95" customHeight="1"/>
    <row r="105" s="10" customFormat="1" ht="15.95" customHeight="1"/>
    <row r="106" s="10" customFormat="1" ht="15.95" customHeight="1"/>
    <row r="107" s="10" customFormat="1" ht="15.95" customHeight="1"/>
    <row r="108" s="10" customFormat="1" ht="15.95" customHeight="1"/>
    <row r="109" s="10" customFormat="1" ht="15.95" customHeight="1"/>
    <row r="110" s="10" customFormat="1" ht="15.95" customHeight="1"/>
    <row r="111" s="10" customFormat="1" ht="15.95" customHeight="1"/>
    <row r="112" s="10" customFormat="1" ht="15.95" customHeight="1"/>
    <row r="113" s="10" customFormat="1" ht="15.95" customHeight="1"/>
    <row r="114" s="10" customFormat="1" ht="15.95" customHeight="1"/>
    <row r="115" s="10" customFormat="1" ht="15.95" customHeight="1"/>
    <row r="116" s="10" customFormat="1" ht="15.95" customHeight="1"/>
    <row r="117" s="10" customFormat="1" ht="15.95" customHeight="1"/>
    <row r="118" s="10" customFormat="1" ht="15.95" customHeight="1"/>
    <row r="119" s="10" customFormat="1" ht="15.95" customHeight="1"/>
    <row r="120" s="10" customFormat="1" ht="15.95" customHeight="1"/>
    <row r="121" s="10" customFormat="1" ht="15.95" customHeight="1"/>
    <row r="122" s="10" customFormat="1" ht="15.95" customHeight="1"/>
    <row r="123" s="10" customFormat="1" ht="15.95" customHeight="1"/>
    <row r="124" s="10" customFormat="1" ht="15.95" customHeight="1"/>
    <row r="125" s="10" customFormat="1" ht="15.95" customHeight="1"/>
    <row r="126" s="10" customFormat="1" ht="15.95" customHeight="1"/>
    <row r="127" s="10" customFormat="1" ht="15.95" customHeight="1"/>
    <row r="128" s="10" customFormat="1" ht="15.95" customHeight="1"/>
    <row r="129" s="10" customFormat="1" ht="15.95" customHeight="1"/>
    <row r="130" s="10" customFormat="1" ht="15.95" customHeight="1"/>
    <row r="131" s="10" customFormat="1" ht="15.95" customHeight="1"/>
    <row r="132" s="10" customFormat="1" ht="15.95" customHeight="1"/>
    <row r="133" s="10" customFormat="1" ht="15.95" customHeight="1"/>
    <row r="134" s="10" customFormat="1" ht="15.95" customHeight="1"/>
    <row r="135" s="10" customFormat="1" ht="15.95" customHeight="1"/>
    <row r="136" s="10" customFormat="1" ht="15.95" customHeight="1"/>
    <row r="137" s="10" customFormat="1" ht="15.95" customHeight="1"/>
    <row r="138" s="10" customFormat="1" ht="15.95" customHeight="1"/>
    <row r="139" s="10" customFormat="1" ht="15.95" customHeight="1"/>
    <row r="140" s="10" customFormat="1" ht="15.95" customHeight="1"/>
    <row r="141" s="10" customFormat="1" ht="15.95" customHeight="1"/>
    <row r="142" s="10" customFormat="1" ht="15.95" customHeight="1"/>
    <row r="143" s="10" customFormat="1" ht="15.95" customHeight="1"/>
    <row r="144" s="10" customFormat="1" ht="15.95" customHeight="1"/>
    <row r="145" s="10" customFormat="1" ht="15.95" customHeight="1"/>
    <row r="146" s="10" customFormat="1" ht="15.95" customHeight="1"/>
    <row r="147" s="10" customFormat="1" ht="15.95" customHeight="1"/>
    <row r="148" s="10" customFormat="1" ht="15.95" customHeight="1"/>
    <row r="149" s="10" customFormat="1" ht="15.95" customHeight="1"/>
    <row r="150" s="10" customFormat="1" ht="15.95" customHeight="1"/>
    <row r="151" s="10" customFormat="1" ht="15.95" customHeight="1"/>
    <row r="152" s="10" customFormat="1" ht="15.95" customHeight="1"/>
    <row r="153" s="10" customFormat="1" ht="15.95" customHeight="1"/>
    <row r="154" s="10" customFormat="1" ht="15.95" customHeight="1"/>
    <row r="155" s="10" customFormat="1" ht="15.95" customHeight="1"/>
    <row r="156" s="10" customFormat="1" ht="15.95" customHeight="1"/>
    <row r="157" s="10" customFormat="1" ht="15.95" customHeight="1"/>
    <row r="158" s="10" customFormat="1" ht="15.95" customHeight="1"/>
    <row r="159" s="10" customFormat="1" ht="15.95" customHeight="1"/>
    <row r="160" s="10" customFormat="1" ht="15.95" customHeight="1"/>
    <row r="161" s="10" customFormat="1" ht="15.95" customHeight="1"/>
    <row r="162" s="10" customFormat="1" ht="15.95" customHeight="1"/>
    <row r="163" s="10" customFormat="1" ht="15.95" customHeight="1"/>
    <row r="164" s="10" customFormat="1" ht="15.95" customHeight="1"/>
    <row r="165" s="10" customFormat="1" ht="15.95" customHeight="1"/>
    <row r="166" s="10" customFormat="1" ht="15.95" customHeight="1"/>
    <row r="167" s="10" customFormat="1" ht="15.95" customHeight="1"/>
    <row r="168" s="10" customFormat="1" ht="15.95" customHeight="1"/>
    <row r="169" s="10" customFormat="1" ht="15.95" customHeight="1"/>
    <row r="170" s="10" customFormat="1" ht="15.95" customHeight="1"/>
    <row r="171" s="10" customFormat="1" ht="15.95" customHeight="1"/>
    <row r="172" s="10" customFormat="1" ht="15.95" customHeight="1"/>
    <row r="173" s="10" customFormat="1" ht="15.95" customHeight="1"/>
    <row r="174" s="10" customFormat="1" ht="15.95" customHeight="1"/>
    <row r="175" s="10" customFormat="1" ht="15.95" customHeight="1"/>
    <row r="176" s="10" customFormat="1" ht="15.95" customHeight="1"/>
    <row r="177" s="10" customFormat="1" ht="15.95" customHeight="1"/>
    <row r="178" s="10" customFormat="1" ht="15.95" customHeight="1"/>
    <row r="179" s="10" customFormat="1" ht="15.95" customHeight="1"/>
    <row r="180" s="10" customFormat="1" ht="15.95" customHeight="1"/>
    <row r="181" s="10" customFormat="1" ht="15.95" customHeight="1"/>
    <row r="182" s="10" customFormat="1" ht="15.95" customHeight="1"/>
    <row r="183" s="10" customFormat="1" ht="15.95" customHeight="1"/>
    <row r="184" s="10" customFormat="1" ht="15.95" customHeight="1"/>
    <row r="185" s="10" customFormat="1" ht="15.95" customHeight="1"/>
    <row r="186" s="10" customFormat="1" ht="15.95" customHeight="1"/>
    <row r="187" s="10" customFormat="1" ht="15.95" customHeight="1"/>
    <row r="188" s="10" customFormat="1" ht="15.95" customHeight="1"/>
    <row r="189" s="10" customFormat="1" ht="15.95" customHeight="1"/>
    <row r="190" s="10" customFormat="1" ht="15.95" customHeight="1"/>
    <row r="191" s="10" customFormat="1" ht="15.95" customHeight="1"/>
  </sheetData>
  <pageMargins left="0.98425196850393704" right="0.98425196850393704" top="0.94488188976377996" bottom="1.49606299212598" header="0.511811023622047" footer="1.1811023622047201"/>
  <pageSetup paperSize="9" firstPageNumber="357"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0"/>
  <sheetViews>
    <sheetView workbookViewId="0">
      <selection activeCell="K1" sqref="K1:U1048576"/>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802</v>
      </c>
      <c r="B1" s="1"/>
      <c r="E1" s="356"/>
      <c r="F1" s="356"/>
      <c r="G1" s="356"/>
      <c r="H1" s="356"/>
      <c r="I1" s="356"/>
    </row>
    <row r="2" spans="1:10" s="3" customFormat="1" ht="20.100000000000001" customHeight="1">
      <c r="A2" s="4" t="s">
        <v>412</v>
      </c>
      <c r="B2" s="1"/>
      <c r="E2" s="356"/>
      <c r="F2" s="356"/>
      <c r="G2" s="356"/>
      <c r="H2" s="356"/>
      <c r="I2" s="356"/>
    </row>
    <row r="3" spans="1:10" s="3" customFormat="1" ht="15" customHeight="1">
      <c r="A3" s="4"/>
      <c r="E3" s="356"/>
      <c r="F3" s="356"/>
      <c r="G3" s="356"/>
      <c r="H3" s="356"/>
      <c r="I3" s="356"/>
    </row>
    <row r="4" spans="1:10" s="10" customFormat="1" ht="20.100000000000001" customHeight="1">
      <c r="A4" s="123"/>
      <c r="B4" s="180"/>
      <c r="C4" s="11"/>
      <c r="E4" s="356"/>
      <c r="F4" s="356"/>
      <c r="G4" s="356"/>
      <c r="H4" s="356"/>
      <c r="I4" s="179" t="s">
        <v>413</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425"/>
      <c r="C6" s="185"/>
      <c r="D6" s="11"/>
      <c r="E6" s="356"/>
      <c r="F6" s="356"/>
      <c r="G6" s="356"/>
      <c r="H6" s="356"/>
      <c r="I6" s="356"/>
      <c r="J6" s="11"/>
    </row>
    <row r="7" spans="1:10" s="10" customFormat="1" ht="21.75" customHeight="1">
      <c r="A7" s="185" t="s">
        <v>2</v>
      </c>
      <c r="B7" s="134">
        <v>44.62</v>
      </c>
      <c r="C7" s="426">
        <f>'129'!C7/'127'!C7*10</f>
        <v>50.940073842658336</v>
      </c>
      <c r="D7" s="134">
        <f>'129'!D7/'127'!D7*10</f>
        <v>51.055137605942285</v>
      </c>
      <c r="E7" s="134">
        <v>48.831451362270791</v>
      </c>
      <c r="F7" s="134">
        <v>51.49857954545454</v>
      </c>
      <c r="G7" s="134">
        <v>53.742086140963735</v>
      </c>
      <c r="H7" s="134">
        <v>55.781807751147383</v>
      </c>
      <c r="I7" s="134">
        <v>54.794317683194379</v>
      </c>
      <c r="J7" s="11"/>
    </row>
    <row r="8" spans="1:10" s="10" customFormat="1" ht="21.75" customHeight="1">
      <c r="A8" s="19" t="s">
        <v>3</v>
      </c>
      <c r="B8" s="377">
        <v>20.399999999999999</v>
      </c>
      <c r="C8" s="377">
        <f>'129'!C8:C9/'127'!C8:C9*10</f>
        <v>26.666666666666664</v>
      </c>
      <c r="D8" s="377">
        <f>'129'!D8:D9/'127'!D8:D9*10</f>
        <v>30</v>
      </c>
      <c r="E8" s="377">
        <v>26.666666666666664</v>
      </c>
      <c r="F8" s="377">
        <v>28</v>
      </c>
      <c r="G8" s="377">
        <v>31.777777777777779</v>
      </c>
      <c r="H8" s="377">
        <v>34</v>
      </c>
      <c r="I8" s="377">
        <v>33.75</v>
      </c>
      <c r="J8" s="11"/>
    </row>
    <row r="9" spans="1:10" s="10" customFormat="1" ht="21.75" customHeight="1">
      <c r="A9" s="186" t="s">
        <v>4</v>
      </c>
      <c r="B9" s="377"/>
      <c r="C9" s="377"/>
      <c r="D9" s="377"/>
      <c r="E9" s="377"/>
      <c r="F9" s="377"/>
      <c r="G9" s="377"/>
      <c r="H9" s="377"/>
      <c r="I9" s="377"/>
      <c r="J9" s="11"/>
    </row>
    <row r="10" spans="1:10" s="10" customFormat="1" ht="21.75" customHeight="1">
      <c r="A10" s="19" t="s">
        <v>5</v>
      </c>
      <c r="B10" s="393">
        <v>0</v>
      </c>
      <c r="C10" s="393">
        <v>0</v>
      </c>
      <c r="D10" s="393">
        <v>0</v>
      </c>
      <c r="E10" s="393">
        <v>0</v>
      </c>
      <c r="F10" s="393">
        <v>0</v>
      </c>
      <c r="G10" s="393">
        <v>0</v>
      </c>
      <c r="H10" s="393">
        <v>0</v>
      </c>
      <c r="I10" s="393">
        <v>0</v>
      </c>
      <c r="J10" s="11"/>
    </row>
    <row r="11" spans="1:10" s="10" customFormat="1" ht="21.75" customHeight="1">
      <c r="A11" s="186" t="s">
        <v>6</v>
      </c>
      <c r="B11" s="377"/>
      <c r="C11" s="377"/>
      <c r="D11" s="377"/>
      <c r="E11" s="377"/>
      <c r="F11" s="377"/>
      <c r="G11" s="377"/>
      <c r="H11" s="377"/>
      <c r="I11" s="377"/>
      <c r="J11" s="11"/>
    </row>
    <row r="12" spans="1:10" s="10" customFormat="1" ht="21.75" customHeight="1">
      <c r="A12" s="19" t="s">
        <v>7</v>
      </c>
      <c r="B12" s="377">
        <v>41.14</v>
      </c>
      <c r="C12" s="377">
        <f>'129'!C12:C13/'127'!C12:C13*10</f>
        <v>42.84869976359338</v>
      </c>
      <c r="D12" s="377">
        <f>'129'!D12:D13/'127'!D12:D13*10</f>
        <v>42.89411764705882</v>
      </c>
      <c r="E12" s="377">
        <v>42.550251256281406</v>
      </c>
      <c r="F12" s="377">
        <v>44.063981042654028</v>
      </c>
      <c r="G12" s="377">
        <v>44.899527186761226</v>
      </c>
      <c r="H12" s="377">
        <v>47.896428571428579</v>
      </c>
      <c r="I12" s="377">
        <v>47.439024390243901</v>
      </c>
      <c r="J12" s="11"/>
    </row>
    <row r="13" spans="1:10" s="10" customFormat="1" ht="21.75" customHeight="1">
      <c r="A13" s="186" t="s">
        <v>8</v>
      </c>
      <c r="B13" s="377"/>
      <c r="C13" s="377"/>
      <c r="D13" s="377"/>
      <c r="E13" s="377"/>
      <c r="F13" s="377"/>
      <c r="G13" s="377"/>
      <c r="H13" s="377"/>
      <c r="I13" s="377"/>
      <c r="J13" s="11"/>
    </row>
    <row r="14" spans="1:10" s="10" customFormat="1" ht="21.75" customHeight="1">
      <c r="A14" s="19" t="s">
        <v>9</v>
      </c>
      <c r="B14" s="377">
        <v>29</v>
      </c>
      <c r="C14" s="377">
        <f>'129'!C14:C15/'127'!C14:C15*10</f>
        <v>30.9375</v>
      </c>
      <c r="D14" s="377">
        <f>'129'!D14:D15/'127'!D14:D15*10</f>
        <v>31.694915254237287</v>
      </c>
      <c r="E14" s="377">
        <v>30.566037735849058</v>
      </c>
      <c r="F14" s="377">
        <v>30.517241379310349</v>
      </c>
      <c r="G14" s="377">
        <v>31</v>
      </c>
      <c r="H14" s="377">
        <v>31.20338983050847</v>
      </c>
      <c r="I14" s="377">
        <v>31.538461538461537</v>
      </c>
      <c r="J14" s="11"/>
    </row>
    <row r="15" spans="1:10" s="10" customFormat="1" ht="21.75" customHeight="1">
      <c r="A15" s="186" t="s">
        <v>31</v>
      </c>
      <c r="B15" s="377"/>
      <c r="C15" s="377"/>
      <c r="D15" s="377"/>
      <c r="E15" s="377"/>
      <c r="F15" s="377"/>
      <c r="G15" s="377"/>
      <c r="H15" s="377"/>
      <c r="I15" s="377"/>
      <c r="J15" s="11"/>
    </row>
    <row r="16" spans="1:10" s="10" customFormat="1" ht="21.75" customHeight="1">
      <c r="A16" s="19" t="s">
        <v>11</v>
      </c>
      <c r="B16" s="377">
        <v>48.57</v>
      </c>
      <c r="C16" s="377">
        <f>'129'!C16:C17/'127'!C16:C17*10</f>
        <v>41.422261484098939</v>
      </c>
      <c r="D16" s="377">
        <f>'129'!D16:D17/'127'!D16:D17*10</f>
        <v>35.391140433553254</v>
      </c>
      <c r="E16" s="377">
        <v>35.205078125</v>
      </c>
      <c r="F16" s="377">
        <v>36.566701137538779</v>
      </c>
      <c r="G16" s="377">
        <v>35.787679285210437</v>
      </c>
      <c r="H16" s="377">
        <v>35.652709359605915</v>
      </c>
      <c r="I16" s="377">
        <v>40.820367751060822</v>
      </c>
      <c r="J16" s="11"/>
    </row>
    <row r="17" spans="1:10" s="10" customFormat="1" ht="21.75" customHeight="1">
      <c r="A17" s="186" t="s">
        <v>32</v>
      </c>
      <c r="B17" s="377"/>
      <c r="C17" s="377"/>
      <c r="D17" s="377"/>
      <c r="E17" s="377"/>
      <c r="F17" s="377"/>
      <c r="G17" s="377"/>
      <c r="H17" s="377"/>
      <c r="I17" s="377"/>
      <c r="J17" s="11"/>
    </row>
    <row r="18" spans="1:10" s="10" customFormat="1" ht="21.75" customHeight="1">
      <c r="A18" s="19" t="s">
        <v>13</v>
      </c>
      <c r="B18" s="377">
        <v>53.87</v>
      </c>
      <c r="C18" s="377">
        <f>'129'!C18:C19/'127'!C18:C19*10</f>
        <v>52.072192513368982</v>
      </c>
      <c r="D18" s="377">
        <f>'129'!D18:D19/'127'!D18:D19*10</f>
        <v>47.347242921013411</v>
      </c>
      <c r="E18" s="377">
        <v>43.418972332015812</v>
      </c>
      <c r="F18" s="377">
        <v>49.220779220779221</v>
      </c>
      <c r="G18" s="377">
        <v>49.683252032520322</v>
      </c>
      <c r="H18" s="377">
        <v>50.971343505768516</v>
      </c>
      <c r="I18" s="377">
        <v>45.884244372990352</v>
      </c>
      <c r="J18" s="11"/>
    </row>
    <row r="19" spans="1:10" s="10" customFormat="1" ht="21.75" customHeight="1">
      <c r="A19" s="186" t="s">
        <v>34</v>
      </c>
      <c r="B19" s="377"/>
      <c r="C19" s="377"/>
      <c r="D19" s="377"/>
      <c r="E19" s="377"/>
      <c r="F19" s="377"/>
      <c r="G19" s="377"/>
      <c r="H19" s="377"/>
      <c r="I19" s="377"/>
      <c r="J19" s="11"/>
    </row>
    <row r="20" spans="1:10" s="10" customFormat="1" ht="21.75" customHeight="1">
      <c r="A20" s="19" t="s">
        <v>15</v>
      </c>
      <c r="B20" s="377">
        <v>37.07</v>
      </c>
      <c r="C20" s="377">
        <f>'129'!C20:C21/'127'!C20:C21*10</f>
        <v>38.290155440414509</v>
      </c>
      <c r="D20" s="377">
        <f>'129'!D20:D21/'127'!D20:D21*10</f>
        <v>38.180873180873178</v>
      </c>
      <c r="E20" s="377">
        <v>32.848180677540782</v>
      </c>
      <c r="F20" s="377">
        <v>45.095613048368946</v>
      </c>
      <c r="G20" s="377">
        <v>45.500557413600895</v>
      </c>
      <c r="H20" s="377">
        <v>47.718120805369125</v>
      </c>
      <c r="I20" s="377">
        <v>46.93452380952381</v>
      </c>
      <c r="J20" s="11"/>
    </row>
    <row r="21" spans="1:10" s="10" customFormat="1" ht="21.75" customHeight="1">
      <c r="A21" s="186" t="s">
        <v>35</v>
      </c>
      <c r="B21" s="377"/>
      <c r="C21" s="377"/>
      <c r="D21" s="377"/>
      <c r="E21" s="377"/>
      <c r="F21" s="377"/>
      <c r="G21" s="377"/>
      <c r="H21" s="377"/>
      <c r="I21" s="377"/>
      <c r="J21" s="11"/>
    </row>
    <row r="22" spans="1:10" s="10" customFormat="1" ht="21.75" customHeight="1">
      <c r="A22" s="19" t="s">
        <v>17</v>
      </c>
      <c r="B22" s="377">
        <v>42.41</v>
      </c>
      <c r="C22" s="377">
        <f>'129'!C22:C23/'127'!C22:C23*10</f>
        <v>42.791970802919714</v>
      </c>
      <c r="D22" s="377">
        <f>'129'!D22:D23/'127'!D22:D23*10</f>
        <v>44.020061728395063</v>
      </c>
      <c r="E22" s="377">
        <v>36.814516129032256</v>
      </c>
      <c r="F22" s="377">
        <v>42.39622641509434</v>
      </c>
      <c r="G22" s="377">
        <v>49.089794378419157</v>
      </c>
      <c r="H22" s="377">
        <v>52.169571361281214</v>
      </c>
      <c r="I22" s="377">
        <v>52.564559216384687</v>
      </c>
      <c r="J22" s="11"/>
    </row>
    <row r="23" spans="1:10" s="10" customFormat="1" ht="21.75" customHeight="1">
      <c r="A23" s="186" t="s">
        <v>36</v>
      </c>
      <c r="B23" s="377"/>
      <c r="C23" s="377"/>
      <c r="D23" s="377"/>
      <c r="E23" s="377"/>
      <c r="F23" s="377"/>
      <c r="G23" s="377"/>
      <c r="H23" s="377"/>
      <c r="I23" s="377"/>
      <c r="J23" s="11"/>
    </row>
    <row r="24" spans="1:10" s="10" customFormat="1" ht="21.75" customHeight="1">
      <c r="A24" s="19" t="s">
        <v>19</v>
      </c>
      <c r="B24" s="377">
        <v>29.08</v>
      </c>
      <c r="C24" s="377">
        <f>'129'!C24:C25/'127'!C24:C25*10</f>
        <v>25</v>
      </c>
      <c r="D24" s="377">
        <f>'129'!D24:D25/'127'!D24:D25*10</f>
        <v>26.25</v>
      </c>
      <c r="E24" s="377">
        <v>23.75</v>
      </c>
      <c r="F24" s="377">
        <v>26.666666666666664</v>
      </c>
      <c r="G24" s="377">
        <v>25</v>
      </c>
      <c r="H24" s="377">
        <v>0</v>
      </c>
      <c r="I24" s="377">
        <v>0</v>
      </c>
      <c r="J24" s="11"/>
    </row>
    <row r="25" spans="1:10" s="10" customFormat="1" ht="21.75" customHeight="1">
      <c r="A25" s="186" t="s">
        <v>37</v>
      </c>
      <c r="B25" s="377"/>
      <c r="C25" s="377"/>
      <c r="D25" s="377"/>
      <c r="E25" s="377"/>
      <c r="F25" s="377"/>
      <c r="G25" s="377"/>
      <c r="H25" s="377"/>
      <c r="I25" s="377"/>
      <c r="J25" s="11"/>
    </row>
    <row r="26" spans="1:10" s="10" customFormat="1" ht="21.75" customHeight="1">
      <c r="A26" s="19" t="s">
        <v>21</v>
      </c>
      <c r="B26" s="377">
        <v>30.95</v>
      </c>
      <c r="C26" s="377">
        <f>'129'!C26:C27/'127'!C26:C27*10</f>
        <v>43.80952380952381</v>
      </c>
      <c r="D26" s="377">
        <f>'129'!D26:D27/'127'!D26:D27*10</f>
        <v>40.322580645161288</v>
      </c>
      <c r="E26" s="377">
        <v>45.438596491228076</v>
      </c>
      <c r="F26" s="377">
        <v>43.333333333333329</v>
      </c>
      <c r="G26" s="377">
        <v>41.970770593445522</v>
      </c>
      <c r="H26" s="377">
        <v>42.611940298507463</v>
      </c>
      <c r="I26" s="377">
        <v>42.941176470588232</v>
      </c>
      <c r="J26" s="11"/>
    </row>
    <row r="27" spans="1:10" s="10" customFormat="1" ht="21.75" customHeight="1">
      <c r="A27" s="186" t="s">
        <v>38</v>
      </c>
      <c r="B27" s="377"/>
      <c r="C27" s="377"/>
      <c r="D27" s="377"/>
      <c r="E27" s="377"/>
      <c r="F27" s="377"/>
      <c r="G27" s="377"/>
      <c r="H27" s="377"/>
      <c r="I27" s="377"/>
      <c r="J27" s="11"/>
    </row>
    <row r="28" spans="1:10" s="10" customFormat="1" ht="21.75" customHeight="1">
      <c r="A28" s="19" t="s">
        <v>23</v>
      </c>
      <c r="B28" s="377">
        <v>27.41</v>
      </c>
      <c r="C28" s="377">
        <f>'129'!C28:C29/'127'!C28:C29*10</f>
        <v>48.00868486352357</v>
      </c>
      <c r="D28" s="377">
        <f>'129'!D28:D29/'127'!D28:D29*10</f>
        <v>50.687583444592789</v>
      </c>
      <c r="E28" s="377">
        <v>51.407506702412874</v>
      </c>
      <c r="F28" s="377">
        <v>51.037878787878782</v>
      </c>
      <c r="G28" s="377">
        <v>51.659763313609474</v>
      </c>
      <c r="H28" s="377">
        <v>53.212899648863427</v>
      </c>
      <c r="I28" s="377">
        <v>54.147609147609145</v>
      </c>
      <c r="J28" s="11"/>
    </row>
    <row r="29" spans="1:10" s="10" customFormat="1" ht="21.75" customHeight="1">
      <c r="A29" s="186" t="s">
        <v>39</v>
      </c>
      <c r="B29" s="377"/>
      <c r="C29" s="377"/>
      <c r="D29" s="377"/>
      <c r="E29" s="377"/>
      <c r="F29" s="377"/>
      <c r="G29" s="377"/>
      <c r="H29" s="377"/>
      <c r="I29" s="377"/>
      <c r="J29" s="11"/>
    </row>
    <row r="30" spans="1:10" s="10" customFormat="1" ht="21.75" customHeight="1">
      <c r="A30" s="19" t="s">
        <v>25</v>
      </c>
      <c r="B30" s="377">
        <v>54.82</v>
      </c>
      <c r="C30" s="377">
        <f>'129'!C30:C31/'127'!C30:C31*10</f>
        <v>62.16654200947395</v>
      </c>
      <c r="D30" s="377">
        <f>'129'!D30:D31/'127'!D30:D31*10</f>
        <v>63.599502487562191</v>
      </c>
      <c r="E30" s="377">
        <v>60.050994390617028</v>
      </c>
      <c r="F30" s="377">
        <v>61.39108910891089</v>
      </c>
      <c r="G30" s="377">
        <v>64.059930658741962</v>
      </c>
      <c r="H30" s="377">
        <v>65.29197684036393</v>
      </c>
      <c r="I30" s="377">
        <v>61.378451788139429</v>
      </c>
      <c r="J30" s="11"/>
    </row>
    <row r="31" spans="1:10" s="10" customFormat="1" ht="21.75" customHeight="1">
      <c r="A31" s="186" t="s">
        <v>40</v>
      </c>
      <c r="B31" s="377"/>
      <c r="C31" s="377"/>
      <c r="D31" s="377"/>
      <c r="E31" s="356"/>
      <c r="F31" s="356"/>
      <c r="G31" s="356"/>
      <c r="H31" s="356"/>
      <c r="I31" s="356"/>
      <c r="J31" s="11"/>
    </row>
    <row r="32" spans="1:10" s="10" customFormat="1" ht="6" customHeight="1">
      <c r="A32" s="123"/>
      <c r="B32" s="123"/>
      <c r="C32" s="123"/>
      <c r="D32" s="123"/>
      <c r="E32" s="123"/>
      <c r="F32" s="123"/>
      <c r="G32" s="123"/>
      <c r="H32" s="123"/>
      <c r="I32" s="378"/>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26"/>
      <c r="B34" s="127"/>
      <c r="C34" s="11"/>
      <c r="D34" s="11"/>
      <c r="E34" s="356"/>
      <c r="F34" s="356"/>
      <c r="G34" s="356"/>
      <c r="H34" s="356"/>
      <c r="I34" s="356"/>
      <c r="J34" s="11"/>
    </row>
    <row r="35" spans="1:10" s="10" customFormat="1" ht="20.100000000000001" customHeight="1">
      <c r="A35" s="128"/>
      <c r="B35" s="126"/>
      <c r="C35" s="11"/>
      <c r="D35" s="11"/>
      <c r="E35" s="356"/>
      <c r="F35" s="356"/>
      <c r="G35" s="356"/>
      <c r="H35" s="356"/>
      <c r="I35" s="356"/>
      <c r="J35" s="11"/>
    </row>
    <row r="36" spans="1:10" s="10" customFormat="1" ht="20.100000000000001" customHeight="1">
      <c r="A36" s="11"/>
      <c r="B36" s="11"/>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20.100000000000001" customHeight="1">
      <c r="E95" s="285"/>
      <c r="F95" s="285"/>
      <c r="G95" s="285"/>
      <c r="H95" s="285"/>
      <c r="I95" s="285"/>
    </row>
    <row r="96" spans="5:9" s="10" customFormat="1" ht="20.100000000000001" customHeight="1">
      <c r="E96" s="285"/>
      <c r="F96" s="285"/>
      <c r="G96" s="285"/>
      <c r="H96" s="285"/>
      <c r="I96" s="285"/>
    </row>
    <row r="97" spans="5:9" s="10" customFormat="1" ht="20.100000000000001" customHeight="1">
      <c r="E97" s="285"/>
      <c r="F97" s="285"/>
      <c r="G97" s="285"/>
      <c r="H97" s="285"/>
      <c r="I97" s="285"/>
    </row>
    <row r="98" spans="5:9" s="10" customFormat="1" ht="20.100000000000001" customHeight="1">
      <c r="E98" s="285"/>
      <c r="F98" s="285"/>
      <c r="G98" s="285"/>
      <c r="H98" s="285"/>
      <c r="I98" s="285"/>
    </row>
    <row r="99" spans="5:9" s="10" customFormat="1" ht="20.100000000000001" customHeight="1">
      <c r="E99" s="285"/>
      <c r="F99" s="285"/>
      <c r="G99" s="285"/>
      <c r="H99" s="285"/>
      <c r="I99" s="285"/>
    </row>
    <row r="100" spans="5:9" s="10" customFormat="1" ht="20.100000000000001" customHeight="1">
      <c r="E100" s="285"/>
      <c r="F100" s="285"/>
      <c r="G100" s="285"/>
      <c r="H100" s="285"/>
      <c r="I100" s="285"/>
    </row>
    <row r="101" spans="5:9" s="10" customFormat="1" ht="12.75">
      <c r="E101" s="285"/>
      <c r="F101" s="285"/>
      <c r="G101" s="285"/>
      <c r="H101" s="285"/>
      <c r="I101" s="285"/>
    </row>
    <row r="102" spans="5:9" s="10" customFormat="1" ht="12.75">
      <c r="E102" s="285"/>
      <c r="F102" s="285"/>
      <c r="G102" s="285"/>
      <c r="H102" s="285"/>
      <c r="I102" s="285"/>
    </row>
    <row r="103" spans="5:9" s="10" customFormat="1" ht="12.75">
      <c r="E103" s="285"/>
      <c r="F103" s="285"/>
      <c r="G103" s="285"/>
      <c r="H103" s="285"/>
      <c r="I103" s="285"/>
    </row>
    <row r="104" spans="5:9" s="10" customFormat="1" ht="12.75">
      <c r="E104" s="285"/>
      <c r="F104" s="285"/>
      <c r="G104" s="285"/>
      <c r="H104" s="285"/>
      <c r="I104" s="285"/>
    </row>
    <row r="105" spans="5:9" s="10" customFormat="1" ht="12.75">
      <c r="E105" s="285"/>
      <c r="F105" s="285"/>
      <c r="G105" s="285"/>
      <c r="H105" s="285"/>
      <c r="I105" s="285"/>
    </row>
    <row r="106" spans="5:9" s="10" customFormat="1" ht="12.75">
      <c r="E106" s="285"/>
      <c r="F106" s="285"/>
      <c r="G106" s="285"/>
      <c r="H106" s="285"/>
      <c r="I106" s="285"/>
    </row>
    <row r="107" spans="5:9" s="10" customFormat="1" ht="12.75">
      <c r="E107" s="285"/>
      <c r="F107" s="285"/>
      <c r="G107" s="285"/>
      <c r="H107" s="285"/>
      <c r="I107" s="285"/>
    </row>
    <row r="108" spans="5:9" s="10" customFormat="1" ht="12.75">
      <c r="E108" s="285"/>
      <c r="F108" s="285"/>
      <c r="G108" s="285"/>
      <c r="H108" s="285"/>
      <c r="I108" s="285"/>
    </row>
    <row r="109" spans="5:9" s="10" customFormat="1" ht="12.75">
      <c r="E109" s="285"/>
      <c r="F109" s="285"/>
      <c r="G109" s="285"/>
      <c r="H109" s="285"/>
      <c r="I109" s="285"/>
    </row>
    <row r="110" spans="5:9" s="10" customFormat="1" ht="12.75">
      <c r="E110" s="285"/>
      <c r="F110" s="285"/>
      <c r="G110" s="285"/>
      <c r="H110" s="285"/>
      <c r="I110" s="285"/>
    </row>
    <row r="111" spans="5:9" s="10" customFormat="1" ht="12.75">
      <c r="E111" s="285"/>
      <c r="F111" s="285"/>
      <c r="G111" s="285"/>
      <c r="H111" s="285"/>
      <c r="I111" s="285"/>
    </row>
    <row r="112" spans="5:9" s="10" customFormat="1" ht="12.75">
      <c r="E112" s="285"/>
      <c r="F112" s="285"/>
      <c r="G112" s="285"/>
      <c r="H112" s="285"/>
      <c r="I112" s="285"/>
    </row>
    <row r="113" spans="5:9" s="10" customFormat="1" ht="12.75">
      <c r="E113" s="285"/>
      <c r="F113" s="285"/>
      <c r="G113" s="285"/>
      <c r="H113" s="285"/>
      <c r="I113" s="285"/>
    </row>
    <row r="114" spans="5:9" s="10" customFormat="1" ht="12.75">
      <c r="E114" s="285"/>
      <c r="F114" s="285"/>
      <c r="G114" s="285"/>
      <c r="H114" s="285"/>
      <c r="I114" s="285"/>
    </row>
    <row r="115" spans="5:9" s="10" customFormat="1" ht="12.75">
      <c r="E115" s="285"/>
      <c r="F115" s="285"/>
      <c r="G115" s="285"/>
      <c r="H115" s="285"/>
      <c r="I115" s="285"/>
    </row>
    <row r="116" spans="5:9" s="10" customFormat="1" ht="12.75">
      <c r="E116" s="285"/>
      <c r="F116" s="285"/>
      <c r="G116" s="285"/>
      <c r="H116" s="285"/>
      <c r="I116" s="285"/>
    </row>
    <row r="117" spans="5:9" s="10" customFormat="1" ht="12.75">
      <c r="E117" s="285"/>
      <c r="F117" s="285"/>
      <c r="G117" s="285"/>
      <c r="H117" s="285"/>
      <c r="I117" s="285"/>
    </row>
    <row r="118" spans="5:9" s="10" customFormat="1" ht="12.75">
      <c r="E118" s="285"/>
      <c r="F118" s="285"/>
      <c r="G118" s="285"/>
      <c r="H118" s="285"/>
      <c r="I118" s="285"/>
    </row>
    <row r="119" spans="5:9" s="10" customFormat="1" ht="12.75">
      <c r="E119" s="285"/>
      <c r="F119" s="285"/>
      <c r="G119" s="285"/>
      <c r="H119" s="285"/>
      <c r="I119" s="285"/>
    </row>
    <row r="120" spans="5:9" s="10" customFormat="1" ht="12.75">
      <c r="E120" s="285"/>
      <c r="F120" s="285"/>
      <c r="G120" s="285"/>
      <c r="H120" s="285"/>
      <c r="I120" s="285"/>
    </row>
    <row r="121" spans="5:9" s="10" customFormat="1" ht="12.75">
      <c r="E121" s="285"/>
      <c r="F121" s="285"/>
      <c r="G121" s="285"/>
      <c r="H121" s="285"/>
      <c r="I121" s="285"/>
    </row>
    <row r="122" spans="5:9" s="10" customFormat="1" ht="12.75">
      <c r="E122" s="285"/>
      <c r="F122" s="285"/>
      <c r="G122" s="285"/>
      <c r="H122" s="285"/>
      <c r="I122" s="285"/>
    </row>
    <row r="123" spans="5:9" s="10" customFormat="1" ht="12.75">
      <c r="E123" s="285"/>
      <c r="F123" s="285"/>
      <c r="G123" s="285"/>
      <c r="H123" s="285"/>
      <c r="I123" s="285"/>
    </row>
    <row r="124" spans="5:9" s="10" customFormat="1" ht="12.75">
      <c r="E124" s="285"/>
      <c r="F124" s="285"/>
      <c r="G124" s="285"/>
      <c r="H124" s="285"/>
      <c r="I124" s="285"/>
    </row>
    <row r="125" spans="5:9" s="10" customFormat="1" ht="12.75">
      <c r="E125" s="285"/>
      <c r="F125" s="285"/>
      <c r="G125" s="285"/>
      <c r="H125" s="285"/>
      <c r="I125" s="285"/>
    </row>
    <row r="126" spans="5:9" s="10" customFormat="1" ht="12.75">
      <c r="E126" s="285"/>
      <c r="F126" s="285"/>
      <c r="G126" s="285"/>
      <c r="H126" s="285"/>
      <c r="I126" s="285"/>
    </row>
    <row r="127" spans="5:9" s="10" customFormat="1" ht="12.75">
      <c r="E127" s="285"/>
      <c r="F127" s="285"/>
      <c r="G127" s="285"/>
      <c r="H127" s="285"/>
      <c r="I127" s="285"/>
    </row>
    <row r="128" spans="5:9" s="10" customFormat="1" ht="12.75">
      <c r="E128" s="285"/>
      <c r="F128" s="285"/>
      <c r="G128" s="285"/>
      <c r="H128" s="285"/>
      <c r="I128" s="285"/>
    </row>
    <row r="129" spans="5:9" s="10" customFormat="1" ht="12.75">
      <c r="E129" s="285"/>
      <c r="F129" s="285"/>
      <c r="G129" s="285"/>
      <c r="H129" s="285"/>
      <c r="I129" s="285"/>
    </row>
    <row r="130" spans="5:9" s="10" customFormat="1" ht="12.75">
      <c r="E130" s="285"/>
      <c r="F130" s="285"/>
      <c r="G130" s="285"/>
      <c r="H130" s="285"/>
      <c r="I130" s="285"/>
    </row>
    <row r="131" spans="5:9" s="10" customFormat="1" ht="12.75">
      <c r="E131" s="285"/>
      <c r="F131" s="285"/>
      <c r="G131" s="285"/>
      <c r="H131" s="285"/>
      <c r="I131" s="285"/>
    </row>
    <row r="132" spans="5:9" s="10" customFormat="1" ht="12.75">
      <c r="E132" s="285"/>
      <c r="F132" s="285"/>
      <c r="G132" s="285"/>
      <c r="H132" s="285"/>
      <c r="I132" s="285"/>
    </row>
    <row r="133" spans="5:9" s="10" customFormat="1" ht="12.75">
      <c r="E133" s="285"/>
      <c r="F133" s="285"/>
      <c r="G133" s="285"/>
      <c r="H133" s="285"/>
      <c r="I133" s="285"/>
    </row>
    <row r="134" spans="5:9" s="10" customFormat="1" ht="12.75">
      <c r="E134" s="285"/>
      <c r="F134" s="285"/>
      <c r="G134" s="285"/>
      <c r="H134" s="285"/>
      <c r="I134" s="285"/>
    </row>
    <row r="135" spans="5:9" s="10" customFormat="1" ht="12.75">
      <c r="E135" s="285"/>
      <c r="F135" s="285"/>
      <c r="G135" s="285"/>
      <c r="H135" s="285"/>
      <c r="I135" s="285"/>
    </row>
    <row r="136" spans="5:9" s="10" customFormat="1" ht="12.75">
      <c r="E136" s="285"/>
      <c r="F136" s="285"/>
      <c r="G136" s="285"/>
      <c r="H136" s="285"/>
      <c r="I136" s="285"/>
    </row>
    <row r="137" spans="5:9" s="10" customFormat="1" ht="12.75">
      <c r="E137" s="285"/>
      <c r="F137" s="285"/>
      <c r="G137" s="285"/>
      <c r="H137" s="285"/>
      <c r="I137" s="285"/>
    </row>
    <row r="138" spans="5:9" s="10" customFormat="1" ht="12.75">
      <c r="E138" s="285"/>
      <c r="F138" s="285"/>
      <c r="G138" s="285"/>
      <c r="H138" s="285"/>
      <c r="I138" s="285"/>
    </row>
    <row r="139" spans="5:9" s="10" customFormat="1" ht="12.75">
      <c r="E139" s="285"/>
      <c r="F139" s="285"/>
      <c r="G139" s="285"/>
      <c r="H139" s="285"/>
      <c r="I139" s="285"/>
    </row>
    <row r="140" spans="5:9" s="10" customFormat="1" ht="12.75">
      <c r="E140" s="285"/>
      <c r="F140" s="285"/>
      <c r="G140" s="285"/>
      <c r="H140" s="285"/>
      <c r="I140" s="285"/>
    </row>
    <row r="141" spans="5:9" s="10" customFormat="1" ht="12.75">
      <c r="E141" s="285"/>
      <c r="F141" s="285"/>
      <c r="G141" s="285"/>
      <c r="H141" s="285"/>
      <c r="I141" s="285"/>
    </row>
    <row r="142" spans="5:9" s="10" customFormat="1" ht="12.75">
      <c r="E142" s="285"/>
      <c r="F142" s="285"/>
      <c r="G142" s="285"/>
      <c r="H142" s="285"/>
      <c r="I142" s="285"/>
    </row>
    <row r="143" spans="5:9" s="10" customFormat="1" ht="12.75">
      <c r="E143" s="285"/>
      <c r="F143" s="285"/>
      <c r="G143" s="285"/>
      <c r="H143" s="285"/>
      <c r="I143" s="285"/>
    </row>
    <row r="144" spans="5:9" s="10" customFormat="1" ht="12.75">
      <c r="E144" s="285"/>
      <c r="F144" s="285"/>
      <c r="G144" s="285"/>
      <c r="H144" s="285"/>
      <c r="I144" s="285"/>
    </row>
    <row r="145" spans="5:9" s="10" customFormat="1" ht="12.75">
      <c r="E145" s="285"/>
      <c r="F145" s="285"/>
      <c r="G145" s="285"/>
      <c r="H145" s="285"/>
      <c r="I145" s="285"/>
    </row>
    <row r="146" spans="5:9" s="10" customFormat="1" ht="12.75">
      <c r="E146" s="285"/>
      <c r="F146" s="285"/>
      <c r="G146" s="285"/>
      <c r="H146" s="285"/>
      <c r="I146" s="285"/>
    </row>
    <row r="147" spans="5:9" s="10" customFormat="1" ht="12.75">
      <c r="E147" s="285"/>
      <c r="F147" s="285"/>
      <c r="G147" s="285"/>
      <c r="H147" s="285"/>
      <c r="I147" s="285"/>
    </row>
    <row r="148" spans="5:9" s="10" customFormat="1" ht="12.75">
      <c r="E148" s="285"/>
      <c r="F148" s="285"/>
      <c r="G148" s="285"/>
      <c r="H148" s="285"/>
      <c r="I148" s="285"/>
    </row>
    <row r="149" spans="5:9" s="10" customFormat="1" ht="12.75">
      <c r="E149" s="285"/>
      <c r="F149" s="285"/>
      <c r="G149" s="285"/>
      <c r="H149" s="285"/>
      <c r="I149" s="285"/>
    </row>
    <row r="150" spans="5:9" s="10" customFormat="1" ht="12.75">
      <c r="E150" s="285"/>
      <c r="F150" s="285"/>
      <c r="G150" s="285"/>
      <c r="H150" s="285"/>
      <c r="I150" s="285"/>
    </row>
    <row r="151" spans="5:9" s="10" customFormat="1" ht="12.75">
      <c r="E151" s="285"/>
      <c r="F151" s="285"/>
      <c r="G151" s="285"/>
      <c r="H151" s="285"/>
      <c r="I151" s="285"/>
    </row>
    <row r="152" spans="5:9" s="10" customFormat="1" ht="12.75">
      <c r="E152" s="285"/>
      <c r="F152" s="285"/>
      <c r="G152" s="285"/>
      <c r="H152" s="285"/>
      <c r="I152" s="285"/>
    </row>
    <row r="153" spans="5:9" s="10" customFormat="1" ht="12.75">
      <c r="E153" s="285"/>
      <c r="F153" s="285"/>
      <c r="G153" s="285"/>
      <c r="H153" s="285"/>
      <c r="I153" s="285"/>
    </row>
    <row r="154" spans="5:9" s="10" customFormat="1" ht="12.75">
      <c r="E154" s="285"/>
      <c r="F154" s="285"/>
      <c r="G154" s="285"/>
      <c r="H154" s="285"/>
      <c r="I154" s="285"/>
    </row>
    <row r="155" spans="5:9" s="10" customFormat="1" ht="12.75">
      <c r="E155" s="285"/>
      <c r="F155" s="285"/>
      <c r="G155" s="285"/>
      <c r="H155" s="285"/>
      <c r="I155" s="285"/>
    </row>
    <row r="156" spans="5:9" s="10" customFormat="1" ht="12.75">
      <c r="E156" s="285"/>
      <c r="F156" s="285"/>
      <c r="G156" s="285"/>
      <c r="H156" s="285"/>
      <c r="I156" s="285"/>
    </row>
    <row r="157" spans="5:9" s="10" customFormat="1" ht="12.75">
      <c r="E157" s="285"/>
      <c r="F157" s="285"/>
      <c r="G157" s="285"/>
      <c r="H157" s="285"/>
      <c r="I157" s="285"/>
    </row>
    <row r="158" spans="5:9" s="10" customFormat="1" ht="12.75">
      <c r="E158" s="285"/>
      <c r="F158" s="285"/>
      <c r="G158" s="285"/>
      <c r="H158" s="285"/>
      <c r="I158" s="285"/>
    </row>
    <row r="159" spans="5:9" s="10" customFormat="1" ht="12.75">
      <c r="E159" s="285"/>
      <c r="F159" s="285"/>
      <c r="G159" s="285"/>
      <c r="H159" s="285"/>
      <c r="I159" s="285"/>
    </row>
    <row r="160" spans="5:9" s="10" customFormat="1" ht="12.75">
      <c r="E160" s="285"/>
      <c r="F160" s="285"/>
      <c r="G160" s="285"/>
      <c r="H160" s="285"/>
      <c r="I160" s="285"/>
    </row>
    <row r="161" spans="5:9" s="10" customFormat="1" ht="12.75">
      <c r="E161" s="285"/>
      <c r="F161" s="285"/>
      <c r="G161" s="285"/>
      <c r="H161" s="285"/>
      <c r="I161" s="285"/>
    </row>
    <row r="162" spans="5:9" s="10" customFormat="1" ht="12.75">
      <c r="E162" s="285"/>
      <c r="F162" s="285"/>
      <c r="G162" s="285"/>
      <c r="H162" s="285"/>
      <c r="I162" s="285"/>
    </row>
    <row r="163" spans="5:9" s="10" customFormat="1" ht="12.75">
      <c r="E163" s="285"/>
      <c r="F163" s="285"/>
      <c r="G163" s="285"/>
      <c r="H163" s="285"/>
      <c r="I163" s="285"/>
    </row>
    <row r="164" spans="5:9" s="10" customFormat="1" ht="12.75">
      <c r="E164" s="285"/>
      <c r="F164" s="285"/>
      <c r="G164" s="285"/>
      <c r="H164" s="285"/>
      <c r="I164" s="285"/>
    </row>
    <row r="165" spans="5:9" s="10" customFormat="1" ht="12.75">
      <c r="E165" s="285"/>
      <c r="F165" s="285"/>
      <c r="G165" s="285"/>
      <c r="H165" s="285"/>
      <c r="I165" s="285"/>
    </row>
    <row r="166" spans="5:9" s="10" customFormat="1" ht="12.75">
      <c r="E166" s="285"/>
      <c r="F166" s="285"/>
      <c r="G166" s="285"/>
      <c r="H166" s="285"/>
      <c r="I166" s="285"/>
    </row>
    <row r="167" spans="5:9" s="10" customFormat="1" ht="12.75">
      <c r="E167" s="285"/>
      <c r="F167" s="285"/>
      <c r="G167" s="285"/>
      <c r="H167" s="285"/>
      <c r="I167" s="285"/>
    </row>
    <row r="168" spans="5:9" s="10" customFormat="1" ht="12.75">
      <c r="E168" s="285"/>
      <c r="F168" s="285"/>
      <c r="G168" s="285"/>
      <c r="H168" s="285"/>
      <c r="I168" s="285"/>
    </row>
    <row r="169" spans="5:9" s="10" customFormat="1" ht="12.75">
      <c r="E169" s="285"/>
      <c r="F169" s="285"/>
      <c r="G169" s="285"/>
      <c r="H169" s="285"/>
      <c r="I169" s="285"/>
    </row>
    <row r="170" spans="5:9" s="10" customFormat="1" ht="12.75">
      <c r="E170" s="285"/>
      <c r="F170" s="285"/>
      <c r="G170" s="285"/>
      <c r="H170" s="285"/>
      <c r="I170" s="285"/>
    </row>
    <row r="171" spans="5:9" s="10" customFormat="1" ht="12.75">
      <c r="E171" s="285"/>
      <c r="F171" s="285"/>
      <c r="G171" s="285"/>
      <c r="H171" s="285"/>
      <c r="I171" s="285"/>
    </row>
    <row r="172" spans="5:9" s="10" customFormat="1" ht="12.75">
      <c r="E172" s="285"/>
      <c r="F172" s="285"/>
      <c r="G172" s="285"/>
      <c r="H172" s="285"/>
      <c r="I172" s="285"/>
    </row>
    <row r="173" spans="5:9" s="10" customFormat="1" ht="12.75">
      <c r="E173" s="285"/>
      <c r="F173" s="285"/>
      <c r="G173" s="285"/>
      <c r="H173" s="285"/>
      <c r="I173" s="285"/>
    </row>
    <row r="174" spans="5:9" s="10" customFormat="1" ht="12.75">
      <c r="E174" s="285"/>
      <c r="F174" s="285"/>
      <c r="G174" s="285"/>
      <c r="H174" s="285"/>
      <c r="I174" s="285"/>
    </row>
    <row r="175" spans="5:9" s="10" customFormat="1" ht="12.75">
      <c r="E175" s="285"/>
      <c r="F175" s="285"/>
      <c r="G175" s="285"/>
      <c r="H175" s="285"/>
      <c r="I175" s="285"/>
    </row>
    <row r="176" spans="5:9" s="10" customFormat="1" ht="12.75">
      <c r="E176" s="285"/>
      <c r="F176" s="285"/>
      <c r="G176" s="285"/>
      <c r="H176" s="285"/>
      <c r="I176" s="285"/>
    </row>
    <row r="177" spans="5:9" s="10" customFormat="1" ht="12.75">
      <c r="E177" s="285"/>
      <c r="F177" s="285"/>
      <c r="G177" s="285"/>
      <c r="H177" s="285"/>
      <c r="I177" s="285"/>
    </row>
    <row r="178" spans="5:9" s="10" customFormat="1" ht="12.75">
      <c r="E178" s="285"/>
      <c r="F178" s="285"/>
      <c r="G178" s="285"/>
      <c r="H178" s="285"/>
      <c r="I178" s="285"/>
    </row>
    <row r="179" spans="5:9" s="10" customFormat="1" ht="12.75">
      <c r="E179" s="285"/>
      <c r="F179" s="285"/>
      <c r="G179" s="285"/>
      <c r="H179" s="285"/>
      <c r="I179" s="285"/>
    </row>
    <row r="180" spans="5:9" s="10" customFormat="1" ht="12.75">
      <c r="E180" s="285"/>
      <c r="F180" s="285"/>
      <c r="G180" s="285"/>
      <c r="H180" s="285"/>
      <c r="I180" s="285"/>
    </row>
    <row r="181" spans="5:9" s="10" customFormat="1" ht="12.75">
      <c r="E181" s="285"/>
      <c r="F181" s="285"/>
      <c r="G181" s="285"/>
      <c r="H181" s="285"/>
      <c r="I181" s="285"/>
    </row>
    <row r="182" spans="5:9" s="10" customFormat="1" ht="12.75">
      <c r="E182" s="285"/>
      <c r="F182" s="285"/>
      <c r="G182" s="285"/>
      <c r="H182" s="285"/>
      <c r="I182" s="285"/>
    </row>
    <row r="183" spans="5:9" s="10" customFormat="1" ht="12.75">
      <c r="E183" s="285"/>
      <c r="F183" s="285"/>
      <c r="G183" s="285"/>
      <c r="H183" s="285"/>
      <c r="I183" s="285"/>
    </row>
    <row r="184" spans="5:9" s="10" customFormat="1" ht="12.75">
      <c r="E184" s="285"/>
      <c r="F184" s="285"/>
      <c r="G184" s="285"/>
      <c r="H184" s="285"/>
      <c r="I184" s="285"/>
    </row>
    <row r="185" spans="5:9" s="10" customFormat="1" ht="12.75">
      <c r="E185" s="285"/>
      <c r="F185" s="285"/>
      <c r="G185" s="285"/>
      <c r="H185" s="285"/>
      <c r="I185" s="285"/>
    </row>
    <row r="186" spans="5:9" s="10" customFormat="1" ht="12.75">
      <c r="E186" s="285"/>
      <c r="F186" s="285"/>
      <c r="G186" s="285"/>
      <c r="H186" s="285"/>
      <c r="I186" s="285"/>
    </row>
    <row r="187" spans="5:9" s="10" customFormat="1" ht="12.75">
      <c r="E187" s="285"/>
      <c r="F187" s="285"/>
      <c r="G187" s="285"/>
      <c r="H187" s="285"/>
      <c r="I187" s="285"/>
    </row>
    <row r="188" spans="5:9" s="10" customFormat="1" ht="12.75">
      <c r="E188" s="285"/>
      <c r="F188" s="285"/>
      <c r="G188" s="285"/>
      <c r="H188" s="285"/>
      <c r="I188" s="285"/>
    </row>
    <row r="189" spans="5:9" s="10" customFormat="1" ht="12.75">
      <c r="E189" s="285"/>
      <c r="F189" s="285"/>
      <c r="G189" s="285"/>
      <c r="H189" s="285"/>
      <c r="I189" s="285"/>
    </row>
    <row r="190" spans="5:9" s="10" customFormat="1" ht="12.75">
      <c r="E190" s="285"/>
      <c r="F190" s="285"/>
      <c r="G190" s="285"/>
      <c r="H190" s="285"/>
      <c r="I190" s="285"/>
    </row>
  </sheetData>
  <pageMargins left="0.98425196850393704" right="0.98425196850393704" top="0.94488188976377996" bottom="1.49606299212598" header="0.511811023622047" footer="1.1811023622047201"/>
  <pageSetup paperSize="9" firstPageNumber="358"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190"/>
  <sheetViews>
    <sheetView zoomScaleNormal="100" workbookViewId="0">
      <selection activeCell="R5" sqref="R5"/>
    </sheetView>
  </sheetViews>
  <sheetFormatPr defaultRowHeight="14.25"/>
  <cols>
    <col min="1" max="1" width="25.42578125" style="10" customWidth="1"/>
    <col min="2" max="4" width="10.42578125" style="10" hidden="1" customWidth="1"/>
    <col min="5" max="9" width="10.42578125" style="356" customWidth="1"/>
    <col min="10" max="10" width="9.140625" style="10"/>
    <col min="11" max="11" width="9.28515625" style="10" customWidth="1"/>
    <col min="12" max="13" width="9.28515625" style="27" customWidth="1"/>
    <col min="14" max="16384" width="9.140625" style="27"/>
  </cols>
  <sheetData>
    <row r="1" spans="1:13" s="3" customFormat="1" ht="24" customHeight="1">
      <c r="A1" s="1" t="s">
        <v>803</v>
      </c>
      <c r="B1" s="1"/>
      <c r="E1" s="356"/>
      <c r="F1" s="356"/>
      <c r="G1" s="356"/>
      <c r="H1" s="356"/>
      <c r="I1" s="356"/>
    </row>
    <row r="2" spans="1:13" s="3" customFormat="1" ht="20.100000000000001" customHeight="1">
      <c r="A2" s="4" t="s">
        <v>414</v>
      </c>
      <c r="B2" s="1"/>
      <c r="E2" s="356"/>
      <c r="F2" s="356"/>
      <c r="G2" s="356"/>
      <c r="H2" s="356"/>
      <c r="I2" s="356"/>
    </row>
    <row r="3" spans="1:13" s="3" customFormat="1" ht="13.5" customHeight="1">
      <c r="A3" s="4"/>
      <c r="E3" s="356"/>
      <c r="F3" s="356"/>
      <c r="G3" s="356"/>
      <c r="H3" s="356"/>
      <c r="I3" s="356"/>
    </row>
    <row r="4" spans="1:13" s="10" customFormat="1" ht="20.100000000000001" customHeight="1">
      <c r="A4" s="123"/>
      <c r="B4" s="180"/>
      <c r="C4" s="11"/>
      <c r="E4" s="356"/>
      <c r="F4" s="356"/>
      <c r="G4" s="356"/>
      <c r="H4" s="356"/>
      <c r="I4" s="179" t="s">
        <v>408</v>
      </c>
      <c r="J4" s="11"/>
    </row>
    <row r="5" spans="1:13" s="10" customFormat="1" ht="27" customHeight="1">
      <c r="A5" s="11"/>
      <c r="B5" s="12">
        <v>2010</v>
      </c>
      <c r="C5" s="131">
        <v>2014</v>
      </c>
      <c r="D5" s="131">
        <v>2015</v>
      </c>
      <c r="E5" s="131">
        <v>2016</v>
      </c>
      <c r="F5" s="131">
        <v>2017</v>
      </c>
      <c r="G5" s="131">
        <v>2018</v>
      </c>
      <c r="H5" s="131">
        <v>2019</v>
      </c>
      <c r="I5" s="476">
        <v>2020</v>
      </c>
      <c r="J5" s="11"/>
    </row>
    <row r="6" spans="1:13" s="10" customFormat="1" ht="7.5" customHeight="1">
      <c r="A6" s="11"/>
      <c r="B6" s="323"/>
      <c r="C6" s="118"/>
      <c r="D6" s="11"/>
      <c r="E6" s="356"/>
      <c r="F6" s="356"/>
      <c r="G6" s="356"/>
      <c r="H6" s="356"/>
      <c r="J6" s="11"/>
    </row>
    <row r="7" spans="1:13" s="10" customFormat="1" ht="21.75" customHeight="1">
      <c r="A7" s="185" t="s">
        <v>2</v>
      </c>
      <c r="B7" s="356">
        <f>SUM(B8:B30)</f>
        <v>48065</v>
      </c>
      <c r="C7" s="356">
        <f t="shared" ref="C7:D7" si="0">SUM(C8:C31)</f>
        <v>53808</v>
      </c>
      <c r="D7" s="356">
        <f t="shared" si="0"/>
        <v>53613</v>
      </c>
      <c r="E7" s="375">
        <v>47137</v>
      </c>
      <c r="F7" s="375">
        <v>50757</v>
      </c>
      <c r="G7" s="375">
        <v>50676.639999999999</v>
      </c>
      <c r="H7" s="375">
        <v>52506.3</v>
      </c>
      <c r="I7" s="375">
        <v>49950.5</v>
      </c>
      <c r="J7" s="185"/>
      <c r="K7" s="356"/>
      <c r="L7"/>
      <c r="M7"/>
    </row>
    <row r="8" spans="1:13" s="10" customFormat="1" ht="21.75" customHeight="1">
      <c r="A8" s="19" t="s">
        <v>3</v>
      </c>
      <c r="B8" s="356">
        <v>26</v>
      </c>
      <c r="C8" s="356">
        <v>16</v>
      </c>
      <c r="D8" s="356">
        <v>18</v>
      </c>
      <c r="E8" s="385">
        <v>16</v>
      </c>
      <c r="F8" s="385">
        <v>14</v>
      </c>
      <c r="G8" s="385">
        <v>14.3</v>
      </c>
      <c r="H8" s="385">
        <v>13.6</v>
      </c>
      <c r="I8" s="385">
        <v>13.5</v>
      </c>
      <c r="J8" s="11"/>
      <c r="K8" s="356"/>
      <c r="L8"/>
      <c r="M8"/>
    </row>
    <row r="9" spans="1:13" s="10" customFormat="1" ht="21.75" customHeight="1">
      <c r="A9" s="186" t="s">
        <v>4</v>
      </c>
      <c r="B9" s="356"/>
      <c r="C9" s="356"/>
      <c r="D9" s="356"/>
      <c r="E9" s="356"/>
      <c r="F9" s="356"/>
      <c r="G9" s="356"/>
      <c r="H9" s="356"/>
      <c r="J9" s="11"/>
      <c r="K9" s="356"/>
      <c r="L9"/>
      <c r="M9"/>
    </row>
    <row r="10" spans="1:13" s="10" customFormat="1" ht="21.75" customHeight="1">
      <c r="A10" s="19" t="s">
        <v>5</v>
      </c>
      <c r="B10" s="356">
        <v>0</v>
      </c>
      <c r="C10" s="356">
        <v>0</v>
      </c>
      <c r="D10" s="356">
        <v>0</v>
      </c>
      <c r="E10" s="477">
        <v>0</v>
      </c>
      <c r="F10" s="477">
        <v>0</v>
      </c>
      <c r="G10" s="477">
        <v>0</v>
      </c>
      <c r="H10" s="477">
        <v>0</v>
      </c>
      <c r="I10" s="477">
        <v>0</v>
      </c>
      <c r="J10" s="11"/>
      <c r="K10" s="356"/>
      <c r="L10"/>
      <c r="M10"/>
    </row>
    <row r="11" spans="1:13" s="10" customFormat="1" ht="21.75" customHeight="1">
      <c r="A11" s="186" t="s">
        <v>6</v>
      </c>
      <c r="B11" s="356"/>
      <c r="C11" s="356"/>
      <c r="D11" s="356"/>
      <c r="E11" s="356"/>
      <c r="F11" s="356"/>
      <c r="G11" s="356"/>
      <c r="H11" s="356"/>
      <c r="J11" s="11"/>
      <c r="K11" s="356"/>
      <c r="L11"/>
      <c r="M11"/>
    </row>
    <row r="12" spans="1:13" s="10" customFormat="1" ht="21.75" customHeight="1">
      <c r="A12" s="19" t="s">
        <v>7</v>
      </c>
      <c r="B12" s="356">
        <v>3230</v>
      </c>
      <c r="C12" s="356">
        <v>3625</v>
      </c>
      <c r="D12" s="356">
        <v>3646</v>
      </c>
      <c r="E12" s="385">
        <v>3387</v>
      </c>
      <c r="F12" s="385">
        <v>3719</v>
      </c>
      <c r="G12" s="385">
        <v>3798.5</v>
      </c>
      <c r="H12" s="385">
        <v>4023.3</v>
      </c>
      <c r="I12" s="385">
        <v>3890</v>
      </c>
      <c r="J12" s="11"/>
      <c r="K12" s="356"/>
      <c r="L12"/>
      <c r="M12"/>
    </row>
    <row r="13" spans="1:13" s="10" customFormat="1" ht="21.75" customHeight="1">
      <c r="A13" s="186" t="s">
        <v>8</v>
      </c>
      <c r="B13" s="356"/>
      <c r="C13" s="356"/>
      <c r="D13" s="356"/>
      <c r="E13" s="385"/>
      <c r="F13" s="385"/>
      <c r="G13" s="385"/>
      <c r="H13" s="385"/>
      <c r="I13" s="385"/>
      <c r="J13" s="11"/>
      <c r="K13" s="356"/>
      <c r="L13"/>
      <c r="M13"/>
    </row>
    <row r="14" spans="1:13" s="10" customFormat="1" ht="21.75" customHeight="1">
      <c r="A14" s="19" t="s">
        <v>9</v>
      </c>
      <c r="B14" s="356">
        <v>194</v>
      </c>
      <c r="C14" s="356">
        <v>198</v>
      </c>
      <c r="D14" s="356">
        <v>187</v>
      </c>
      <c r="E14" s="385">
        <v>162</v>
      </c>
      <c r="F14" s="385">
        <v>177</v>
      </c>
      <c r="G14" s="385">
        <v>183</v>
      </c>
      <c r="H14" s="385">
        <v>184.1</v>
      </c>
      <c r="I14" s="385">
        <v>205</v>
      </c>
      <c r="J14" s="11"/>
      <c r="K14" s="356"/>
      <c r="L14"/>
      <c r="M14"/>
    </row>
    <row r="15" spans="1:13" s="10" customFormat="1" ht="21.75" customHeight="1">
      <c r="A15" s="186" t="s">
        <v>31</v>
      </c>
      <c r="B15" s="356"/>
      <c r="C15" s="356"/>
      <c r="D15" s="356"/>
      <c r="E15" s="385"/>
      <c r="F15" s="385"/>
      <c r="G15" s="385"/>
      <c r="H15" s="385"/>
      <c r="I15" s="385"/>
      <c r="J15" s="11"/>
      <c r="K15" s="356"/>
      <c r="L15"/>
      <c r="M15"/>
    </row>
    <row r="16" spans="1:13" s="10" customFormat="1" ht="21.75" customHeight="1">
      <c r="A16" s="19" t="s">
        <v>11</v>
      </c>
      <c r="B16" s="356">
        <v>5698</v>
      </c>
      <c r="C16" s="356">
        <v>4689</v>
      </c>
      <c r="D16" s="356">
        <v>3755</v>
      </c>
      <c r="E16" s="385">
        <v>3605</v>
      </c>
      <c r="F16" s="385">
        <v>3536</v>
      </c>
      <c r="G16" s="385">
        <v>3044.1</v>
      </c>
      <c r="H16" s="385">
        <v>2895</v>
      </c>
      <c r="I16" s="385">
        <v>2886</v>
      </c>
      <c r="J16" s="11"/>
      <c r="K16" s="356"/>
      <c r="L16"/>
      <c r="M16"/>
    </row>
    <row r="17" spans="1:13" s="10" customFormat="1" ht="21.75" customHeight="1">
      <c r="A17" s="186" t="s">
        <v>32</v>
      </c>
      <c r="B17" s="356"/>
      <c r="C17" s="356"/>
      <c r="D17" s="356"/>
      <c r="E17" s="385"/>
      <c r="F17" s="385"/>
      <c r="G17" s="385"/>
      <c r="H17" s="385"/>
      <c r="I17" s="385"/>
      <c r="J17" s="11"/>
      <c r="K17" s="356"/>
      <c r="L17"/>
      <c r="M17"/>
    </row>
    <row r="18" spans="1:13" s="10" customFormat="1" ht="21.75" customHeight="1">
      <c r="A18" s="19" t="s">
        <v>13</v>
      </c>
      <c r="B18" s="356">
        <v>4902</v>
      </c>
      <c r="C18" s="356">
        <v>3895</v>
      </c>
      <c r="D18" s="356">
        <v>3177</v>
      </c>
      <c r="E18" s="385">
        <v>2197</v>
      </c>
      <c r="F18" s="385">
        <v>3032</v>
      </c>
      <c r="G18" s="385">
        <v>3056</v>
      </c>
      <c r="H18" s="385">
        <v>2739.2</v>
      </c>
      <c r="I18" s="385">
        <v>1427</v>
      </c>
      <c r="J18" s="11"/>
      <c r="K18" s="356"/>
      <c r="L18"/>
      <c r="M18"/>
    </row>
    <row r="19" spans="1:13" s="10" customFormat="1" ht="21.75" customHeight="1">
      <c r="A19" s="186" t="s">
        <v>34</v>
      </c>
      <c r="B19" s="356"/>
      <c r="C19" s="356"/>
      <c r="D19" s="356"/>
      <c r="E19" s="385"/>
      <c r="F19" s="385"/>
      <c r="G19" s="385"/>
      <c r="H19" s="385"/>
      <c r="I19" s="385"/>
      <c r="J19" s="11"/>
      <c r="K19" s="356"/>
      <c r="L19"/>
      <c r="M19"/>
    </row>
    <row r="20" spans="1:13" s="10" customFormat="1" ht="21.75" customHeight="1">
      <c r="A20" s="19" t="s">
        <v>15</v>
      </c>
      <c r="B20" s="356">
        <v>3029</v>
      </c>
      <c r="C20" s="356">
        <v>3695</v>
      </c>
      <c r="D20" s="356">
        <v>3673</v>
      </c>
      <c r="E20" s="385">
        <v>2618</v>
      </c>
      <c r="F20" s="385">
        <v>4009</v>
      </c>
      <c r="G20" s="385">
        <v>4080</v>
      </c>
      <c r="H20" s="385">
        <v>3555</v>
      </c>
      <c r="I20" s="385">
        <v>3154</v>
      </c>
      <c r="J20" s="11"/>
    </row>
    <row r="21" spans="1:13" s="10" customFormat="1" ht="21.75" customHeight="1">
      <c r="A21" s="186" t="s">
        <v>35</v>
      </c>
      <c r="B21" s="356"/>
      <c r="C21" s="356"/>
      <c r="D21" s="356"/>
      <c r="E21" s="385"/>
      <c r="F21" s="385"/>
      <c r="G21" s="385"/>
      <c r="H21" s="385"/>
      <c r="I21" s="385"/>
      <c r="J21" s="11"/>
    </row>
    <row r="22" spans="1:13" s="10" customFormat="1" ht="21.75" customHeight="1">
      <c r="A22" s="19" t="s">
        <v>17</v>
      </c>
      <c r="B22" s="356">
        <v>3930</v>
      </c>
      <c r="C22" s="356">
        <v>4690</v>
      </c>
      <c r="D22" s="356">
        <v>5705</v>
      </c>
      <c r="E22" s="385">
        <v>3652</v>
      </c>
      <c r="F22" s="385">
        <v>4494</v>
      </c>
      <c r="G22" s="385">
        <v>5205</v>
      </c>
      <c r="H22" s="385">
        <v>5537.8</v>
      </c>
      <c r="I22" s="385">
        <v>5903</v>
      </c>
      <c r="J22" s="11"/>
    </row>
    <row r="23" spans="1:13" s="10" customFormat="1" ht="21.75" customHeight="1">
      <c r="A23" s="186" t="s">
        <v>36</v>
      </c>
      <c r="B23" s="356"/>
      <c r="C23" s="356"/>
      <c r="D23" s="356"/>
      <c r="E23" s="385"/>
      <c r="F23" s="385"/>
      <c r="G23" s="385"/>
      <c r="H23" s="385"/>
      <c r="I23" s="385"/>
      <c r="J23" s="11"/>
    </row>
    <row r="24" spans="1:13" s="10" customFormat="1" ht="21.75" customHeight="1">
      <c r="A24" s="19" t="s">
        <v>19</v>
      </c>
      <c r="B24" s="356">
        <v>79</v>
      </c>
      <c r="C24" s="356">
        <v>50</v>
      </c>
      <c r="D24" s="356">
        <v>42</v>
      </c>
      <c r="E24" s="385">
        <v>19</v>
      </c>
      <c r="F24" s="385">
        <v>16</v>
      </c>
      <c r="G24" s="385">
        <v>0.5</v>
      </c>
      <c r="H24" s="477">
        <v>0</v>
      </c>
      <c r="I24" s="477">
        <v>0</v>
      </c>
      <c r="J24" s="11"/>
    </row>
    <row r="25" spans="1:13" s="10" customFormat="1" ht="21.75" customHeight="1">
      <c r="A25" s="186" t="s">
        <v>37</v>
      </c>
      <c r="B25" s="356"/>
      <c r="C25" s="356"/>
      <c r="D25" s="356"/>
      <c r="E25" s="385"/>
      <c r="F25" s="385"/>
      <c r="G25" s="385"/>
      <c r="H25" s="385"/>
      <c r="I25" s="385"/>
      <c r="J25" s="11"/>
    </row>
    <row r="26" spans="1:13" s="10" customFormat="1" ht="21.75" customHeight="1">
      <c r="A26" s="19" t="s">
        <v>21</v>
      </c>
      <c r="B26" s="356">
        <v>477</v>
      </c>
      <c r="C26" s="356">
        <v>276</v>
      </c>
      <c r="D26" s="356">
        <v>250</v>
      </c>
      <c r="E26" s="385">
        <v>259</v>
      </c>
      <c r="F26" s="385">
        <v>221</v>
      </c>
      <c r="G26" s="385">
        <v>189.54</v>
      </c>
      <c r="H26" s="385">
        <v>171.3</v>
      </c>
      <c r="I26" s="385">
        <v>146</v>
      </c>
      <c r="J26" s="11"/>
    </row>
    <row r="27" spans="1:13" s="10" customFormat="1" ht="21.75" customHeight="1">
      <c r="A27" s="186" t="s">
        <v>38</v>
      </c>
      <c r="B27" s="356"/>
      <c r="C27" s="356"/>
      <c r="D27" s="356"/>
      <c r="E27" s="385"/>
      <c r="F27" s="385"/>
      <c r="G27" s="385"/>
      <c r="H27" s="385"/>
      <c r="I27" s="385"/>
      <c r="J27" s="11"/>
    </row>
    <row r="28" spans="1:13" s="10" customFormat="1" ht="21.75" customHeight="1">
      <c r="A28" s="19" t="s">
        <v>23</v>
      </c>
      <c r="B28" s="356">
        <v>5839</v>
      </c>
      <c r="C28" s="356">
        <v>7739</v>
      </c>
      <c r="D28" s="356">
        <v>7593</v>
      </c>
      <c r="E28" s="385">
        <v>7670</v>
      </c>
      <c r="F28" s="385">
        <v>6737</v>
      </c>
      <c r="G28" s="385">
        <v>5238.3</v>
      </c>
      <c r="H28" s="385">
        <v>5758.7</v>
      </c>
      <c r="I28" s="385">
        <v>5209</v>
      </c>
      <c r="J28" s="11"/>
    </row>
    <row r="29" spans="1:13" s="10" customFormat="1" ht="21.75" customHeight="1">
      <c r="A29" s="186" t="s">
        <v>39</v>
      </c>
      <c r="B29" s="356"/>
      <c r="C29" s="356"/>
      <c r="D29" s="356"/>
      <c r="E29" s="385"/>
      <c r="F29" s="385"/>
      <c r="G29" s="385"/>
      <c r="H29" s="385"/>
      <c r="I29" s="385"/>
      <c r="J29" s="11"/>
    </row>
    <row r="30" spans="1:13" s="10" customFormat="1" ht="21.75" customHeight="1">
      <c r="A30" s="19" t="s">
        <v>25</v>
      </c>
      <c r="B30" s="356">
        <v>20661</v>
      </c>
      <c r="C30" s="356">
        <v>24935</v>
      </c>
      <c r="D30" s="356">
        <v>25567</v>
      </c>
      <c r="E30" s="385">
        <v>23552</v>
      </c>
      <c r="F30" s="385">
        <v>24802</v>
      </c>
      <c r="G30" s="385">
        <v>25867.4</v>
      </c>
      <c r="H30" s="385">
        <v>27628.3</v>
      </c>
      <c r="I30" s="385">
        <v>27117</v>
      </c>
      <c r="J30" s="11"/>
    </row>
    <row r="31" spans="1:13" s="10" customFormat="1" ht="21.75" customHeight="1">
      <c r="A31" s="420" t="s">
        <v>40</v>
      </c>
      <c r="B31" s="356"/>
      <c r="C31" s="356"/>
      <c r="D31" s="356"/>
      <c r="E31" s="356"/>
      <c r="F31" s="356"/>
      <c r="G31" s="356"/>
      <c r="H31" s="356"/>
      <c r="I31" s="356"/>
      <c r="J31" s="11"/>
    </row>
    <row r="32" spans="1:13" s="10" customFormat="1" ht="13.5" customHeight="1">
      <c r="A32" s="123"/>
      <c r="B32" s="424"/>
      <c r="C32" s="123"/>
      <c r="D32" s="123"/>
      <c r="E32" s="123"/>
      <c r="F32" s="123"/>
      <c r="G32" s="123"/>
      <c r="H32" s="123"/>
      <c r="I32" s="378"/>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26"/>
      <c r="B34" s="127"/>
      <c r="C34" s="11"/>
      <c r="D34" s="11"/>
      <c r="E34" s="356"/>
      <c r="F34" s="356"/>
      <c r="G34" s="356"/>
      <c r="H34" s="356"/>
      <c r="I34" s="356"/>
      <c r="J34" s="11"/>
    </row>
    <row r="35" spans="1:10" s="10" customFormat="1" ht="20.100000000000001" customHeight="1">
      <c r="A35" s="128"/>
      <c r="B35" s="126"/>
      <c r="C35" s="11"/>
      <c r="D35" s="11"/>
      <c r="E35" s="356"/>
      <c r="F35" s="356"/>
      <c r="G35" s="356"/>
      <c r="H35" s="356"/>
      <c r="I35" s="356"/>
      <c r="J35" s="11"/>
    </row>
    <row r="36" spans="1:10" s="10" customFormat="1" ht="20.100000000000001" customHeight="1">
      <c r="A36" s="11"/>
      <c r="B36" s="11"/>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20.100000000000001" customHeight="1">
      <c r="E95" s="285"/>
      <c r="F95" s="285"/>
      <c r="G95" s="285"/>
      <c r="H95" s="285"/>
      <c r="I95" s="285"/>
    </row>
    <row r="96" spans="5:9" s="10" customFormat="1" ht="20.100000000000001" customHeight="1">
      <c r="E96" s="285"/>
      <c r="F96" s="285"/>
      <c r="G96" s="285"/>
      <c r="H96" s="285"/>
      <c r="I96" s="285"/>
    </row>
    <row r="97" spans="5:9" s="10" customFormat="1" ht="20.100000000000001" customHeight="1">
      <c r="E97" s="285"/>
      <c r="F97" s="285"/>
      <c r="G97" s="285"/>
      <c r="H97" s="285"/>
      <c r="I97" s="285"/>
    </row>
    <row r="98" spans="5:9" s="10" customFormat="1" ht="20.100000000000001" customHeight="1">
      <c r="E98" s="285"/>
      <c r="F98" s="285"/>
      <c r="G98" s="285"/>
      <c r="H98" s="285"/>
      <c r="I98" s="285"/>
    </row>
    <row r="99" spans="5:9" s="10" customFormat="1" ht="20.100000000000001" customHeight="1">
      <c r="E99" s="285"/>
      <c r="F99" s="285"/>
      <c r="G99" s="285"/>
      <c r="H99" s="285"/>
      <c r="I99" s="285"/>
    </row>
    <row r="100" spans="5:9" s="10" customFormat="1" ht="20.100000000000001" customHeight="1">
      <c r="E100" s="285"/>
      <c r="F100" s="285"/>
      <c r="G100" s="285"/>
      <c r="H100" s="285"/>
      <c r="I100" s="285"/>
    </row>
    <row r="101" spans="5:9" s="10" customFormat="1" ht="12.75">
      <c r="E101" s="285"/>
      <c r="F101" s="285"/>
      <c r="G101" s="285"/>
      <c r="H101" s="285"/>
      <c r="I101" s="285"/>
    </row>
    <row r="102" spans="5:9" s="10" customFormat="1" ht="12.75">
      <c r="E102" s="285"/>
      <c r="F102" s="285"/>
      <c r="G102" s="285"/>
      <c r="H102" s="285"/>
      <c r="I102" s="285"/>
    </row>
    <row r="103" spans="5:9" s="10" customFormat="1" ht="12.75">
      <c r="E103" s="285"/>
      <c r="F103" s="285"/>
      <c r="G103" s="285"/>
      <c r="H103" s="285"/>
      <c r="I103" s="285"/>
    </row>
    <row r="104" spans="5:9" s="10" customFormat="1" ht="12.75">
      <c r="E104" s="285"/>
      <c r="F104" s="285"/>
      <c r="G104" s="285"/>
      <c r="H104" s="285"/>
      <c r="I104" s="285"/>
    </row>
    <row r="105" spans="5:9" s="10" customFormat="1" ht="12.75">
      <c r="E105" s="285"/>
      <c r="F105" s="285"/>
      <c r="G105" s="285"/>
      <c r="H105" s="285"/>
      <c r="I105" s="285"/>
    </row>
    <row r="106" spans="5:9" s="10" customFormat="1" ht="12.75">
      <c r="E106" s="285"/>
      <c r="F106" s="285"/>
      <c r="G106" s="285"/>
      <c r="H106" s="285"/>
      <c r="I106" s="285"/>
    </row>
    <row r="107" spans="5:9" s="10" customFormat="1" ht="12.75">
      <c r="E107" s="285"/>
      <c r="F107" s="285"/>
      <c r="G107" s="285"/>
      <c r="H107" s="285"/>
      <c r="I107" s="285"/>
    </row>
    <row r="108" spans="5:9" s="10" customFormat="1" ht="12.75">
      <c r="E108" s="285"/>
      <c r="F108" s="285"/>
      <c r="G108" s="285"/>
      <c r="H108" s="285"/>
      <c r="I108" s="285"/>
    </row>
    <row r="109" spans="5:9" s="10" customFormat="1" ht="12.75">
      <c r="E109" s="285"/>
      <c r="F109" s="285"/>
      <c r="G109" s="285"/>
      <c r="H109" s="285"/>
      <c r="I109" s="285"/>
    </row>
    <row r="110" spans="5:9" s="10" customFormat="1" ht="12.75">
      <c r="E110" s="285"/>
      <c r="F110" s="285"/>
      <c r="G110" s="285"/>
      <c r="H110" s="285"/>
      <c r="I110" s="285"/>
    </row>
    <row r="111" spans="5:9" s="10" customFormat="1" ht="12.75">
      <c r="E111" s="285"/>
      <c r="F111" s="285"/>
      <c r="G111" s="285"/>
      <c r="H111" s="285"/>
      <c r="I111" s="285"/>
    </row>
    <row r="112" spans="5:9" s="10" customFormat="1" ht="12.75">
      <c r="E112" s="285"/>
      <c r="F112" s="285"/>
      <c r="G112" s="285"/>
      <c r="H112" s="285"/>
      <c r="I112" s="285"/>
    </row>
    <row r="113" spans="5:9" s="10" customFormat="1" ht="12.75">
      <c r="E113" s="285"/>
      <c r="F113" s="285"/>
      <c r="G113" s="285"/>
      <c r="H113" s="285"/>
      <c r="I113" s="285"/>
    </row>
    <row r="114" spans="5:9" s="10" customFormat="1" ht="12.75">
      <c r="E114" s="285"/>
      <c r="F114" s="285"/>
      <c r="G114" s="285"/>
      <c r="H114" s="285"/>
      <c r="I114" s="285"/>
    </row>
    <row r="115" spans="5:9" s="10" customFormat="1" ht="12.75">
      <c r="E115" s="285"/>
      <c r="F115" s="285"/>
      <c r="G115" s="285"/>
      <c r="H115" s="285"/>
      <c r="I115" s="285"/>
    </row>
    <row r="116" spans="5:9" s="10" customFormat="1" ht="12.75">
      <c r="E116" s="285"/>
      <c r="F116" s="285"/>
      <c r="G116" s="285"/>
      <c r="H116" s="285"/>
      <c r="I116" s="285"/>
    </row>
    <row r="117" spans="5:9" s="10" customFormat="1" ht="12.75">
      <c r="E117" s="285"/>
      <c r="F117" s="285"/>
      <c r="G117" s="285"/>
      <c r="H117" s="285"/>
      <c r="I117" s="285"/>
    </row>
    <row r="118" spans="5:9" s="10" customFormat="1" ht="12.75">
      <c r="E118" s="285"/>
      <c r="F118" s="285"/>
      <c r="G118" s="285"/>
      <c r="H118" s="285"/>
      <c r="I118" s="285"/>
    </row>
    <row r="119" spans="5:9" s="10" customFormat="1" ht="12.75">
      <c r="E119" s="285"/>
      <c r="F119" s="285"/>
      <c r="G119" s="285"/>
      <c r="H119" s="285"/>
      <c r="I119" s="285"/>
    </row>
    <row r="120" spans="5:9" s="10" customFormat="1" ht="12.75">
      <c r="E120" s="285"/>
      <c r="F120" s="285"/>
      <c r="G120" s="285"/>
      <c r="H120" s="285"/>
      <c r="I120" s="285"/>
    </row>
    <row r="121" spans="5:9" s="10" customFormat="1" ht="12.75">
      <c r="E121" s="285"/>
      <c r="F121" s="285"/>
      <c r="G121" s="285"/>
      <c r="H121" s="285"/>
      <c r="I121" s="285"/>
    </row>
    <row r="122" spans="5:9" s="10" customFormat="1" ht="12.75">
      <c r="E122" s="285"/>
      <c r="F122" s="285"/>
      <c r="G122" s="285"/>
      <c r="H122" s="285"/>
      <c r="I122" s="285"/>
    </row>
    <row r="123" spans="5:9" s="10" customFormat="1" ht="12.75">
      <c r="E123" s="285"/>
      <c r="F123" s="285"/>
      <c r="G123" s="285"/>
      <c r="H123" s="285"/>
      <c r="I123" s="285"/>
    </row>
    <row r="124" spans="5:9" s="10" customFormat="1" ht="12.75">
      <c r="E124" s="285"/>
      <c r="F124" s="285"/>
      <c r="G124" s="285"/>
      <c r="H124" s="285"/>
      <c r="I124" s="285"/>
    </row>
    <row r="125" spans="5:9" s="10" customFormat="1" ht="12.75">
      <c r="E125" s="285"/>
      <c r="F125" s="285"/>
      <c r="G125" s="285"/>
      <c r="H125" s="285"/>
      <c r="I125" s="285"/>
    </row>
    <row r="126" spans="5:9" s="10" customFormat="1" ht="12.75">
      <c r="E126" s="285"/>
      <c r="F126" s="285"/>
      <c r="G126" s="285"/>
      <c r="H126" s="285"/>
      <c r="I126" s="285"/>
    </row>
    <row r="127" spans="5:9" s="10" customFormat="1" ht="12.75">
      <c r="E127" s="285"/>
      <c r="F127" s="285"/>
      <c r="G127" s="285"/>
      <c r="H127" s="285"/>
      <c r="I127" s="285"/>
    </row>
    <row r="128" spans="5:9" s="10" customFormat="1" ht="12.75">
      <c r="E128" s="285"/>
      <c r="F128" s="285"/>
      <c r="G128" s="285"/>
      <c r="H128" s="285"/>
      <c r="I128" s="285"/>
    </row>
    <row r="129" spans="5:9" s="10" customFormat="1" ht="12.75">
      <c r="E129" s="285"/>
      <c r="F129" s="285"/>
      <c r="G129" s="285"/>
      <c r="H129" s="285"/>
      <c r="I129" s="285"/>
    </row>
    <row r="130" spans="5:9" s="10" customFormat="1" ht="12.75">
      <c r="E130" s="285"/>
      <c r="F130" s="285"/>
      <c r="G130" s="285"/>
      <c r="H130" s="285"/>
      <c r="I130" s="285"/>
    </row>
    <row r="131" spans="5:9" s="10" customFormat="1" ht="12.75">
      <c r="E131" s="285"/>
      <c r="F131" s="285"/>
      <c r="G131" s="285"/>
      <c r="H131" s="285"/>
      <c r="I131" s="285"/>
    </row>
    <row r="132" spans="5:9" s="10" customFormat="1" ht="12.75">
      <c r="E132" s="285"/>
      <c r="F132" s="285"/>
      <c r="G132" s="285"/>
      <c r="H132" s="285"/>
      <c r="I132" s="285"/>
    </row>
    <row r="133" spans="5:9" s="10" customFormat="1" ht="12.75">
      <c r="E133" s="285"/>
      <c r="F133" s="285"/>
      <c r="G133" s="285"/>
      <c r="H133" s="285"/>
      <c r="I133" s="285"/>
    </row>
    <row r="134" spans="5:9" s="10" customFormat="1" ht="12.75">
      <c r="E134" s="285"/>
      <c r="F134" s="285"/>
      <c r="G134" s="285"/>
      <c r="H134" s="285"/>
      <c r="I134" s="285"/>
    </row>
    <row r="135" spans="5:9" s="10" customFormat="1" ht="12.75">
      <c r="E135" s="285"/>
      <c r="F135" s="285"/>
      <c r="G135" s="285"/>
      <c r="H135" s="285"/>
      <c r="I135" s="285"/>
    </row>
    <row r="136" spans="5:9" s="10" customFormat="1" ht="12.75">
      <c r="E136" s="285"/>
      <c r="F136" s="285"/>
      <c r="G136" s="285"/>
      <c r="H136" s="285"/>
      <c r="I136" s="285"/>
    </row>
    <row r="137" spans="5:9" s="10" customFormat="1" ht="12.75">
      <c r="E137" s="285"/>
      <c r="F137" s="285"/>
      <c r="G137" s="285"/>
      <c r="H137" s="285"/>
      <c r="I137" s="285"/>
    </row>
    <row r="138" spans="5:9" s="10" customFormat="1" ht="12.75">
      <c r="E138" s="285"/>
      <c r="F138" s="285"/>
      <c r="G138" s="285"/>
      <c r="H138" s="285"/>
      <c r="I138" s="285"/>
    </row>
    <row r="139" spans="5:9" s="10" customFormat="1" ht="12.75">
      <c r="E139" s="285"/>
      <c r="F139" s="285"/>
      <c r="G139" s="285"/>
      <c r="H139" s="285"/>
      <c r="I139" s="285"/>
    </row>
    <row r="140" spans="5:9" s="10" customFormat="1" ht="12.75">
      <c r="E140" s="285"/>
      <c r="F140" s="285"/>
      <c r="G140" s="285"/>
      <c r="H140" s="285"/>
      <c r="I140" s="285"/>
    </row>
    <row r="141" spans="5:9" s="10" customFormat="1" ht="12.75">
      <c r="E141" s="285"/>
      <c r="F141" s="285"/>
      <c r="G141" s="285"/>
      <c r="H141" s="285"/>
      <c r="I141" s="285"/>
    </row>
    <row r="142" spans="5:9" s="10" customFormat="1" ht="12.75">
      <c r="E142" s="285"/>
      <c r="F142" s="285"/>
      <c r="G142" s="285"/>
      <c r="H142" s="285"/>
      <c r="I142" s="285"/>
    </row>
    <row r="143" spans="5:9" s="10" customFormat="1" ht="12.75">
      <c r="E143" s="285"/>
      <c r="F143" s="285"/>
      <c r="G143" s="285"/>
      <c r="H143" s="285"/>
      <c r="I143" s="285"/>
    </row>
    <row r="144" spans="5:9" s="10" customFormat="1" ht="12.75">
      <c r="E144" s="285"/>
      <c r="F144" s="285"/>
      <c r="G144" s="285"/>
      <c r="H144" s="285"/>
      <c r="I144" s="285"/>
    </row>
    <row r="145" spans="5:9" s="10" customFormat="1" ht="12.75">
      <c r="E145" s="285"/>
      <c r="F145" s="285"/>
      <c r="G145" s="285"/>
      <c r="H145" s="285"/>
      <c r="I145" s="285"/>
    </row>
    <row r="146" spans="5:9" s="10" customFormat="1" ht="12.75">
      <c r="E146" s="285"/>
      <c r="F146" s="285"/>
      <c r="G146" s="285"/>
      <c r="H146" s="285"/>
      <c r="I146" s="285"/>
    </row>
    <row r="147" spans="5:9" s="10" customFormat="1" ht="12.75">
      <c r="E147" s="285"/>
      <c r="F147" s="285"/>
      <c r="G147" s="285"/>
      <c r="H147" s="285"/>
      <c r="I147" s="285"/>
    </row>
    <row r="148" spans="5:9" s="10" customFormat="1" ht="12.75">
      <c r="E148" s="285"/>
      <c r="F148" s="285"/>
      <c r="G148" s="285"/>
      <c r="H148" s="285"/>
      <c r="I148" s="285"/>
    </row>
    <row r="149" spans="5:9" s="10" customFormat="1" ht="12.75">
      <c r="E149" s="285"/>
      <c r="F149" s="285"/>
      <c r="G149" s="285"/>
      <c r="H149" s="285"/>
      <c r="I149" s="285"/>
    </row>
    <row r="150" spans="5:9" s="10" customFormat="1" ht="12.75">
      <c r="E150" s="285"/>
      <c r="F150" s="285"/>
      <c r="G150" s="285"/>
      <c r="H150" s="285"/>
      <c r="I150" s="285"/>
    </row>
    <row r="151" spans="5:9" s="10" customFormat="1" ht="12.75">
      <c r="E151" s="285"/>
      <c r="F151" s="285"/>
      <c r="G151" s="285"/>
      <c r="H151" s="285"/>
      <c r="I151" s="285"/>
    </row>
    <row r="152" spans="5:9" s="10" customFormat="1" ht="12.75">
      <c r="E152" s="285"/>
      <c r="F152" s="285"/>
      <c r="G152" s="285"/>
      <c r="H152" s="285"/>
      <c r="I152" s="285"/>
    </row>
    <row r="153" spans="5:9" s="10" customFormat="1" ht="12.75">
      <c r="E153" s="285"/>
      <c r="F153" s="285"/>
      <c r="G153" s="285"/>
      <c r="H153" s="285"/>
      <c r="I153" s="285"/>
    </row>
    <row r="154" spans="5:9" s="10" customFormat="1" ht="12.75">
      <c r="E154" s="285"/>
      <c r="F154" s="285"/>
      <c r="G154" s="285"/>
      <c r="H154" s="285"/>
      <c r="I154" s="285"/>
    </row>
    <row r="155" spans="5:9" s="10" customFormat="1" ht="12.75">
      <c r="E155" s="285"/>
      <c r="F155" s="285"/>
      <c r="G155" s="285"/>
      <c r="H155" s="285"/>
      <c r="I155" s="285"/>
    </row>
    <row r="156" spans="5:9" s="10" customFormat="1" ht="12.75">
      <c r="E156" s="285"/>
      <c r="F156" s="285"/>
      <c r="G156" s="285"/>
      <c r="H156" s="285"/>
      <c r="I156" s="285"/>
    </row>
    <row r="157" spans="5:9" s="10" customFormat="1" ht="12.75">
      <c r="E157" s="285"/>
      <c r="F157" s="285"/>
      <c r="G157" s="285"/>
      <c r="H157" s="285"/>
      <c r="I157" s="285"/>
    </row>
    <row r="158" spans="5:9" s="10" customFormat="1" ht="12.75">
      <c r="E158" s="285"/>
      <c r="F158" s="285"/>
      <c r="G158" s="285"/>
      <c r="H158" s="285"/>
      <c r="I158" s="285"/>
    </row>
    <row r="159" spans="5:9" s="10" customFormat="1" ht="12.75">
      <c r="E159" s="285"/>
      <c r="F159" s="285"/>
      <c r="G159" s="285"/>
      <c r="H159" s="285"/>
      <c r="I159" s="285"/>
    </row>
    <row r="160" spans="5:9" s="10" customFormat="1" ht="12.75">
      <c r="E160" s="285"/>
      <c r="F160" s="285"/>
      <c r="G160" s="285"/>
      <c r="H160" s="285"/>
      <c r="I160" s="285"/>
    </row>
    <row r="161" spans="5:9" s="10" customFormat="1" ht="12.75">
      <c r="E161" s="285"/>
      <c r="F161" s="285"/>
      <c r="G161" s="285"/>
      <c r="H161" s="285"/>
      <c r="I161" s="285"/>
    </row>
    <row r="162" spans="5:9" s="10" customFormat="1" ht="12.75">
      <c r="E162" s="285"/>
      <c r="F162" s="285"/>
      <c r="G162" s="285"/>
      <c r="H162" s="285"/>
      <c r="I162" s="285"/>
    </row>
    <row r="163" spans="5:9" s="10" customFormat="1" ht="12.75">
      <c r="E163" s="285"/>
      <c r="F163" s="285"/>
      <c r="G163" s="285"/>
      <c r="H163" s="285"/>
      <c r="I163" s="285"/>
    </row>
    <row r="164" spans="5:9" s="10" customFormat="1" ht="12.75">
      <c r="E164" s="285"/>
      <c r="F164" s="285"/>
      <c r="G164" s="285"/>
      <c r="H164" s="285"/>
      <c r="I164" s="285"/>
    </row>
    <row r="165" spans="5:9" s="10" customFormat="1" ht="12.75">
      <c r="E165" s="285"/>
      <c r="F165" s="285"/>
      <c r="G165" s="285"/>
      <c r="H165" s="285"/>
      <c r="I165" s="285"/>
    </row>
    <row r="166" spans="5:9" s="10" customFormat="1" ht="12.75">
      <c r="E166" s="285"/>
      <c r="F166" s="285"/>
      <c r="G166" s="285"/>
      <c r="H166" s="285"/>
      <c r="I166" s="285"/>
    </row>
    <row r="167" spans="5:9" s="10" customFormat="1" ht="12.75">
      <c r="E167" s="285"/>
      <c r="F167" s="285"/>
      <c r="G167" s="285"/>
      <c r="H167" s="285"/>
      <c r="I167" s="285"/>
    </row>
    <row r="168" spans="5:9" s="10" customFormat="1" ht="12.75">
      <c r="E168" s="285"/>
      <c r="F168" s="285"/>
      <c r="G168" s="285"/>
      <c r="H168" s="285"/>
      <c r="I168" s="285"/>
    </row>
    <row r="169" spans="5:9" s="10" customFormat="1" ht="12.75">
      <c r="E169" s="285"/>
      <c r="F169" s="285"/>
      <c r="G169" s="285"/>
      <c r="H169" s="285"/>
      <c r="I169" s="285"/>
    </row>
    <row r="170" spans="5:9" s="10" customFormat="1" ht="12.75">
      <c r="E170" s="285"/>
      <c r="F170" s="285"/>
      <c r="G170" s="285"/>
      <c r="H170" s="285"/>
      <c r="I170" s="285"/>
    </row>
    <row r="171" spans="5:9" s="10" customFormat="1" ht="12.75">
      <c r="E171" s="285"/>
      <c r="F171" s="285"/>
      <c r="G171" s="285"/>
      <c r="H171" s="285"/>
      <c r="I171" s="285"/>
    </row>
    <row r="172" spans="5:9" s="10" customFormat="1" ht="12.75">
      <c r="E172" s="285"/>
      <c r="F172" s="285"/>
      <c r="G172" s="285"/>
      <c r="H172" s="285"/>
      <c r="I172" s="285"/>
    </row>
    <row r="173" spans="5:9" s="10" customFormat="1" ht="12.75">
      <c r="E173" s="285"/>
      <c r="F173" s="285"/>
      <c r="G173" s="285"/>
      <c r="H173" s="285"/>
      <c r="I173" s="285"/>
    </row>
    <row r="174" spans="5:9" s="10" customFormat="1" ht="12.75">
      <c r="E174" s="285"/>
      <c r="F174" s="285"/>
      <c r="G174" s="285"/>
      <c r="H174" s="285"/>
      <c r="I174" s="285"/>
    </row>
    <row r="175" spans="5:9" s="10" customFormat="1" ht="12.75">
      <c r="E175" s="285"/>
      <c r="F175" s="285"/>
      <c r="G175" s="285"/>
      <c r="H175" s="285"/>
      <c r="I175" s="285"/>
    </row>
    <row r="176" spans="5:9" s="10" customFormat="1" ht="12.75">
      <c r="E176" s="285"/>
      <c r="F176" s="285"/>
      <c r="G176" s="285"/>
      <c r="H176" s="285"/>
      <c r="I176" s="285"/>
    </row>
    <row r="177" spans="5:9" s="10" customFormat="1" ht="12.75">
      <c r="E177" s="285"/>
      <c r="F177" s="285"/>
      <c r="G177" s="285"/>
      <c r="H177" s="285"/>
      <c r="I177" s="285"/>
    </row>
    <row r="178" spans="5:9" s="10" customFormat="1" ht="12.75">
      <c r="E178" s="285"/>
      <c r="F178" s="285"/>
      <c r="G178" s="285"/>
      <c r="H178" s="285"/>
      <c r="I178" s="285"/>
    </row>
    <row r="179" spans="5:9" s="10" customFormat="1" ht="12.75">
      <c r="E179" s="285"/>
      <c r="F179" s="285"/>
      <c r="G179" s="285"/>
      <c r="H179" s="285"/>
      <c r="I179" s="285"/>
    </row>
    <row r="180" spans="5:9" s="10" customFormat="1" ht="12.75">
      <c r="E180" s="285"/>
      <c r="F180" s="285"/>
      <c r="G180" s="285"/>
      <c r="H180" s="285"/>
      <c r="I180" s="285"/>
    </row>
    <row r="181" spans="5:9" s="10" customFormat="1" ht="12.75">
      <c r="E181" s="285"/>
      <c r="F181" s="285"/>
      <c r="G181" s="285"/>
      <c r="H181" s="285"/>
      <c r="I181" s="285"/>
    </row>
    <row r="182" spans="5:9" s="10" customFormat="1" ht="12.75">
      <c r="E182" s="285"/>
      <c r="F182" s="285"/>
      <c r="G182" s="285"/>
      <c r="H182" s="285"/>
      <c r="I182" s="285"/>
    </row>
    <row r="183" spans="5:9" s="10" customFormat="1" ht="12.75">
      <c r="E183" s="285"/>
      <c r="F183" s="285"/>
      <c r="G183" s="285"/>
      <c r="H183" s="285"/>
      <c r="I183" s="285"/>
    </row>
    <row r="184" spans="5:9" s="10" customFormat="1" ht="12.75">
      <c r="E184" s="285"/>
      <c r="F184" s="285"/>
      <c r="G184" s="285"/>
      <c r="H184" s="285"/>
      <c r="I184" s="285"/>
    </row>
    <row r="185" spans="5:9" s="10" customFormat="1" ht="12.75">
      <c r="E185" s="285"/>
      <c r="F185" s="285"/>
      <c r="G185" s="285"/>
      <c r="H185" s="285"/>
      <c r="I185" s="285"/>
    </row>
    <row r="186" spans="5:9" s="10" customFormat="1" ht="12.75">
      <c r="E186" s="285"/>
      <c r="F186" s="285"/>
      <c r="G186" s="285"/>
      <c r="H186" s="285"/>
      <c r="I186" s="285"/>
    </row>
    <row r="187" spans="5:9" s="10" customFormat="1" ht="12.75">
      <c r="E187" s="285"/>
      <c r="F187" s="285"/>
      <c r="G187" s="285"/>
      <c r="H187" s="285"/>
      <c r="I187" s="285"/>
    </row>
    <row r="188" spans="5:9" s="10" customFormat="1" ht="12.75">
      <c r="E188" s="285"/>
      <c r="F188" s="285"/>
      <c r="G188" s="285"/>
      <c r="H188" s="285"/>
      <c r="I188" s="285"/>
    </row>
    <row r="189" spans="5:9" s="10" customFormat="1" ht="12.75">
      <c r="E189" s="285"/>
      <c r="F189" s="285"/>
      <c r="G189" s="285"/>
      <c r="H189" s="285"/>
      <c r="I189" s="285"/>
    </row>
    <row r="190" spans="5:9" s="10" customFormat="1" ht="12.75">
      <c r="E190" s="285"/>
      <c r="F190" s="285"/>
      <c r="G190" s="285"/>
      <c r="H190" s="285"/>
      <c r="I190" s="285"/>
    </row>
  </sheetData>
  <pageMargins left="0.98425196850393704" right="0.98425196850393704" top="0.94488188976377996" bottom="1.49606299212598" header="0.511811023622047" footer="1.1811023622047201"/>
  <pageSetup paperSize="9" firstPageNumber="359"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191"/>
  <sheetViews>
    <sheetView zoomScaleNormal="100" workbookViewId="0">
      <selection activeCell="Q5" sqref="Q5"/>
    </sheetView>
  </sheetViews>
  <sheetFormatPr defaultRowHeight="15.95" customHeight="1"/>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643</v>
      </c>
      <c r="B1" s="1"/>
      <c r="E1" s="356"/>
      <c r="F1" s="356"/>
      <c r="G1" s="356"/>
      <c r="H1" s="356"/>
      <c r="I1" s="356"/>
    </row>
    <row r="2" spans="1:10" s="3" customFormat="1" ht="20.100000000000001" customHeight="1">
      <c r="A2" s="4" t="s">
        <v>415</v>
      </c>
      <c r="B2" s="1"/>
      <c r="E2" s="356"/>
      <c r="F2" s="356"/>
      <c r="G2" s="356"/>
      <c r="H2" s="356"/>
      <c r="I2" s="356"/>
    </row>
    <row r="3" spans="1:10" s="3" customFormat="1" ht="10.5" customHeight="1">
      <c r="A3" s="6"/>
      <c r="E3" s="356"/>
      <c r="F3" s="356"/>
      <c r="G3" s="356"/>
      <c r="H3" s="356"/>
      <c r="I3" s="356"/>
    </row>
    <row r="4" spans="1:10" s="10" customFormat="1" ht="20.100000000000001" customHeight="1">
      <c r="A4" s="123"/>
      <c r="B4" s="180"/>
      <c r="C4" s="189"/>
      <c r="D4" s="11"/>
      <c r="F4" s="356"/>
      <c r="G4" s="356"/>
      <c r="H4" s="356"/>
      <c r="I4" s="418" t="s">
        <v>385</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190"/>
      <c r="C6" s="11"/>
      <c r="D6" s="11"/>
      <c r="E6" s="356"/>
      <c r="F6" s="356"/>
      <c r="G6" s="356"/>
      <c r="H6" s="356"/>
      <c r="I6" s="356"/>
      <c r="J6" s="11"/>
    </row>
    <row r="7" spans="1:10" s="10" customFormat="1" ht="21.75" customHeight="1">
      <c r="A7" s="185" t="s">
        <v>2</v>
      </c>
      <c r="B7" s="286">
        <f t="shared" ref="B7:D7" si="0">SUM(B8:B31)</f>
        <v>5949</v>
      </c>
      <c r="C7" s="286">
        <f t="shared" si="0"/>
        <v>6186</v>
      </c>
      <c r="D7" s="286">
        <f t="shared" si="0"/>
        <v>6442.5</v>
      </c>
      <c r="E7" s="286">
        <v>5568</v>
      </c>
      <c r="F7" s="286">
        <v>6135.6</v>
      </c>
      <c r="G7" s="286">
        <v>5921.5</v>
      </c>
      <c r="H7" s="286">
        <v>5874.7</v>
      </c>
      <c r="I7" s="286">
        <v>5863</v>
      </c>
      <c r="J7" s="118"/>
    </row>
    <row r="8" spans="1:10" s="10" customFormat="1" ht="21.75" customHeight="1">
      <c r="A8" s="19" t="s">
        <v>3</v>
      </c>
      <c r="B8" s="364">
        <v>0</v>
      </c>
      <c r="C8" s="385">
        <v>5</v>
      </c>
      <c r="D8" s="385">
        <v>5.5</v>
      </c>
      <c r="E8" s="385">
        <v>5</v>
      </c>
      <c r="F8" s="364">
        <v>0</v>
      </c>
      <c r="G8" s="364">
        <v>0</v>
      </c>
      <c r="H8" s="364">
        <v>0</v>
      </c>
      <c r="I8" s="364">
        <v>0</v>
      </c>
      <c r="J8" s="385"/>
    </row>
    <row r="9" spans="1:10" s="10" customFormat="1" ht="21.75" customHeight="1">
      <c r="A9" s="186" t="s">
        <v>4</v>
      </c>
      <c r="B9" s="385"/>
      <c r="C9" s="385"/>
      <c r="D9" s="385"/>
      <c r="E9" s="385"/>
      <c r="F9" s="385"/>
      <c r="G9" s="356"/>
      <c r="H9" s="356"/>
      <c r="I9" s="356"/>
      <c r="J9" s="385"/>
    </row>
    <row r="10" spans="1:10" s="10" customFormat="1" ht="21.75" customHeight="1">
      <c r="A10" s="19" t="s">
        <v>5</v>
      </c>
      <c r="B10" s="364">
        <v>0</v>
      </c>
      <c r="C10" s="364">
        <v>0</v>
      </c>
      <c r="D10" s="364">
        <v>0</v>
      </c>
      <c r="E10" s="364">
        <v>0</v>
      </c>
      <c r="F10" s="364">
        <v>0</v>
      </c>
      <c r="G10" s="364">
        <v>0</v>
      </c>
      <c r="H10" s="364">
        <v>0</v>
      </c>
      <c r="I10" s="364">
        <v>0</v>
      </c>
      <c r="J10" s="385"/>
    </row>
    <row r="11" spans="1:10" s="10" customFormat="1" ht="21.75" customHeight="1">
      <c r="A11" s="186" t="s">
        <v>6</v>
      </c>
      <c r="B11" s="356"/>
      <c r="C11" s="356"/>
      <c r="D11" s="356"/>
      <c r="E11" s="356"/>
      <c r="F11" s="356"/>
      <c r="G11" s="356"/>
      <c r="H11" s="356"/>
      <c r="I11" s="356"/>
      <c r="J11" s="385"/>
    </row>
    <row r="12" spans="1:10" s="10" customFormat="1" ht="21.75" customHeight="1">
      <c r="A12" s="19" t="s">
        <v>7</v>
      </c>
      <c r="B12" s="364">
        <v>0</v>
      </c>
      <c r="C12" s="364">
        <v>0</v>
      </c>
      <c r="D12" s="364">
        <v>0</v>
      </c>
      <c r="E12" s="364">
        <v>0</v>
      </c>
      <c r="F12" s="364">
        <v>0</v>
      </c>
      <c r="G12" s="364">
        <v>0</v>
      </c>
      <c r="H12" s="364">
        <v>0</v>
      </c>
      <c r="I12" s="364">
        <v>0</v>
      </c>
      <c r="J12" s="385"/>
    </row>
    <row r="13" spans="1:10" s="10" customFormat="1" ht="21.75" customHeight="1">
      <c r="A13" s="186" t="s">
        <v>8</v>
      </c>
      <c r="B13" s="356"/>
      <c r="C13" s="356"/>
      <c r="D13" s="356"/>
      <c r="E13" s="356"/>
      <c r="F13" s="356"/>
      <c r="G13" s="356"/>
      <c r="H13" s="356"/>
      <c r="I13" s="356"/>
      <c r="J13" s="385"/>
    </row>
    <row r="14" spans="1:10" s="10" customFormat="1" ht="21.75" customHeight="1">
      <c r="A14" s="19" t="s">
        <v>9</v>
      </c>
      <c r="B14" s="364">
        <v>0</v>
      </c>
      <c r="C14" s="364">
        <v>0</v>
      </c>
      <c r="D14" s="364">
        <v>0</v>
      </c>
      <c r="E14" s="364">
        <v>0</v>
      </c>
      <c r="F14" s="364">
        <v>0</v>
      </c>
      <c r="G14" s="364">
        <v>0</v>
      </c>
      <c r="H14" s="364">
        <v>0</v>
      </c>
      <c r="I14" s="364">
        <v>0</v>
      </c>
      <c r="J14" s="385"/>
    </row>
    <row r="15" spans="1:10" s="10" customFormat="1" ht="21.75" customHeight="1">
      <c r="A15" s="186" t="s">
        <v>31</v>
      </c>
      <c r="B15" s="356"/>
      <c r="C15" s="356"/>
      <c r="D15" s="356"/>
      <c r="E15" s="356"/>
      <c r="F15" s="356"/>
      <c r="G15" s="356"/>
      <c r="H15" s="356"/>
      <c r="I15" s="356"/>
      <c r="J15" s="385"/>
    </row>
    <row r="16" spans="1:10" s="10" customFormat="1" ht="21.75" customHeight="1">
      <c r="A16" s="19" t="s">
        <v>11</v>
      </c>
      <c r="B16" s="364">
        <v>0</v>
      </c>
      <c r="C16" s="364">
        <v>0</v>
      </c>
      <c r="D16" s="364">
        <v>0</v>
      </c>
      <c r="E16" s="364">
        <v>0</v>
      </c>
      <c r="F16" s="364">
        <v>0</v>
      </c>
      <c r="G16" s="364">
        <v>0</v>
      </c>
      <c r="H16" s="364">
        <v>0</v>
      </c>
      <c r="I16" s="364">
        <v>0</v>
      </c>
      <c r="J16" s="385"/>
    </row>
    <row r="17" spans="1:10" s="10" customFormat="1" ht="21.75" customHeight="1">
      <c r="A17" s="186" t="s">
        <v>32</v>
      </c>
      <c r="B17" s="356"/>
      <c r="C17" s="356"/>
      <c r="D17" s="356"/>
      <c r="E17" s="356"/>
      <c r="F17" s="356"/>
      <c r="G17" s="356"/>
      <c r="H17" s="356"/>
      <c r="I17" s="356"/>
      <c r="J17" s="385"/>
    </row>
    <row r="18" spans="1:10" s="10" customFormat="1" ht="21.75" customHeight="1">
      <c r="A18" s="19" t="s">
        <v>13</v>
      </c>
      <c r="B18" s="364">
        <v>0</v>
      </c>
      <c r="C18" s="364">
        <v>0</v>
      </c>
      <c r="D18" s="364">
        <v>0</v>
      </c>
      <c r="E18" s="364">
        <v>0</v>
      </c>
      <c r="F18" s="364">
        <v>0</v>
      </c>
      <c r="G18" s="364">
        <v>0</v>
      </c>
      <c r="H18" s="364">
        <v>0</v>
      </c>
      <c r="I18" s="364">
        <v>0</v>
      </c>
      <c r="J18" s="385"/>
    </row>
    <row r="19" spans="1:10" s="10" customFormat="1" ht="21.75" customHeight="1">
      <c r="A19" s="186" t="s">
        <v>34</v>
      </c>
      <c r="B19" s="356"/>
      <c r="C19" s="356"/>
      <c r="D19" s="356"/>
      <c r="E19" s="356"/>
      <c r="F19" s="356"/>
      <c r="G19" s="356"/>
      <c r="H19" s="356"/>
      <c r="I19" s="356"/>
      <c r="J19" s="385"/>
    </row>
    <row r="20" spans="1:10" s="10" customFormat="1" ht="21.75" customHeight="1">
      <c r="A20" s="19" t="s">
        <v>15</v>
      </c>
      <c r="B20" s="364">
        <v>0</v>
      </c>
      <c r="C20" s="364">
        <v>0</v>
      </c>
      <c r="D20" s="364">
        <v>0</v>
      </c>
      <c r="E20" s="364">
        <v>0</v>
      </c>
      <c r="F20" s="364">
        <v>0</v>
      </c>
      <c r="G20" s="364">
        <v>0</v>
      </c>
      <c r="H20" s="364">
        <v>0</v>
      </c>
      <c r="I20" s="364">
        <v>0</v>
      </c>
      <c r="J20" s="385"/>
    </row>
    <row r="21" spans="1:10" s="10" customFormat="1" ht="21.75" customHeight="1">
      <c r="A21" s="186" t="s">
        <v>35</v>
      </c>
      <c r="B21" s="356"/>
      <c r="C21" s="356"/>
      <c r="D21" s="356"/>
      <c r="E21" s="356"/>
      <c r="F21" s="356"/>
      <c r="G21" s="356"/>
      <c r="H21" s="356"/>
      <c r="I21" s="356"/>
      <c r="J21" s="385"/>
    </row>
    <row r="22" spans="1:10" s="10" customFormat="1" ht="21.75" customHeight="1">
      <c r="A22" s="19" t="s">
        <v>17</v>
      </c>
      <c r="B22" s="364">
        <v>0</v>
      </c>
      <c r="C22" s="364">
        <v>0</v>
      </c>
      <c r="D22" s="364">
        <v>0</v>
      </c>
      <c r="E22" s="364">
        <v>0</v>
      </c>
      <c r="F22" s="364">
        <v>0</v>
      </c>
      <c r="G22" s="364">
        <v>0</v>
      </c>
      <c r="H22" s="364">
        <v>0</v>
      </c>
      <c r="I22" s="364">
        <v>0</v>
      </c>
      <c r="J22" s="385"/>
    </row>
    <row r="23" spans="1:10" s="10" customFormat="1" ht="21.75" customHeight="1">
      <c r="A23" s="186" t="s">
        <v>36</v>
      </c>
      <c r="B23" s="385"/>
      <c r="C23" s="385"/>
      <c r="D23" s="385"/>
      <c r="E23" s="385"/>
      <c r="F23" s="385"/>
      <c r="G23" s="356"/>
      <c r="H23" s="356"/>
      <c r="I23" s="356"/>
      <c r="J23" s="385"/>
    </row>
    <row r="24" spans="1:10" s="10" customFormat="1" ht="21.75" customHeight="1">
      <c r="A24" s="19" t="s">
        <v>19</v>
      </c>
      <c r="B24" s="385">
        <v>24</v>
      </c>
      <c r="C24" s="385">
        <v>7</v>
      </c>
      <c r="D24" s="385">
        <v>4</v>
      </c>
      <c r="E24" s="385">
        <v>8</v>
      </c>
      <c r="F24" s="385">
        <v>2.2000000000000002</v>
      </c>
      <c r="G24" s="364">
        <v>0</v>
      </c>
      <c r="H24" s="364">
        <v>0</v>
      </c>
      <c r="I24" s="364">
        <v>0</v>
      </c>
      <c r="J24" s="385"/>
    </row>
    <row r="25" spans="1:10" s="10" customFormat="1" ht="21.75" customHeight="1">
      <c r="A25" s="186" t="s">
        <v>37</v>
      </c>
      <c r="B25" s="385"/>
      <c r="C25" s="385"/>
      <c r="D25" s="385"/>
      <c r="E25" s="385"/>
      <c r="F25" s="385"/>
      <c r="G25" s="385"/>
      <c r="H25" s="385"/>
      <c r="I25" s="385"/>
      <c r="J25" s="385"/>
    </row>
    <row r="26" spans="1:10" s="10" customFormat="1" ht="21.75" customHeight="1">
      <c r="A26" s="19" t="s">
        <v>21</v>
      </c>
      <c r="B26" s="385">
        <v>237</v>
      </c>
      <c r="C26" s="385">
        <v>132</v>
      </c>
      <c r="D26" s="385">
        <v>132</v>
      </c>
      <c r="E26" s="385">
        <v>129</v>
      </c>
      <c r="F26" s="385">
        <v>111.8</v>
      </c>
      <c r="G26" s="385">
        <v>95.8</v>
      </c>
      <c r="H26" s="385">
        <v>73.599999999999994</v>
      </c>
      <c r="I26" s="385">
        <v>73</v>
      </c>
      <c r="J26" s="385"/>
    </row>
    <row r="27" spans="1:10" s="10" customFormat="1" ht="21.75" customHeight="1">
      <c r="A27" s="186" t="s">
        <v>38</v>
      </c>
      <c r="B27" s="385"/>
      <c r="C27" s="385"/>
      <c r="D27" s="385"/>
      <c r="E27" s="385"/>
      <c r="F27" s="385"/>
      <c r="G27" s="385"/>
      <c r="H27" s="385"/>
      <c r="I27" s="385"/>
      <c r="J27" s="385"/>
    </row>
    <row r="28" spans="1:10" s="10" customFormat="1" ht="21.75" customHeight="1">
      <c r="A28" s="19" t="s">
        <v>23</v>
      </c>
      <c r="B28" s="385">
        <v>2512</v>
      </c>
      <c r="C28" s="385">
        <v>2552</v>
      </c>
      <c r="D28" s="385">
        <v>2570</v>
      </c>
      <c r="E28" s="385">
        <v>2548</v>
      </c>
      <c r="F28" s="385">
        <v>2438.6</v>
      </c>
      <c r="G28" s="385">
        <v>2216.4</v>
      </c>
      <c r="H28" s="385">
        <v>2120.6999999999998</v>
      </c>
      <c r="I28" s="385">
        <v>2180</v>
      </c>
      <c r="J28" s="385"/>
    </row>
    <row r="29" spans="1:10" s="10" customFormat="1" ht="21.75" customHeight="1">
      <c r="A29" s="186" t="s">
        <v>39</v>
      </c>
      <c r="B29" s="385"/>
      <c r="C29" s="385"/>
      <c r="D29" s="385"/>
      <c r="E29" s="385"/>
      <c r="F29" s="385"/>
      <c r="G29" s="385"/>
      <c r="H29" s="385"/>
      <c r="I29" s="385"/>
      <c r="J29" s="385"/>
    </row>
    <row r="30" spans="1:10" s="10" customFormat="1" ht="21.75" customHeight="1">
      <c r="A30" s="19" t="s">
        <v>25</v>
      </c>
      <c r="B30" s="385">
        <v>3176</v>
      </c>
      <c r="C30" s="385">
        <v>3490</v>
      </c>
      <c r="D30" s="385">
        <v>3731</v>
      </c>
      <c r="E30" s="385">
        <v>2878</v>
      </c>
      <c r="F30" s="385">
        <v>3583</v>
      </c>
      <c r="G30" s="385">
        <v>3609.3</v>
      </c>
      <c r="H30" s="385">
        <v>3680.4</v>
      </c>
      <c r="I30" s="385">
        <v>3610</v>
      </c>
      <c r="J30" s="385"/>
    </row>
    <row r="31" spans="1:10" s="10" customFormat="1" ht="21.75" customHeight="1">
      <c r="A31" s="186" t="s">
        <v>40</v>
      </c>
      <c r="B31" s="385"/>
      <c r="C31" s="385"/>
      <c r="D31" s="385"/>
      <c r="E31" s="385"/>
      <c r="F31" s="385"/>
      <c r="G31" s="385"/>
      <c r="H31" s="385"/>
      <c r="J31" s="385"/>
    </row>
    <row r="32" spans="1:10" s="10" customFormat="1" ht="12" customHeight="1">
      <c r="A32" s="123"/>
      <c r="B32" s="183"/>
      <c r="C32" s="183"/>
      <c r="D32" s="183"/>
      <c r="E32" s="183"/>
      <c r="F32" s="183"/>
      <c r="G32" s="183"/>
      <c r="H32" s="183"/>
      <c r="I32" s="183"/>
      <c r="J32" s="118"/>
    </row>
    <row r="33" spans="1:10" s="10" customFormat="1" ht="20.100000000000001" customHeight="1">
      <c r="A33" s="11"/>
      <c r="B33" s="118"/>
      <c r="C33" s="118"/>
      <c r="D33" s="118"/>
      <c r="E33" s="385"/>
      <c r="F33" s="385"/>
      <c r="G33" s="385"/>
      <c r="H33" s="385"/>
      <c r="I33" s="385"/>
      <c r="J33" s="118"/>
    </row>
    <row r="34" spans="1:10" s="10" customFormat="1" ht="20.100000000000001" customHeight="1">
      <c r="A34" s="11"/>
      <c r="B34" s="118"/>
      <c r="C34" s="118"/>
      <c r="D34" s="118"/>
      <c r="E34" s="385"/>
      <c r="F34" s="385"/>
      <c r="G34" s="385"/>
      <c r="H34" s="385"/>
      <c r="I34" s="385"/>
      <c r="J34" s="118"/>
    </row>
    <row r="35" spans="1:10" s="10" customFormat="1" ht="15.95" customHeight="1">
      <c r="A35" s="126"/>
      <c r="B35" s="287"/>
      <c r="C35" s="118"/>
      <c r="D35" s="118"/>
      <c r="E35" s="385"/>
      <c r="F35" s="385"/>
      <c r="G35" s="385"/>
      <c r="H35" s="385"/>
      <c r="I35" s="385"/>
      <c r="J35" s="118"/>
    </row>
    <row r="36" spans="1:10" s="10" customFormat="1" ht="15.95" customHeight="1">
      <c r="A36" s="128"/>
      <c r="B36" s="126"/>
      <c r="C36" s="11"/>
      <c r="D36" s="11"/>
      <c r="E36" s="356"/>
      <c r="F36" s="356"/>
      <c r="G36" s="356"/>
      <c r="H36" s="356"/>
      <c r="I36" s="356"/>
      <c r="J36" s="11"/>
    </row>
    <row r="37" spans="1:10" s="10" customFormat="1" ht="15.95" customHeight="1">
      <c r="A37" s="11"/>
      <c r="B37" s="11"/>
      <c r="C37" s="11"/>
      <c r="D37" s="11"/>
      <c r="E37" s="356"/>
      <c r="F37" s="356"/>
      <c r="G37" s="356"/>
      <c r="H37" s="356"/>
      <c r="I37" s="356"/>
      <c r="J37" s="11"/>
    </row>
    <row r="38" spans="1:10" s="10" customFormat="1" ht="15.95" customHeight="1">
      <c r="B38" s="11"/>
      <c r="C38" s="11"/>
      <c r="D38" s="11"/>
      <c r="E38" s="288"/>
      <c r="F38" s="288"/>
      <c r="G38" s="288"/>
      <c r="H38" s="288"/>
      <c r="I38" s="288"/>
      <c r="J38" s="11"/>
    </row>
    <row r="39" spans="1:10" s="10" customFormat="1" ht="15.95" customHeight="1">
      <c r="B39" s="11"/>
      <c r="C39" s="11"/>
      <c r="D39" s="11"/>
      <c r="E39" s="288"/>
      <c r="F39" s="288"/>
      <c r="G39" s="288"/>
      <c r="H39" s="288"/>
      <c r="I39" s="288"/>
      <c r="J39" s="11"/>
    </row>
    <row r="40" spans="1:10" s="10" customFormat="1" ht="15.95" customHeight="1">
      <c r="B40" s="11"/>
      <c r="C40" s="11"/>
      <c r="D40" s="11"/>
      <c r="E40" s="288"/>
      <c r="F40" s="288"/>
      <c r="G40" s="288"/>
      <c r="H40" s="288"/>
      <c r="I40" s="288"/>
      <c r="J40" s="11"/>
    </row>
    <row r="41" spans="1:10" s="10" customFormat="1" ht="15.95" customHeight="1">
      <c r="B41" s="11"/>
      <c r="C41" s="11"/>
      <c r="D41" s="11"/>
      <c r="E41" s="288"/>
      <c r="F41" s="288"/>
      <c r="G41" s="288"/>
      <c r="H41" s="288"/>
      <c r="I41" s="288"/>
      <c r="J41" s="11"/>
    </row>
    <row r="42" spans="1:10" s="10" customFormat="1" ht="15.95" customHeight="1">
      <c r="B42" s="11"/>
      <c r="C42" s="11"/>
      <c r="D42" s="11"/>
      <c r="E42" s="288"/>
      <c r="F42" s="288"/>
      <c r="G42" s="288"/>
      <c r="H42" s="288"/>
      <c r="I42" s="288"/>
      <c r="J42" s="11"/>
    </row>
    <row r="43" spans="1:10" s="10" customFormat="1" ht="15.95" customHeight="1">
      <c r="B43" s="11"/>
      <c r="C43" s="11"/>
      <c r="D43" s="11"/>
      <c r="E43" s="288"/>
      <c r="F43" s="288"/>
      <c r="G43" s="288"/>
      <c r="H43" s="288"/>
      <c r="I43" s="288"/>
      <c r="J43" s="11"/>
    </row>
    <row r="44" spans="1:10" s="10" customFormat="1" ht="15.95" customHeight="1">
      <c r="B44" s="11"/>
      <c r="C44" s="11"/>
      <c r="D44" s="11"/>
      <c r="E44" s="288"/>
      <c r="F44" s="288"/>
      <c r="G44" s="288"/>
      <c r="H44" s="288"/>
      <c r="I44" s="288"/>
      <c r="J44" s="11"/>
    </row>
    <row r="45" spans="1:10" s="10" customFormat="1" ht="15.95" customHeight="1">
      <c r="B45" s="11"/>
      <c r="C45" s="11"/>
      <c r="D45" s="11"/>
      <c r="E45" s="288"/>
      <c r="F45" s="288"/>
      <c r="G45" s="288"/>
      <c r="H45" s="288"/>
      <c r="I45" s="288"/>
      <c r="J45" s="11"/>
    </row>
    <row r="46" spans="1:10" s="10" customFormat="1" ht="15.95" customHeight="1">
      <c r="E46" s="285"/>
      <c r="F46" s="285"/>
      <c r="G46" s="285"/>
      <c r="H46" s="285"/>
      <c r="I46" s="285"/>
    </row>
    <row r="47" spans="1:10" s="10" customFormat="1" ht="15.95" customHeight="1">
      <c r="E47" s="285"/>
      <c r="F47" s="285"/>
      <c r="G47" s="285"/>
      <c r="H47" s="285"/>
      <c r="I47" s="285"/>
    </row>
    <row r="48" spans="1:10" s="10" customFormat="1" ht="15.95" customHeight="1">
      <c r="E48" s="285"/>
      <c r="F48" s="285"/>
      <c r="G48" s="285"/>
      <c r="H48" s="285"/>
      <c r="I48" s="285"/>
    </row>
    <row r="49" spans="5:9" s="10" customFormat="1" ht="15.95" customHeight="1">
      <c r="E49" s="285"/>
      <c r="F49" s="285"/>
      <c r="G49" s="285"/>
      <c r="H49" s="285"/>
      <c r="I49" s="285"/>
    </row>
    <row r="50" spans="5:9" s="10" customFormat="1" ht="15.95" customHeight="1">
      <c r="E50" s="285"/>
      <c r="F50" s="285"/>
      <c r="G50" s="285"/>
      <c r="H50" s="285"/>
      <c r="I50" s="285"/>
    </row>
    <row r="51" spans="5:9" s="10" customFormat="1" ht="15.95" customHeight="1">
      <c r="E51" s="285"/>
      <c r="F51" s="285"/>
      <c r="G51" s="285"/>
      <c r="H51" s="285"/>
      <c r="I51" s="285"/>
    </row>
    <row r="52" spans="5:9" s="10" customFormat="1" ht="15.95" customHeight="1">
      <c r="E52" s="285"/>
      <c r="F52" s="285"/>
      <c r="G52" s="285"/>
      <c r="H52" s="285"/>
      <c r="I52" s="285"/>
    </row>
    <row r="53" spans="5:9" s="10" customFormat="1" ht="15.95" customHeight="1">
      <c r="E53" s="285"/>
      <c r="F53" s="285"/>
      <c r="G53" s="285"/>
      <c r="H53" s="285"/>
      <c r="I53" s="285"/>
    </row>
    <row r="54" spans="5:9" s="10" customFormat="1" ht="15.95" customHeight="1">
      <c r="E54" s="285"/>
      <c r="F54" s="285"/>
      <c r="G54" s="285"/>
      <c r="H54" s="285"/>
      <c r="I54" s="285"/>
    </row>
    <row r="55" spans="5:9" s="10" customFormat="1" ht="15.95" customHeight="1">
      <c r="E55" s="285"/>
      <c r="F55" s="285"/>
      <c r="G55" s="285"/>
      <c r="H55" s="285"/>
      <c r="I55" s="285"/>
    </row>
    <row r="56" spans="5:9" s="10" customFormat="1" ht="15.95" customHeight="1">
      <c r="E56" s="285"/>
      <c r="F56" s="285"/>
      <c r="G56" s="285"/>
      <c r="H56" s="285"/>
      <c r="I56" s="285"/>
    </row>
    <row r="57" spans="5:9" s="10" customFormat="1" ht="15.95" customHeight="1">
      <c r="E57" s="285"/>
      <c r="F57" s="285"/>
      <c r="G57" s="285"/>
      <c r="H57" s="285"/>
      <c r="I57" s="285"/>
    </row>
    <row r="58" spans="5:9" s="10" customFormat="1" ht="15.95" customHeight="1">
      <c r="E58" s="285"/>
      <c r="F58" s="285"/>
      <c r="G58" s="285"/>
      <c r="H58" s="285"/>
      <c r="I58" s="285"/>
    </row>
    <row r="59" spans="5:9" s="10" customFormat="1" ht="15.95" customHeight="1">
      <c r="E59" s="285"/>
      <c r="F59" s="285"/>
      <c r="G59" s="285"/>
      <c r="H59" s="285"/>
      <c r="I59" s="285"/>
    </row>
    <row r="60" spans="5:9" s="10" customFormat="1" ht="15.95" customHeight="1">
      <c r="E60" s="285"/>
      <c r="F60" s="285"/>
      <c r="G60" s="285"/>
      <c r="H60" s="285"/>
      <c r="I60" s="285"/>
    </row>
    <row r="61" spans="5:9" s="10" customFormat="1" ht="15.95" customHeight="1">
      <c r="E61" s="285"/>
      <c r="F61" s="285"/>
      <c r="G61" s="285"/>
      <c r="H61" s="285"/>
      <c r="I61" s="285"/>
    </row>
    <row r="62" spans="5:9" s="10" customFormat="1" ht="15.95" customHeight="1">
      <c r="E62" s="285"/>
      <c r="F62" s="285"/>
      <c r="G62" s="285"/>
      <c r="H62" s="285"/>
      <c r="I62" s="285"/>
    </row>
    <row r="63" spans="5:9" s="10" customFormat="1" ht="15.95" customHeight="1">
      <c r="E63" s="285"/>
      <c r="F63" s="285"/>
      <c r="G63" s="285"/>
      <c r="H63" s="285"/>
      <c r="I63" s="285"/>
    </row>
    <row r="64" spans="5:9" s="10" customFormat="1" ht="15.95" customHeight="1">
      <c r="E64" s="285"/>
      <c r="F64" s="285"/>
      <c r="G64" s="285"/>
      <c r="H64" s="285"/>
      <c r="I64" s="285"/>
    </row>
    <row r="65" spans="5:9" s="10" customFormat="1" ht="15.95" customHeight="1">
      <c r="E65" s="285"/>
      <c r="F65" s="285"/>
      <c r="G65" s="285"/>
      <c r="H65" s="285"/>
      <c r="I65" s="285"/>
    </row>
    <row r="66" spans="5:9" s="10" customFormat="1" ht="15.95" customHeight="1">
      <c r="E66" s="285"/>
      <c r="F66" s="285"/>
      <c r="G66" s="285"/>
      <c r="H66" s="285"/>
      <c r="I66" s="285"/>
    </row>
    <row r="67" spans="5:9" s="10" customFormat="1" ht="15.95" customHeight="1">
      <c r="E67" s="285"/>
      <c r="F67" s="285"/>
      <c r="G67" s="285"/>
      <c r="H67" s="285"/>
      <c r="I67" s="285"/>
    </row>
    <row r="68" spans="5:9" s="10" customFormat="1" ht="15.95" customHeight="1">
      <c r="E68" s="285"/>
      <c r="F68" s="285"/>
      <c r="G68" s="285"/>
      <c r="H68" s="285"/>
      <c r="I68" s="285"/>
    </row>
    <row r="69" spans="5:9" s="10" customFormat="1" ht="15.95" customHeight="1">
      <c r="E69" s="285"/>
      <c r="F69" s="285"/>
      <c r="G69" s="285"/>
      <c r="H69" s="285"/>
      <c r="I69" s="285"/>
    </row>
    <row r="70" spans="5:9" s="10" customFormat="1" ht="15.95" customHeight="1">
      <c r="E70" s="285"/>
      <c r="F70" s="285"/>
      <c r="G70" s="285"/>
      <c r="H70" s="285"/>
      <c r="I70" s="285"/>
    </row>
    <row r="71" spans="5:9" s="10" customFormat="1" ht="15.95" customHeight="1">
      <c r="E71" s="285"/>
      <c r="F71" s="285"/>
      <c r="G71" s="285"/>
      <c r="H71" s="285"/>
      <c r="I71" s="285"/>
    </row>
    <row r="72" spans="5:9" s="10" customFormat="1" ht="15.95" customHeight="1">
      <c r="E72" s="285"/>
      <c r="F72" s="285"/>
      <c r="G72" s="285"/>
      <c r="H72" s="285"/>
      <c r="I72" s="285"/>
    </row>
    <row r="73" spans="5:9" s="10" customFormat="1" ht="15.95" customHeight="1">
      <c r="E73" s="285"/>
      <c r="F73" s="285"/>
      <c r="G73" s="285"/>
      <c r="H73" s="285"/>
      <c r="I73" s="285"/>
    </row>
    <row r="74" spans="5:9" s="10" customFormat="1" ht="15.95" customHeight="1">
      <c r="E74" s="285"/>
      <c r="F74" s="285"/>
      <c r="G74" s="285"/>
      <c r="H74" s="285"/>
      <c r="I74" s="285"/>
    </row>
    <row r="75" spans="5:9" s="10" customFormat="1" ht="15.95" customHeight="1">
      <c r="E75" s="285"/>
      <c r="F75" s="285"/>
      <c r="G75" s="285"/>
      <c r="H75" s="285"/>
      <c r="I75" s="285"/>
    </row>
    <row r="76" spans="5:9" s="10" customFormat="1" ht="15.95" customHeight="1">
      <c r="E76" s="285"/>
      <c r="F76" s="285"/>
      <c r="G76" s="285"/>
      <c r="H76" s="285"/>
      <c r="I76" s="285"/>
    </row>
    <row r="77" spans="5:9" s="10" customFormat="1" ht="15.95" customHeight="1">
      <c r="E77" s="285"/>
      <c r="F77" s="285"/>
      <c r="G77" s="285"/>
      <c r="H77" s="285"/>
      <c r="I77" s="285"/>
    </row>
    <row r="78" spans="5:9" s="10" customFormat="1" ht="15.95" customHeight="1">
      <c r="E78" s="285"/>
      <c r="F78" s="285"/>
      <c r="G78" s="285"/>
      <c r="H78" s="285"/>
      <c r="I78" s="285"/>
    </row>
    <row r="79" spans="5:9" s="10" customFormat="1" ht="15.95" customHeight="1">
      <c r="E79" s="285"/>
      <c r="F79" s="285"/>
      <c r="G79" s="285"/>
      <c r="H79" s="285"/>
      <c r="I79" s="285"/>
    </row>
    <row r="80" spans="5:9" s="10" customFormat="1" ht="15.95" customHeight="1">
      <c r="E80" s="285"/>
      <c r="F80" s="285"/>
      <c r="G80" s="285"/>
      <c r="H80" s="285"/>
      <c r="I80" s="285"/>
    </row>
    <row r="81" spans="5:9" s="10" customFormat="1" ht="15.95" customHeight="1">
      <c r="E81" s="285"/>
      <c r="F81" s="285"/>
      <c r="G81" s="285"/>
      <c r="H81" s="285"/>
      <c r="I81" s="285"/>
    </row>
    <row r="82" spans="5:9" s="10" customFormat="1" ht="15.95" customHeight="1">
      <c r="E82" s="285"/>
      <c r="F82" s="285"/>
      <c r="G82" s="285"/>
      <c r="H82" s="285"/>
      <c r="I82" s="285"/>
    </row>
    <row r="83" spans="5:9" s="10" customFormat="1" ht="15.95" customHeight="1">
      <c r="E83" s="285"/>
      <c r="F83" s="285"/>
      <c r="G83" s="285"/>
      <c r="H83" s="285"/>
      <c r="I83" s="285"/>
    </row>
    <row r="84" spans="5:9" s="10" customFormat="1" ht="15.95" customHeight="1">
      <c r="E84" s="285"/>
      <c r="F84" s="285"/>
      <c r="G84" s="285"/>
      <c r="H84" s="285"/>
      <c r="I84" s="285"/>
    </row>
    <row r="85" spans="5:9" s="10" customFormat="1" ht="15.95" customHeight="1">
      <c r="E85" s="285"/>
      <c r="F85" s="285"/>
      <c r="G85" s="285"/>
      <c r="H85" s="285"/>
      <c r="I85" s="285"/>
    </row>
    <row r="86" spans="5:9" s="10" customFormat="1" ht="15.95" customHeight="1">
      <c r="E86" s="285"/>
      <c r="F86" s="285"/>
      <c r="G86" s="285"/>
      <c r="H86" s="285"/>
      <c r="I86" s="285"/>
    </row>
    <row r="87" spans="5:9" s="10" customFormat="1" ht="15.95" customHeight="1">
      <c r="E87" s="285"/>
      <c r="F87" s="285"/>
      <c r="G87" s="285"/>
      <c r="H87" s="285"/>
      <c r="I87" s="285"/>
    </row>
    <row r="88" spans="5:9" s="10" customFormat="1" ht="15.95" customHeight="1">
      <c r="E88" s="285"/>
      <c r="F88" s="285"/>
      <c r="G88" s="285"/>
      <c r="H88" s="285"/>
      <c r="I88" s="285"/>
    </row>
    <row r="89" spans="5:9" s="10" customFormat="1" ht="15.95" customHeight="1">
      <c r="E89" s="285"/>
      <c r="F89" s="285"/>
      <c r="G89" s="285"/>
      <c r="H89" s="285"/>
      <c r="I89" s="285"/>
    </row>
    <row r="90" spans="5:9" s="10" customFormat="1" ht="15.95" customHeight="1">
      <c r="E90" s="285"/>
      <c r="F90" s="285"/>
      <c r="G90" s="285"/>
      <c r="H90" s="285"/>
      <c r="I90" s="285"/>
    </row>
    <row r="91" spans="5:9" s="10" customFormat="1" ht="15.95" customHeight="1">
      <c r="E91" s="285"/>
      <c r="F91" s="285"/>
      <c r="G91" s="285"/>
      <c r="H91" s="285"/>
      <c r="I91" s="285"/>
    </row>
    <row r="92" spans="5:9" s="10" customFormat="1" ht="15.95" customHeight="1">
      <c r="E92" s="285"/>
      <c r="F92" s="285"/>
      <c r="G92" s="285"/>
      <c r="H92" s="285"/>
      <c r="I92" s="285"/>
    </row>
    <row r="93" spans="5:9" s="10" customFormat="1" ht="15.95" customHeight="1">
      <c r="E93" s="285"/>
      <c r="F93" s="285"/>
      <c r="G93" s="285"/>
      <c r="H93" s="285"/>
      <c r="I93" s="285"/>
    </row>
    <row r="94" spans="5:9" s="10" customFormat="1" ht="15.95" customHeight="1">
      <c r="E94" s="285"/>
      <c r="F94" s="285"/>
      <c r="G94" s="285"/>
      <c r="H94" s="285"/>
      <c r="I94" s="285"/>
    </row>
    <row r="95" spans="5:9" s="10" customFormat="1" ht="15.95" customHeight="1">
      <c r="E95" s="285"/>
      <c r="F95" s="285"/>
      <c r="G95" s="285"/>
      <c r="H95" s="285"/>
      <c r="I95" s="285"/>
    </row>
    <row r="96" spans="5:9" s="10" customFormat="1" ht="15.95" customHeight="1">
      <c r="E96" s="285"/>
      <c r="F96" s="285"/>
      <c r="G96" s="285"/>
      <c r="H96" s="285"/>
      <c r="I96" s="285"/>
    </row>
    <row r="97" spans="5:9" s="10" customFormat="1" ht="15.95" customHeight="1">
      <c r="E97" s="285"/>
      <c r="F97" s="285"/>
      <c r="G97" s="285"/>
      <c r="H97" s="285"/>
      <c r="I97" s="285"/>
    </row>
    <row r="98" spans="5:9" s="10" customFormat="1" ht="15.95" customHeight="1">
      <c r="E98" s="285"/>
      <c r="F98" s="285"/>
      <c r="G98" s="285"/>
      <c r="H98" s="285"/>
      <c r="I98" s="285"/>
    </row>
    <row r="99" spans="5:9" s="10" customFormat="1" ht="15.95" customHeight="1">
      <c r="E99" s="285"/>
      <c r="F99" s="285"/>
      <c r="G99" s="285"/>
      <c r="H99" s="285"/>
      <c r="I99" s="285"/>
    </row>
    <row r="100" spans="5:9" s="10" customFormat="1" ht="15.95" customHeight="1">
      <c r="E100" s="285"/>
      <c r="F100" s="285"/>
      <c r="G100" s="285"/>
      <c r="H100" s="285"/>
      <c r="I100" s="285"/>
    </row>
    <row r="101" spans="5:9" s="10" customFormat="1" ht="15.95" customHeight="1">
      <c r="E101" s="285"/>
      <c r="F101" s="285"/>
      <c r="G101" s="285"/>
      <c r="H101" s="285"/>
      <c r="I101" s="285"/>
    </row>
    <row r="102" spans="5:9" s="10" customFormat="1" ht="15.95" customHeight="1">
      <c r="E102" s="285"/>
      <c r="F102" s="285"/>
      <c r="G102" s="285"/>
      <c r="H102" s="285"/>
      <c r="I102" s="285"/>
    </row>
    <row r="103" spans="5:9" s="10" customFormat="1" ht="15.95" customHeight="1">
      <c r="E103" s="285"/>
      <c r="F103" s="285"/>
      <c r="G103" s="285"/>
      <c r="H103" s="285"/>
      <c r="I103" s="285"/>
    </row>
    <row r="104" spans="5:9" s="10" customFormat="1" ht="15.95" customHeight="1">
      <c r="E104" s="285"/>
      <c r="F104" s="285"/>
      <c r="G104" s="285"/>
      <c r="H104" s="285"/>
      <c r="I104" s="285"/>
    </row>
    <row r="105" spans="5:9" s="10" customFormat="1" ht="15.95" customHeight="1">
      <c r="E105" s="285"/>
      <c r="F105" s="285"/>
      <c r="G105" s="285"/>
      <c r="H105" s="285"/>
      <c r="I105" s="285"/>
    </row>
    <row r="106" spans="5:9" s="10" customFormat="1" ht="15.95" customHeight="1">
      <c r="E106" s="285"/>
      <c r="F106" s="285"/>
      <c r="G106" s="285"/>
      <c r="H106" s="285"/>
      <c r="I106" s="285"/>
    </row>
    <row r="107" spans="5:9" s="10" customFormat="1" ht="15.95" customHeight="1">
      <c r="E107" s="285"/>
      <c r="F107" s="285"/>
      <c r="G107" s="285"/>
      <c r="H107" s="285"/>
      <c r="I107" s="285"/>
    </row>
    <row r="108" spans="5:9" s="10" customFormat="1" ht="15.95" customHeight="1">
      <c r="E108" s="285"/>
      <c r="F108" s="285"/>
      <c r="G108" s="285"/>
      <c r="H108" s="285"/>
      <c r="I108" s="285"/>
    </row>
    <row r="109" spans="5:9" s="10" customFormat="1" ht="15.95" customHeight="1">
      <c r="E109" s="285"/>
      <c r="F109" s="285"/>
      <c r="G109" s="285"/>
      <c r="H109" s="285"/>
      <c r="I109" s="285"/>
    </row>
    <row r="110" spans="5:9" s="10" customFormat="1" ht="15.95" customHeight="1">
      <c r="E110" s="285"/>
      <c r="F110" s="285"/>
      <c r="G110" s="285"/>
      <c r="H110" s="285"/>
      <c r="I110" s="285"/>
    </row>
    <row r="111" spans="5:9" s="10" customFormat="1" ht="15.95" customHeight="1">
      <c r="E111" s="285"/>
      <c r="F111" s="285"/>
      <c r="G111" s="285"/>
      <c r="H111" s="285"/>
      <c r="I111" s="285"/>
    </row>
    <row r="112" spans="5:9" s="10" customFormat="1" ht="15.95" customHeight="1">
      <c r="E112" s="285"/>
      <c r="F112" s="285"/>
      <c r="G112" s="285"/>
      <c r="H112" s="285"/>
      <c r="I112" s="285"/>
    </row>
    <row r="113" spans="5:9" s="10" customFormat="1" ht="15.95" customHeight="1">
      <c r="E113" s="285"/>
      <c r="F113" s="285"/>
      <c r="G113" s="285"/>
      <c r="H113" s="285"/>
      <c r="I113" s="285"/>
    </row>
    <row r="114" spans="5:9" s="10" customFormat="1" ht="15.95" customHeight="1">
      <c r="E114" s="285"/>
      <c r="F114" s="285"/>
      <c r="G114" s="285"/>
      <c r="H114" s="285"/>
      <c r="I114" s="285"/>
    </row>
    <row r="115" spans="5:9" s="10" customFormat="1" ht="15.95" customHeight="1">
      <c r="E115" s="285"/>
      <c r="F115" s="285"/>
      <c r="G115" s="285"/>
      <c r="H115" s="285"/>
      <c r="I115" s="285"/>
    </row>
    <row r="116" spans="5:9" s="10" customFormat="1" ht="15.95" customHeight="1">
      <c r="E116" s="285"/>
      <c r="F116" s="285"/>
      <c r="G116" s="285"/>
      <c r="H116" s="285"/>
      <c r="I116" s="285"/>
    </row>
    <row r="117" spans="5:9" s="10" customFormat="1" ht="15.95" customHeight="1">
      <c r="E117" s="285"/>
      <c r="F117" s="285"/>
      <c r="G117" s="285"/>
      <c r="H117" s="285"/>
      <c r="I117" s="285"/>
    </row>
    <row r="118" spans="5:9" s="10" customFormat="1" ht="15.95" customHeight="1">
      <c r="E118" s="285"/>
      <c r="F118" s="285"/>
      <c r="G118" s="285"/>
      <c r="H118" s="285"/>
      <c r="I118" s="285"/>
    </row>
    <row r="119" spans="5:9" s="10" customFormat="1" ht="15.95" customHeight="1">
      <c r="E119" s="285"/>
      <c r="F119" s="285"/>
      <c r="G119" s="285"/>
      <c r="H119" s="285"/>
      <c r="I119" s="285"/>
    </row>
    <row r="120" spans="5:9" s="10" customFormat="1" ht="15.95" customHeight="1">
      <c r="E120" s="285"/>
      <c r="F120" s="285"/>
      <c r="G120" s="285"/>
      <c r="H120" s="285"/>
      <c r="I120" s="285"/>
    </row>
    <row r="121" spans="5:9" s="10" customFormat="1" ht="15.95" customHeight="1">
      <c r="E121" s="285"/>
      <c r="F121" s="285"/>
      <c r="G121" s="285"/>
      <c r="H121" s="285"/>
      <c r="I121" s="285"/>
    </row>
    <row r="122" spans="5:9" s="10" customFormat="1" ht="15.95" customHeight="1">
      <c r="E122" s="285"/>
      <c r="F122" s="285"/>
      <c r="G122" s="285"/>
      <c r="H122" s="285"/>
      <c r="I122" s="285"/>
    </row>
    <row r="123" spans="5:9" s="10" customFormat="1" ht="15.95" customHeight="1">
      <c r="E123" s="285"/>
      <c r="F123" s="285"/>
      <c r="G123" s="285"/>
      <c r="H123" s="285"/>
      <c r="I123" s="285"/>
    </row>
    <row r="124" spans="5:9" s="10" customFormat="1" ht="15.95" customHeight="1">
      <c r="E124" s="285"/>
      <c r="F124" s="285"/>
      <c r="G124" s="285"/>
      <c r="H124" s="285"/>
      <c r="I124" s="285"/>
    </row>
    <row r="125" spans="5:9" s="10" customFormat="1" ht="15.95" customHeight="1">
      <c r="E125" s="285"/>
      <c r="F125" s="285"/>
      <c r="G125" s="285"/>
      <c r="H125" s="285"/>
      <c r="I125" s="285"/>
    </row>
    <row r="126" spans="5:9" s="10" customFormat="1" ht="15.95" customHeight="1">
      <c r="E126" s="285"/>
      <c r="F126" s="285"/>
      <c r="G126" s="285"/>
      <c r="H126" s="285"/>
      <c r="I126" s="285"/>
    </row>
    <row r="127" spans="5:9" s="10" customFormat="1" ht="15.95" customHeight="1">
      <c r="E127" s="285"/>
      <c r="F127" s="285"/>
      <c r="G127" s="285"/>
      <c r="H127" s="285"/>
      <c r="I127" s="285"/>
    </row>
    <row r="128" spans="5:9" s="10" customFormat="1" ht="15.95" customHeight="1">
      <c r="E128" s="285"/>
      <c r="F128" s="285"/>
      <c r="G128" s="285"/>
      <c r="H128" s="285"/>
      <c r="I128" s="285"/>
    </row>
    <row r="129" spans="5:9" s="10" customFormat="1" ht="15.95" customHeight="1">
      <c r="E129" s="285"/>
      <c r="F129" s="285"/>
      <c r="G129" s="285"/>
      <c r="H129" s="285"/>
      <c r="I129" s="285"/>
    </row>
    <row r="130" spans="5:9" s="10" customFormat="1" ht="15.95" customHeight="1">
      <c r="E130" s="285"/>
      <c r="F130" s="285"/>
      <c r="G130" s="285"/>
      <c r="H130" s="285"/>
      <c r="I130" s="285"/>
    </row>
    <row r="131" spans="5:9" s="10" customFormat="1" ht="15.95" customHeight="1">
      <c r="E131" s="285"/>
      <c r="F131" s="285"/>
      <c r="G131" s="285"/>
      <c r="H131" s="285"/>
      <c r="I131" s="285"/>
    </row>
    <row r="132" spans="5:9" s="10" customFormat="1" ht="15.95" customHeight="1">
      <c r="E132" s="285"/>
      <c r="F132" s="285"/>
      <c r="G132" s="285"/>
      <c r="H132" s="285"/>
      <c r="I132" s="285"/>
    </row>
    <row r="133" spans="5:9" s="10" customFormat="1" ht="15.95" customHeight="1">
      <c r="E133" s="285"/>
      <c r="F133" s="285"/>
      <c r="G133" s="285"/>
      <c r="H133" s="285"/>
      <c r="I133" s="285"/>
    </row>
    <row r="134" spans="5:9" s="10" customFormat="1" ht="15.95" customHeight="1">
      <c r="E134" s="285"/>
      <c r="F134" s="285"/>
      <c r="G134" s="285"/>
      <c r="H134" s="285"/>
      <c r="I134" s="285"/>
    </row>
    <row r="135" spans="5:9" s="10" customFormat="1" ht="15.95" customHeight="1">
      <c r="E135" s="285"/>
      <c r="F135" s="285"/>
      <c r="G135" s="285"/>
      <c r="H135" s="285"/>
      <c r="I135" s="285"/>
    </row>
    <row r="136" spans="5:9" s="10" customFormat="1" ht="15.95" customHeight="1">
      <c r="E136" s="285"/>
      <c r="F136" s="285"/>
      <c r="G136" s="285"/>
      <c r="H136" s="285"/>
      <c r="I136" s="285"/>
    </row>
    <row r="137" spans="5:9" s="10" customFormat="1" ht="15.95" customHeight="1">
      <c r="E137" s="285"/>
      <c r="F137" s="285"/>
      <c r="G137" s="285"/>
      <c r="H137" s="285"/>
      <c r="I137" s="285"/>
    </row>
    <row r="138" spans="5:9" s="10" customFormat="1" ht="15.95" customHeight="1">
      <c r="E138" s="285"/>
      <c r="F138" s="285"/>
      <c r="G138" s="285"/>
      <c r="H138" s="285"/>
      <c r="I138" s="285"/>
    </row>
    <row r="139" spans="5:9" s="10" customFormat="1" ht="15.95" customHeight="1">
      <c r="E139" s="285"/>
      <c r="F139" s="285"/>
      <c r="G139" s="285"/>
      <c r="H139" s="285"/>
      <c r="I139" s="285"/>
    </row>
    <row r="140" spans="5:9" s="10" customFormat="1" ht="15.95" customHeight="1">
      <c r="E140" s="285"/>
      <c r="F140" s="285"/>
      <c r="G140" s="285"/>
      <c r="H140" s="285"/>
      <c r="I140" s="285"/>
    </row>
    <row r="141" spans="5:9" s="10" customFormat="1" ht="15.95" customHeight="1">
      <c r="E141" s="285"/>
      <c r="F141" s="285"/>
      <c r="G141" s="285"/>
      <c r="H141" s="285"/>
      <c r="I141" s="285"/>
    </row>
    <row r="142" spans="5:9" s="10" customFormat="1" ht="15.95" customHeight="1">
      <c r="E142" s="285"/>
      <c r="F142" s="285"/>
      <c r="G142" s="285"/>
      <c r="H142" s="285"/>
      <c r="I142" s="285"/>
    </row>
    <row r="143" spans="5:9" s="10" customFormat="1" ht="15.95" customHeight="1">
      <c r="E143" s="285"/>
      <c r="F143" s="285"/>
      <c r="G143" s="285"/>
      <c r="H143" s="285"/>
      <c r="I143" s="285"/>
    </row>
    <row r="144" spans="5:9" s="10" customFormat="1" ht="15.95" customHeight="1">
      <c r="E144" s="285"/>
      <c r="F144" s="285"/>
      <c r="G144" s="285"/>
      <c r="H144" s="285"/>
      <c r="I144" s="285"/>
    </row>
    <row r="145" spans="5:9" s="10" customFormat="1" ht="15.95" customHeight="1">
      <c r="E145" s="285"/>
      <c r="F145" s="285"/>
      <c r="G145" s="285"/>
      <c r="H145" s="285"/>
      <c r="I145" s="285"/>
    </row>
    <row r="146" spans="5:9" s="10" customFormat="1" ht="15.95" customHeight="1">
      <c r="E146" s="285"/>
      <c r="F146" s="285"/>
      <c r="G146" s="285"/>
      <c r="H146" s="285"/>
      <c r="I146" s="285"/>
    </row>
    <row r="147" spans="5:9" s="10" customFormat="1" ht="15.95" customHeight="1">
      <c r="E147" s="285"/>
      <c r="F147" s="285"/>
      <c r="G147" s="285"/>
      <c r="H147" s="285"/>
      <c r="I147" s="285"/>
    </row>
    <row r="148" spans="5:9" s="10" customFormat="1" ht="15.95" customHeight="1">
      <c r="E148" s="285"/>
      <c r="F148" s="285"/>
      <c r="G148" s="285"/>
      <c r="H148" s="285"/>
      <c r="I148" s="285"/>
    </row>
    <row r="149" spans="5:9" s="10" customFormat="1" ht="15.95" customHeight="1">
      <c r="E149" s="285"/>
      <c r="F149" s="285"/>
      <c r="G149" s="285"/>
      <c r="H149" s="285"/>
      <c r="I149" s="285"/>
    </row>
    <row r="150" spans="5:9" s="10" customFormat="1" ht="15.95" customHeight="1">
      <c r="E150" s="285"/>
      <c r="F150" s="285"/>
      <c r="G150" s="285"/>
      <c r="H150" s="285"/>
      <c r="I150" s="285"/>
    </row>
    <row r="151" spans="5:9" s="10" customFormat="1" ht="15.95" customHeight="1">
      <c r="E151" s="285"/>
      <c r="F151" s="285"/>
      <c r="G151" s="285"/>
      <c r="H151" s="285"/>
      <c r="I151" s="285"/>
    </row>
    <row r="152" spans="5:9" s="10" customFormat="1" ht="15.95" customHeight="1">
      <c r="E152" s="285"/>
      <c r="F152" s="285"/>
      <c r="G152" s="285"/>
      <c r="H152" s="285"/>
      <c r="I152" s="285"/>
    </row>
    <row r="153" spans="5:9" s="10" customFormat="1" ht="15.95" customHeight="1">
      <c r="E153" s="285"/>
      <c r="F153" s="285"/>
      <c r="G153" s="285"/>
      <c r="H153" s="285"/>
      <c r="I153" s="285"/>
    </row>
    <row r="154" spans="5:9" s="10" customFormat="1" ht="15.95" customHeight="1">
      <c r="E154" s="285"/>
      <c r="F154" s="285"/>
      <c r="G154" s="285"/>
      <c r="H154" s="285"/>
      <c r="I154" s="285"/>
    </row>
    <row r="155" spans="5:9" s="10" customFormat="1" ht="15.95" customHeight="1">
      <c r="E155" s="285"/>
      <c r="F155" s="285"/>
      <c r="G155" s="285"/>
      <c r="H155" s="285"/>
      <c r="I155" s="285"/>
    </row>
    <row r="156" spans="5:9" s="10" customFormat="1" ht="15.95" customHeight="1">
      <c r="E156" s="285"/>
      <c r="F156" s="285"/>
      <c r="G156" s="285"/>
      <c r="H156" s="285"/>
      <c r="I156" s="285"/>
    </row>
    <row r="157" spans="5:9" s="10" customFormat="1" ht="15.95" customHeight="1">
      <c r="E157" s="285"/>
      <c r="F157" s="285"/>
      <c r="G157" s="285"/>
      <c r="H157" s="285"/>
      <c r="I157" s="285"/>
    </row>
    <row r="158" spans="5:9" s="10" customFormat="1" ht="15.95" customHeight="1">
      <c r="E158" s="285"/>
      <c r="F158" s="285"/>
      <c r="G158" s="285"/>
      <c r="H158" s="285"/>
      <c r="I158" s="285"/>
    </row>
    <row r="159" spans="5:9" s="10" customFormat="1" ht="15.95" customHeight="1">
      <c r="E159" s="285"/>
      <c r="F159" s="285"/>
      <c r="G159" s="285"/>
      <c r="H159" s="285"/>
      <c r="I159" s="285"/>
    </row>
    <row r="160" spans="5:9" s="10" customFormat="1" ht="15.95" customHeight="1">
      <c r="E160" s="285"/>
      <c r="F160" s="285"/>
      <c r="G160" s="285"/>
      <c r="H160" s="285"/>
      <c r="I160" s="285"/>
    </row>
    <row r="161" spans="5:9" s="10" customFormat="1" ht="15.95" customHeight="1">
      <c r="E161" s="285"/>
      <c r="F161" s="285"/>
      <c r="G161" s="285"/>
      <c r="H161" s="285"/>
      <c r="I161" s="285"/>
    </row>
    <row r="162" spans="5:9" s="10" customFormat="1" ht="15.95" customHeight="1">
      <c r="E162" s="285"/>
      <c r="F162" s="285"/>
      <c r="G162" s="285"/>
      <c r="H162" s="285"/>
      <c r="I162" s="285"/>
    </row>
    <row r="163" spans="5:9" s="10" customFormat="1" ht="15.95" customHeight="1">
      <c r="E163" s="285"/>
      <c r="F163" s="285"/>
      <c r="G163" s="285"/>
      <c r="H163" s="285"/>
      <c r="I163" s="285"/>
    </row>
    <row r="164" spans="5:9" s="10" customFormat="1" ht="15.95" customHeight="1">
      <c r="E164" s="285"/>
      <c r="F164" s="285"/>
      <c r="G164" s="285"/>
      <c r="H164" s="285"/>
      <c r="I164" s="285"/>
    </row>
    <row r="165" spans="5:9" s="10" customFormat="1" ht="15.95" customHeight="1">
      <c r="E165" s="285"/>
      <c r="F165" s="285"/>
      <c r="G165" s="285"/>
      <c r="H165" s="285"/>
      <c r="I165" s="285"/>
    </row>
    <row r="166" spans="5:9" s="10" customFormat="1" ht="15.95" customHeight="1">
      <c r="E166" s="285"/>
      <c r="F166" s="285"/>
      <c r="G166" s="285"/>
      <c r="H166" s="285"/>
      <c r="I166" s="285"/>
    </row>
    <row r="167" spans="5:9" s="10" customFormat="1" ht="15.95" customHeight="1">
      <c r="E167" s="285"/>
      <c r="F167" s="285"/>
      <c r="G167" s="285"/>
      <c r="H167" s="285"/>
      <c r="I167" s="285"/>
    </row>
    <row r="168" spans="5:9" s="10" customFormat="1" ht="15.95" customHeight="1">
      <c r="E168" s="285"/>
      <c r="F168" s="285"/>
      <c r="G168" s="285"/>
      <c r="H168" s="285"/>
      <c r="I168" s="285"/>
    </row>
    <row r="169" spans="5:9" s="10" customFormat="1" ht="15.95" customHeight="1">
      <c r="E169" s="285"/>
      <c r="F169" s="285"/>
      <c r="G169" s="285"/>
      <c r="H169" s="285"/>
      <c r="I169" s="285"/>
    </row>
    <row r="170" spans="5:9" s="10" customFormat="1" ht="15.95" customHeight="1">
      <c r="E170" s="285"/>
      <c r="F170" s="285"/>
      <c r="G170" s="285"/>
      <c r="H170" s="285"/>
      <c r="I170" s="285"/>
    </row>
    <row r="171" spans="5:9" s="10" customFormat="1" ht="15.95" customHeight="1">
      <c r="E171" s="285"/>
      <c r="F171" s="285"/>
      <c r="G171" s="285"/>
      <c r="H171" s="285"/>
      <c r="I171" s="285"/>
    </row>
    <row r="172" spans="5:9" s="10" customFormat="1" ht="15.95" customHeight="1">
      <c r="E172" s="285"/>
      <c r="F172" s="285"/>
      <c r="G172" s="285"/>
      <c r="H172" s="285"/>
      <c r="I172" s="285"/>
    </row>
    <row r="173" spans="5:9" s="10" customFormat="1" ht="15.95" customHeight="1">
      <c r="E173" s="285"/>
      <c r="F173" s="285"/>
      <c r="G173" s="285"/>
      <c r="H173" s="285"/>
      <c r="I173" s="285"/>
    </row>
    <row r="174" spans="5:9" s="10" customFormat="1" ht="15.95" customHeight="1">
      <c r="E174" s="285"/>
      <c r="F174" s="285"/>
      <c r="G174" s="285"/>
      <c r="H174" s="285"/>
      <c r="I174" s="285"/>
    </row>
    <row r="175" spans="5:9" s="10" customFormat="1" ht="15.95" customHeight="1">
      <c r="E175" s="285"/>
      <c r="F175" s="285"/>
      <c r="G175" s="285"/>
      <c r="H175" s="285"/>
      <c r="I175" s="285"/>
    </row>
    <row r="176" spans="5:9" s="10" customFormat="1" ht="15.95" customHeight="1">
      <c r="E176" s="285"/>
      <c r="F176" s="285"/>
      <c r="G176" s="285"/>
      <c r="H176" s="285"/>
      <c r="I176" s="285"/>
    </row>
    <row r="177" spans="5:9" s="10" customFormat="1" ht="15.95" customHeight="1">
      <c r="E177" s="285"/>
      <c r="F177" s="285"/>
      <c r="G177" s="285"/>
      <c r="H177" s="285"/>
      <c r="I177" s="285"/>
    </row>
    <row r="178" spans="5:9" s="10" customFormat="1" ht="15.95" customHeight="1">
      <c r="E178" s="285"/>
      <c r="F178" s="285"/>
      <c r="G178" s="285"/>
      <c r="H178" s="285"/>
      <c r="I178" s="285"/>
    </row>
    <row r="179" spans="5:9" s="10" customFormat="1" ht="15.95" customHeight="1">
      <c r="E179" s="285"/>
      <c r="F179" s="285"/>
      <c r="G179" s="285"/>
      <c r="H179" s="285"/>
      <c r="I179" s="285"/>
    </row>
    <row r="180" spans="5:9" s="10" customFormat="1" ht="15.95" customHeight="1">
      <c r="E180" s="285"/>
      <c r="F180" s="285"/>
      <c r="G180" s="285"/>
      <c r="H180" s="285"/>
      <c r="I180" s="285"/>
    </row>
    <row r="181" spans="5:9" s="10" customFormat="1" ht="15.95" customHeight="1">
      <c r="E181" s="285"/>
      <c r="F181" s="285"/>
      <c r="G181" s="285"/>
      <c r="H181" s="285"/>
      <c r="I181" s="285"/>
    </row>
    <row r="182" spans="5:9" s="10" customFormat="1" ht="15.95" customHeight="1">
      <c r="E182" s="285"/>
      <c r="F182" s="285"/>
      <c r="G182" s="285"/>
      <c r="H182" s="285"/>
      <c r="I182" s="285"/>
    </row>
    <row r="183" spans="5:9" s="10" customFormat="1" ht="15.95" customHeight="1">
      <c r="E183" s="285"/>
      <c r="F183" s="285"/>
      <c r="G183" s="285"/>
      <c r="H183" s="285"/>
      <c r="I183" s="285"/>
    </row>
    <row r="184" spans="5:9" s="10" customFormat="1" ht="15.95" customHeight="1">
      <c r="E184" s="285"/>
      <c r="F184" s="285"/>
      <c r="G184" s="285"/>
      <c r="H184" s="285"/>
      <c r="I184" s="285"/>
    </row>
    <row r="185" spans="5:9" s="10" customFormat="1" ht="15.95" customHeight="1">
      <c r="E185" s="285"/>
      <c r="F185" s="285"/>
      <c r="G185" s="285"/>
      <c r="H185" s="285"/>
      <c r="I185" s="285"/>
    </row>
    <row r="186" spans="5:9" s="10" customFormat="1" ht="15.95" customHeight="1">
      <c r="E186" s="285"/>
      <c r="F186" s="285"/>
      <c r="G186" s="285"/>
      <c r="H186" s="285"/>
      <c r="I186" s="285"/>
    </row>
    <row r="187" spans="5:9" s="10" customFormat="1" ht="15.95" customHeight="1">
      <c r="E187" s="285"/>
      <c r="F187" s="285"/>
      <c r="G187" s="285"/>
      <c r="H187" s="285"/>
      <c r="I187" s="285"/>
    </row>
    <row r="188" spans="5:9" s="10" customFormat="1" ht="15.95" customHeight="1">
      <c r="E188" s="285"/>
      <c r="F188" s="285"/>
      <c r="G188" s="285"/>
      <c r="H188" s="285"/>
      <c r="I188" s="285"/>
    </row>
    <row r="189" spans="5:9" s="10" customFormat="1" ht="15.95" customHeight="1">
      <c r="E189" s="285"/>
      <c r="F189" s="285"/>
      <c r="G189" s="285"/>
      <c r="H189" s="285"/>
      <c r="I189" s="285"/>
    </row>
    <row r="190" spans="5:9" s="10" customFormat="1" ht="15.95" customHeight="1">
      <c r="E190" s="285"/>
      <c r="F190" s="285"/>
      <c r="G190" s="285"/>
      <c r="H190" s="285"/>
      <c r="I190" s="285"/>
    </row>
    <row r="191" spans="5:9" s="10" customFormat="1" ht="15.95" customHeight="1">
      <c r="E191" s="285"/>
      <c r="F191" s="285"/>
      <c r="G191" s="285"/>
      <c r="H191" s="285"/>
      <c r="I191" s="285"/>
    </row>
  </sheetData>
  <pageMargins left="0.98425196850393704" right="0.98425196850393704" top="0.94488188976377996" bottom="1.49606299212598" header="0.511811023622047" footer="1.1811023622047201"/>
  <pageSetup paperSize="9" firstPageNumber="360"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1"/>
  <sheetViews>
    <sheetView workbookViewId="0">
      <selection activeCell="Q5" sqref="Q5"/>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644</v>
      </c>
      <c r="B1" s="1"/>
      <c r="E1" s="356"/>
      <c r="F1" s="356"/>
      <c r="G1" s="356"/>
      <c r="H1" s="356"/>
      <c r="I1" s="356"/>
    </row>
    <row r="2" spans="1:10" s="3" customFormat="1" ht="20.100000000000001" customHeight="1">
      <c r="A2" s="4" t="s">
        <v>416</v>
      </c>
      <c r="B2" s="1"/>
      <c r="E2" s="356"/>
      <c r="F2" s="356"/>
      <c r="G2" s="356"/>
      <c r="H2" s="356"/>
      <c r="I2" s="356"/>
    </row>
    <row r="3" spans="1:10" s="3" customFormat="1" ht="10.5" customHeight="1">
      <c r="A3" s="6"/>
      <c r="E3" s="356"/>
      <c r="F3" s="356"/>
      <c r="G3" s="356"/>
      <c r="H3" s="356"/>
      <c r="I3" s="356"/>
    </row>
    <row r="4" spans="1:10" s="10" customFormat="1" ht="20.100000000000001" customHeight="1">
      <c r="A4" s="123"/>
      <c r="B4" s="180"/>
      <c r="C4" s="11"/>
      <c r="E4" s="356"/>
      <c r="F4" s="356"/>
      <c r="G4" s="356"/>
      <c r="H4" s="356"/>
      <c r="I4" s="179" t="s">
        <v>413</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190"/>
      <c r="C6" s="190"/>
      <c r="D6" s="11"/>
      <c r="E6" s="356"/>
      <c r="F6" s="356"/>
      <c r="G6" s="356"/>
      <c r="H6" s="356"/>
      <c r="I6" s="356"/>
      <c r="J6" s="11"/>
    </row>
    <row r="7" spans="1:10" s="10" customFormat="1" ht="21.75" customHeight="1">
      <c r="A7" s="185" t="s">
        <v>2</v>
      </c>
      <c r="B7" s="289">
        <v>41.72</v>
      </c>
      <c r="C7" s="289">
        <f>'132'!C7/'130'!C7*10</f>
        <v>49.63789201422567</v>
      </c>
      <c r="D7" s="289">
        <f>'132'!D7/'130'!D7*10</f>
        <v>49.663950329840901</v>
      </c>
      <c r="E7" s="289">
        <v>52.225215517241381</v>
      </c>
      <c r="F7" s="289">
        <v>52.449638177195375</v>
      </c>
      <c r="G7" s="289">
        <v>55.873849531368734</v>
      </c>
      <c r="H7" s="289">
        <v>49.389177319692934</v>
      </c>
      <c r="I7" s="289">
        <v>54.661436124850759</v>
      </c>
      <c r="J7" s="11"/>
    </row>
    <row r="8" spans="1:10" s="10" customFormat="1" ht="21.75" customHeight="1">
      <c r="A8" s="19" t="s">
        <v>3</v>
      </c>
      <c r="B8" s="364">
        <v>0</v>
      </c>
      <c r="C8" s="377">
        <f>'132'!C8:C9/'130'!C8:C9*10</f>
        <v>26</v>
      </c>
      <c r="D8" s="377">
        <f>'132'!D8:D9/'130'!D8:D9*10</f>
        <v>25.454545454545453</v>
      </c>
      <c r="E8" s="377">
        <v>26</v>
      </c>
      <c r="F8" s="364">
        <v>0</v>
      </c>
      <c r="G8" s="364">
        <v>0</v>
      </c>
      <c r="H8" s="364">
        <v>0</v>
      </c>
      <c r="I8" s="364">
        <v>0</v>
      </c>
      <c r="J8" s="11"/>
    </row>
    <row r="9" spans="1:10" s="10" customFormat="1" ht="21.75" customHeight="1">
      <c r="A9" s="186" t="s">
        <v>4</v>
      </c>
      <c r="B9" s="377"/>
      <c r="C9" s="377"/>
      <c r="D9" s="377"/>
      <c r="E9" s="377"/>
      <c r="F9" s="377"/>
      <c r="G9" s="356"/>
      <c r="H9" s="356"/>
      <c r="I9" s="356"/>
      <c r="J9" s="11"/>
    </row>
    <row r="10" spans="1:10" s="10" customFormat="1" ht="21.75" customHeight="1">
      <c r="A10" s="19" t="s">
        <v>5</v>
      </c>
      <c r="B10" s="364">
        <v>0</v>
      </c>
      <c r="C10" s="364">
        <v>0</v>
      </c>
      <c r="D10" s="364">
        <v>0</v>
      </c>
      <c r="E10" s="364">
        <v>0</v>
      </c>
      <c r="F10" s="364">
        <v>0</v>
      </c>
      <c r="G10" s="364">
        <v>0</v>
      </c>
      <c r="H10" s="364">
        <v>0</v>
      </c>
      <c r="I10" s="364">
        <v>0</v>
      </c>
      <c r="J10" s="118"/>
    </row>
    <row r="11" spans="1:10" s="10" customFormat="1" ht="21.75" customHeight="1">
      <c r="A11" s="186" t="s">
        <v>6</v>
      </c>
      <c r="B11" s="364"/>
      <c r="C11" s="364"/>
      <c r="D11" s="364"/>
      <c r="E11" s="364"/>
      <c r="F11" s="364"/>
      <c r="G11" s="364"/>
      <c r="H11" s="364"/>
      <c r="I11" s="364"/>
      <c r="J11" s="118"/>
    </row>
    <row r="12" spans="1:10" s="10" customFormat="1" ht="21.75" customHeight="1">
      <c r="A12" s="19" t="s">
        <v>7</v>
      </c>
      <c r="B12" s="364">
        <v>0</v>
      </c>
      <c r="C12" s="364">
        <v>0</v>
      </c>
      <c r="D12" s="364">
        <v>0</v>
      </c>
      <c r="E12" s="364">
        <v>0</v>
      </c>
      <c r="F12" s="364">
        <v>0</v>
      </c>
      <c r="G12" s="364">
        <v>0</v>
      </c>
      <c r="H12" s="364">
        <v>0</v>
      </c>
      <c r="I12" s="364">
        <v>0</v>
      </c>
      <c r="J12" s="118"/>
    </row>
    <row r="13" spans="1:10" s="10" customFormat="1" ht="21.75" customHeight="1">
      <c r="A13" s="186" t="s">
        <v>8</v>
      </c>
      <c r="B13" s="364"/>
      <c r="C13" s="364"/>
      <c r="D13" s="364"/>
      <c r="E13" s="364"/>
      <c r="F13" s="364"/>
      <c r="G13" s="364"/>
      <c r="H13" s="364"/>
      <c r="I13" s="364"/>
      <c r="J13" s="118"/>
    </row>
    <row r="14" spans="1:10" s="10" customFormat="1" ht="21.75" customHeight="1">
      <c r="A14" s="19" t="s">
        <v>9</v>
      </c>
      <c r="B14" s="364">
        <v>0</v>
      </c>
      <c r="C14" s="364">
        <v>0</v>
      </c>
      <c r="D14" s="364">
        <v>0</v>
      </c>
      <c r="E14" s="364">
        <v>0</v>
      </c>
      <c r="F14" s="364">
        <v>0</v>
      </c>
      <c r="G14" s="364">
        <v>0</v>
      </c>
      <c r="H14" s="364">
        <v>0</v>
      </c>
      <c r="I14" s="364">
        <v>0</v>
      </c>
      <c r="J14" s="118"/>
    </row>
    <row r="15" spans="1:10" s="10" customFormat="1" ht="21.75" customHeight="1">
      <c r="A15" s="186" t="s">
        <v>31</v>
      </c>
      <c r="B15" s="364"/>
      <c r="C15" s="364"/>
      <c r="D15" s="364"/>
      <c r="E15" s="364"/>
      <c r="F15" s="364"/>
      <c r="G15" s="364"/>
      <c r="H15" s="364"/>
      <c r="I15" s="364"/>
      <c r="J15" s="118"/>
    </row>
    <row r="16" spans="1:10" s="10" customFormat="1" ht="21.75" customHeight="1">
      <c r="A16" s="19" t="s">
        <v>11</v>
      </c>
      <c r="B16" s="364">
        <v>0</v>
      </c>
      <c r="C16" s="364">
        <v>0</v>
      </c>
      <c r="D16" s="364">
        <v>0</v>
      </c>
      <c r="E16" s="364">
        <v>0</v>
      </c>
      <c r="F16" s="364">
        <v>0</v>
      </c>
      <c r="G16" s="364">
        <v>0</v>
      </c>
      <c r="H16" s="364">
        <v>0</v>
      </c>
      <c r="I16" s="364">
        <v>0</v>
      </c>
      <c r="J16" s="118"/>
    </row>
    <row r="17" spans="1:10" s="10" customFormat="1" ht="21.75" customHeight="1">
      <c r="A17" s="186" t="s">
        <v>32</v>
      </c>
      <c r="B17" s="364"/>
      <c r="C17" s="364"/>
      <c r="D17" s="364"/>
      <c r="E17" s="364"/>
      <c r="F17" s="364"/>
      <c r="G17" s="364"/>
      <c r="H17" s="364"/>
      <c r="I17" s="364"/>
      <c r="J17" s="118"/>
    </row>
    <row r="18" spans="1:10" s="10" customFormat="1" ht="21.75" customHeight="1">
      <c r="A18" s="19" t="s">
        <v>13</v>
      </c>
      <c r="B18" s="364">
        <v>0</v>
      </c>
      <c r="C18" s="364">
        <v>0</v>
      </c>
      <c r="D18" s="364">
        <v>0</v>
      </c>
      <c r="E18" s="364">
        <v>0</v>
      </c>
      <c r="F18" s="364">
        <v>0</v>
      </c>
      <c r="G18" s="364">
        <v>0</v>
      </c>
      <c r="H18" s="364">
        <v>0</v>
      </c>
      <c r="I18" s="364">
        <v>0</v>
      </c>
      <c r="J18" s="118"/>
    </row>
    <row r="19" spans="1:10" s="10" customFormat="1" ht="21.75" customHeight="1">
      <c r="A19" s="186" t="s">
        <v>34</v>
      </c>
      <c r="B19" s="364"/>
      <c r="C19" s="364"/>
      <c r="D19" s="364"/>
      <c r="E19" s="364"/>
      <c r="F19" s="364"/>
      <c r="G19" s="364"/>
      <c r="H19" s="364"/>
      <c r="I19" s="364"/>
      <c r="J19" s="118"/>
    </row>
    <row r="20" spans="1:10" s="10" customFormat="1" ht="21.75" customHeight="1">
      <c r="A20" s="19" t="s">
        <v>15</v>
      </c>
      <c r="B20" s="364">
        <v>0</v>
      </c>
      <c r="C20" s="364">
        <v>0</v>
      </c>
      <c r="D20" s="364">
        <v>0</v>
      </c>
      <c r="E20" s="364">
        <v>0</v>
      </c>
      <c r="F20" s="364">
        <v>0</v>
      </c>
      <c r="G20" s="364">
        <v>0</v>
      </c>
      <c r="H20" s="364">
        <v>0</v>
      </c>
      <c r="I20" s="364">
        <v>0</v>
      </c>
      <c r="J20" s="118"/>
    </row>
    <row r="21" spans="1:10" s="10" customFormat="1" ht="21.75" customHeight="1">
      <c r="A21" s="186" t="s">
        <v>35</v>
      </c>
      <c r="B21" s="364"/>
      <c r="C21" s="364"/>
      <c r="D21" s="364"/>
      <c r="E21" s="364"/>
      <c r="F21" s="364"/>
      <c r="G21" s="364"/>
      <c r="H21" s="364"/>
      <c r="I21" s="364"/>
      <c r="J21" s="118"/>
    </row>
    <row r="22" spans="1:10" s="10" customFormat="1" ht="21.75" customHeight="1">
      <c r="A22" s="19" t="s">
        <v>17</v>
      </c>
      <c r="B22" s="364">
        <v>0</v>
      </c>
      <c r="C22" s="364">
        <v>0</v>
      </c>
      <c r="D22" s="364">
        <v>0</v>
      </c>
      <c r="E22" s="364">
        <v>0</v>
      </c>
      <c r="F22" s="364">
        <v>0</v>
      </c>
      <c r="G22" s="364">
        <v>0</v>
      </c>
      <c r="H22" s="364">
        <v>0</v>
      </c>
      <c r="I22" s="364">
        <v>0</v>
      </c>
      <c r="J22" s="118"/>
    </row>
    <row r="23" spans="1:10" s="10" customFormat="1" ht="21.75" customHeight="1">
      <c r="A23" s="186" t="s">
        <v>36</v>
      </c>
      <c r="B23" s="385"/>
      <c r="C23" s="385"/>
      <c r="D23" s="385"/>
      <c r="E23" s="385"/>
      <c r="F23" s="385"/>
      <c r="G23" s="356"/>
      <c r="H23" s="356"/>
      <c r="I23" s="356"/>
      <c r="J23" s="118"/>
    </row>
    <row r="24" spans="1:10" s="10" customFormat="1" ht="21.75" customHeight="1">
      <c r="A24" s="19" t="s">
        <v>19</v>
      </c>
      <c r="B24" s="377">
        <v>27.5</v>
      </c>
      <c r="C24" s="377">
        <f>'132'!C24:C25/'130'!C24:C25*10</f>
        <v>26.714285714285712</v>
      </c>
      <c r="D24" s="377">
        <f>'132'!D24:D25/'130'!D24:D25*10</f>
        <v>25</v>
      </c>
      <c r="E24" s="377">
        <v>26.25</v>
      </c>
      <c r="F24" s="377">
        <v>27.27272727272727</v>
      </c>
      <c r="G24" s="364">
        <v>0</v>
      </c>
      <c r="H24" s="364">
        <v>0</v>
      </c>
      <c r="I24" s="364">
        <v>0</v>
      </c>
      <c r="J24" s="11"/>
    </row>
    <row r="25" spans="1:10" s="10" customFormat="1" ht="21.75" customHeight="1">
      <c r="A25" s="186" t="s">
        <v>37</v>
      </c>
      <c r="B25" s="377"/>
      <c r="C25" s="377"/>
      <c r="D25" s="377"/>
      <c r="E25" s="377"/>
      <c r="F25" s="377"/>
      <c r="G25" s="356"/>
      <c r="H25" s="377"/>
      <c r="J25" s="11"/>
    </row>
    <row r="26" spans="1:10" s="10" customFormat="1" ht="21.75" customHeight="1">
      <c r="A26" s="19" t="s">
        <v>21</v>
      </c>
      <c r="B26" s="377">
        <v>33.21</v>
      </c>
      <c r="C26" s="377">
        <f>'132'!C26:C27/'130'!C26:C27*10</f>
        <v>39.79545454545454</v>
      </c>
      <c r="D26" s="377">
        <f>'132'!D26:D27/'130'!D26:D27*10</f>
        <v>42.272727272727273</v>
      </c>
      <c r="E26" s="377">
        <v>38.294573643410857</v>
      </c>
      <c r="F26" s="377">
        <v>43.291592128801433</v>
      </c>
      <c r="G26" s="381">
        <v>41.294363256784976</v>
      </c>
      <c r="H26" s="377">
        <v>39.000000000000007</v>
      </c>
      <c r="I26" s="257">
        <v>50.273972602739725</v>
      </c>
      <c r="J26" s="11"/>
    </row>
    <row r="27" spans="1:10" s="10" customFormat="1" ht="21.75" customHeight="1">
      <c r="A27" s="186" t="s">
        <v>38</v>
      </c>
      <c r="B27" s="377"/>
      <c r="C27" s="377"/>
      <c r="D27" s="377"/>
      <c r="E27" s="377"/>
      <c r="F27" s="377"/>
      <c r="G27" s="381"/>
      <c r="H27" s="377"/>
      <c r="J27" s="11"/>
    </row>
    <row r="28" spans="1:10" s="10" customFormat="1" ht="21.75" customHeight="1">
      <c r="A28" s="19" t="s">
        <v>23</v>
      </c>
      <c r="B28" s="377">
        <v>39.99</v>
      </c>
      <c r="C28" s="377">
        <f>'132'!C28:C29/'130'!C28:C29*10</f>
        <v>47.170846394984324</v>
      </c>
      <c r="D28" s="377">
        <f>'132'!D28:D29/'130'!D28:D29*10</f>
        <v>47.350194552529182</v>
      </c>
      <c r="E28" s="377">
        <v>49.823390894819468</v>
      </c>
      <c r="F28" s="377">
        <v>51.201509062576889</v>
      </c>
      <c r="G28" s="381">
        <v>48.140227395776932</v>
      </c>
      <c r="H28" s="377">
        <v>40.959635969255437</v>
      </c>
      <c r="I28" s="257">
        <v>50.715596330275226</v>
      </c>
      <c r="J28" s="11"/>
    </row>
    <row r="29" spans="1:10" s="10" customFormat="1" ht="21.75" customHeight="1">
      <c r="A29" s="186" t="s">
        <v>39</v>
      </c>
      <c r="B29" s="377"/>
      <c r="C29" s="377"/>
      <c r="D29" s="377"/>
      <c r="E29" s="377"/>
      <c r="F29" s="377"/>
      <c r="G29" s="381"/>
      <c r="H29" s="377"/>
      <c r="J29" s="11"/>
    </row>
    <row r="30" spans="1:10" s="10" customFormat="1" ht="21.75" customHeight="1">
      <c r="A30" s="19" t="s">
        <v>25</v>
      </c>
      <c r="B30" s="377">
        <v>43.72</v>
      </c>
      <c r="C30" s="377">
        <f>'132'!C30:C31/'130'!C30:C31*10</f>
        <v>51.893982808022926</v>
      </c>
      <c r="D30" s="377">
        <f>'132'!D30:D31/'130'!D30:D31*10</f>
        <v>51.581345483784503</v>
      </c>
      <c r="E30" s="377">
        <v>55.093815149409309</v>
      </c>
      <c r="F30" s="377">
        <v>53.600334914875802</v>
      </c>
      <c r="G30" s="381">
        <v>61.009891114620558</v>
      </c>
      <c r="H30" s="377">
        <v>54.454162591022722</v>
      </c>
      <c r="I30" s="257">
        <v>57.13296398891967</v>
      </c>
      <c r="J30" s="11"/>
    </row>
    <row r="31" spans="1:10" s="10" customFormat="1" ht="21.75" customHeight="1">
      <c r="A31" s="186" t="s">
        <v>40</v>
      </c>
      <c r="B31" s="377"/>
      <c r="C31" s="377"/>
      <c r="D31" s="377"/>
      <c r="E31" s="377"/>
      <c r="F31" s="377"/>
      <c r="G31" s="377"/>
      <c r="H31" s="377"/>
      <c r="J31" s="11"/>
    </row>
    <row r="32" spans="1:10" s="10" customFormat="1" ht="10.5" customHeight="1">
      <c r="A32" s="123"/>
      <c r="B32" s="123"/>
      <c r="C32" s="123"/>
      <c r="D32" s="123"/>
      <c r="E32" s="123"/>
      <c r="F32" s="123"/>
      <c r="G32" s="123"/>
      <c r="H32" s="123"/>
      <c r="I32" s="123"/>
      <c r="J32" s="11"/>
    </row>
    <row r="33" spans="1:10" s="10" customFormat="1" ht="20.100000000000001" customHeight="1">
      <c r="A33" s="11"/>
      <c r="B33" s="377"/>
      <c r="C33" s="377"/>
      <c r="D33" s="377"/>
      <c r="E33" s="377"/>
      <c r="F33" s="377"/>
      <c r="G33" s="377"/>
      <c r="H33" s="377"/>
      <c r="I33" s="377"/>
      <c r="J33" s="11"/>
    </row>
    <row r="34" spans="1:10" s="10" customFormat="1">
      <c r="A34" s="11"/>
      <c r="B34" s="377"/>
      <c r="C34" s="377"/>
      <c r="D34" s="377"/>
      <c r="E34" s="377"/>
      <c r="F34" s="377"/>
      <c r="G34" s="377"/>
      <c r="H34" s="377"/>
      <c r="I34" s="377"/>
      <c r="J34" s="11"/>
    </row>
    <row r="35" spans="1:10" s="10" customFormat="1">
      <c r="A35" s="126"/>
      <c r="B35" s="377"/>
      <c r="C35" s="377"/>
      <c r="D35" s="377"/>
      <c r="E35" s="377"/>
      <c r="F35" s="377"/>
      <c r="G35" s="377"/>
      <c r="H35" s="377"/>
      <c r="I35" s="377"/>
      <c r="J35" s="11"/>
    </row>
    <row r="36" spans="1:10" s="10" customFormat="1">
      <c r="A36" s="128"/>
      <c r="B36" s="377"/>
      <c r="C36" s="377"/>
      <c r="D36" s="377"/>
      <c r="E36" s="377"/>
      <c r="F36" s="377"/>
      <c r="G36" s="377"/>
      <c r="H36" s="377"/>
      <c r="I36" s="377"/>
      <c r="J36" s="11"/>
    </row>
    <row r="37" spans="1:10" s="10" customFormat="1">
      <c r="A37" s="11"/>
      <c r="B37" s="377"/>
      <c r="C37" s="377"/>
      <c r="D37" s="377"/>
      <c r="E37" s="377"/>
      <c r="F37" s="377"/>
      <c r="G37" s="377"/>
      <c r="H37" s="377"/>
      <c r="I37" s="377"/>
      <c r="J37" s="11"/>
    </row>
    <row r="38" spans="1:10" s="10" customFormat="1" ht="12.75">
      <c r="E38" s="285"/>
      <c r="F38" s="285"/>
      <c r="G38" s="285"/>
      <c r="H38" s="285"/>
      <c r="I38" s="285"/>
    </row>
    <row r="39" spans="1:10" s="10" customFormat="1" ht="12.75">
      <c r="E39" s="285"/>
      <c r="F39" s="285"/>
      <c r="G39" s="285"/>
      <c r="H39" s="285"/>
      <c r="I39" s="285"/>
    </row>
    <row r="40" spans="1:10" s="10" customFormat="1" ht="12.75">
      <c r="E40" s="285"/>
      <c r="F40" s="285"/>
      <c r="G40" s="285"/>
      <c r="H40" s="285"/>
      <c r="I40" s="285"/>
    </row>
    <row r="41" spans="1:10" s="10" customFormat="1" ht="12.75">
      <c r="E41" s="285"/>
      <c r="F41" s="285"/>
      <c r="G41" s="285"/>
      <c r="H41" s="285"/>
      <c r="I41" s="285"/>
    </row>
    <row r="42" spans="1:10" s="10" customFormat="1" ht="12.75">
      <c r="E42" s="285"/>
      <c r="F42" s="285"/>
      <c r="G42" s="285"/>
      <c r="H42" s="285"/>
      <c r="I42" s="285"/>
    </row>
    <row r="43" spans="1:10" s="10" customFormat="1" ht="12.75">
      <c r="E43" s="285"/>
      <c r="F43" s="285"/>
      <c r="G43" s="285"/>
      <c r="H43" s="285"/>
      <c r="I43" s="285"/>
    </row>
    <row r="44" spans="1:10" s="10" customFormat="1" ht="12.75">
      <c r="E44" s="285"/>
      <c r="F44" s="285"/>
      <c r="G44" s="285"/>
      <c r="H44" s="285"/>
      <c r="I44" s="285"/>
    </row>
    <row r="45" spans="1:10" s="10" customFormat="1" ht="12.75">
      <c r="E45" s="285"/>
      <c r="F45" s="285"/>
      <c r="G45" s="285"/>
      <c r="H45" s="285"/>
      <c r="I45" s="285"/>
    </row>
    <row r="46" spans="1:10" s="10" customFormat="1" ht="12.75">
      <c r="E46" s="285"/>
      <c r="F46" s="285"/>
      <c r="G46" s="285"/>
      <c r="H46" s="285"/>
      <c r="I46" s="285"/>
    </row>
    <row r="47" spans="1:10" s="10" customFormat="1" ht="12.75">
      <c r="E47" s="285"/>
      <c r="F47" s="285"/>
      <c r="G47" s="285"/>
      <c r="H47" s="285"/>
      <c r="I47" s="285"/>
    </row>
    <row r="48" spans="1:10" s="10" customFormat="1" ht="12.75">
      <c r="E48" s="285"/>
      <c r="F48" s="285"/>
      <c r="G48" s="285"/>
      <c r="H48" s="285"/>
      <c r="I48" s="285"/>
    </row>
    <row r="49" spans="5:9" s="10" customFormat="1" ht="12.75">
      <c r="E49" s="285"/>
      <c r="F49" s="285"/>
      <c r="G49" s="285"/>
      <c r="H49" s="285"/>
      <c r="I49" s="285"/>
    </row>
    <row r="50" spans="5:9" s="10" customFormat="1" ht="12.75">
      <c r="E50" s="285"/>
      <c r="F50" s="285"/>
      <c r="G50" s="285"/>
      <c r="H50" s="285"/>
      <c r="I50" s="285"/>
    </row>
    <row r="51" spans="5:9" s="10" customFormat="1" ht="12.75">
      <c r="E51" s="285"/>
      <c r="F51" s="285"/>
      <c r="G51" s="285"/>
      <c r="H51" s="285"/>
      <c r="I51" s="285"/>
    </row>
    <row r="52" spans="5:9" s="10" customFormat="1" ht="12.75">
      <c r="E52" s="285"/>
      <c r="F52" s="285"/>
      <c r="G52" s="285"/>
      <c r="H52" s="285"/>
      <c r="I52" s="285"/>
    </row>
    <row r="53" spans="5:9" s="10" customFormat="1" ht="12.75">
      <c r="E53" s="285"/>
      <c r="F53" s="285"/>
      <c r="G53" s="285"/>
      <c r="H53" s="285"/>
      <c r="I53" s="285"/>
    </row>
    <row r="54" spans="5:9" s="10" customFormat="1" ht="12.75">
      <c r="E54" s="285"/>
      <c r="F54" s="285"/>
      <c r="G54" s="285"/>
      <c r="H54" s="285"/>
      <c r="I54" s="285"/>
    </row>
    <row r="55" spans="5:9" s="10" customFormat="1" ht="12.75">
      <c r="E55" s="285"/>
      <c r="F55" s="285"/>
      <c r="G55" s="285"/>
      <c r="H55" s="285"/>
      <c r="I55" s="285"/>
    </row>
    <row r="56" spans="5:9" s="10" customFormat="1" ht="12.75">
      <c r="E56" s="285"/>
      <c r="F56" s="285"/>
      <c r="G56" s="285"/>
      <c r="H56" s="285"/>
      <c r="I56" s="285"/>
    </row>
    <row r="57" spans="5:9" s="10" customFormat="1" ht="12.75">
      <c r="E57" s="285"/>
      <c r="F57" s="285"/>
      <c r="G57" s="285"/>
      <c r="H57" s="285"/>
      <c r="I57" s="285"/>
    </row>
    <row r="58" spans="5:9" s="10" customFormat="1" ht="12.75">
      <c r="E58" s="285"/>
      <c r="F58" s="285"/>
      <c r="G58" s="285"/>
      <c r="H58" s="285"/>
      <c r="I58" s="285"/>
    </row>
    <row r="59" spans="5:9" s="10" customFormat="1" ht="12.75">
      <c r="E59" s="285"/>
      <c r="F59" s="285"/>
      <c r="G59" s="285"/>
      <c r="H59" s="285"/>
      <c r="I59" s="285"/>
    </row>
    <row r="60" spans="5:9" s="10" customFormat="1" ht="12.75">
      <c r="E60" s="285"/>
      <c r="F60" s="285"/>
      <c r="G60" s="285"/>
      <c r="H60" s="285"/>
      <c r="I60" s="285"/>
    </row>
    <row r="61" spans="5:9" s="10" customFormat="1" ht="12.75">
      <c r="E61" s="285"/>
      <c r="F61" s="285"/>
      <c r="G61" s="285"/>
      <c r="H61" s="285"/>
      <c r="I61" s="285"/>
    </row>
    <row r="62" spans="5:9" s="10" customFormat="1" ht="12.75">
      <c r="E62" s="285"/>
      <c r="F62" s="285"/>
      <c r="G62" s="285"/>
      <c r="H62" s="285"/>
      <c r="I62" s="285"/>
    </row>
    <row r="63" spans="5:9" s="10" customFormat="1" ht="12.75">
      <c r="E63" s="285"/>
      <c r="F63" s="285"/>
      <c r="G63" s="285"/>
      <c r="H63" s="285"/>
      <c r="I63" s="285"/>
    </row>
    <row r="64" spans="5:9" s="10" customFormat="1" ht="12.75">
      <c r="E64" s="285"/>
      <c r="F64" s="285"/>
      <c r="G64" s="285"/>
      <c r="H64" s="285"/>
      <c r="I64" s="285"/>
    </row>
    <row r="65" spans="5:9" s="10" customFormat="1" ht="12.75">
      <c r="E65" s="285"/>
      <c r="F65" s="285"/>
      <c r="G65" s="285"/>
      <c r="H65" s="285"/>
      <c r="I65" s="285"/>
    </row>
    <row r="66" spans="5:9" s="10" customFormat="1" ht="12.75">
      <c r="E66" s="285"/>
      <c r="F66" s="285"/>
      <c r="G66" s="285"/>
      <c r="H66" s="285"/>
      <c r="I66" s="285"/>
    </row>
    <row r="67" spans="5:9" s="10" customFormat="1" ht="12.75">
      <c r="E67" s="285"/>
      <c r="F67" s="285"/>
      <c r="G67" s="285"/>
      <c r="H67" s="285"/>
      <c r="I67" s="285"/>
    </row>
    <row r="68" spans="5:9" s="10" customFormat="1" ht="12.75">
      <c r="E68" s="285"/>
      <c r="F68" s="285"/>
      <c r="G68" s="285"/>
      <c r="H68" s="285"/>
      <c r="I68" s="285"/>
    </row>
    <row r="69" spans="5:9" s="10" customFormat="1" ht="12.75">
      <c r="E69" s="285"/>
      <c r="F69" s="285"/>
      <c r="G69" s="285"/>
      <c r="H69" s="285"/>
      <c r="I69" s="285"/>
    </row>
    <row r="70" spans="5:9" s="10" customFormat="1" ht="12.75">
      <c r="E70" s="285"/>
      <c r="F70" s="285"/>
      <c r="G70" s="285"/>
      <c r="H70" s="285"/>
      <c r="I70" s="285"/>
    </row>
    <row r="71" spans="5:9" s="10" customFormat="1" ht="12.75">
      <c r="E71" s="285"/>
      <c r="F71" s="285"/>
      <c r="G71" s="285"/>
      <c r="H71" s="285"/>
      <c r="I71" s="285"/>
    </row>
    <row r="72" spans="5:9" s="10" customFormat="1" ht="12.75">
      <c r="E72" s="285"/>
      <c r="F72" s="285"/>
      <c r="G72" s="285"/>
      <c r="H72" s="285"/>
      <c r="I72" s="285"/>
    </row>
    <row r="73" spans="5:9" s="10" customFormat="1" ht="12.75">
      <c r="E73" s="285"/>
      <c r="F73" s="285"/>
      <c r="G73" s="285"/>
      <c r="H73" s="285"/>
      <c r="I73" s="285"/>
    </row>
    <row r="74" spans="5:9" s="10" customFormat="1" ht="12.75">
      <c r="E74" s="285"/>
      <c r="F74" s="285"/>
      <c r="G74" s="285"/>
      <c r="H74" s="285"/>
      <c r="I74" s="285"/>
    </row>
    <row r="75" spans="5:9" s="10" customFormat="1" ht="12.75">
      <c r="E75" s="285"/>
      <c r="F75" s="285"/>
      <c r="G75" s="285"/>
      <c r="H75" s="285"/>
      <c r="I75" s="285"/>
    </row>
    <row r="76" spans="5:9" s="10" customFormat="1" ht="12.75">
      <c r="E76" s="285"/>
      <c r="F76" s="285"/>
      <c r="G76" s="285"/>
      <c r="H76" s="285"/>
      <c r="I76" s="285"/>
    </row>
    <row r="77" spans="5:9" s="10" customFormat="1" ht="12.75">
      <c r="E77" s="285"/>
      <c r="F77" s="285"/>
      <c r="G77" s="285"/>
      <c r="H77" s="285"/>
      <c r="I77" s="285"/>
    </row>
    <row r="78" spans="5:9" s="10" customFormat="1" ht="12.75">
      <c r="E78" s="285"/>
      <c r="F78" s="285"/>
      <c r="G78" s="285"/>
      <c r="H78" s="285"/>
      <c r="I78" s="285"/>
    </row>
    <row r="79" spans="5:9" s="10" customFormat="1" ht="12.75">
      <c r="E79" s="285"/>
      <c r="F79" s="285"/>
      <c r="G79" s="285"/>
      <c r="H79" s="285"/>
      <c r="I79" s="285"/>
    </row>
    <row r="80" spans="5:9" s="10" customFormat="1" ht="12.75">
      <c r="E80" s="285"/>
      <c r="F80" s="285"/>
      <c r="G80" s="285"/>
      <c r="H80" s="285"/>
      <c r="I80" s="285"/>
    </row>
    <row r="81" spans="5:9" s="10" customFormat="1" ht="12.75">
      <c r="E81" s="285"/>
      <c r="F81" s="285"/>
      <c r="G81" s="285"/>
      <c r="H81" s="285"/>
      <c r="I81" s="285"/>
    </row>
    <row r="82" spans="5:9" s="10" customFormat="1" ht="12.75">
      <c r="E82" s="285"/>
      <c r="F82" s="285"/>
      <c r="G82" s="285"/>
      <c r="H82" s="285"/>
      <c r="I82" s="285"/>
    </row>
    <row r="83" spans="5:9" s="10" customFormat="1" ht="12.75">
      <c r="E83" s="285"/>
      <c r="F83" s="285"/>
      <c r="G83" s="285"/>
      <c r="H83" s="285"/>
      <c r="I83" s="285"/>
    </row>
    <row r="84" spans="5:9" s="10" customFormat="1" ht="12.75">
      <c r="E84" s="285"/>
      <c r="F84" s="285"/>
      <c r="G84" s="285"/>
      <c r="H84" s="285"/>
      <c r="I84" s="285"/>
    </row>
    <row r="85" spans="5:9" s="10" customFormat="1" ht="12.75">
      <c r="E85" s="285"/>
      <c r="F85" s="285"/>
      <c r="G85" s="285"/>
      <c r="H85" s="285"/>
      <c r="I85" s="285"/>
    </row>
    <row r="86" spans="5:9" s="10" customFormat="1" ht="12.75">
      <c r="E86" s="285"/>
      <c r="F86" s="285"/>
      <c r="G86" s="285"/>
      <c r="H86" s="285"/>
      <c r="I86" s="285"/>
    </row>
    <row r="87" spans="5:9" s="10" customFormat="1" ht="12.75">
      <c r="E87" s="285"/>
      <c r="F87" s="285"/>
      <c r="G87" s="285"/>
      <c r="H87" s="285"/>
      <c r="I87" s="285"/>
    </row>
    <row r="88" spans="5:9" s="10" customFormat="1" ht="12.75">
      <c r="E88" s="285"/>
      <c r="F88" s="285"/>
      <c r="G88" s="285"/>
      <c r="H88" s="285"/>
      <c r="I88" s="285"/>
    </row>
    <row r="89" spans="5:9" s="10" customFormat="1" ht="12.75">
      <c r="E89" s="285"/>
      <c r="F89" s="285"/>
      <c r="G89" s="285"/>
      <c r="H89" s="285"/>
      <c r="I89" s="285"/>
    </row>
    <row r="90" spans="5:9" s="10" customFormat="1" ht="12.75">
      <c r="E90" s="285"/>
      <c r="F90" s="285"/>
      <c r="G90" s="285"/>
      <c r="H90" s="285"/>
      <c r="I90" s="285"/>
    </row>
    <row r="91" spans="5:9" s="10" customFormat="1" ht="12.75">
      <c r="E91" s="285"/>
      <c r="F91" s="285"/>
      <c r="G91" s="285"/>
      <c r="H91" s="285"/>
      <c r="I91" s="285"/>
    </row>
    <row r="92" spans="5:9" s="10" customFormat="1" ht="12.75">
      <c r="E92" s="285"/>
      <c r="F92" s="285"/>
      <c r="G92" s="285"/>
      <c r="H92" s="285"/>
      <c r="I92" s="285"/>
    </row>
    <row r="93" spans="5:9" s="10" customFormat="1" ht="12.75">
      <c r="E93" s="285"/>
      <c r="F93" s="285"/>
      <c r="G93" s="285"/>
      <c r="H93" s="285"/>
      <c r="I93" s="285"/>
    </row>
    <row r="94" spans="5:9" s="10" customFormat="1" ht="12.75">
      <c r="E94" s="285"/>
      <c r="F94" s="285"/>
      <c r="G94" s="285"/>
      <c r="H94" s="285"/>
      <c r="I94" s="285"/>
    </row>
    <row r="95" spans="5:9" s="10" customFormat="1" ht="12.75">
      <c r="E95" s="285"/>
      <c r="F95" s="285"/>
      <c r="G95" s="285"/>
      <c r="H95" s="285"/>
      <c r="I95" s="285"/>
    </row>
    <row r="96" spans="5:9" s="10" customFormat="1" ht="12.75">
      <c r="E96" s="285"/>
      <c r="F96" s="285"/>
      <c r="G96" s="285"/>
      <c r="H96" s="285"/>
      <c r="I96" s="285"/>
    </row>
    <row r="97" spans="5:9" s="10" customFormat="1" ht="12.75">
      <c r="E97" s="285"/>
      <c r="F97" s="285"/>
      <c r="G97" s="285"/>
      <c r="H97" s="285"/>
      <c r="I97" s="285"/>
    </row>
    <row r="98" spans="5:9" s="10" customFormat="1" ht="12.75">
      <c r="E98" s="285"/>
      <c r="F98" s="285"/>
      <c r="G98" s="285"/>
      <c r="H98" s="285"/>
      <c r="I98" s="285"/>
    </row>
    <row r="99" spans="5:9" s="10" customFormat="1" ht="12.75">
      <c r="E99" s="285"/>
      <c r="F99" s="285"/>
      <c r="G99" s="285"/>
      <c r="H99" s="285"/>
      <c r="I99" s="285"/>
    </row>
    <row r="100" spans="5:9" s="10" customFormat="1" ht="12.75">
      <c r="E100" s="285"/>
      <c r="F100" s="285"/>
      <c r="G100" s="285"/>
      <c r="H100" s="285"/>
      <c r="I100" s="285"/>
    </row>
    <row r="101" spans="5:9" s="10" customFormat="1" ht="12.75">
      <c r="E101" s="285"/>
      <c r="F101" s="285"/>
      <c r="G101" s="285"/>
      <c r="H101" s="285"/>
      <c r="I101" s="285"/>
    </row>
    <row r="102" spans="5:9" s="10" customFormat="1" ht="12.75">
      <c r="E102" s="285"/>
      <c r="F102" s="285"/>
      <c r="G102" s="285"/>
      <c r="H102" s="285"/>
      <c r="I102" s="285"/>
    </row>
    <row r="103" spans="5:9" s="10" customFormat="1" ht="12.75">
      <c r="E103" s="285"/>
      <c r="F103" s="285"/>
      <c r="G103" s="285"/>
      <c r="H103" s="285"/>
      <c r="I103" s="285"/>
    </row>
    <row r="104" spans="5:9" s="10" customFormat="1" ht="12.75">
      <c r="E104" s="285"/>
      <c r="F104" s="285"/>
      <c r="G104" s="285"/>
      <c r="H104" s="285"/>
      <c r="I104" s="285"/>
    </row>
    <row r="105" spans="5:9" s="10" customFormat="1" ht="12.75">
      <c r="E105" s="285"/>
      <c r="F105" s="285"/>
      <c r="G105" s="285"/>
      <c r="H105" s="285"/>
      <c r="I105" s="285"/>
    </row>
    <row r="106" spans="5:9" s="10" customFormat="1" ht="12.75">
      <c r="E106" s="285"/>
      <c r="F106" s="285"/>
      <c r="G106" s="285"/>
      <c r="H106" s="285"/>
      <c r="I106" s="285"/>
    </row>
    <row r="107" spans="5:9" s="10" customFormat="1" ht="12.75">
      <c r="E107" s="285"/>
      <c r="F107" s="285"/>
      <c r="G107" s="285"/>
      <c r="H107" s="285"/>
      <c r="I107" s="285"/>
    </row>
    <row r="108" spans="5:9" s="10" customFormat="1" ht="12.75">
      <c r="E108" s="285"/>
      <c r="F108" s="285"/>
      <c r="G108" s="285"/>
      <c r="H108" s="285"/>
      <c r="I108" s="285"/>
    </row>
    <row r="109" spans="5:9" s="10" customFormat="1" ht="12.75">
      <c r="E109" s="285"/>
      <c r="F109" s="285"/>
      <c r="G109" s="285"/>
      <c r="H109" s="285"/>
      <c r="I109" s="285"/>
    </row>
    <row r="110" spans="5:9" s="10" customFormat="1" ht="12.75">
      <c r="E110" s="285"/>
      <c r="F110" s="285"/>
      <c r="G110" s="285"/>
      <c r="H110" s="285"/>
      <c r="I110" s="285"/>
    </row>
    <row r="111" spans="5:9" s="10" customFormat="1" ht="12.75">
      <c r="E111" s="285"/>
      <c r="F111" s="285"/>
      <c r="G111" s="285"/>
      <c r="H111" s="285"/>
      <c r="I111" s="285"/>
    </row>
    <row r="112" spans="5:9" s="10" customFormat="1" ht="12.75">
      <c r="E112" s="285"/>
      <c r="F112" s="285"/>
      <c r="G112" s="285"/>
      <c r="H112" s="285"/>
      <c r="I112" s="285"/>
    </row>
    <row r="113" spans="5:9" s="10" customFormat="1" ht="12.75">
      <c r="E113" s="285"/>
      <c r="F113" s="285"/>
      <c r="G113" s="285"/>
      <c r="H113" s="285"/>
      <c r="I113" s="285"/>
    </row>
    <row r="114" spans="5:9" s="10" customFormat="1" ht="12.75">
      <c r="E114" s="285"/>
      <c r="F114" s="285"/>
      <c r="G114" s="285"/>
      <c r="H114" s="285"/>
      <c r="I114" s="285"/>
    </row>
    <row r="115" spans="5:9" s="10" customFormat="1" ht="12.75">
      <c r="E115" s="285"/>
      <c r="F115" s="285"/>
      <c r="G115" s="285"/>
      <c r="H115" s="285"/>
      <c r="I115" s="285"/>
    </row>
    <row r="116" spans="5:9" s="10" customFormat="1" ht="12.75">
      <c r="E116" s="285"/>
      <c r="F116" s="285"/>
      <c r="G116" s="285"/>
      <c r="H116" s="285"/>
      <c r="I116" s="285"/>
    </row>
    <row r="117" spans="5:9" s="10" customFormat="1" ht="12.75">
      <c r="E117" s="285"/>
      <c r="F117" s="285"/>
      <c r="G117" s="285"/>
      <c r="H117" s="285"/>
      <c r="I117" s="285"/>
    </row>
    <row r="118" spans="5:9" s="10" customFormat="1" ht="12.75">
      <c r="E118" s="285"/>
      <c r="F118" s="285"/>
      <c r="G118" s="285"/>
      <c r="H118" s="285"/>
      <c r="I118" s="285"/>
    </row>
    <row r="119" spans="5:9" s="10" customFormat="1" ht="12.75">
      <c r="E119" s="285"/>
      <c r="F119" s="285"/>
      <c r="G119" s="285"/>
      <c r="H119" s="285"/>
      <c r="I119" s="285"/>
    </row>
    <row r="120" spans="5:9" s="10" customFormat="1" ht="12.75">
      <c r="E120" s="285"/>
      <c r="F120" s="285"/>
      <c r="G120" s="285"/>
      <c r="H120" s="285"/>
      <c r="I120" s="285"/>
    </row>
    <row r="121" spans="5:9" s="10" customFormat="1" ht="12.75">
      <c r="E121" s="285"/>
      <c r="F121" s="285"/>
      <c r="G121" s="285"/>
      <c r="H121" s="285"/>
      <c r="I121" s="285"/>
    </row>
    <row r="122" spans="5:9" s="10" customFormat="1" ht="12.75">
      <c r="E122" s="285"/>
      <c r="F122" s="285"/>
      <c r="G122" s="285"/>
      <c r="H122" s="285"/>
      <c r="I122" s="285"/>
    </row>
    <row r="123" spans="5:9" s="10" customFormat="1" ht="12.75">
      <c r="E123" s="285"/>
      <c r="F123" s="285"/>
      <c r="G123" s="285"/>
      <c r="H123" s="285"/>
      <c r="I123" s="285"/>
    </row>
    <row r="124" spans="5:9" s="10" customFormat="1" ht="12.75">
      <c r="E124" s="285"/>
      <c r="F124" s="285"/>
      <c r="G124" s="285"/>
      <c r="H124" s="285"/>
      <c r="I124" s="285"/>
    </row>
    <row r="125" spans="5:9" s="10" customFormat="1" ht="12.75">
      <c r="E125" s="285"/>
      <c r="F125" s="285"/>
      <c r="G125" s="285"/>
      <c r="H125" s="285"/>
      <c r="I125" s="285"/>
    </row>
    <row r="126" spans="5:9" s="10" customFormat="1" ht="12.75">
      <c r="E126" s="285"/>
      <c r="F126" s="285"/>
      <c r="G126" s="285"/>
      <c r="H126" s="285"/>
      <c r="I126" s="285"/>
    </row>
    <row r="127" spans="5:9" s="10" customFormat="1" ht="12.75">
      <c r="E127" s="285"/>
      <c r="F127" s="285"/>
      <c r="G127" s="285"/>
      <c r="H127" s="285"/>
      <c r="I127" s="285"/>
    </row>
    <row r="128" spans="5:9" s="10" customFormat="1" ht="12.75">
      <c r="E128" s="285"/>
      <c r="F128" s="285"/>
      <c r="G128" s="285"/>
      <c r="H128" s="285"/>
      <c r="I128" s="285"/>
    </row>
    <row r="129" spans="5:9" s="10" customFormat="1" ht="12.75">
      <c r="E129" s="285"/>
      <c r="F129" s="285"/>
      <c r="G129" s="285"/>
      <c r="H129" s="285"/>
      <c r="I129" s="285"/>
    </row>
    <row r="130" spans="5:9" s="10" customFormat="1" ht="12.75">
      <c r="E130" s="285"/>
      <c r="F130" s="285"/>
      <c r="G130" s="285"/>
      <c r="H130" s="285"/>
      <c r="I130" s="285"/>
    </row>
    <row r="131" spans="5:9" s="10" customFormat="1" ht="12.75">
      <c r="E131" s="285"/>
      <c r="F131" s="285"/>
      <c r="G131" s="285"/>
      <c r="H131" s="285"/>
      <c r="I131" s="285"/>
    </row>
    <row r="132" spans="5:9" s="10" customFormat="1" ht="12.75">
      <c r="E132" s="285"/>
      <c r="F132" s="285"/>
      <c r="G132" s="285"/>
      <c r="H132" s="285"/>
      <c r="I132" s="285"/>
    </row>
    <row r="133" spans="5:9" s="10" customFormat="1" ht="12.75">
      <c r="E133" s="285"/>
      <c r="F133" s="285"/>
      <c r="G133" s="285"/>
      <c r="H133" s="285"/>
      <c r="I133" s="285"/>
    </row>
    <row r="134" spans="5:9" s="10" customFormat="1" ht="12.75">
      <c r="E134" s="285"/>
      <c r="F134" s="285"/>
      <c r="G134" s="285"/>
      <c r="H134" s="285"/>
      <c r="I134" s="285"/>
    </row>
    <row r="135" spans="5:9" s="10" customFormat="1" ht="12.75">
      <c r="E135" s="285"/>
      <c r="F135" s="285"/>
      <c r="G135" s="285"/>
      <c r="H135" s="285"/>
      <c r="I135" s="285"/>
    </row>
    <row r="136" spans="5:9" s="10" customFormat="1" ht="12.75">
      <c r="E136" s="285"/>
      <c r="F136" s="285"/>
      <c r="G136" s="285"/>
      <c r="H136" s="285"/>
      <c r="I136" s="285"/>
    </row>
    <row r="137" spans="5:9" s="10" customFormat="1" ht="12.75">
      <c r="E137" s="285"/>
      <c r="F137" s="285"/>
      <c r="G137" s="285"/>
      <c r="H137" s="285"/>
      <c r="I137" s="285"/>
    </row>
    <row r="138" spans="5:9" s="10" customFormat="1" ht="12.75">
      <c r="E138" s="285"/>
      <c r="F138" s="285"/>
      <c r="G138" s="285"/>
      <c r="H138" s="285"/>
      <c r="I138" s="285"/>
    </row>
    <row r="139" spans="5:9" s="10" customFormat="1" ht="12.75">
      <c r="E139" s="285"/>
      <c r="F139" s="285"/>
      <c r="G139" s="285"/>
      <c r="H139" s="285"/>
      <c r="I139" s="285"/>
    </row>
    <row r="140" spans="5:9" s="10" customFormat="1" ht="12.75">
      <c r="E140" s="285"/>
      <c r="F140" s="285"/>
      <c r="G140" s="285"/>
      <c r="H140" s="285"/>
      <c r="I140" s="285"/>
    </row>
    <row r="141" spans="5:9" s="10" customFormat="1" ht="12.75">
      <c r="E141" s="285"/>
      <c r="F141" s="285"/>
      <c r="G141" s="285"/>
      <c r="H141" s="285"/>
      <c r="I141" s="285"/>
    </row>
    <row r="142" spans="5:9" s="10" customFormat="1" ht="12.75">
      <c r="E142" s="285"/>
      <c r="F142" s="285"/>
      <c r="G142" s="285"/>
      <c r="H142" s="285"/>
      <c r="I142" s="285"/>
    </row>
    <row r="143" spans="5:9" s="10" customFormat="1" ht="12.75">
      <c r="E143" s="285"/>
      <c r="F143" s="285"/>
      <c r="G143" s="285"/>
      <c r="H143" s="285"/>
      <c r="I143" s="285"/>
    </row>
    <row r="144" spans="5:9" s="10" customFormat="1" ht="12.75">
      <c r="E144" s="285"/>
      <c r="F144" s="285"/>
      <c r="G144" s="285"/>
      <c r="H144" s="285"/>
      <c r="I144" s="285"/>
    </row>
    <row r="145" spans="5:9" s="10" customFormat="1" ht="12.75">
      <c r="E145" s="285"/>
      <c r="F145" s="285"/>
      <c r="G145" s="285"/>
      <c r="H145" s="285"/>
      <c r="I145" s="285"/>
    </row>
    <row r="146" spans="5:9" s="10" customFormat="1" ht="12.75">
      <c r="E146" s="285"/>
      <c r="F146" s="285"/>
      <c r="G146" s="285"/>
      <c r="H146" s="285"/>
      <c r="I146" s="285"/>
    </row>
    <row r="147" spans="5:9" s="10" customFormat="1" ht="12.75">
      <c r="E147" s="285"/>
      <c r="F147" s="285"/>
      <c r="G147" s="285"/>
      <c r="H147" s="285"/>
      <c r="I147" s="285"/>
    </row>
    <row r="148" spans="5:9" s="10" customFormat="1" ht="12.75">
      <c r="E148" s="285"/>
      <c r="F148" s="285"/>
      <c r="G148" s="285"/>
      <c r="H148" s="285"/>
      <c r="I148" s="285"/>
    </row>
    <row r="149" spans="5:9" s="10" customFormat="1" ht="12.75">
      <c r="E149" s="285"/>
      <c r="F149" s="285"/>
      <c r="G149" s="285"/>
      <c r="H149" s="285"/>
      <c r="I149" s="285"/>
    </row>
    <row r="150" spans="5:9" s="10" customFormat="1" ht="12.75">
      <c r="E150" s="285"/>
      <c r="F150" s="285"/>
      <c r="G150" s="285"/>
      <c r="H150" s="285"/>
      <c r="I150" s="285"/>
    </row>
    <row r="151" spans="5:9" s="10" customFormat="1" ht="12.75">
      <c r="E151" s="285"/>
      <c r="F151" s="285"/>
      <c r="G151" s="285"/>
      <c r="H151" s="285"/>
      <c r="I151" s="285"/>
    </row>
    <row r="152" spans="5:9" s="10" customFormat="1" ht="12.75">
      <c r="E152" s="285"/>
      <c r="F152" s="285"/>
      <c r="G152" s="285"/>
      <c r="H152" s="285"/>
      <c r="I152" s="285"/>
    </row>
    <row r="153" spans="5:9" s="10" customFormat="1" ht="12.75">
      <c r="E153" s="285"/>
      <c r="F153" s="285"/>
      <c r="G153" s="285"/>
      <c r="H153" s="285"/>
      <c r="I153" s="285"/>
    </row>
    <row r="154" spans="5:9" s="10" customFormat="1" ht="12.75">
      <c r="E154" s="285"/>
      <c r="F154" s="285"/>
      <c r="G154" s="285"/>
      <c r="H154" s="285"/>
      <c r="I154" s="285"/>
    </row>
    <row r="155" spans="5:9" s="10" customFormat="1" ht="12.75">
      <c r="E155" s="285"/>
      <c r="F155" s="285"/>
      <c r="G155" s="285"/>
      <c r="H155" s="285"/>
      <c r="I155" s="285"/>
    </row>
    <row r="156" spans="5:9" s="10" customFormat="1" ht="12.75">
      <c r="E156" s="285"/>
      <c r="F156" s="285"/>
      <c r="G156" s="285"/>
      <c r="H156" s="285"/>
      <c r="I156" s="285"/>
    </row>
    <row r="157" spans="5:9" s="10" customFormat="1" ht="12.75">
      <c r="E157" s="285"/>
      <c r="F157" s="285"/>
      <c r="G157" s="285"/>
      <c r="H157" s="285"/>
      <c r="I157" s="285"/>
    </row>
    <row r="158" spans="5:9" s="10" customFormat="1" ht="12.75">
      <c r="E158" s="285"/>
      <c r="F158" s="285"/>
      <c r="G158" s="285"/>
      <c r="H158" s="285"/>
      <c r="I158" s="285"/>
    </row>
    <row r="159" spans="5:9" s="10" customFormat="1" ht="12.75">
      <c r="E159" s="285"/>
      <c r="F159" s="285"/>
      <c r="G159" s="285"/>
      <c r="H159" s="285"/>
      <c r="I159" s="285"/>
    </row>
    <row r="160" spans="5:9" s="10" customFormat="1" ht="12.75">
      <c r="E160" s="285"/>
      <c r="F160" s="285"/>
      <c r="G160" s="285"/>
      <c r="H160" s="285"/>
      <c r="I160" s="285"/>
    </row>
    <row r="161" spans="5:9" s="10" customFormat="1" ht="12.75">
      <c r="E161" s="285"/>
      <c r="F161" s="285"/>
      <c r="G161" s="285"/>
      <c r="H161" s="285"/>
      <c r="I161" s="285"/>
    </row>
    <row r="162" spans="5:9" s="10" customFormat="1" ht="12.75">
      <c r="E162" s="285"/>
      <c r="F162" s="285"/>
      <c r="G162" s="285"/>
      <c r="H162" s="285"/>
      <c r="I162" s="285"/>
    </row>
    <row r="163" spans="5:9" s="10" customFormat="1" ht="12.75">
      <c r="E163" s="285"/>
      <c r="F163" s="285"/>
      <c r="G163" s="285"/>
      <c r="H163" s="285"/>
      <c r="I163" s="285"/>
    </row>
    <row r="164" spans="5:9" s="10" customFormat="1" ht="12.75">
      <c r="E164" s="285"/>
      <c r="F164" s="285"/>
      <c r="G164" s="285"/>
      <c r="H164" s="285"/>
      <c r="I164" s="285"/>
    </row>
    <row r="165" spans="5:9" s="10" customFormat="1" ht="12.75">
      <c r="E165" s="285"/>
      <c r="F165" s="285"/>
      <c r="G165" s="285"/>
      <c r="H165" s="285"/>
      <c r="I165" s="285"/>
    </row>
    <row r="166" spans="5:9" s="10" customFormat="1" ht="12.75">
      <c r="E166" s="285"/>
      <c r="F166" s="285"/>
      <c r="G166" s="285"/>
      <c r="H166" s="285"/>
      <c r="I166" s="285"/>
    </row>
    <row r="167" spans="5:9" s="10" customFormat="1" ht="12.75">
      <c r="E167" s="285"/>
      <c r="F167" s="285"/>
      <c r="G167" s="285"/>
      <c r="H167" s="285"/>
      <c r="I167" s="285"/>
    </row>
    <row r="168" spans="5:9" s="10" customFormat="1" ht="12.75">
      <c r="E168" s="285"/>
      <c r="F168" s="285"/>
      <c r="G168" s="285"/>
      <c r="H168" s="285"/>
      <c r="I168" s="285"/>
    </row>
    <row r="169" spans="5:9" s="10" customFormat="1" ht="12.75">
      <c r="E169" s="285"/>
      <c r="F169" s="285"/>
      <c r="G169" s="285"/>
      <c r="H169" s="285"/>
      <c r="I169" s="285"/>
    </row>
    <row r="170" spans="5:9" s="10" customFormat="1" ht="12.75">
      <c r="E170" s="285"/>
      <c r="F170" s="285"/>
      <c r="G170" s="285"/>
      <c r="H170" s="285"/>
      <c r="I170" s="285"/>
    </row>
    <row r="171" spans="5:9" s="10" customFormat="1" ht="12.75">
      <c r="E171" s="285"/>
      <c r="F171" s="285"/>
      <c r="G171" s="285"/>
      <c r="H171" s="285"/>
      <c r="I171" s="285"/>
    </row>
    <row r="172" spans="5:9" s="10" customFormat="1" ht="12.75">
      <c r="E172" s="285"/>
      <c r="F172" s="285"/>
      <c r="G172" s="285"/>
      <c r="H172" s="285"/>
      <c r="I172" s="285"/>
    </row>
    <row r="173" spans="5:9" s="10" customFormat="1" ht="12.75">
      <c r="E173" s="285"/>
      <c r="F173" s="285"/>
      <c r="G173" s="285"/>
      <c r="H173" s="285"/>
      <c r="I173" s="285"/>
    </row>
    <row r="174" spans="5:9" s="10" customFormat="1" ht="12.75">
      <c r="E174" s="285"/>
      <c r="F174" s="285"/>
      <c r="G174" s="285"/>
      <c r="H174" s="285"/>
      <c r="I174" s="285"/>
    </row>
    <row r="175" spans="5:9" s="10" customFormat="1" ht="12.75">
      <c r="E175" s="285"/>
      <c r="F175" s="285"/>
      <c r="G175" s="285"/>
      <c r="H175" s="285"/>
      <c r="I175" s="285"/>
    </row>
    <row r="176" spans="5:9" s="10" customFormat="1" ht="12.75">
      <c r="E176" s="285"/>
      <c r="F176" s="285"/>
      <c r="G176" s="285"/>
      <c r="H176" s="285"/>
      <c r="I176" s="285"/>
    </row>
    <row r="177" spans="5:9" s="10" customFormat="1" ht="12.75">
      <c r="E177" s="285"/>
      <c r="F177" s="285"/>
      <c r="G177" s="285"/>
      <c r="H177" s="285"/>
      <c r="I177" s="285"/>
    </row>
    <row r="178" spans="5:9" s="10" customFormat="1" ht="12.75">
      <c r="E178" s="285"/>
      <c r="F178" s="285"/>
      <c r="G178" s="285"/>
      <c r="H178" s="285"/>
      <c r="I178" s="285"/>
    </row>
    <row r="179" spans="5:9" s="10" customFormat="1" ht="12.75">
      <c r="E179" s="285"/>
      <c r="F179" s="285"/>
      <c r="G179" s="285"/>
      <c r="H179" s="285"/>
      <c r="I179" s="285"/>
    </row>
    <row r="180" spans="5:9" s="10" customFormat="1" ht="12.75">
      <c r="E180" s="285"/>
      <c r="F180" s="285"/>
      <c r="G180" s="285"/>
      <c r="H180" s="285"/>
      <c r="I180" s="285"/>
    </row>
    <row r="181" spans="5:9" s="10" customFormat="1" ht="12.75">
      <c r="E181" s="285"/>
      <c r="F181" s="285"/>
      <c r="G181" s="285"/>
      <c r="H181" s="285"/>
      <c r="I181" s="285"/>
    </row>
    <row r="182" spans="5:9" s="10" customFormat="1" ht="12.75">
      <c r="E182" s="285"/>
      <c r="F182" s="285"/>
      <c r="G182" s="285"/>
      <c r="H182" s="285"/>
      <c r="I182" s="285"/>
    </row>
    <row r="183" spans="5:9" s="10" customFormat="1" ht="12.75">
      <c r="E183" s="285"/>
      <c r="F183" s="285"/>
      <c r="G183" s="285"/>
      <c r="H183" s="285"/>
      <c r="I183" s="285"/>
    </row>
    <row r="184" spans="5:9" s="10" customFormat="1" ht="12.75">
      <c r="E184" s="285"/>
      <c r="F184" s="285"/>
      <c r="G184" s="285"/>
      <c r="H184" s="285"/>
      <c r="I184" s="285"/>
    </row>
    <row r="185" spans="5:9" s="10" customFormat="1" ht="12.75">
      <c r="E185" s="285"/>
      <c r="F185" s="285"/>
      <c r="G185" s="285"/>
      <c r="H185" s="285"/>
      <c r="I185" s="285"/>
    </row>
    <row r="186" spans="5:9" s="10" customFormat="1" ht="12.75">
      <c r="E186" s="285"/>
      <c r="F186" s="285"/>
      <c r="G186" s="285"/>
      <c r="H186" s="285"/>
      <c r="I186" s="285"/>
    </row>
    <row r="187" spans="5:9" s="10" customFormat="1" ht="12.75">
      <c r="E187" s="285"/>
      <c r="F187" s="285"/>
      <c r="G187" s="285"/>
      <c r="H187" s="285"/>
      <c r="I187" s="285"/>
    </row>
    <row r="188" spans="5:9" s="10" customFormat="1" ht="12.75">
      <c r="E188" s="285"/>
      <c r="F188" s="285"/>
      <c r="G188" s="285"/>
      <c r="H188" s="285"/>
      <c r="I188" s="285"/>
    </row>
    <row r="189" spans="5:9" s="10" customFormat="1" ht="12.75">
      <c r="E189" s="285"/>
      <c r="F189" s="285"/>
      <c r="G189" s="285"/>
      <c r="H189" s="285"/>
      <c r="I189" s="285"/>
    </row>
    <row r="190" spans="5:9" s="10" customFormat="1" ht="12.75">
      <c r="E190" s="285"/>
      <c r="F190" s="285"/>
      <c r="G190" s="285"/>
      <c r="H190" s="285"/>
      <c r="I190" s="285"/>
    </row>
    <row r="191" spans="5:9" s="10" customFormat="1" ht="12.75">
      <c r="E191" s="285"/>
      <c r="F191" s="285"/>
      <c r="G191" s="285"/>
      <c r="H191" s="285"/>
      <c r="I191" s="285"/>
    </row>
  </sheetData>
  <pageMargins left="0.98425196850393704" right="0.98425196850393704" top="0.94488188976377996" bottom="1.49606299212598" header="0.511811023622047" footer="1.1811023622047201"/>
  <pageSetup paperSize="9" firstPageNumber="361"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77"/>
  <sheetViews>
    <sheetView workbookViewId="0">
      <selection activeCell="Q5" sqref="Q5"/>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645</v>
      </c>
      <c r="B1" s="1"/>
      <c r="E1" s="356"/>
      <c r="F1" s="356"/>
      <c r="G1" s="356"/>
      <c r="H1" s="356"/>
      <c r="I1" s="356"/>
    </row>
    <row r="2" spans="1:10" s="3" customFormat="1" ht="20.100000000000001" customHeight="1">
      <c r="A2" s="4" t="s">
        <v>417</v>
      </c>
      <c r="B2" s="1"/>
      <c r="E2" s="356"/>
      <c r="F2" s="356"/>
      <c r="G2" s="356"/>
      <c r="H2" s="356"/>
      <c r="I2" s="356"/>
    </row>
    <row r="3" spans="1:10" s="3" customFormat="1" ht="13.5" customHeight="1">
      <c r="A3" s="4"/>
      <c r="E3" s="356"/>
      <c r="F3" s="356"/>
      <c r="G3" s="356"/>
      <c r="H3" s="356"/>
      <c r="I3" s="356"/>
    </row>
    <row r="4" spans="1:10" s="10" customFormat="1" ht="20.100000000000001" customHeight="1">
      <c r="A4" s="123"/>
      <c r="B4" s="180"/>
      <c r="C4" s="11"/>
      <c r="E4" s="356"/>
      <c r="F4" s="356"/>
      <c r="G4" s="356"/>
      <c r="H4" s="356"/>
      <c r="I4" s="179" t="s">
        <v>387</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190"/>
      <c r="C6" s="11"/>
      <c r="D6" s="11"/>
      <c r="E6" s="356"/>
      <c r="F6" s="356"/>
      <c r="G6" s="356"/>
      <c r="H6" s="356"/>
      <c r="I6" s="356"/>
      <c r="J6" s="11"/>
    </row>
    <row r="7" spans="1:10" s="10" customFormat="1" ht="21.75" customHeight="1">
      <c r="A7" s="290" t="s">
        <v>418</v>
      </c>
      <c r="B7" s="358">
        <f t="shared" ref="B7:D7" si="0">SUM(B8:B30)</f>
        <v>24786</v>
      </c>
      <c r="C7" s="356">
        <f t="shared" si="0"/>
        <v>30706</v>
      </c>
      <c r="D7" s="356">
        <f t="shared" si="0"/>
        <v>31996</v>
      </c>
      <c r="E7" s="358">
        <v>29079</v>
      </c>
      <c r="F7" s="358">
        <v>32181</v>
      </c>
      <c r="G7" s="358">
        <v>33085.699999999997</v>
      </c>
      <c r="H7" s="358">
        <v>29014.660000000003</v>
      </c>
      <c r="I7" s="358">
        <v>32048</v>
      </c>
      <c r="J7" s="11"/>
    </row>
    <row r="8" spans="1:10" s="10" customFormat="1" ht="21.75" customHeight="1">
      <c r="A8" s="291" t="s">
        <v>3</v>
      </c>
      <c r="B8" s="116">
        <v>0</v>
      </c>
      <c r="C8" s="422">
        <v>13</v>
      </c>
      <c r="D8" s="422">
        <v>14</v>
      </c>
      <c r="E8" s="116">
        <v>13</v>
      </c>
      <c r="F8" s="116">
        <v>0</v>
      </c>
      <c r="G8" s="116">
        <v>0</v>
      </c>
      <c r="H8" s="116">
        <v>0</v>
      </c>
      <c r="I8" s="116">
        <v>0</v>
      </c>
      <c r="J8" s="11"/>
    </row>
    <row r="9" spans="1:10" s="10" customFormat="1" ht="21.75" customHeight="1">
      <c r="A9" s="423" t="s">
        <v>4</v>
      </c>
      <c r="B9" s="116"/>
      <c r="C9" s="422"/>
      <c r="D9" s="422"/>
      <c r="E9" s="116"/>
      <c r="F9" s="116"/>
      <c r="G9" s="116"/>
      <c r="H9" s="116"/>
      <c r="I9" s="116"/>
      <c r="J9" s="393"/>
    </row>
    <row r="10" spans="1:10" s="10" customFormat="1" ht="21.75" customHeight="1">
      <c r="A10" s="291" t="s">
        <v>5</v>
      </c>
      <c r="B10" s="116">
        <v>0</v>
      </c>
      <c r="C10" s="364">
        <v>0</v>
      </c>
      <c r="D10" s="364">
        <v>0</v>
      </c>
      <c r="E10" s="116">
        <v>0</v>
      </c>
      <c r="F10" s="116">
        <v>0</v>
      </c>
      <c r="G10" s="116">
        <v>0</v>
      </c>
      <c r="H10" s="116">
        <v>0</v>
      </c>
      <c r="I10" s="116">
        <v>0</v>
      </c>
      <c r="J10" s="393"/>
    </row>
    <row r="11" spans="1:10" s="10" customFormat="1" ht="21.75" customHeight="1">
      <c r="A11" s="423" t="s">
        <v>6</v>
      </c>
      <c r="B11" s="116"/>
      <c r="C11" s="364"/>
      <c r="D11" s="364"/>
      <c r="E11" s="116"/>
      <c r="F11" s="116"/>
      <c r="G11" s="116"/>
      <c r="H11" s="116"/>
      <c r="I11" s="116"/>
      <c r="J11" s="393"/>
    </row>
    <row r="12" spans="1:10" s="10" customFormat="1" ht="21.75" customHeight="1">
      <c r="A12" s="291" t="s">
        <v>7</v>
      </c>
      <c r="B12" s="116">
        <v>0</v>
      </c>
      <c r="C12" s="364">
        <v>0</v>
      </c>
      <c r="D12" s="364">
        <v>0</v>
      </c>
      <c r="E12" s="116">
        <v>0</v>
      </c>
      <c r="F12" s="116">
        <v>0</v>
      </c>
      <c r="G12" s="116">
        <v>0</v>
      </c>
      <c r="H12" s="116">
        <v>0</v>
      </c>
      <c r="I12" s="116">
        <v>0</v>
      </c>
      <c r="J12" s="393"/>
    </row>
    <row r="13" spans="1:10" s="10" customFormat="1" ht="21.75" customHeight="1">
      <c r="A13" s="423" t="s">
        <v>8</v>
      </c>
      <c r="B13" s="116"/>
      <c r="C13" s="364"/>
      <c r="D13" s="364"/>
      <c r="E13" s="116"/>
      <c r="F13" s="116"/>
      <c r="G13" s="116"/>
      <c r="H13" s="116"/>
      <c r="I13" s="116"/>
      <c r="J13" s="393"/>
    </row>
    <row r="14" spans="1:10" s="10" customFormat="1" ht="21.75" customHeight="1">
      <c r="A14" s="291" t="s">
        <v>9</v>
      </c>
      <c r="B14" s="116">
        <v>0</v>
      </c>
      <c r="C14" s="364">
        <v>0</v>
      </c>
      <c r="D14" s="364">
        <v>0</v>
      </c>
      <c r="E14" s="116">
        <v>0</v>
      </c>
      <c r="F14" s="116">
        <v>0</v>
      </c>
      <c r="G14" s="116">
        <v>0</v>
      </c>
      <c r="H14" s="116">
        <v>0</v>
      </c>
      <c r="I14" s="116">
        <v>0</v>
      </c>
      <c r="J14" s="393"/>
    </row>
    <row r="15" spans="1:10" s="10" customFormat="1" ht="21.75" customHeight="1">
      <c r="A15" s="423" t="s">
        <v>31</v>
      </c>
      <c r="B15" s="116"/>
      <c r="C15" s="364"/>
      <c r="D15" s="364"/>
      <c r="E15" s="116"/>
      <c r="F15" s="116"/>
      <c r="G15" s="116"/>
      <c r="H15" s="116"/>
      <c r="I15" s="116"/>
      <c r="J15" s="393"/>
    </row>
    <row r="16" spans="1:10" s="10" customFormat="1" ht="21.75" customHeight="1">
      <c r="A16" s="291" t="s">
        <v>11</v>
      </c>
      <c r="B16" s="116">
        <v>0</v>
      </c>
      <c r="C16" s="364">
        <v>0</v>
      </c>
      <c r="D16" s="364">
        <v>0</v>
      </c>
      <c r="E16" s="116">
        <v>0</v>
      </c>
      <c r="F16" s="116">
        <v>0</v>
      </c>
      <c r="G16" s="116">
        <v>0</v>
      </c>
      <c r="H16" s="116">
        <v>0</v>
      </c>
      <c r="I16" s="116">
        <v>0</v>
      </c>
      <c r="J16" s="393"/>
    </row>
    <row r="17" spans="1:10" s="10" customFormat="1" ht="21.75" customHeight="1">
      <c r="A17" s="423" t="s">
        <v>32</v>
      </c>
      <c r="B17" s="116"/>
      <c r="C17" s="364"/>
      <c r="D17" s="364"/>
      <c r="E17" s="116"/>
      <c r="F17" s="116"/>
      <c r="G17" s="116"/>
      <c r="H17" s="116"/>
      <c r="I17" s="116"/>
      <c r="J17" s="393"/>
    </row>
    <row r="18" spans="1:10" s="10" customFormat="1" ht="21.75" customHeight="1">
      <c r="A18" s="291" t="s">
        <v>13</v>
      </c>
      <c r="B18" s="116">
        <v>0</v>
      </c>
      <c r="C18" s="364">
        <v>0</v>
      </c>
      <c r="D18" s="364">
        <v>0</v>
      </c>
      <c r="E18" s="116">
        <v>0</v>
      </c>
      <c r="F18" s="116">
        <v>0</v>
      </c>
      <c r="G18" s="116">
        <v>0</v>
      </c>
      <c r="H18" s="116">
        <v>0</v>
      </c>
      <c r="I18" s="116">
        <v>0</v>
      </c>
      <c r="J18" s="393"/>
    </row>
    <row r="19" spans="1:10" s="10" customFormat="1" ht="21.75" customHeight="1">
      <c r="A19" s="423" t="s">
        <v>34</v>
      </c>
      <c r="B19" s="116"/>
      <c r="C19" s="422"/>
      <c r="D19" s="422"/>
      <c r="E19" s="116"/>
      <c r="F19" s="116"/>
      <c r="G19" s="116"/>
      <c r="H19" s="116"/>
      <c r="I19" s="116"/>
      <c r="J19" s="393"/>
    </row>
    <row r="20" spans="1:10" s="10" customFormat="1" ht="21.75" customHeight="1">
      <c r="A20" s="291" t="s">
        <v>15</v>
      </c>
      <c r="B20" s="116">
        <v>0</v>
      </c>
      <c r="C20" s="364">
        <v>0</v>
      </c>
      <c r="D20" s="364">
        <v>0</v>
      </c>
      <c r="E20" s="116">
        <v>0</v>
      </c>
      <c r="F20" s="116">
        <v>0</v>
      </c>
      <c r="G20" s="116">
        <v>0</v>
      </c>
      <c r="H20" s="116">
        <v>0</v>
      </c>
      <c r="I20" s="116">
        <v>0</v>
      </c>
      <c r="J20" s="393"/>
    </row>
    <row r="21" spans="1:10" s="10" customFormat="1" ht="21.75" customHeight="1">
      <c r="A21" s="423" t="s">
        <v>35</v>
      </c>
      <c r="B21" s="116"/>
      <c r="C21" s="422"/>
      <c r="D21" s="422"/>
      <c r="E21" s="116"/>
      <c r="F21" s="116"/>
      <c r="G21" s="116"/>
      <c r="H21" s="116"/>
      <c r="I21" s="116"/>
      <c r="J21" s="393"/>
    </row>
    <row r="22" spans="1:10" s="10" customFormat="1" ht="21.75" customHeight="1">
      <c r="A22" s="291" t="s">
        <v>17</v>
      </c>
      <c r="B22" s="116">
        <v>0</v>
      </c>
      <c r="C22" s="364">
        <v>0</v>
      </c>
      <c r="D22" s="364">
        <v>0</v>
      </c>
      <c r="E22" s="116">
        <v>0</v>
      </c>
      <c r="F22" s="116">
        <v>0</v>
      </c>
      <c r="G22" s="116">
        <v>0</v>
      </c>
      <c r="H22" s="116">
        <v>0</v>
      </c>
      <c r="I22" s="116">
        <v>0</v>
      </c>
      <c r="J22" s="393"/>
    </row>
    <row r="23" spans="1:10" s="10" customFormat="1" ht="21.75" customHeight="1">
      <c r="A23" s="423" t="s">
        <v>36</v>
      </c>
      <c r="B23" s="116"/>
      <c r="C23" s="422"/>
      <c r="D23" s="422"/>
      <c r="E23" s="116"/>
      <c r="F23" s="116"/>
      <c r="G23" s="116"/>
      <c r="H23" s="116"/>
      <c r="I23" s="116"/>
      <c r="J23" s="11"/>
    </row>
    <row r="24" spans="1:10" s="10" customFormat="1" ht="21.75" customHeight="1">
      <c r="A24" s="291" t="s">
        <v>19</v>
      </c>
      <c r="B24" s="116">
        <v>66</v>
      </c>
      <c r="C24" s="422">
        <v>18.7</v>
      </c>
      <c r="D24" s="422">
        <v>10</v>
      </c>
      <c r="E24" s="116">
        <v>21</v>
      </c>
      <c r="F24" s="116">
        <v>6</v>
      </c>
      <c r="G24" s="116">
        <v>0</v>
      </c>
      <c r="H24" s="116">
        <v>0</v>
      </c>
      <c r="I24" s="116">
        <v>0</v>
      </c>
      <c r="J24" s="11"/>
    </row>
    <row r="25" spans="1:10" s="10" customFormat="1" ht="21.75" customHeight="1">
      <c r="A25" s="423" t="s">
        <v>37</v>
      </c>
      <c r="B25" s="116"/>
      <c r="C25" s="422"/>
      <c r="D25" s="422"/>
      <c r="E25" s="116"/>
      <c r="F25" s="116"/>
      <c r="G25" s="116"/>
      <c r="H25" s="116"/>
      <c r="J25" s="11"/>
    </row>
    <row r="26" spans="1:10" s="10" customFormat="1" ht="21.75" customHeight="1">
      <c r="A26" s="291" t="s">
        <v>21</v>
      </c>
      <c r="B26" s="116">
        <v>787</v>
      </c>
      <c r="C26" s="422">
        <v>525.29999999999995</v>
      </c>
      <c r="D26" s="422">
        <v>558</v>
      </c>
      <c r="E26" s="116">
        <v>494</v>
      </c>
      <c r="F26" s="116">
        <v>484</v>
      </c>
      <c r="G26" s="116">
        <v>395.6</v>
      </c>
      <c r="H26" s="116">
        <v>287.04000000000002</v>
      </c>
      <c r="I26" s="10">
        <v>367</v>
      </c>
      <c r="J26" s="11"/>
    </row>
    <row r="27" spans="1:10" s="10" customFormat="1" ht="21.75" customHeight="1">
      <c r="A27" s="423" t="s">
        <v>38</v>
      </c>
      <c r="B27" s="116"/>
      <c r="C27" s="422"/>
      <c r="D27" s="422"/>
      <c r="E27" s="116"/>
      <c r="F27" s="116"/>
      <c r="G27" s="116"/>
      <c r="H27" s="116"/>
      <c r="J27" s="11"/>
    </row>
    <row r="28" spans="1:10" s="10" customFormat="1" ht="21.75" customHeight="1">
      <c r="A28" s="291" t="s">
        <v>23</v>
      </c>
      <c r="B28" s="116">
        <v>10046</v>
      </c>
      <c r="C28" s="422">
        <v>12038</v>
      </c>
      <c r="D28" s="422">
        <v>12169</v>
      </c>
      <c r="E28" s="116">
        <v>12695</v>
      </c>
      <c r="F28" s="116">
        <v>12486</v>
      </c>
      <c r="G28" s="116">
        <v>10669.8</v>
      </c>
      <c r="H28" s="116">
        <v>8686.31</v>
      </c>
      <c r="I28" s="10">
        <v>11056</v>
      </c>
      <c r="J28" s="11"/>
    </row>
    <row r="29" spans="1:10" s="10" customFormat="1" ht="21.75" customHeight="1">
      <c r="A29" s="423" t="s">
        <v>39</v>
      </c>
      <c r="B29" s="116"/>
      <c r="C29" s="422"/>
      <c r="D29" s="422"/>
      <c r="E29" s="116"/>
      <c r="F29" s="116"/>
      <c r="G29" s="116"/>
      <c r="H29" s="116"/>
      <c r="J29" s="11"/>
    </row>
    <row r="30" spans="1:10" s="10" customFormat="1" ht="21.75" customHeight="1">
      <c r="A30" s="291" t="s">
        <v>25</v>
      </c>
      <c r="B30" s="116">
        <v>13887</v>
      </c>
      <c r="C30" s="422">
        <v>18111</v>
      </c>
      <c r="D30" s="422">
        <v>19245</v>
      </c>
      <c r="E30" s="116">
        <v>15856</v>
      </c>
      <c r="F30" s="116">
        <v>19205</v>
      </c>
      <c r="G30" s="116">
        <v>22020.3</v>
      </c>
      <c r="H30" s="116">
        <v>20041.310000000001</v>
      </c>
      <c r="I30" s="10">
        <v>20625</v>
      </c>
      <c r="J30" s="11"/>
    </row>
    <row r="31" spans="1:10" s="10" customFormat="1" ht="21.75" customHeight="1">
      <c r="A31" s="423" t="s">
        <v>40</v>
      </c>
      <c r="B31" s="116"/>
      <c r="C31" s="385"/>
      <c r="D31" s="385"/>
      <c r="E31" s="116"/>
      <c r="F31" s="116"/>
      <c r="G31" s="116"/>
      <c r="H31" s="116"/>
      <c r="J31" s="11"/>
    </row>
    <row r="32" spans="1:10" s="10" customFormat="1" ht="15" customHeight="1">
      <c r="A32" s="123"/>
      <c r="B32" s="123"/>
      <c r="C32" s="123"/>
      <c r="D32" s="123"/>
      <c r="E32" s="123"/>
      <c r="F32" s="123"/>
      <c r="G32" s="123"/>
      <c r="H32" s="123"/>
      <c r="I32" s="123"/>
      <c r="J32" s="11"/>
    </row>
    <row r="33" spans="1:10" s="10" customFormat="1" ht="20.100000000000001" customHeight="1">
      <c r="A33" s="11"/>
      <c r="B33" s="385"/>
      <c r="C33" s="385"/>
      <c r="D33" s="385"/>
      <c r="E33" s="385"/>
      <c r="F33" s="385"/>
      <c r="G33" s="385"/>
      <c r="H33" s="385"/>
      <c r="I33" s="385"/>
      <c r="J33" s="11"/>
    </row>
    <row r="34" spans="1:10" s="10" customFormat="1" ht="20.100000000000001" customHeight="1">
      <c r="A34" s="126"/>
      <c r="B34" s="385"/>
      <c r="C34" s="385"/>
      <c r="D34" s="385"/>
      <c r="E34" s="385"/>
      <c r="F34" s="385"/>
      <c r="G34" s="385"/>
      <c r="H34" s="385"/>
      <c r="I34" s="385"/>
      <c r="J34" s="11"/>
    </row>
    <row r="35" spans="1:10" s="10" customFormat="1" ht="20.100000000000001" customHeight="1">
      <c r="A35" s="128"/>
      <c r="B35" s="126"/>
      <c r="C35" s="11"/>
      <c r="D35" s="11"/>
      <c r="E35" s="356"/>
      <c r="F35" s="356"/>
      <c r="G35" s="356"/>
      <c r="H35" s="356"/>
      <c r="I35" s="356"/>
      <c r="J35" s="11"/>
    </row>
    <row r="36" spans="1:10" s="10" customFormat="1" ht="20.100000000000001" customHeight="1">
      <c r="A36" s="11"/>
      <c r="B36" s="11"/>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12.75">
      <c r="E61" s="285"/>
      <c r="F61" s="285"/>
      <c r="G61" s="285"/>
      <c r="H61" s="285"/>
      <c r="I61" s="285"/>
    </row>
    <row r="62" spans="5:9" s="10" customFormat="1" ht="12.75">
      <c r="E62" s="285"/>
      <c r="F62" s="285"/>
      <c r="G62" s="285"/>
      <c r="H62" s="285"/>
      <c r="I62" s="285"/>
    </row>
    <row r="63" spans="5:9" s="10" customFormat="1" ht="12.75">
      <c r="E63" s="285"/>
      <c r="F63" s="285"/>
      <c r="G63" s="285"/>
      <c r="H63" s="285"/>
      <c r="I63" s="285"/>
    </row>
    <row r="64" spans="5:9" s="10" customFormat="1" ht="12.75">
      <c r="E64" s="285"/>
      <c r="F64" s="285"/>
      <c r="G64" s="285"/>
      <c r="H64" s="285"/>
      <c r="I64" s="285"/>
    </row>
    <row r="65" spans="5:9" s="10" customFormat="1" ht="12.75">
      <c r="E65" s="285"/>
      <c r="F65" s="285"/>
      <c r="G65" s="285"/>
      <c r="H65" s="285"/>
      <c r="I65" s="285"/>
    </row>
    <row r="66" spans="5:9" s="10" customFormat="1" ht="12.75">
      <c r="E66" s="285"/>
      <c r="F66" s="285"/>
      <c r="G66" s="285"/>
      <c r="H66" s="285"/>
      <c r="I66" s="285"/>
    </row>
    <row r="67" spans="5:9" s="10" customFormat="1" ht="12.75">
      <c r="E67" s="285"/>
      <c r="F67" s="285"/>
      <c r="G67" s="285"/>
      <c r="H67" s="285"/>
      <c r="I67" s="285"/>
    </row>
    <row r="68" spans="5:9" s="10" customFormat="1" ht="12.75">
      <c r="E68" s="285"/>
      <c r="F68" s="285"/>
      <c r="G68" s="285"/>
      <c r="H68" s="285"/>
      <c r="I68" s="285"/>
    </row>
    <row r="69" spans="5:9" s="10" customFormat="1" ht="12.75">
      <c r="E69" s="285"/>
      <c r="F69" s="285"/>
      <c r="G69" s="285"/>
      <c r="H69" s="285"/>
      <c r="I69" s="285"/>
    </row>
    <row r="70" spans="5:9" s="10" customFormat="1" ht="12.75">
      <c r="E70" s="285"/>
      <c r="F70" s="285"/>
      <c r="G70" s="285"/>
      <c r="H70" s="285"/>
      <c r="I70" s="285"/>
    </row>
    <row r="71" spans="5:9" s="10" customFormat="1" ht="12.75">
      <c r="E71" s="285"/>
      <c r="F71" s="285"/>
      <c r="G71" s="285"/>
      <c r="H71" s="285"/>
      <c r="I71" s="285"/>
    </row>
    <row r="72" spans="5:9" s="10" customFormat="1" ht="12.75">
      <c r="E72" s="285"/>
      <c r="F72" s="285"/>
      <c r="G72" s="285"/>
      <c r="H72" s="285"/>
      <c r="I72" s="285"/>
    </row>
    <row r="73" spans="5:9" s="10" customFormat="1" ht="12.75">
      <c r="E73" s="285"/>
      <c r="F73" s="285"/>
      <c r="G73" s="285"/>
      <c r="H73" s="285"/>
      <c r="I73" s="285"/>
    </row>
    <row r="74" spans="5:9" s="10" customFormat="1" ht="12.75">
      <c r="E74" s="285"/>
      <c r="F74" s="285"/>
      <c r="G74" s="285"/>
      <c r="H74" s="285"/>
      <c r="I74" s="285"/>
    </row>
    <row r="75" spans="5:9" s="10" customFormat="1" ht="12.75">
      <c r="E75" s="285"/>
      <c r="F75" s="285"/>
      <c r="G75" s="285"/>
      <c r="H75" s="285"/>
      <c r="I75" s="285"/>
    </row>
    <row r="76" spans="5:9" s="10" customFormat="1" ht="12.75">
      <c r="E76" s="285"/>
      <c r="F76" s="285"/>
      <c r="G76" s="285"/>
      <c r="H76" s="285"/>
      <c r="I76" s="285"/>
    </row>
    <row r="77" spans="5:9" s="10" customFormat="1" ht="12.75">
      <c r="E77" s="285"/>
      <c r="F77" s="285"/>
      <c r="G77" s="285"/>
      <c r="H77" s="285"/>
      <c r="I77" s="285"/>
    </row>
    <row r="78" spans="5:9" s="10" customFormat="1" ht="12.75">
      <c r="E78" s="285"/>
      <c r="F78" s="285"/>
      <c r="G78" s="285"/>
      <c r="H78" s="285"/>
      <c r="I78" s="285"/>
    </row>
    <row r="79" spans="5:9" s="10" customFormat="1" ht="12.75">
      <c r="E79" s="285"/>
      <c r="F79" s="285"/>
      <c r="G79" s="285"/>
      <c r="H79" s="285"/>
      <c r="I79" s="285"/>
    </row>
    <row r="80" spans="5:9" s="10" customFormat="1" ht="12.75">
      <c r="E80" s="285"/>
      <c r="F80" s="285"/>
      <c r="G80" s="285"/>
      <c r="H80" s="285"/>
      <c r="I80" s="285"/>
    </row>
    <row r="81" spans="5:9" s="10" customFormat="1" ht="12.75">
      <c r="E81" s="285"/>
      <c r="F81" s="285"/>
      <c r="G81" s="285"/>
      <c r="H81" s="285"/>
      <c r="I81" s="285"/>
    </row>
    <row r="82" spans="5:9" s="10" customFormat="1" ht="12.75">
      <c r="E82" s="285"/>
      <c r="F82" s="285"/>
      <c r="G82" s="285"/>
      <c r="H82" s="285"/>
      <c r="I82" s="285"/>
    </row>
    <row r="83" spans="5:9" s="10" customFormat="1" ht="12.75">
      <c r="E83" s="285"/>
      <c r="F83" s="285"/>
      <c r="G83" s="285"/>
      <c r="H83" s="285"/>
      <c r="I83" s="285"/>
    </row>
    <row r="84" spans="5:9" s="10" customFormat="1" ht="12.75">
      <c r="E84" s="285"/>
      <c r="F84" s="285"/>
      <c r="G84" s="285"/>
      <c r="H84" s="285"/>
      <c r="I84" s="285"/>
    </row>
    <row r="85" spans="5:9" s="10" customFormat="1" ht="12.75">
      <c r="E85" s="285"/>
      <c r="F85" s="285"/>
      <c r="G85" s="285"/>
      <c r="H85" s="285"/>
      <c r="I85" s="285"/>
    </row>
    <row r="86" spans="5:9" s="10" customFormat="1" ht="12.75">
      <c r="E86" s="285"/>
      <c r="F86" s="285"/>
      <c r="G86" s="285"/>
      <c r="H86" s="285"/>
      <c r="I86" s="285"/>
    </row>
    <row r="87" spans="5:9" s="10" customFormat="1" ht="12.75">
      <c r="E87" s="285"/>
      <c r="F87" s="285"/>
      <c r="G87" s="285"/>
      <c r="H87" s="285"/>
      <c r="I87" s="285"/>
    </row>
    <row r="88" spans="5:9" s="10" customFormat="1" ht="12.75">
      <c r="E88" s="285"/>
      <c r="F88" s="285"/>
      <c r="G88" s="285"/>
      <c r="H88" s="285"/>
      <c r="I88" s="285"/>
    </row>
    <row r="89" spans="5:9" s="10" customFormat="1" ht="12.75">
      <c r="E89" s="285"/>
      <c r="F89" s="285"/>
      <c r="G89" s="285"/>
      <c r="H89" s="285"/>
      <c r="I89" s="285"/>
    </row>
    <row r="90" spans="5:9" s="10" customFormat="1" ht="12.75">
      <c r="E90" s="285"/>
      <c r="F90" s="285"/>
      <c r="G90" s="285"/>
      <c r="H90" s="285"/>
      <c r="I90" s="285"/>
    </row>
    <row r="91" spans="5:9" s="10" customFormat="1" ht="12.75">
      <c r="E91" s="285"/>
      <c r="F91" s="285"/>
      <c r="G91" s="285"/>
      <c r="H91" s="285"/>
      <c r="I91" s="285"/>
    </row>
    <row r="92" spans="5:9" s="10" customFormat="1" ht="12.75">
      <c r="E92" s="285"/>
      <c r="F92" s="285"/>
      <c r="G92" s="285"/>
      <c r="H92" s="285"/>
      <c r="I92" s="285"/>
    </row>
    <row r="93" spans="5:9" s="10" customFormat="1" ht="12.75">
      <c r="E93" s="285"/>
      <c r="F93" s="285"/>
      <c r="G93" s="285"/>
      <c r="H93" s="285"/>
      <c r="I93" s="285"/>
    </row>
    <row r="94" spans="5:9" s="10" customFormat="1" ht="12.75">
      <c r="E94" s="285"/>
      <c r="F94" s="285"/>
      <c r="G94" s="285"/>
      <c r="H94" s="285"/>
      <c r="I94" s="285"/>
    </row>
    <row r="95" spans="5:9" s="10" customFormat="1" ht="12.75">
      <c r="E95" s="285"/>
      <c r="F95" s="285"/>
      <c r="G95" s="285"/>
      <c r="H95" s="285"/>
      <c r="I95" s="285"/>
    </row>
    <row r="96" spans="5:9" s="10" customFormat="1" ht="12.75">
      <c r="E96" s="285"/>
      <c r="F96" s="285"/>
      <c r="G96" s="285"/>
      <c r="H96" s="285"/>
      <c r="I96" s="285"/>
    </row>
    <row r="97" spans="5:9" s="10" customFormat="1" ht="12.75">
      <c r="E97" s="285"/>
      <c r="F97" s="285"/>
      <c r="G97" s="285"/>
      <c r="H97" s="285"/>
      <c r="I97" s="285"/>
    </row>
    <row r="98" spans="5:9" s="10" customFormat="1" ht="12.75">
      <c r="E98" s="285"/>
      <c r="F98" s="285"/>
      <c r="G98" s="285"/>
      <c r="H98" s="285"/>
      <c r="I98" s="285"/>
    </row>
    <row r="99" spans="5:9" s="10" customFormat="1" ht="12.75">
      <c r="E99" s="285"/>
      <c r="F99" s="285"/>
      <c r="G99" s="285"/>
      <c r="H99" s="285"/>
      <c r="I99" s="285"/>
    </row>
    <row r="100" spans="5:9" s="10" customFormat="1" ht="12.75">
      <c r="E100" s="285"/>
      <c r="F100" s="285"/>
      <c r="G100" s="285"/>
      <c r="H100" s="285"/>
      <c r="I100" s="285"/>
    </row>
    <row r="101" spans="5:9" s="10" customFormat="1" ht="12.75">
      <c r="E101" s="285"/>
      <c r="F101" s="285"/>
      <c r="G101" s="285"/>
      <c r="H101" s="285"/>
      <c r="I101" s="285"/>
    </row>
    <row r="102" spans="5:9" s="10" customFormat="1" ht="12.75">
      <c r="E102" s="285"/>
      <c r="F102" s="285"/>
      <c r="G102" s="285"/>
      <c r="H102" s="285"/>
      <c r="I102" s="285"/>
    </row>
    <row r="103" spans="5:9" s="10" customFormat="1" ht="12.75">
      <c r="E103" s="285"/>
      <c r="F103" s="285"/>
      <c r="G103" s="285"/>
      <c r="H103" s="285"/>
      <c r="I103" s="285"/>
    </row>
    <row r="104" spans="5:9" s="10" customFormat="1" ht="12.75">
      <c r="E104" s="285"/>
      <c r="F104" s="285"/>
      <c r="G104" s="285"/>
      <c r="H104" s="285"/>
      <c r="I104" s="285"/>
    </row>
    <row r="105" spans="5:9" s="10" customFormat="1" ht="12.75">
      <c r="E105" s="285"/>
      <c r="F105" s="285"/>
      <c r="G105" s="285"/>
      <c r="H105" s="285"/>
      <c r="I105" s="285"/>
    </row>
    <row r="106" spans="5:9" s="10" customFormat="1" ht="12.75">
      <c r="E106" s="285"/>
      <c r="F106" s="285"/>
      <c r="G106" s="285"/>
      <c r="H106" s="285"/>
      <c r="I106" s="285"/>
    </row>
    <row r="107" spans="5:9" s="10" customFormat="1" ht="12.75">
      <c r="E107" s="285"/>
      <c r="F107" s="285"/>
      <c r="G107" s="285"/>
      <c r="H107" s="285"/>
      <c r="I107" s="285"/>
    </row>
    <row r="108" spans="5:9" s="10" customFormat="1" ht="12.75">
      <c r="E108" s="285"/>
      <c r="F108" s="285"/>
      <c r="G108" s="285"/>
      <c r="H108" s="285"/>
      <c r="I108" s="285"/>
    </row>
    <row r="109" spans="5:9" s="10" customFormat="1" ht="12.75">
      <c r="E109" s="285"/>
      <c r="F109" s="285"/>
      <c r="G109" s="285"/>
      <c r="H109" s="285"/>
      <c r="I109" s="285"/>
    </row>
    <row r="110" spans="5:9" s="10" customFormat="1" ht="12.75">
      <c r="E110" s="285"/>
      <c r="F110" s="285"/>
      <c r="G110" s="285"/>
      <c r="H110" s="285"/>
      <c r="I110" s="285"/>
    </row>
    <row r="111" spans="5:9" s="10" customFormat="1" ht="12.75">
      <c r="E111" s="285"/>
      <c r="F111" s="285"/>
      <c r="G111" s="285"/>
      <c r="H111" s="285"/>
      <c r="I111" s="285"/>
    </row>
    <row r="112" spans="5:9" s="10" customFormat="1" ht="12.75">
      <c r="E112" s="285"/>
      <c r="F112" s="285"/>
      <c r="G112" s="285"/>
      <c r="H112" s="285"/>
      <c r="I112" s="285"/>
    </row>
    <row r="113" spans="5:9" s="10" customFormat="1" ht="12.75">
      <c r="E113" s="285"/>
      <c r="F113" s="285"/>
      <c r="G113" s="285"/>
      <c r="H113" s="285"/>
      <c r="I113" s="285"/>
    </row>
    <row r="114" spans="5:9" s="10" customFormat="1" ht="12.75">
      <c r="E114" s="285"/>
      <c r="F114" s="285"/>
      <c r="G114" s="285"/>
      <c r="H114" s="285"/>
      <c r="I114" s="285"/>
    </row>
    <row r="115" spans="5:9" s="10" customFormat="1" ht="12.75">
      <c r="E115" s="285"/>
      <c r="F115" s="285"/>
      <c r="G115" s="285"/>
      <c r="H115" s="285"/>
      <c r="I115" s="285"/>
    </row>
    <row r="116" spans="5:9" s="10" customFormat="1" ht="12.75">
      <c r="E116" s="285"/>
      <c r="F116" s="285"/>
      <c r="G116" s="285"/>
      <c r="H116" s="285"/>
      <c r="I116" s="285"/>
    </row>
    <row r="117" spans="5:9" s="10" customFormat="1" ht="12.75">
      <c r="E117" s="285"/>
      <c r="F117" s="285"/>
      <c r="G117" s="285"/>
      <c r="H117" s="285"/>
      <c r="I117" s="285"/>
    </row>
    <row r="118" spans="5:9" s="10" customFormat="1" ht="12.75">
      <c r="E118" s="285"/>
      <c r="F118" s="285"/>
      <c r="G118" s="285"/>
      <c r="H118" s="285"/>
      <c r="I118" s="285"/>
    </row>
    <row r="119" spans="5:9" s="10" customFormat="1" ht="12.75">
      <c r="E119" s="285"/>
      <c r="F119" s="285"/>
      <c r="G119" s="285"/>
      <c r="H119" s="285"/>
      <c r="I119" s="285"/>
    </row>
    <row r="120" spans="5:9" s="10" customFormat="1" ht="12.75">
      <c r="E120" s="285"/>
      <c r="F120" s="285"/>
      <c r="G120" s="285"/>
      <c r="H120" s="285"/>
      <c r="I120" s="285"/>
    </row>
    <row r="121" spans="5:9" s="10" customFormat="1" ht="12.75">
      <c r="E121" s="285"/>
      <c r="F121" s="285"/>
      <c r="G121" s="285"/>
      <c r="H121" s="285"/>
      <c r="I121" s="285"/>
    </row>
    <row r="122" spans="5:9" s="10" customFormat="1" ht="12.75">
      <c r="E122" s="285"/>
      <c r="F122" s="285"/>
      <c r="G122" s="285"/>
      <c r="H122" s="285"/>
      <c r="I122" s="285"/>
    </row>
    <row r="123" spans="5:9" s="10" customFormat="1" ht="12.75">
      <c r="E123" s="285"/>
      <c r="F123" s="285"/>
      <c r="G123" s="285"/>
      <c r="H123" s="285"/>
      <c r="I123" s="285"/>
    </row>
    <row r="124" spans="5:9" s="10" customFormat="1" ht="12.75">
      <c r="E124" s="285"/>
      <c r="F124" s="285"/>
      <c r="G124" s="285"/>
      <c r="H124" s="285"/>
      <c r="I124" s="285"/>
    </row>
    <row r="125" spans="5:9" s="10" customFormat="1" ht="12.75">
      <c r="E125" s="285"/>
      <c r="F125" s="285"/>
      <c r="G125" s="285"/>
      <c r="H125" s="285"/>
      <c r="I125" s="285"/>
    </row>
    <row r="126" spans="5:9" s="10" customFormat="1" ht="12.75">
      <c r="E126" s="285"/>
      <c r="F126" s="285"/>
      <c r="G126" s="285"/>
      <c r="H126" s="285"/>
      <c r="I126" s="285"/>
    </row>
    <row r="127" spans="5:9" s="10" customFormat="1" ht="12.75">
      <c r="E127" s="285"/>
      <c r="F127" s="285"/>
      <c r="G127" s="285"/>
      <c r="H127" s="285"/>
      <c r="I127" s="285"/>
    </row>
    <row r="128" spans="5:9" s="10" customFormat="1" ht="12.75">
      <c r="E128" s="285"/>
      <c r="F128" s="285"/>
      <c r="G128" s="285"/>
      <c r="H128" s="285"/>
      <c r="I128" s="285"/>
    </row>
    <row r="129" spans="5:9" s="10" customFormat="1" ht="12.75">
      <c r="E129" s="285"/>
      <c r="F129" s="285"/>
      <c r="G129" s="285"/>
      <c r="H129" s="285"/>
      <c r="I129" s="285"/>
    </row>
    <row r="130" spans="5:9" s="10" customFormat="1" ht="12.75">
      <c r="E130" s="285"/>
      <c r="F130" s="285"/>
      <c r="G130" s="285"/>
      <c r="H130" s="285"/>
      <c r="I130" s="285"/>
    </row>
    <row r="131" spans="5:9" s="10" customFormat="1" ht="12.75">
      <c r="E131" s="285"/>
      <c r="F131" s="285"/>
      <c r="G131" s="285"/>
      <c r="H131" s="285"/>
      <c r="I131" s="285"/>
    </row>
    <row r="132" spans="5:9" s="10" customFormat="1" ht="12.75">
      <c r="E132" s="285"/>
      <c r="F132" s="285"/>
      <c r="G132" s="285"/>
      <c r="H132" s="285"/>
      <c r="I132" s="285"/>
    </row>
    <row r="133" spans="5:9" s="10" customFormat="1" ht="12.75">
      <c r="E133" s="285"/>
      <c r="F133" s="285"/>
      <c r="G133" s="285"/>
      <c r="H133" s="285"/>
      <c r="I133" s="285"/>
    </row>
    <row r="134" spans="5:9" s="10" customFormat="1" ht="12.75">
      <c r="E134" s="285"/>
      <c r="F134" s="285"/>
      <c r="G134" s="285"/>
      <c r="H134" s="285"/>
      <c r="I134" s="285"/>
    </row>
    <row r="135" spans="5:9" s="10" customFormat="1" ht="12.75">
      <c r="E135" s="285"/>
      <c r="F135" s="285"/>
      <c r="G135" s="285"/>
      <c r="H135" s="285"/>
      <c r="I135" s="285"/>
    </row>
    <row r="136" spans="5:9" s="10" customFormat="1" ht="12.75">
      <c r="E136" s="285"/>
      <c r="F136" s="285"/>
      <c r="G136" s="285"/>
      <c r="H136" s="285"/>
      <c r="I136" s="285"/>
    </row>
    <row r="137" spans="5:9" s="10" customFormat="1" ht="12.75">
      <c r="E137" s="285"/>
      <c r="F137" s="285"/>
      <c r="G137" s="285"/>
      <c r="H137" s="285"/>
      <c r="I137" s="285"/>
    </row>
    <row r="138" spans="5:9" s="10" customFormat="1" ht="12.75">
      <c r="E138" s="285"/>
      <c r="F138" s="285"/>
      <c r="G138" s="285"/>
      <c r="H138" s="285"/>
      <c r="I138" s="285"/>
    </row>
    <row r="139" spans="5:9" s="10" customFormat="1" ht="12.75">
      <c r="E139" s="285"/>
      <c r="F139" s="285"/>
      <c r="G139" s="285"/>
      <c r="H139" s="285"/>
      <c r="I139" s="285"/>
    </row>
    <row r="140" spans="5:9" s="10" customFormat="1" ht="12.75">
      <c r="E140" s="285"/>
      <c r="F140" s="285"/>
      <c r="G140" s="285"/>
      <c r="H140" s="285"/>
      <c r="I140" s="285"/>
    </row>
    <row r="141" spans="5:9" s="10" customFormat="1" ht="12.75">
      <c r="E141" s="285"/>
      <c r="F141" s="285"/>
      <c r="G141" s="285"/>
      <c r="H141" s="285"/>
      <c r="I141" s="285"/>
    </row>
    <row r="142" spans="5:9" s="10" customFormat="1" ht="12.75">
      <c r="E142" s="285"/>
      <c r="F142" s="285"/>
      <c r="G142" s="285"/>
      <c r="H142" s="285"/>
      <c r="I142" s="285"/>
    </row>
    <row r="143" spans="5:9" s="10" customFormat="1" ht="12.75">
      <c r="E143" s="285"/>
      <c r="F143" s="285"/>
      <c r="G143" s="285"/>
      <c r="H143" s="285"/>
      <c r="I143" s="285"/>
    </row>
    <row r="144" spans="5:9" s="10" customFormat="1" ht="12.75">
      <c r="E144" s="285"/>
      <c r="F144" s="285"/>
      <c r="G144" s="285"/>
      <c r="H144" s="285"/>
      <c r="I144" s="285"/>
    </row>
    <row r="145" spans="5:9" s="10" customFormat="1" ht="12.75">
      <c r="E145" s="285"/>
      <c r="F145" s="285"/>
      <c r="G145" s="285"/>
      <c r="H145" s="285"/>
      <c r="I145" s="285"/>
    </row>
    <row r="146" spans="5:9" s="10" customFormat="1" ht="12.75">
      <c r="E146" s="285"/>
      <c r="F146" s="285"/>
      <c r="G146" s="285"/>
      <c r="H146" s="285"/>
      <c r="I146" s="285"/>
    </row>
    <row r="147" spans="5:9" s="10" customFormat="1" ht="12.75">
      <c r="E147" s="285"/>
      <c r="F147" s="285"/>
      <c r="G147" s="285"/>
      <c r="H147" s="285"/>
      <c r="I147" s="285"/>
    </row>
    <row r="148" spans="5:9" s="10" customFormat="1" ht="12.75">
      <c r="E148" s="285"/>
      <c r="F148" s="285"/>
      <c r="G148" s="285"/>
      <c r="H148" s="285"/>
      <c r="I148" s="285"/>
    </row>
    <row r="149" spans="5:9" s="10" customFormat="1" ht="12.75">
      <c r="E149" s="285"/>
      <c r="F149" s="285"/>
      <c r="G149" s="285"/>
      <c r="H149" s="285"/>
      <c r="I149" s="285"/>
    </row>
    <row r="150" spans="5:9" s="10" customFormat="1" ht="12.75">
      <c r="E150" s="285"/>
      <c r="F150" s="285"/>
      <c r="G150" s="285"/>
      <c r="H150" s="285"/>
      <c r="I150" s="285"/>
    </row>
    <row r="151" spans="5:9" s="10" customFormat="1" ht="12.75">
      <c r="E151" s="285"/>
      <c r="F151" s="285"/>
      <c r="G151" s="285"/>
      <c r="H151" s="285"/>
      <c r="I151" s="285"/>
    </row>
    <row r="152" spans="5:9" s="10" customFormat="1" ht="12.75">
      <c r="E152" s="285"/>
      <c r="F152" s="285"/>
      <c r="G152" s="285"/>
      <c r="H152" s="285"/>
      <c r="I152" s="285"/>
    </row>
    <row r="153" spans="5:9" s="10" customFormat="1" ht="12.75">
      <c r="E153" s="285"/>
      <c r="F153" s="285"/>
      <c r="G153" s="285"/>
      <c r="H153" s="285"/>
      <c r="I153" s="285"/>
    </row>
    <row r="154" spans="5:9" s="10" customFormat="1" ht="12.75">
      <c r="E154" s="285"/>
      <c r="F154" s="285"/>
      <c r="G154" s="285"/>
      <c r="H154" s="285"/>
      <c r="I154" s="285"/>
    </row>
    <row r="155" spans="5:9" s="10" customFormat="1" ht="12.75">
      <c r="E155" s="285"/>
      <c r="F155" s="285"/>
      <c r="G155" s="285"/>
      <c r="H155" s="285"/>
      <c r="I155" s="285"/>
    </row>
    <row r="156" spans="5:9" s="10" customFormat="1" ht="12.75">
      <c r="E156" s="285"/>
      <c r="F156" s="285"/>
      <c r="G156" s="285"/>
      <c r="H156" s="285"/>
      <c r="I156" s="285"/>
    </row>
    <row r="157" spans="5:9" s="10" customFormat="1" ht="12.75">
      <c r="E157" s="285"/>
      <c r="F157" s="285"/>
      <c r="G157" s="285"/>
      <c r="H157" s="285"/>
      <c r="I157" s="285"/>
    </row>
    <row r="158" spans="5:9" s="10" customFormat="1" ht="12.75">
      <c r="E158" s="285"/>
      <c r="F158" s="285"/>
      <c r="G158" s="285"/>
      <c r="H158" s="285"/>
      <c r="I158" s="285"/>
    </row>
    <row r="159" spans="5:9" s="10" customFormat="1" ht="12.75">
      <c r="E159" s="285"/>
      <c r="F159" s="285"/>
      <c r="G159" s="285"/>
      <c r="H159" s="285"/>
      <c r="I159" s="285"/>
    </row>
    <row r="160" spans="5:9" s="10" customFormat="1" ht="12.75">
      <c r="E160" s="285"/>
      <c r="F160" s="285"/>
      <c r="G160" s="285"/>
      <c r="H160" s="285"/>
      <c r="I160" s="285"/>
    </row>
    <row r="161" spans="5:9" s="10" customFormat="1" ht="12.75">
      <c r="E161" s="285"/>
      <c r="F161" s="285"/>
      <c r="G161" s="285"/>
      <c r="H161" s="285"/>
      <c r="I161" s="285"/>
    </row>
    <row r="162" spans="5:9" s="10" customFormat="1" ht="12.75">
      <c r="E162" s="285"/>
      <c r="F162" s="285"/>
      <c r="G162" s="285"/>
      <c r="H162" s="285"/>
      <c r="I162" s="285"/>
    </row>
    <row r="163" spans="5:9" s="10" customFormat="1" ht="12.75">
      <c r="E163" s="285"/>
      <c r="F163" s="285"/>
      <c r="G163" s="285"/>
      <c r="H163" s="285"/>
      <c r="I163" s="285"/>
    </row>
    <row r="164" spans="5:9" s="10" customFormat="1" ht="12.75">
      <c r="E164" s="285"/>
      <c r="F164" s="285"/>
      <c r="G164" s="285"/>
      <c r="H164" s="285"/>
      <c r="I164" s="285"/>
    </row>
    <row r="165" spans="5:9" s="10" customFormat="1" ht="12.75">
      <c r="E165" s="285"/>
      <c r="F165" s="285"/>
      <c r="G165" s="285"/>
      <c r="H165" s="285"/>
      <c r="I165" s="285"/>
    </row>
    <row r="166" spans="5:9" s="10" customFormat="1" ht="12.75">
      <c r="E166" s="285"/>
      <c r="F166" s="285"/>
      <c r="G166" s="285"/>
      <c r="H166" s="285"/>
      <c r="I166" s="285"/>
    </row>
    <row r="167" spans="5:9" s="10" customFormat="1" ht="12.75">
      <c r="E167" s="285"/>
      <c r="F167" s="285"/>
      <c r="G167" s="285"/>
      <c r="H167" s="285"/>
      <c r="I167" s="285"/>
    </row>
    <row r="168" spans="5:9" s="10" customFormat="1" ht="12.75">
      <c r="E168" s="285"/>
      <c r="F168" s="285"/>
      <c r="G168" s="285"/>
      <c r="H168" s="285"/>
      <c r="I168" s="285"/>
    </row>
    <row r="169" spans="5:9" s="10" customFormat="1" ht="12.75">
      <c r="E169" s="285"/>
      <c r="F169" s="285"/>
      <c r="G169" s="285"/>
      <c r="H169" s="285"/>
      <c r="I169" s="285"/>
    </row>
    <row r="170" spans="5:9" s="10" customFormat="1" ht="12.75">
      <c r="E170" s="285"/>
      <c r="F170" s="285"/>
      <c r="G170" s="285"/>
      <c r="H170" s="285"/>
      <c r="I170" s="285"/>
    </row>
    <row r="171" spans="5:9" s="10" customFormat="1" ht="12.75">
      <c r="E171" s="285"/>
      <c r="F171" s="285"/>
      <c r="G171" s="285"/>
      <c r="H171" s="285"/>
      <c r="I171" s="285"/>
    </row>
    <row r="172" spans="5:9" s="10" customFormat="1" ht="12.75">
      <c r="E172" s="285"/>
      <c r="F172" s="285"/>
      <c r="G172" s="285"/>
      <c r="H172" s="285"/>
      <c r="I172" s="285"/>
    </row>
    <row r="173" spans="5:9" s="10" customFormat="1" ht="12.75">
      <c r="E173" s="285"/>
      <c r="F173" s="285"/>
      <c r="G173" s="285"/>
      <c r="H173" s="285"/>
      <c r="I173" s="285"/>
    </row>
    <row r="174" spans="5:9" s="10" customFormat="1" ht="12.75">
      <c r="E174" s="285"/>
      <c r="F174" s="285"/>
      <c r="G174" s="285"/>
      <c r="H174" s="285"/>
      <c r="I174" s="285"/>
    </row>
    <row r="175" spans="5:9" s="10" customFormat="1" ht="12.75">
      <c r="E175" s="285"/>
      <c r="F175" s="285"/>
      <c r="G175" s="285"/>
      <c r="H175" s="285"/>
      <c r="I175" s="285"/>
    </row>
    <row r="176" spans="5:9" s="10" customFormat="1" ht="12.75">
      <c r="E176" s="285"/>
      <c r="F176" s="285"/>
      <c r="G176" s="285"/>
      <c r="H176" s="285"/>
      <c r="I176" s="285"/>
    </row>
    <row r="177" spans="5:9" s="10" customFormat="1" ht="12.75">
      <c r="E177" s="285"/>
      <c r="F177" s="285"/>
      <c r="G177" s="285"/>
      <c r="H177" s="285"/>
      <c r="I177" s="285"/>
    </row>
  </sheetData>
  <pageMargins left="0.98425196850393704" right="0.98425196850393704" top="0.94488188976377996" bottom="1.49606299212598" header="0.511811023622047" footer="1.1811023622047201"/>
  <pageSetup paperSize="9" firstPageNumber="362"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89"/>
  <sheetViews>
    <sheetView workbookViewId="0">
      <selection activeCell="N5" sqref="N5"/>
    </sheetView>
  </sheetViews>
  <sheetFormatPr defaultRowHeight="15.95" customHeight="1"/>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646</v>
      </c>
      <c r="B1" s="1"/>
      <c r="E1" s="356"/>
      <c r="F1" s="356"/>
      <c r="G1" s="356"/>
      <c r="H1" s="356"/>
      <c r="I1" s="356"/>
    </row>
    <row r="2" spans="1:10" s="3" customFormat="1" ht="20.100000000000001" customHeight="1">
      <c r="A2" s="4" t="s">
        <v>419</v>
      </c>
      <c r="B2" s="1"/>
      <c r="E2" s="356"/>
      <c r="F2" s="356"/>
      <c r="G2" s="356"/>
      <c r="H2" s="356"/>
      <c r="I2" s="356"/>
    </row>
    <row r="3" spans="1:10" s="3" customFormat="1" ht="21" customHeight="1">
      <c r="A3" s="6"/>
      <c r="E3" s="356"/>
      <c r="F3" s="356"/>
      <c r="G3" s="356"/>
      <c r="H3" s="356"/>
      <c r="I3" s="356"/>
    </row>
    <row r="4" spans="1:10" s="10" customFormat="1" ht="21" customHeight="1">
      <c r="A4" s="123"/>
      <c r="B4" s="180"/>
      <c r="C4" s="11"/>
      <c r="D4" s="189"/>
      <c r="F4" s="356"/>
      <c r="G4" s="356"/>
      <c r="H4" s="356"/>
      <c r="I4" s="179" t="s">
        <v>385</v>
      </c>
    </row>
    <row r="5" spans="1:10" s="10" customFormat="1" ht="21" customHeight="1">
      <c r="A5" s="11"/>
      <c r="B5" s="12">
        <v>2010</v>
      </c>
      <c r="C5" s="131">
        <v>2014</v>
      </c>
      <c r="D5" s="131">
        <v>2015</v>
      </c>
      <c r="E5" s="131">
        <v>2016</v>
      </c>
      <c r="F5" s="131">
        <v>2017</v>
      </c>
      <c r="G5" s="131">
        <v>2018</v>
      </c>
      <c r="H5" s="131">
        <v>2019</v>
      </c>
      <c r="I5" s="131">
        <v>2020</v>
      </c>
    </row>
    <row r="6" spans="1:10" s="10" customFormat="1" ht="7.5" customHeight="1">
      <c r="A6" s="11"/>
      <c r="B6" s="190"/>
      <c r="C6" s="118"/>
      <c r="D6" s="11"/>
      <c r="E6" s="356"/>
      <c r="F6" s="356"/>
      <c r="G6" s="356"/>
      <c r="H6" s="356"/>
      <c r="I6" s="356"/>
    </row>
    <row r="7" spans="1:10" s="10" customFormat="1" ht="21.75" customHeight="1">
      <c r="A7" s="15" t="s">
        <v>2</v>
      </c>
      <c r="B7" s="358">
        <f>SUM(B8:B30)</f>
        <v>17108</v>
      </c>
      <c r="C7" s="356">
        <f t="shared" ref="C7:D7" si="0">SUM(C8:C31)</f>
        <v>15226</v>
      </c>
      <c r="D7" s="356">
        <f t="shared" si="0"/>
        <v>15045</v>
      </c>
      <c r="E7" s="358">
        <v>14665</v>
      </c>
      <c r="F7" s="358">
        <v>14350</v>
      </c>
      <c r="G7" s="358">
        <v>13358.2</v>
      </c>
      <c r="H7" s="358">
        <v>12865.5</v>
      </c>
      <c r="I7" s="358">
        <v>12635.6</v>
      </c>
      <c r="J7" s="356"/>
    </row>
    <row r="8" spans="1:10" s="10" customFormat="1" ht="21.75" customHeight="1">
      <c r="A8" s="19" t="s">
        <v>3</v>
      </c>
      <c r="B8" s="116">
        <v>13</v>
      </c>
      <c r="C8" s="422">
        <v>4</v>
      </c>
      <c r="D8" s="422">
        <v>4</v>
      </c>
      <c r="E8" s="116">
        <v>5</v>
      </c>
      <c r="F8" s="116">
        <v>4.9000000000000004</v>
      </c>
      <c r="G8" s="116">
        <v>1</v>
      </c>
      <c r="H8" s="116">
        <v>1.1000000000000001</v>
      </c>
      <c r="I8" s="116">
        <v>1.6</v>
      </c>
      <c r="J8" s="385"/>
    </row>
    <row r="9" spans="1:10" s="10" customFormat="1" ht="21.75" customHeight="1">
      <c r="A9" s="186" t="s">
        <v>4</v>
      </c>
      <c r="B9" s="116"/>
      <c r="C9" s="422"/>
      <c r="D9" s="422"/>
      <c r="E9" s="116"/>
      <c r="F9" s="116"/>
      <c r="G9" s="116"/>
      <c r="H9" s="116"/>
      <c r="I9" s="116"/>
      <c r="J9" s="385"/>
    </row>
    <row r="10" spans="1:10" s="10" customFormat="1" ht="21.75" customHeight="1">
      <c r="A10" s="19" t="s">
        <v>5</v>
      </c>
      <c r="B10" s="116">
        <v>0</v>
      </c>
      <c r="C10" s="364">
        <v>0</v>
      </c>
      <c r="D10" s="364">
        <v>0</v>
      </c>
      <c r="E10" s="116">
        <v>0</v>
      </c>
      <c r="F10" s="116">
        <v>0</v>
      </c>
      <c r="G10" s="116">
        <v>0</v>
      </c>
      <c r="H10" s="116">
        <v>0</v>
      </c>
      <c r="I10" s="116">
        <v>0</v>
      </c>
      <c r="J10" s="385"/>
    </row>
    <row r="11" spans="1:10" s="10" customFormat="1" ht="21.75" customHeight="1">
      <c r="A11" s="186" t="s">
        <v>6</v>
      </c>
      <c r="B11" s="116"/>
      <c r="C11" s="364"/>
      <c r="D11" s="364"/>
      <c r="E11" s="116"/>
      <c r="F11" s="116"/>
      <c r="G11" s="116"/>
      <c r="H11" s="116"/>
      <c r="I11" s="116"/>
      <c r="J11" s="385"/>
    </row>
    <row r="12" spans="1:10" s="10" customFormat="1" ht="21.75" customHeight="1">
      <c r="A12" s="19" t="s">
        <v>7</v>
      </c>
      <c r="B12" s="116">
        <v>1708</v>
      </c>
      <c r="C12" s="364">
        <v>1300</v>
      </c>
      <c r="D12" s="364">
        <v>1335</v>
      </c>
      <c r="E12" s="116">
        <v>1276</v>
      </c>
      <c r="F12" s="116">
        <v>1257</v>
      </c>
      <c r="G12" s="116">
        <v>1210</v>
      </c>
      <c r="H12" s="116">
        <v>1200</v>
      </c>
      <c r="I12" s="116">
        <v>1067</v>
      </c>
      <c r="J12" s="385"/>
    </row>
    <row r="13" spans="1:10" s="10" customFormat="1" ht="21.75" customHeight="1">
      <c r="A13" s="186" t="s">
        <v>8</v>
      </c>
      <c r="B13" s="116"/>
      <c r="C13" s="364"/>
      <c r="D13" s="364"/>
      <c r="E13" s="116"/>
      <c r="F13" s="116"/>
      <c r="G13" s="116"/>
      <c r="H13" s="116"/>
      <c r="I13" s="116"/>
      <c r="J13" s="385"/>
    </row>
    <row r="14" spans="1:10" s="10" customFormat="1" ht="21.75" customHeight="1">
      <c r="A14" s="19" t="s">
        <v>9</v>
      </c>
      <c r="B14" s="116">
        <v>110</v>
      </c>
      <c r="C14" s="364">
        <v>83</v>
      </c>
      <c r="D14" s="364">
        <v>89</v>
      </c>
      <c r="E14" s="116">
        <v>89</v>
      </c>
      <c r="F14" s="116">
        <v>86</v>
      </c>
      <c r="G14" s="116">
        <v>89</v>
      </c>
      <c r="H14" s="116">
        <v>89</v>
      </c>
      <c r="I14" s="116">
        <v>94</v>
      </c>
      <c r="J14" s="385"/>
    </row>
    <row r="15" spans="1:10" s="10" customFormat="1" ht="21.75" customHeight="1">
      <c r="A15" s="186" t="s">
        <v>31</v>
      </c>
      <c r="B15" s="116"/>
      <c r="C15" s="364"/>
      <c r="D15" s="364"/>
      <c r="E15" s="116"/>
      <c r="F15" s="116"/>
      <c r="G15" s="116"/>
      <c r="H15" s="116"/>
      <c r="I15" s="116"/>
      <c r="J15" s="385"/>
    </row>
    <row r="16" spans="1:10" s="10" customFormat="1" ht="21.75" customHeight="1">
      <c r="A16" s="19" t="s">
        <v>11</v>
      </c>
      <c r="B16" s="116">
        <v>1729</v>
      </c>
      <c r="C16" s="364">
        <v>1516</v>
      </c>
      <c r="D16" s="364">
        <v>1402</v>
      </c>
      <c r="E16" s="116">
        <v>1378</v>
      </c>
      <c r="F16" s="116">
        <v>1247.5</v>
      </c>
      <c r="G16" s="116">
        <v>1033</v>
      </c>
      <c r="H16" s="116">
        <v>951</v>
      </c>
      <c r="I16" s="116">
        <v>715</v>
      </c>
      <c r="J16" s="385"/>
    </row>
    <row r="17" spans="1:10" s="10" customFormat="1" ht="21.75" customHeight="1">
      <c r="A17" s="186" t="s">
        <v>32</v>
      </c>
      <c r="B17" s="116"/>
      <c r="C17" s="364"/>
      <c r="D17" s="364"/>
      <c r="E17" s="116"/>
      <c r="F17" s="116"/>
      <c r="G17" s="116"/>
      <c r="H17" s="116"/>
      <c r="I17" s="116"/>
      <c r="J17" s="385"/>
    </row>
    <row r="18" spans="1:10" s="10" customFormat="1" ht="21.75" customHeight="1">
      <c r="A18" s="19" t="s">
        <v>13</v>
      </c>
      <c r="B18" s="116">
        <v>3205</v>
      </c>
      <c r="C18" s="364">
        <v>2574</v>
      </c>
      <c r="D18" s="364">
        <v>2475</v>
      </c>
      <c r="E18" s="116">
        <v>2409</v>
      </c>
      <c r="F18" s="116">
        <v>2080</v>
      </c>
      <c r="G18" s="116">
        <v>2094.5</v>
      </c>
      <c r="H18" s="116">
        <v>1835</v>
      </c>
      <c r="I18" s="116">
        <v>1790</v>
      </c>
      <c r="J18" s="385"/>
    </row>
    <row r="19" spans="1:10" s="10" customFormat="1" ht="21.75" customHeight="1">
      <c r="A19" s="186" t="s">
        <v>34</v>
      </c>
      <c r="B19" s="116"/>
      <c r="C19" s="422"/>
      <c r="D19" s="422"/>
      <c r="E19" s="116"/>
      <c r="F19" s="116"/>
      <c r="G19" s="116"/>
      <c r="H19" s="116"/>
      <c r="I19" s="116"/>
      <c r="J19" s="385"/>
    </row>
    <row r="20" spans="1:10" s="10" customFormat="1" ht="21.75" customHeight="1">
      <c r="A20" s="19" t="s">
        <v>15</v>
      </c>
      <c r="B20" s="116">
        <v>3492</v>
      </c>
      <c r="C20" s="364">
        <v>3349</v>
      </c>
      <c r="D20" s="364">
        <v>3375</v>
      </c>
      <c r="E20" s="116">
        <v>3339</v>
      </c>
      <c r="F20" s="116">
        <v>3332</v>
      </c>
      <c r="G20" s="116">
        <v>3058</v>
      </c>
      <c r="H20" s="116">
        <v>2802</v>
      </c>
      <c r="I20" s="116">
        <v>2713</v>
      </c>
      <c r="J20" s="385"/>
    </row>
    <row r="21" spans="1:10" s="10" customFormat="1" ht="21.75" customHeight="1">
      <c r="A21" s="186" t="s">
        <v>35</v>
      </c>
      <c r="B21" s="116"/>
      <c r="C21" s="422"/>
      <c r="D21" s="422"/>
      <c r="E21" s="116"/>
      <c r="F21" s="116"/>
      <c r="G21" s="116"/>
      <c r="H21" s="116"/>
      <c r="I21" s="116"/>
      <c r="J21" s="385"/>
    </row>
    <row r="22" spans="1:10" s="10" customFormat="1" ht="21.75" customHeight="1">
      <c r="A22" s="19" t="s">
        <v>17</v>
      </c>
      <c r="B22" s="116">
        <v>1981</v>
      </c>
      <c r="C22" s="364">
        <v>1983</v>
      </c>
      <c r="D22" s="364">
        <v>1979</v>
      </c>
      <c r="E22" s="116">
        <v>2008</v>
      </c>
      <c r="F22" s="116">
        <v>2105</v>
      </c>
      <c r="G22" s="116">
        <v>2069.1999999999998</v>
      </c>
      <c r="H22" s="116">
        <v>1977.8</v>
      </c>
      <c r="I22" s="116">
        <v>2075</v>
      </c>
      <c r="J22" s="385"/>
    </row>
    <row r="23" spans="1:10" s="10" customFormat="1" ht="21.75" customHeight="1">
      <c r="A23" s="186" t="s">
        <v>36</v>
      </c>
      <c r="B23" s="116"/>
      <c r="C23" s="422"/>
      <c r="D23" s="422"/>
      <c r="E23" s="116"/>
      <c r="F23" s="116"/>
      <c r="G23" s="116"/>
      <c r="H23" s="116"/>
      <c r="I23" s="116"/>
      <c r="J23" s="385"/>
    </row>
    <row r="24" spans="1:10" s="10" customFormat="1" ht="21.75" customHeight="1">
      <c r="A24" s="19" t="s">
        <v>19</v>
      </c>
      <c r="B24" s="116">
        <v>95</v>
      </c>
      <c r="C24" s="422">
        <v>29</v>
      </c>
      <c r="D24" s="422">
        <v>26</v>
      </c>
      <c r="E24" s="116">
        <v>24</v>
      </c>
      <c r="F24" s="116">
        <v>25.2</v>
      </c>
      <c r="G24" s="116">
        <v>8</v>
      </c>
      <c r="H24" s="116">
        <v>0</v>
      </c>
      <c r="I24" s="116">
        <v>0</v>
      </c>
      <c r="J24" s="385"/>
    </row>
    <row r="25" spans="1:10" s="10" customFormat="1" ht="21.75" customHeight="1">
      <c r="A25" s="186" t="s">
        <v>37</v>
      </c>
      <c r="B25" s="116"/>
      <c r="C25" s="422"/>
      <c r="D25" s="422"/>
      <c r="E25" s="116"/>
      <c r="F25" s="116"/>
      <c r="G25" s="116"/>
      <c r="H25" s="116"/>
      <c r="I25" s="116"/>
      <c r="J25" s="385"/>
    </row>
    <row r="26" spans="1:10" s="10" customFormat="1" ht="21.75" customHeight="1">
      <c r="A26" s="19" t="s">
        <v>21</v>
      </c>
      <c r="B26" s="116">
        <v>251</v>
      </c>
      <c r="C26" s="422">
        <v>148</v>
      </c>
      <c r="D26" s="422">
        <v>157</v>
      </c>
      <c r="E26" s="116">
        <v>146</v>
      </c>
      <c r="F26" s="116">
        <v>136.30000000000001</v>
      </c>
      <c r="G26" s="116">
        <v>84</v>
      </c>
      <c r="H26" s="116">
        <v>81.5</v>
      </c>
      <c r="I26" s="116">
        <v>66</v>
      </c>
      <c r="J26" s="385"/>
    </row>
    <row r="27" spans="1:10" s="10" customFormat="1" ht="21.75" customHeight="1">
      <c r="A27" s="186" t="s">
        <v>38</v>
      </c>
      <c r="B27" s="116"/>
      <c r="C27" s="422"/>
      <c r="D27" s="422"/>
      <c r="E27" s="116"/>
      <c r="F27" s="116"/>
      <c r="G27" s="116"/>
      <c r="H27" s="116"/>
      <c r="I27" s="116"/>
      <c r="J27" s="385"/>
    </row>
    <row r="28" spans="1:10" s="10" customFormat="1" ht="21.75" customHeight="1">
      <c r="A28" s="19" t="s">
        <v>23</v>
      </c>
      <c r="B28" s="116">
        <v>2970</v>
      </c>
      <c r="C28" s="422">
        <v>2740</v>
      </c>
      <c r="D28" s="422">
        <v>2756</v>
      </c>
      <c r="E28" s="116">
        <v>2550</v>
      </c>
      <c r="F28" s="116">
        <v>2441.8000000000002</v>
      </c>
      <c r="G28" s="116">
        <v>2126</v>
      </c>
      <c r="H28" s="116">
        <v>2078.1</v>
      </c>
      <c r="I28" s="116">
        <v>2177</v>
      </c>
      <c r="J28" s="385"/>
    </row>
    <row r="29" spans="1:10" s="10" customFormat="1" ht="21.75" customHeight="1">
      <c r="A29" s="186" t="s">
        <v>39</v>
      </c>
      <c r="B29" s="116"/>
      <c r="C29" s="422"/>
      <c r="D29" s="422"/>
      <c r="E29" s="116"/>
      <c r="F29" s="116"/>
      <c r="G29" s="116"/>
      <c r="H29" s="116"/>
      <c r="I29" s="116"/>
      <c r="J29" s="385"/>
    </row>
    <row r="30" spans="1:10" s="10" customFormat="1" ht="21.75" customHeight="1">
      <c r="A30" s="19" t="s">
        <v>25</v>
      </c>
      <c r="B30" s="116">
        <v>1554</v>
      </c>
      <c r="C30" s="422">
        <v>1500</v>
      </c>
      <c r="D30" s="422">
        <v>1447</v>
      </c>
      <c r="E30" s="116">
        <v>1441</v>
      </c>
      <c r="F30" s="116">
        <v>1634.3</v>
      </c>
      <c r="G30" s="116">
        <v>1585.5</v>
      </c>
      <c r="H30" s="116">
        <v>1850</v>
      </c>
      <c r="I30" s="116">
        <v>1937</v>
      </c>
      <c r="J30" s="385"/>
    </row>
    <row r="31" spans="1:10" s="10" customFormat="1" ht="21.75" customHeight="1">
      <c r="A31" s="186" t="s">
        <v>40</v>
      </c>
      <c r="B31" s="385"/>
      <c r="C31" s="385"/>
      <c r="D31" s="385"/>
      <c r="E31" s="385"/>
      <c r="F31" s="385"/>
      <c r="G31" s="385"/>
      <c r="H31" s="385"/>
      <c r="J31" s="385"/>
    </row>
    <row r="32" spans="1:10" s="10" customFormat="1" ht="15.75" customHeight="1">
      <c r="A32" s="123"/>
      <c r="B32" s="123"/>
      <c r="C32" s="123"/>
      <c r="D32" s="123"/>
      <c r="E32" s="123"/>
      <c r="F32" s="123"/>
      <c r="G32" s="123"/>
      <c r="H32" s="123"/>
      <c r="I32" s="123"/>
      <c r="J32" s="385"/>
    </row>
    <row r="33" spans="1:9" s="10" customFormat="1" ht="20.100000000000001" customHeight="1">
      <c r="A33" s="11"/>
      <c r="B33" s="11"/>
      <c r="C33" s="11"/>
      <c r="D33" s="11"/>
      <c r="E33" s="356"/>
      <c r="F33" s="356"/>
      <c r="G33" s="356"/>
      <c r="H33" s="356"/>
      <c r="I33" s="356"/>
    </row>
    <row r="34" spans="1:9" s="10" customFormat="1" ht="20.100000000000001" customHeight="1">
      <c r="A34" s="126"/>
      <c r="B34" s="127"/>
      <c r="C34" s="11"/>
      <c r="D34" s="11"/>
      <c r="E34" s="356"/>
      <c r="F34" s="356"/>
      <c r="G34" s="356"/>
      <c r="H34" s="356"/>
      <c r="I34" s="356"/>
    </row>
    <row r="35" spans="1:9" s="10" customFormat="1" ht="20.100000000000001" customHeight="1">
      <c r="A35" s="128"/>
      <c r="B35" s="126"/>
      <c r="C35" s="11"/>
      <c r="D35" s="11"/>
      <c r="E35" s="356"/>
      <c r="F35" s="356"/>
      <c r="G35" s="356"/>
      <c r="H35" s="356"/>
      <c r="I35" s="356"/>
    </row>
    <row r="36" spans="1:9" s="10" customFormat="1" ht="20.100000000000001" customHeight="1">
      <c r="A36" s="11"/>
      <c r="B36" s="11"/>
      <c r="C36" s="11"/>
      <c r="D36" s="11"/>
      <c r="E36" s="356"/>
      <c r="F36" s="356"/>
      <c r="G36" s="356"/>
      <c r="H36" s="356"/>
      <c r="I36" s="356"/>
    </row>
    <row r="37" spans="1:9" s="10" customFormat="1" ht="20.100000000000001" customHeight="1">
      <c r="A37" s="11"/>
      <c r="B37" s="11"/>
      <c r="C37" s="11"/>
      <c r="D37" s="11"/>
      <c r="E37" s="356"/>
      <c r="F37" s="356"/>
      <c r="G37" s="356"/>
      <c r="H37" s="356"/>
      <c r="I37" s="356"/>
    </row>
    <row r="38" spans="1:9" s="10" customFormat="1" ht="20.100000000000001" customHeight="1">
      <c r="E38" s="285"/>
      <c r="F38" s="285"/>
      <c r="G38" s="285"/>
      <c r="H38" s="285"/>
      <c r="I38" s="285"/>
    </row>
    <row r="39" spans="1:9" s="10" customFormat="1" ht="20.100000000000001" customHeight="1">
      <c r="E39" s="285"/>
      <c r="F39" s="285"/>
      <c r="G39" s="285"/>
      <c r="H39" s="285"/>
      <c r="I39" s="285"/>
    </row>
    <row r="40" spans="1:9" s="10" customFormat="1" ht="20.100000000000001" customHeight="1">
      <c r="E40" s="285"/>
      <c r="F40" s="285"/>
      <c r="G40" s="285"/>
      <c r="H40" s="285"/>
      <c r="I40" s="285"/>
    </row>
    <row r="41" spans="1:9" s="10" customFormat="1" ht="20.100000000000001" customHeight="1">
      <c r="E41" s="285"/>
      <c r="F41" s="285"/>
      <c r="G41" s="285"/>
      <c r="H41" s="285"/>
      <c r="I41" s="285"/>
    </row>
    <row r="42" spans="1:9" s="10" customFormat="1" ht="20.100000000000001" customHeight="1">
      <c r="E42" s="285"/>
      <c r="F42" s="285"/>
      <c r="G42" s="285"/>
      <c r="H42" s="285"/>
      <c r="I42" s="285"/>
    </row>
    <row r="43" spans="1:9" s="10" customFormat="1" ht="20.100000000000001" customHeight="1">
      <c r="E43" s="285"/>
      <c r="F43" s="285"/>
      <c r="G43" s="285"/>
      <c r="H43" s="285"/>
      <c r="I43" s="285"/>
    </row>
    <row r="44" spans="1:9" s="10" customFormat="1" ht="20.100000000000001" customHeight="1">
      <c r="E44" s="285"/>
      <c r="F44" s="285"/>
      <c r="G44" s="285"/>
      <c r="H44" s="285"/>
      <c r="I44" s="285"/>
    </row>
    <row r="45" spans="1:9" s="10" customFormat="1" ht="20.100000000000001" customHeight="1">
      <c r="E45" s="285"/>
      <c r="F45" s="285"/>
      <c r="G45" s="285"/>
      <c r="H45" s="285"/>
      <c r="I45" s="285"/>
    </row>
    <row r="46" spans="1:9" s="10" customFormat="1" ht="20.100000000000001" customHeight="1">
      <c r="E46" s="285"/>
      <c r="F46" s="285"/>
      <c r="G46" s="285"/>
      <c r="H46" s="285"/>
      <c r="I46" s="285"/>
    </row>
    <row r="47" spans="1:9" s="10" customFormat="1" ht="20.100000000000001" customHeight="1">
      <c r="E47" s="285"/>
      <c r="F47" s="285"/>
      <c r="G47" s="285"/>
      <c r="H47" s="285"/>
      <c r="I47" s="285"/>
    </row>
    <row r="48" spans="1:9"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15.95" customHeight="1">
      <c r="E74" s="285"/>
      <c r="F74" s="285"/>
      <c r="G74" s="285"/>
      <c r="H74" s="285"/>
      <c r="I74" s="285"/>
    </row>
    <row r="75" spans="5:9" s="10" customFormat="1" ht="15.95" customHeight="1">
      <c r="E75" s="285"/>
      <c r="F75" s="285"/>
      <c r="G75" s="285"/>
      <c r="H75" s="285"/>
      <c r="I75" s="285"/>
    </row>
    <row r="76" spans="5:9" s="10" customFormat="1" ht="15.95" customHeight="1">
      <c r="E76" s="285"/>
      <c r="F76" s="285"/>
      <c r="G76" s="285"/>
      <c r="H76" s="285"/>
      <c r="I76" s="285"/>
    </row>
    <row r="77" spans="5:9" s="10" customFormat="1" ht="15.95" customHeight="1">
      <c r="E77" s="285"/>
      <c r="F77" s="285"/>
      <c r="G77" s="285"/>
      <c r="H77" s="285"/>
      <c r="I77" s="285"/>
    </row>
    <row r="78" spans="5:9" s="10" customFormat="1" ht="15.95" customHeight="1">
      <c r="E78" s="285"/>
      <c r="F78" s="285"/>
      <c r="G78" s="285"/>
      <c r="H78" s="285"/>
      <c r="I78" s="285"/>
    </row>
    <row r="79" spans="5:9" s="10" customFormat="1" ht="15.95" customHeight="1">
      <c r="E79" s="285"/>
      <c r="F79" s="285"/>
      <c r="G79" s="285"/>
      <c r="H79" s="285"/>
      <c r="I79" s="285"/>
    </row>
    <row r="80" spans="5:9" s="10" customFormat="1" ht="15.95" customHeight="1">
      <c r="E80" s="285"/>
      <c r="F80" s="285"/>
      <c r="G80" s="285"/>
      <c r="H80" s="285"/>
      <c r="I80" s="285"/>
    </row>
    <row r="81" spans="5:9" s="10" customFormat="1" ht="15.95" customHeight="1">
      <c r="E81" s="285"/>
      <c r="F81" s="285"/>
      <c r="G81" s="285"/>
      <c r="H81" s="285"/>
      <c r="I81" s="285"/>
    </row>
    <row r="82" spans="5:9" s="10" customFormat="1" ht="15.95" customHeight="1">
      <c r="E82" s="285"/>
      <c r="F82" s="285"/>
      <c r="G82" s="285"/>
      <c r="H82" s="285"/>
      <c r="I82" s="285"/>
    </row>
    <row r="83" spans="5:9" s="10" customFormat="1" ht="15.95" customHeight="1">
      <c r="E83" s="285"/>
      <c r="F83" s="285"/>
      <c r="G83" s="285"/>
      <c r="H83" s="285"/>
      <c r="I83" s="285"/>
    </row>
    <row r="84" spans="5:9" s="10" customFormat="1" ht="15.95" customHeight="1">
      <c r="E84" s="285"/>
      <c r="F84" s="285"/>
      <c r="G84" s="285"/>
      <c r="H84" s="285"/>
      <c r="I84" s="285"/>
    </row>
    <row r="85" spans="5:9" s="10" customFormat="1" ht="15.95" customHeight="1">
      <c r="E85" s="285"/>
      <c r="F85" s="285"/>
      <c r="G85" s="285"/>
      <c r="H85" s="285"/>
      <c r="I85" s="285"/>
    </row>
    <row r="86" spans="5:9" s="10" customFormat="1" ht="15.95" customHeight="1">
      <c r="E86" s="285"/>
      <c r="F86" s="285"/>
      <c r="G86" s="285"/>
      <c r="H86" s="285"/>
      <c r="I86" s="285"/>
    </row>
    <row r="87" spans="5:9" s="10" customFormat="1" ht="15.95" customHeight="1">
      <c r="E87" s="285"/>
      <c r="F87" s="285"/>
      <c r="G87" s="285"/>
      <c r="H87" s="285"/>
      <c r="I87" s="285"/>
    </row>
    <row r="88" spans="5:9" s="10" customFormat="1" ht="15.95" customHeight="1">
      <c r="E88" s="285"/>
      <c r="F88" s="285"/>
      <c r="G88" s="285"/>
      <c r="H88" s="285"/>
      <c r="I88" s="285"/>
    </row>
    <row r="89" spans="5:9" s="10" customFormat="1" ht="15.95" customHeight="1">
      <c r="E89" s="285"/>
      <c r="F89" s="285"/>
      <c r="G89" s="285"/>
      <c r="H89" s="285"/>
      <c r="I89" s="285"/>
    </row>
    <row r="90" spans="5:9" s="10" customFormat="1" ht="15.95" customHeight="1">
      <c r="E90" s="285"/>
      <c r="F90" s="285"/>
      <c r="G90" s="285"/>
      <c r="H90" s="285"/>
      <c r="I90" s="285"/>
    </row>
    <row r="91" spans="5:9" s="10" customFormat="1" ht="15.95" customHeight="1">
      <c r="E91" s="285"/>
      <c r="F91" s="285"/>
      <c r="G91" s="285"/>
      <c r="H91" s="285"/>
      <c r="I91" s="285"/>
    </row>
    <row r="92" spans="5:9" s="10" customFormat="1" ht="15.95" customHeight="1">
      <c r="E92" s="285"/>
      <c r="F92" s="285"/>
      <c r="G92" s="285"/>
      <c r="H92" s="285"/>
      <c r="I92" s="285"/>
    </row>
    <row r="93" spans="5:9" s="10" customFormat="1" ht="15.95" customHeight="1">
      <c r="E93" s="285"/>
      <c r="F93" s="285"/>
      <c r="G93" s="285"/>
      <c r="H93" s="285"/>
      <c r="I93" s="285"/>
    </row>
    <row r="94" spans="5:9" s="10" customFormat="1" ht="15.95" customHeight="1">
      <c r="E94" s="285"/>
      <c r="F94" s="285"/>
      <c r="G94" s="285"/>
      <c r="H94" s="285"/>
      <c r="I94" s="285"/>
    </row>
    <row r="95" spans="5:9" s="10" customFormat="1" ht="15.95" customHeight="1">
      <c r="E95" s="285"/>
      <c r="F95" s="285"/>
      <c r="G95" s="285"/>
      <c r="H95" s="285"/>
      <c r="I95" s="285"/>
    </row>
    <row r="96" spans="5:9" s="10" customFormat="1" ht="15.95" customHeight="1">
      <c r="E96" s="285"/>
      <c r="F96" s="285"/>
      <c r="G96" s="285"/>
      <c r="H96" s="285"/>
      <c r="I96" s="285"/>
    </row>
    <row r="97" spans="5:9" s="10" customFormat="1" ht="15.95" customHeight="1">
      <c r="E97" s="285"/>
      <c r="F97" s="285"/>
      <c r="G97" s="285"/>
      <c r="H97" s="285"/>
      <c r="I97" s="285"/>
    </row>
    <row r="98" spans="5:9" s="10" customFormat="1" ht="15.95" customHeight="1">
      <c r="E98" s="285"/>
      <c r="F98" s="285"/>
      <c r="G98" s="285"/>
      <c r="H98" s="285"/>
      <c r="I98" s="285"/>
    </row>
    <row r="99" spans="5:9" s="10" customFormat="1" ht="15.95" customHeight="1">
      <c r="E99" s="285"/>
      <c r="F99" s="285"/>
      <c r="G99" s="285"/>
      <c r="H99" s="285"/>
      <c r="I99" s="285"/>
    </row>
    <row r="100" spans="5:9" s="10" customFormat="1" ht="15.95" customHeight="1">
      <c r="E100" s="285"/>
      <c r="F100" s="285"/>
      <c r="G100" s="285"/>
      <c r="H100" s="285"/>
      <c r="I100" s="285"/>
    </row>
    <row r="101" spans="5:9" s="10" customFormat="1" ht="15.95" customHeight="1">
      <c r="E101" s="285"/>
      <c r="F101" s="285"/>
      <c r="G101" s="285"/>
      <c r="H101" s="285"/>
      <c r="I101" s="285"/>
    </row>
    <row r="102" spans="5:9" s="10" customFormat="1" ht="15.95" customHeight="1">
      <c r="E102" s="285"/>
      <c r="F102" s="285"/>
      <c r="G102" s="285"/>
      <c r="H102" s="285"/>
      <c r="I102" s="285"/>
    </row>
    <row r="103" spans="5:9" s="10" customFormat="1" ht="15.95" customHeight="1">
      <c r="E103" s="285"/>
      <c r="F103" s="285"/>
      <c r="G103" s="285"/>
      <c r="H103" s="285"/>
      <c r="I103" s="285"/>
    </row>
    <row r="104" spans="5:9" s="10" customFormat="1" ht="15.95" customHeight="1">
      <c r="E104" s="285"/>
      <c r="F104" s="285"/>
      <c r="G104" s="285"/>
      <c r="H104" s="285"/>
      <c r="I104" s="285"/>
    </row>
    <row r="105" spans="5:9" s="10" customFormat="1" ht="15.95" customHeight="1">
      <c r="E105" s="285"/>
      <c r="F105" s="285"/>
      <c r="G105" s="285"/>
      <c r="H105" s="285"/>
      <c r="I105" s="285"/>
    </row>
    <row r="106" spans="5:9" s="10" customFormat="1" ht="15.95" customHeight="1">
      <c r="E106" s="285"/>
      <c r="F106" s="285"/>
      <c r="G106" s="285"/>
      <c r="H106" s="285"/>
      <c r="I106" s="285"/>
    </row>
    <row r="107" spans="5:9" s="10" customFormat="1" ht="15.95" customHeight="1">
      <c r="E107" s="285"/>
      <c r="F107" s="285"/>
      <c r="G107" s="285"/>
      <c r="H107" s="285"/>
      <c r="I107" s="285"/>
    </row>
    <row r="108" spans="5:9" s="10" customFormat="1" ht="15.95" customHeight="1">
      <c r="E108" s="285"/>
      <c r="F108" s="285"/>
      <c r="G108" s="285"/>
      <c r="H108" s="285"/>
      <c r="I108" s="285"/>
    </row>
    <row r="109" spans="5:9" s="10" customFormat="1" ht="15.95" customHeight="1">
      <c r="E109" s="285"/>
      <c r="F109" s="285"/>
      <c r="G109" s="285"/>
      <c r="H109" s="285"/>
      <c r="I109" s="285"/>
    </row>
    <row r="110" spans="5:9" s="10" customFormat="1" ht="15.95" customHeight="1">
      <c r="E110" s="285"/>
      <c r="F110" s="285"/>
      <c r="G110" s="285"/>
      <c r="H110" s="285"/>
      <c r="I110" s="285"/>
    </row>
    <row r="111" spans="5:9" s="10" customFormat="1" ht="15.95" customHeight="1">
      <c r="E111" s="285"/>
      <c r="F111" s="285"/>
      <c r="G111" s="285"/>
      <c r="H111" s="285"/>
      <c r="I111" s="285"/>
    </row>
    <row r="112" spans="5:9" s="10" customFormat="1" ht="15.95" customHeight="1">
      <c r="E112" s="285"/>
      <c r="F112" s="285"/>
      <c r="G112" s="285"/>
      <c r="H112" s="285"/>
      <c r="I112" s="285"/>
    </row>
    <row r="113" spans="5:9" s="10" customFormat="1" ht="15.95" customHeight="1">
      <c r="E113" s="285"/>
      <c r="F113" s="285"/>
      <c r="G113" s="285"/>
      <c r="H113" s="285"/>
      <c r="I113" s="285"/>
    </row>
    <row r="114" spans="5:9" s="10" customFormat="1" ht="15.95" customHeight="1">
      <c r="E114" s="285"/>
      <c r="F114" s="285"/>
      <c r="G114" s="285"/>
      <c r="H114" s="285"/>
      <c r="I114" s="285"/>
    </row>
    <row r="115" spans="5:9" s="10" customFormat="1" ht="15.95" customHeight="1">
      <c r="E115" s="285"/>
      <c r="F115" s="285"/>
      <c r="G115" s="285"/>
      <c r="H115" s="285"/>
      <c r="I115" s="285"/>
    </row>
    <row r="116" spans="5:9" s="10" customFormat="1" ht="15.95" customHeight="1">
      <c r="E116" s="285"/>
      <c r="F116" s="285"/>
      <c r="G116" s="285"/>
      <c r="H116" s="285"/>
      <c r="I116" s="285"/>
    </row>
    <row r="117" spans="5:9" s="10" customFormat="1" ht="15.95" customHeight="1">
      <c r="E117" s="285"/>
      <c r="F117" s="285"/>
      <c r="G117" s="285"/>
      <c r="H117" s="285"/>
      <c r="I117" s="285"/>
    </row>
    <row r="118" spans="5:9" s="10" customFormat="1" ht="15.95" customHeight="1">
      <c r="E118" s="285"/>
      <c r="F118" s="285"/>
      <c r="G118" s="285"/>
      <c r="H118" s="285"/>
      <c r="I118" s="285"/>
    </row>
    <row r="119" spans="5:9" s="10" customFormat="1" ht="15.95" customHeight="1">
      <c r="E119" s="285"/>
      <c r="F119" s="285"/>
      <c r="G119" s="285"/>
      <c r="H119" s="285"/>
      <c r="I119" s="285"/>
    </row>
    <row r="120" spans="5:9" s="10" customFormat="1" ht="15.95" customHeight="1">
      <c r="E120" s="285"/>
      <c r="F120" s="285"/>
      <c r="G120" s="285"/>
      <c r="H120" s="285"/>
      <c r="I120" s="285"/>
    </row>
    <row r="121" spans="5:9" s="10" customFormat="1" ht="15.95" customHeight="1">
      <c r="E121" s="285"/>
      <c r="F121" s="285"/>
      <c r="G121" s="285"/>
      <c r="H121" s="285"/>
      <c r="I121" s="285"/>
    </row>
    <row r="122" spans="5:9" s="10" customFormat="1" ht="15.95" customHeight="1">
      <c r="E122" s="285"/>
      <c r="F122" s="285"/>
      <c r="G122" s="285"/>
      <c r="H122" s="285"/>
      <c r="I122" s="285"/>
    </row>
    <row r="123" spans="5:9" s="10" customFormat="1" ht="15.95" customHeight="1">
      <c r="E123" s="285"/>
      <c r="F123" s="285"/>
      <c r="G123" s="285"/>
      <c r="H123" s="285"/>
      <c r="I123" s="285"/>
    </row>
    <row r="124" spans="5:9" s="10" customFormat="1" ht="15.95" customHeight="1">
      <c r="E124" s="285"/>
      <c r="F124" s="285"/>
      <c r="G124" s="285"/>
      <c r="H124" s="285"/>
      <c r="I124" s="285"/>
    </row>
    <row r="125" spans="5:9" s="10" customFormat="1" ht="15.95" customHeight="1">
      <c r="E125" s="285"/>
      <c r="F125" s="285"/>
      <c r="G125" s="285"/>
      <c r="H125" s="285"/>
      <c r="I125" s="285"/>
    </row>
    <row r="126" spans="5:9" s="10" customFormat="1" ht="15.95" customHeight="1">
      <c r="E126" s="285"/>
      <c r="F126" s="285"/>
      <c r="G126" s="285"/>
      <c r="H126" s="285"/>
      <c r="I126" s="285"/>
    </row>
    <row r="127" spans="5:9" s="10" customFormat="1" ht="15.95" customHeight="1">
      <c r="E127" s="285"/>
      <c r="F127" s="285"/>
      <c r="G127" s="285"/>
      <c r="H127" s="285"/>
      <c r="I127" s="285"/>
    </row>
    <row r="128" spans="5:9" s="10" customFormat="1" ht="15.95" customHeight="1">
      <c r="E128" s="285"/>
      <c r="F128" s="285"/>
      <c r="G128" s="285"/>
      <c r="H128" s="285"/>
      <c r="I128" s="285"/>
    </row>
    <row r="129" spans="5:9" s="10" customFormat="1" ht="15.95" customHeight="1">
      <c r="E129" s="285"/>
      <c r="F129" s="285"/>
      <c r="G129" s="285"/>
      <c r="H129" s="285"/>
      <c r="I129" s="285"/>
    </row>
    <row r="130" spans="5:9" s="10" customFormat="1" ht="15.95" customHeight="1">
      <c r="E130" s="285"/>
      <c r="F130" s="285"/>
      <c r="G130" s="285"/>
      <c r="H130" s="285"/>
      <c r="I130" s="285"/>
    </row>
    <row r="131" spans="5:9" s="10" customFormat="1" ht="15.95" customHeight="1">
      <c r="E131" s="285"/>
      <c r="F131" s="285"/>
      <c r="G131" s="285"/>
      <c r="H131" s="285"/>
      <c r="I131" s="285"/>
    </row>
    <row r="132" spans="5:9" s="10" customFormat="1" ht="15.95" customHeight="1">
      <c r="E132" s="285"/>
      <c r="F132" s="285"/>
      <c r="G132" s="285"/>
      <c r="H132" s="285"/>
      <c r="I132" s="285"/>
    </row>
    <row r="133" spans="5:9" s="10" customFormat="1" ht="15.95" customHeight="1">
      <c r="E133" s="285"/>
      <c r="F133" s="285"/>
      <c r="G133" s="285"/>
      <c r="H133" s="285"/>
      <c r="I133" s="285"/>
    </row>
    <row r="134" spans="5:9" s="10" customFormat="1" ht="15.95" customHeight="1">
      <c r="E134" s="285"/>
      <c r="F134" s="285"/>
      <c r="G134" s="285"/>
      <c r="H134" s="285"/>
      <c r="I134" s="285"/>
    </row>
    <row r="135" spans="5:9" s="10" customFormat="1" ht="15.95" customHeight="1">
      <c r="E135" s="285"/>
      <c r="F135" s="285"/>
      <c r="G135" s="285"/>
      <c r="H135" s="285"/>
      <c r="I135" s="285"/>
    </row>
    <row r="136" spans="5:9" s="10" customFormat="1" ht="15.95" customHeight="1">
      <c r="E136" s="285"/>
      <c r="F136" s="285"/>
      <c r="G136" s="285"/>
      <c r="H136" s="285"/>
      <c r="I136" s="285"/>
    </row>
    <row r="137" spans="5:9" s="10" customFormat="1" ht="15.95" customHeight="1">
      <c r="E137" s="285"/>
      <c r="F137" s="285"/>
      <c r="G137" s="285"/>
      <c r="H137" s="285"/>
      <c r="I137" s="285"/>
    </row>
    <row r="138" spans="5:9" s="10" customFormat="1" ht="15.95" customHeight="1">
      <c r="E138" s="285"/>
      <c r="F138" s="285"/>
      <c r="G138" s="285"/>
      <c r="H138" s="285"/>
      <c r="I138" s="285"/>
    </row>
    <row r="139" spans="5:9" s="10" customFormat="1" ht="15.95" customHeight="1">
      <c r="E139" s="285"/>
      <c r="F139" s="285"/>
      <c r="G139" s="285"/>
      <c r="H139" s="285"/>
      <c r="I139" s="285"/>
    </row>
    <row r="140" spans="5:9" s="10" customFormat="1" ht="15.95" customHeight="1">
      <c r="E140" s="285"/>
      <c r="F140" s="285"/>
      <c r="G140" s="285"/>
      <c r="H140" s="285"/>
      <c r="I140" s="285"/>
    </row>
    <row r="141" spans="5:9" s="10" customFormat="1" ht="15.95" customHeight="1">
      <c r="E141" s="285"/>
      <c r="F141" s="285"/>
      <c r="G141" s="285"/>
      <c r="H141" s="285"/>
      <c r="I141" s="285"/>
    </row>
    <row r="142" spans="5:9" s="10" customFormat="1" ht="15.95" customHeight="1">
      <c r="E142" s="285"/>
      <c r="F142" s="285"/>
      <c r="G142" s="285"/>
      <c r="H142" s="285"/>
      <c r="I142" s="285"/>
    </row>
    <row r="143" spans="5:9" s="10" customFormat="1" ht="15.95" customHeight="1">
      <c r="E143" s="285"/>
      <c r="F143" s="285"/>
      <c r="G143" s="285"/>
      <c r="H143" s="285"/>
      <c r="I143" s="285"/>
    </row>
    <row r="144" spans="5:9" s="10" customFormat="1" ht="15.95" customHeight="1">
      <c r="E144" s="285"/>
      <c r="F144" s="285"/>
      <c r="G144" s="285"/>
      <c r="H144" s="285"/>
      <c r="I144" s="285"/>
    </row>
    <row r="145" spans="5:9" s="10" customFormat="1" ht="15.95" customHeight="1">
      <c r="E145" s="285"/>
      <c r="F145" s="285"/>
      <c r="G145" s="285"/>
      <c r="H145" s="285"/>
      <c r="I145" s="285"/>
    </row>
    <row r="146" spans="5:9" s="10" customFormat="1" ht="15.95" customHeight="1">
      <c r="E146" s="285"/>
      <c r="F146" s="285"/>
      <c r="G146" s="285"/>
      <c r="H146" s="285"/>
      <c r="I146" s="285"/>
    </row>
    <row r="147" spans="5:9" s="10" customFormat="1" ht="15.95" customHeight="1">
      <c r="E147" s="285"/>
      <c r="F147" s="285"/>
      <c r="G147" s="285"/>
      <c r="H147" s="285"/>
      <c r="I147" s="285"/>
    </row>
    <row r="148" spans="5:9" s="10" customFormat="1" ht="15.95" customHeight="1">
      <c r="E148" s="285"/>
      <c r="F148" s="285"/>
      <c r="G148" s="285"/>
      <c r="H148" s="285"/>
      <c r="I148" s="285"/>
    </row>
    <row r="149" spans="5:9" s="10" customFormat="1" ht="15.95" customHeight="1">
      <c r="E149" s="285"/>
      <c r="F149" s="285"/>
      <c r="G149" s="285"/>
      <c r="H149" s="285"/>
      <c r="I149" s="285"/>
    </row>
    <row r="150" spans="5:9" s="10" customFormat="1" ht="15.95" customHeight="1">
      <c r="E150" s="285"/>
      <c r="F150" s="285"/>
      <c r="G150" s="285"/>
      <c r="H150" s="285"/>
      <c r="I150" s="285"/>
    </row>
    <row r="151" spans="5:9" s="10" customFormat="1" ht="15.95" customHeight="1">
      <c r="E151" s="285"/>
      <c r="F151" s="285"/>
      <c r="G151" s="285"/>
      <c r="H151" s="285"/>
      <c r="I151" s="285"/>
    </row>
    <row r="152" spans="5:9" s="10" customFormat="1" ht="15.95" customHeight="1">
      <c r="E152" s="285"/>
      <c r="F152" s="285"/>
      <c r="G152" s="285"/>
      <c r="H152" s="285"/>
      <c r="I152" s="285"/>
    </row>
    <row r="153" spans="5:9" s="10" customFormat="1" ht="15.95" customHeight="1">
      <c r="E153" s="285"/>
      <c r="F153" s="285"/>
      <c r="G153" s="285"/>
      <c r="H153" s="285"/>
      <c r="I153" s="285"/>
    </row>
    <row r="154" spans="5:9" s="10" customFormat="1" ht="15.95" customHeight="1">
      <c r="E154" s="285"/>
      <c r="F154" s="285"/>
      <c r="G154" s="285"/>
      <c r="H154" s="285"/>
      <c r="I154" s="285"/>
    </row>
    <row r="155" spans="5:9" s="10" customFormat="1" ht="15.95" customHeight="1">
      <c r="E155" s="285"/>
      <c r="F155" s="285"/>
      <c r="G155" s="285"/>
      <c r="H155" s="285"/>
      <c r="I155" s="285"/>
    </row>
    <row r="156" spans="5:9" s="10" customFormat="1" ht="15.95" customHeight="1">
      <c r="E156" s="285"/>
      <c r="F156" s="285"/>
      <c r="G156" s="285"/>
      <c r="H156" s="285"/>
      <c r="I156" s="285"/>
    </row>
    <row r="157" spans="5:9" s="10" customFormat="1" ht="15.95" customHeight="1">
      <c r="E157" s="285"/>
      <c r="F157" s="285"/>
      <c r="G157" s="285"/>
      <c r="H157" s="285"/>
      <c r="I157" s="285"/>
    </row>
    <row r="158" spans="5:9" s="10" customFormat="1" ht="15.95" customHeight="1">
      <c r="E158" s="285"/>
      <c r="F158" s="285"/>
      <c r="G158" s="285"/>
      <c r="H158" s="285"/>
      <c r="I158" s="285"/>
    </row>
    <row r="159" spans="5:9" s="10" customFormat="1" ht="15.95" customHeight="1">
      <c r="E159" s="285"/>
      <c r="F159" s="285"/>
      <c r="G159" s="285"/>
      <c r="H159" s="285"/>
      <c r="I159" s="285"/>
    </row>
    <row r="160" spans="5:9" s="10" customFormat="1" ht="15.95" customHeight="1">
      <c r="E160" s="285"/>
      <c r="F160" s="285"/>
      <c r="G160" s="285"/>
      <c r="H160" s="285"/>
      <c r="I160" s="285"/>
    </row>
    <row r="161" spans="5:9" s="10" customFormat="1" ht="15.95" customHeight="1">
      <c r="E161" s="285"/>
      <c r="F161" s="285"/>
      <c r="G161" s="285"/>
      <c r="H161" s="285"/>
      <c r="I161" s="285"/>
    </row>
    <row r="162" spans="5:9" s="10" customFormat="1" ht="15.95" customHeight="1">
      <c r="E162" s="285"/>
      <c r="F162" s="285"/>
      <c r="G162" s="285"/>
      <c r="H162" s="285"/>
      <c r="I162" s="285"/>
    </row>
    <row r="163" spans="5:9" s="10" customFormat="1" ht="15.95" customHeight="1">
      <c r="E163" s="285"/>
      <c r="F163" s="285"/>
      <c r="G163" s="285"/>
      <c r="H163" s="285"/>
      <c r="I163" s="285"/>
    </row>
    <row r="164" spans="5:9" s="10" customFormat="1" ht="15.95" customHeight="1">
      <c r="E164" s="285"/>
      <c r="F164" s="285"/>
      <c r="G164" s="285"/>
      <c r="H164" s="285"/>
      <c r="I164" s="285"/>
    </row>
    <row r="165" spans="5:9" s="10" customFormat="1" ht="15.95" customHeight="1">
      <c r="E165" s="285"/>
      <c r="F165" s="285"/>
      <c r="G165" s="285"/>
      <c r="H165" s="285"/>
      <c r="I165" s="285"/>
    </row>
    <row r="166" spans="5:9" s="10" customFormat="1" ht="15.95" customHeight="1">
      <c r="E166" s="285"/>
      <c r="F166" s="285"/>
      <c r="G166" s="285"/>
      <c r="H166" s="285"/>
      <c r="I166" s="285"/>
    </row>
    <row r="167" spans="5:9" s="10" customFormat="1" ht="15.95" customHeight="1">
      <c r="E167" s="285"/>
      <c r="F167" s="285"/>
      <c r="G167" s="285"/>
      <c r="H167" s="285"/>
      <c r="I167" s="285"/>
    </row>
    <row r="168" spans="5:9" s="10" customFormat="1" ht="15.95" customHeight="1">
      <c r="E168" s="285"/>
      <c r="F168" s="285"/>
      <c r="G168" s="285"/>
      <c r="H168" s="285"/>
      <c r="I168" s="285"/>
    </row>
    <row r="169" spans="5:9" s="10" customFormat="1" ht="15.95" customHeight="1">
      <c r="E169" s="285"/>
      <c r="F169" s="285"/>
      <c r="G169" s="285"/>
      <c r="H169" s="285"/>
      <c r="I169" s="285"/>
    </row>
    <row r="170" spans="5:9" s="10" customFormat="1" ht="15.95" customHeight="1">
      <c r="E170" s="285"/>
      <c r="F170" s="285"/>
      <c r="G170" s="285"/>
      <c r="H170" s="285"/>
      <c r="I170" s="285"/>
    </row>
    <row r="171" spans="5:9" s="10" customFormat="1" ht="15.95" customHeight="1">
      <c r="E171" s="285"/>
      <c r="F171" s="285"/>
      <c r="G171" s="285"/>
      <c r="H171" s="285"/>
      <c r="I171" s="285"/>
    </row>
    <row r="172" spans="5:9" s="10" customFormat="1" ht="15.95" customHeight="1">
      <c r="E172" s="285"/>
      <c r="F172" s="285"/>
      <c r="G172" s="285"/>
      <c r="H172" s="285"/>
      <c r="I172" s="285"/>
    </row>
    <row r="173" spans="5:9" s="10" customFormat="1" ht="15.95" customHeight="1">
      <c r="E173" s="285"/>
      <c r="F173" s="285"/>
      <c r="G173" s="285"/>
      <c r="H173" s="285"/>
      <c r="I173" s="285"/>
    </row>
    <row r="174" spans="5:9" s="10" customFormat="1" ht="15.95" customHeight="1">
      <c r="E174" s="285"/>
      <c r="F174" s="285"/>
      <c r="G174" s="285"/>
      <c r="H174" s="285"/>
      <c r="I174" s="285"/>
    </row>
    <row r="175" spans="5:9" s="10" customFormat="1" ht="15.95" customHeight="1">
      <c r="E175" s="285"/>
      <c r="F175" s="285"/>
      <c r="G175" s="285"/>
      <c r="H175" s="285"/>
      <c r="I175" s="285"/>
    </row>
    <row r="176" spans="5:9" s="10" customFormat="1" ht="15.95" customHeight="1">
      <c r="E176" s="285"/>
      <c r="F176" s="285"/>
      <c r="G176" s="285"/>
      <c r="H176" s="285"/>
      <c r="I176" s="285"/>
    </row>
    <row r="177" spans="5:9" s="10" customFormat="1" ht="15.95" customHeight="1">
      <c r="E177" s="285"/>
      <c r="F177" s="285"/>
      <c r="G177" s="285"/>
      <c r="H177" s="285"/>
      <c r="I177" s="285"/>
    </row>
    <row r="178" spans="5:9" s="10" customFormat="1" ht="15.95" customHeight="1">
      <c r="E178" s="285"/>
      <c r="F178" s="285"/>
      <c r="G178" s="285"/>
      <c r="H178" s="285"/>
      <c r="I178" s="285"/>
    </row>
    <row r="179" spans="5:9" s="10" customFormat="1" ht="15.95" customHeight="1">
      <c r="E179" s="285"/>
      <c r="F179" s="285"/>
      <c r="G179" s="285"/>
      <c r="H179" s="285"/>
      <c r="I179" s="285"/>
    </row>
    <row r="180" spans="5:9" s="10" customFormat="1" ht="15.95" customHeight="1">
      <c r="E180" s="285"/>
      <c r="F180" s="285"/>
      <c r="G180" s="285"/>
      <c r="H180" s="285"/>
      <c r="I180" s="285"/>
    </row>
    <row r="181" spans="5:9" s="10" customFormat="1" ht="15.95" customHeight="1">
      <c r="E181" s="285"/>
      <c r="F181" s="285"/>
      <c r="G181" s="285"/>
      <c r="H181" s="285"/>
      <c r="I181" s="285"/>
    </row>
    <row r="182" spans="5:9" s="10" customFormat="1" ht="15.95" customHeight="1">
      <c r="E182" s="285"/>
      <c r="F182" s="285"/>
      <c r="G182" s="285"/>
      <c r="H182" s="285"/>
      <c r="I182" s="285"/>
    </row>
    <row r="183" spans="5:9" s="10" customFormat="1" ht="15.95" customHeight="1">
      <c r="E183" s="285"/>
      <c r="F183" s="285"/>
      <c r="G183" s="285"/>
      <c r="H183" s="285"/>
      <c r="I183" s="285"/>
    </row>
    <row r="184" spans="5:9" s="10" customFormat="1" ht="15.95" customHeight="1">
      <c r="E184" s="285"/>
      <c r="F184" s="285"/>
      <c r="G184" s="285"/>
      <c r="H184" s="285"/>
      <c r="I184" s="285"/>
    </row>
    <row r="185" spans="5:9" s="10" customFormat="1" ht="15.95" customHeight="1">
      <c r="E185" s="285"/>
      <c r="F185" s="285"/>
      <c r="G185" s="285"/>
      <c r="H185" s="285"/>
      <c r="I185" s="285"/>
    </row>
    <row r="186" spans="5:9" s="10" customFormat="1" ht="15.95" customHeight="1">
      <c r="E186" s="285"/>
      <c r="F186" s="285"/>
      <c r="G186" s="285"/>
      <c r="H186" s="285"/>
      <c r="I186" s="285"/>
    </row>
    <row r="187" spans="5:9" s="10" customFormat="1" ht="15.95" customHeight="1">
      <c r="E187" s="285"/>
      <c r="F187" s="285"/>
      <c r="G187" s="285"/>
      <c r="H187" s="285"/>
      <c r="I187" s="285"/>
    </row>
    <row r="188" spans="5:9" s="10" customFormat="1" ht="15.95" customHeight="1">
      <c r="E188" s="285"/>
      <c r="F188" s="285"/>
      <c r="G188" s="285"/>
      <c r="H188" s="285"/>
      <c r="I188" s="285"/>
    </row>
    <row r="189" spans="5:9" s="10" customFormat="1" ht="15.95" customHeight="1">
      <c r="E189" s="285"/>
      <c r="F189" s="285"/>
      <c r="G189" s="285"/>
      <c r="H189" s="285"/>
      <c r="I189" s="285"/>
    </row>
  </sheetData>
  <pageMargins left="0.98425196850393704" right="0.98425196850393704" top="0.94488188976377996" bottom="1.49606299212598" header="0.511811023622047" footer="1.1811023622047201"/>
  <pageSetup paperSize="9" firstPageNumber="363"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0"/>
  <sheetViews>
    <sheetView workbookViewId="0">
      <selection activeCell="N5" sqref="N5"/>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647</v>
      </c>
      <c r="B1" s="1"/>
      <c r="E1" s="356"/>
      <c r="F1" s="356"/>
      <c r="G1" s="356"/>
      <c r="H1" s="356"/>
      <c r="I1" s="356"/>
    </row>
    <row r="2" spans="1:10" s="3" customFormat="1" ht="20.100000000000001" customHeight="1">
      <c r="A2" s="4" t="s">
        <v>420</v>
      </c>
      <c r="B2" s="1"/>
      <c r="E2" s="356"/>
      <c r="F2" s="356"/>
      <c r="G2" s="356"/>
      <c r="H2" s="356"/>
      <c r="I2" s="356"/>
    </row>
    <row r="3" spans="1:10" s="3" customFormat="1" ht="20.100000000000001" customHeight="1">
      <c r="A3" s="6" t="s">
        <v>421</v>
      </c>
      <c r="E3" s="356"/>
      <c r="F3" s="356"/>
      <c r="G3" s="356"/>
      <c r="H3" s="356"/>
      <c r="I3" s="356"/>
    </row>
    <row r="4" spans="1:10" s="10" customFormat="1" ht="20.100000000000001" customHeight="1">
      <c r="A4" s="123"/>
      <c r="B4" s="180"/>
      <c r="C4" s="11"/>
      <c r="D4" s="123" t="s">
        <v>413</v>
      </c>
      <c r="E4" s="356"/>
      <c r="F4" s="356"/>
      <c r="G4" s="356"/>
      <c r="H4" s="356"/>
      <c r="I4" s="179" t="s">
        <v>413</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190"/>
      <c r="C6" s="190"/>
      <c r="D6" s="11"/>
      <c r="E6" s="356"/>
      <c r="F6" s="356"/>
      <c r="G6" s="356"/>
      <c r="H6" s="356"/>
      <c r="I6" s="356"/>
      <c r="J6" s="11"/>
    </row>
    <row r="7" spans="1:10" s="10" customFormat="1" ht="21.75" customHeight="1">
      <c r="A7" s="15" t="s">
        <v>2</v>
      </c>
      <c r="B7" s="363">
        <v>40.270000000000003</v>
      </c>
      <c r="C7" s="363">
        <v>48.27</v>
      </c>
      <c r="D7" s="363">
        <f>'135'!D7/'133'!D7*10</f>
        <v>46.92987703555999</v>
      </c>
      <c r="E7" s="363">
        <v>47.16808728264575</v>
      </c>
      <c r="F7" s="363">
        <v>47.71114982578397</v>
      </c>
      <c r="G7" s="363">
        <v>49.484661107035365</v>
      </c>
      <c r="H7" s="363">
        <v>51.12657883486844</v>
      </c>
      <c r="I7" s="363">
        <v>49.496660229826837</v>
      </c>
      <c r="J7" s="11"/>
    </row>
    <row r="8" spans="1:10" s="10" customFormat="1" ht="21.75" customHeight="1">
      <c r="A8" s="19" t="s">
        <v>3</v>
      </c>
      <c r="B8" s="364">
        <v>19.23</v>
      </c>
      <c r="C8" s="364">
        <f>'135'!C8:C9/'133'!C8:C9*10</f>
        <v>35</v>
      </c>
      <c r="D8" s="364">
        <f>'135'!D8:D9/'133'!D8:D9*10</f>
        <v>40</v>
      </c>
      <c r="E8" s="364">
        <v>42</v>
      </c>
      <c r="F8" s="364">
        <v>38.775510204081634</v>
      </c>
      <c r="G8" s="364">
        <v>38</v>
      </c>
      <c r="H8" s="364">
        <v>38.18181818181818</v>
      </c>
      <c r="I8" s="364">
        <v>37.5</v>
      </c>
      <c r="J8" s="11"/>
    </row>
    <row r="9" spans="1:10" s="10" customFormat="1" ht="21.75" customHeight="1">
      <c r="A9" s="186" t="s">
        <v>4</v>
      </c>
      <c r="B9" s="364"/>
      <c r="C9" s="364"/>
      <c r="D9" s="364"/>
      <c r="E9" s="356"/>
      <c r="F9" s="356"/>
      <c r="G9" s="356"/>
      <c r="H9" s="356"/>
      <c r="I9" s="356"/>
      <c r="J9" s="11"/>
    </row>
    <row r="10" spans="1:10" s="10" customFormat="1" ht="21.75" customHeight="1">
      <c r="A10" s="19" t="s">
        <v>5</v>
      </c>
      <c r="B10" s="364">
        <v>0</v>
      </c>
      <c r="C10" s="364">
        <v>0</v>
      </c>
      <c r="D10" s="364">
        <v>0</v>
      </c>
      <c r="E10" s="364">
        <v>0</v>
      </c>
      <c r="F10" s="364">
        <v>0</v>
      </c>
      <c r="G10" s="364">
        <v>0</v>
      </c>
      <c r="H10" s="364">
        <v>0</v>
      </c>
      <c r="I10" s="364">
        <v>0</v>
      </c>
      <c r="J10" s="11"/>
    </row>
    <row r="11" spans="1:10" s="10" customFormat="1" ht="21.75" customHeight="1">
      <c r="A11" s="186" t="s">
        <v>6</v>
      </c>
      <c r="B11" s="364"/>
      <c r="C11" s="364"/>
      <c r="D11" s="364"/>
      <c r="E11" s="356"/>
      <c r="F11" s="356"/>
      <c r="G11" s="356"/>
      <c r="H11" s="356"/>
      <c r="I11" s="356"/>
      <c r="J11" s="11"/>
    </row>
    <row r="12" spans="1:10" s="10" customFormat="1" ht="21.75" customHeight="1">
      <c r="A12" s="19" t="s">
        <v>7</v>
      </c>
      <c r="B12" s="364">
        <v>29.29</v>
      </c>
      <c r="C12" s="364">
        <f>'135'!C12:C13/'133'!C12:C13*10</f>
        <v>41.569230769230771</v>
      </c>
      <c r="D12" s="364">
        <f>'135'!D12:D13/'133'!D12:D13*10</f>
        <v>41.131086142322097</v>
      </c>
      <c r="E12" s="364">
        <v>45.399686520376179</v>
      </c>
      <c r="F12" s="364">
        <v>46.738265712012733</v>
      </c>
      <c r="G12" s="364">
        <v>47.014049586776856</v>
      </c>
      <c r="H12" s="364">
        <v>47.24666666666667</v>
      </c>
      <c r="I12" s="364">
        <v>47.638238050609189</v>
      </c>
      <c r="J12" s="11"/>
    </row>
    <row r="13" spans="1:10" s="10" customFormat="1" ht="21.75" customHeight="1">
      <c r="A13" s="186" t="s">
        <v>8</v>
      </c>
      <c r="B13" s="364"/>
      <c r="C13" s="364"/>
      <c r="D13" s="364"/>
      <c r="E13" s="364"/>
      <c r="F13" s="364"/>
      <c r="G13" s="356"/>
      <c r="H13" s="364"/>
      <c r="I13" s="364"/>
      <c r="J13" s="11"/>
    </row>
    <row r="14" spans="1:10" s="10" customFormat="1" ht="21.75" customHeight="1">
      <c r="A14" s="19" t="s">
        <v>9</v>
      </c>
      <c r="B14" s="364">
        <v>24.55</v>
      </c>
      <c r="C14" s="364">
        <f>'135'!C14:C15/'133'!C14:C15*10</f>
        <v>28.638554216867469</v>
      </c>
      <c r="D14" s="364">
        <f>'135'!D14:D15/'133'!D14:D15*10</f>
        <v>27.752808988764045</v>
      </c>
      <c r="E14" s="364">
        <v>28.539325842696627</v>
      </c>
      <c r="F14" s="364">
        <v>28.95348837209302</v>
      </c>
      <c r="G14" s="364">
        <v>28.977528089887635</v>
      </c>
      <c r="H14" s="364">
        <v>29.2247191011236</v>
      </c>
      <c r="I14" s="364">
        <v>28.297872340425535</v>
      </c>
      <c r="J14" s="11"/>
    </row>
    <row r="15" spans="1:10" s="10" customFormat="1" ht="21.75" customHeight="1">
      <c r="A15" s="186" t="s">
        <v>31</v>
      </c>
      <c r="B15" s="364"/>
      <c r="C15" s="364"/>
      <c r="D15" s="364"/>
      <c r="E15" s="364"/>
      <c r="F15" s="364"/>
      <c r="G15" s="356"/>
      <c r="H15" s="364"/>
      <c r="I15" s="364"/>
      <c r="J15" s="11"/>
    </row>
    <row r="16" spans="1:10" s="10" customFormat="1" ht="21.75" customHeight="1">
      <c r="A16" s="19" t="s">
        <v>11</v>
      </c>
      <c r="B16" s="364">
        <v>39.28</v>
      </c>
      <c r="C16" s="364">
        <f>'135'!C16:C17/'133'!C16:C17*10</f>
        <v>41.980211081794188</v>
      </c>
      <c r="D16" s="364">
        <f>'135'!D16:D17/'133'!D16:D17*10</f>
        <v>36.825962910128389</v>
      </c>
      <c r="E16" s="364">
        <v>35.268505079825836</v>
      </c>
      <c r="F16" s="364">
        <v>31.469338677354713</v>
      </c>
      <c r="G16" s="364">
        <v>36.170377541142301</v>
      </c>
      <c r="H16" s="364">
        <v>38.540483701366981</v>
      </c>
      <c r="I16" s="364">
        <v>40.251748251748253</v>
      </c>
      <c r="J16" s="11"/>
    </row>
    <row r="17" spans="1:10" s="10" customFormat="1" ht="21.75" customHeight="1">
      <c r="A17" s="186" t="s">
        <v>32</v>
      </c>
      <c r="B17" s="364"/>
      <c r="C17" s="364"/>
      <c r="D17" s="364"/>
      <c r="E17" s="364"/>
      <c r="F17" s="364"/>
      <c r="G17" s="356"/>
      <c r="H17" s="364"/>
      <c r="I17" s="364"/>
      <c r="J17" s="11"/>
    </row>
    <row r="18" spans="1:10" s="10" customFormat="1" ht="21.75" customHeight="1">
      <c r="A18" s="19" t="s">
        <v>13</v>
      </c>
      <c r="B18" s="364">
        <v>47.4</v>
      </c>
      <c r="C18" s="364">
        <f>'135'!C18:C19/'133'!C18:C19*10</f>
        <v>55.231546231546233</v>
      </c>
      <c r="D18" s="364">
        <f>'135'!D18:D19/'133'!D18:D19*10</f>
        <v>50.230303030303034</v>
      </c>
      <c r="E18" s="364">
        <v>48.58862598588626</v>
      </c>
      <c r="F18" s="364">
        <v>52.420192307692304</v>
      </c>
      <c r="G18" s="364">
        <v>51.150155168297921</v>
      </c>
      <c r="H18" s="364">
        <v>52</v>
      </c>
      <c r="I18" s="364">
        <v>52.268156424581001</v>
      </c>
      <c r="J18" s="11"/>
    </row>
    <row r="19" spans="1:10" s="10" customFormat="1" ht="21.75" customHeight="1">
      <c r="A19" s="186" t="s">
        <v>34</v>
      </c>
      <c r="B19" s="364"/>
      <c r="C19" s="364"/>
      <c r="D19" s="364"/>
      <c r="E19" s="364"/>
      <c r="F19" s="364"/>
      <c r="G19" s="356"/>
      <c r="H19" s="364"/>
      <c r="I19" s="364"/>
      <c r="J19" s="11"/>
    </row>
    <row r="20" spans="1:10" s="10" customFormat="1" ht="21.75" customHeight="1">
      <c r="A20" s="19" t="s">
        <v>15</v>
      </c>
      <c r="B20" s="364">
        <v>37.869999999999997</v>
      </c>
      <c r="C20" s="364">
        <f>'135'!C20:C21/'133'!C20:C21*10</f>
        <v>46.670050761421315</v>
      </c>
      <c r="D20" s="364">
        <f>'135'!D20:D21/'133'!D20:D21*10</f>
        <v>44.888888888888886</v>
      </c>
      <c r="E20" s="364">
        <v>43.36328241988619</v>
      </c>
      <c r="F20" s="364">
        <v>44.159663865546221</v>
      </c>
      <c r="G20" s="364">
        <v>45.519947678221058</v>
      </c>
      <c r="H20" s="364">
        <v>48.340114204139901</v>
      </c>
      <c r="I20" s="364">
        <v>46.15186140803538</v>
      </c>
      <c r="J20" s="11"/>
    </row>
    <row r="21" spans="1:10" s="10" customFormat="1" ht="21.75" customHeight="1">
      <c r="A21" s="186" t="s">
        <v>35</v>
      </c>
      <c r="B21" s="364"/>
      <c r="C21" s="364"/>
      <c r="D21" s="364"/>
      <c r="E21" s="364"/>
      <c r="F21" s="364"/>
      <c r="G21" s="356"/>
      <c r="H21" s="364"/>
      <c r="I21" s="364"/>
      <c r="J21" s="11"/>
    </row>
    <row r="22" spans="1:10" s="10" customFormat="1" ht="21.75" customHeight="1">
      <c r="A22" s="19" t="s">
        <v>17</v>
      </c>
      <c r="B22" s="364">
        <v>39.979999999999997</v>
      </c>
      <c r="C22" s="364">
        <f>'135'!C22:C23/'133'!C22:C23*10</f>
        <v>46.569843671205234</v>
      </c>
      <c r="D22" s="364">
        <f>'135'!D22:D23/'133'!D22:D23*10</f>
        <v>48.175846387064176</v>
      </c>
      <c r="E22" s="364">
        <v>49.178286852589643</v>
      </c>
      <c r="F22" s="364">
        <v>47.980997624703086</v>
      </c>
      <c r="G22" s="364">
        <v>52.600038662284945</v>
      </c>
      <c r="H22" s="364">
        <v>51.730205278592379</v>
      </c>
      <c r="I22" s="364">
        <v>45.69638554216867</v>
      </c>
      <c r="J22" s="11"/>
    </row>
    <row r="23" spans="1:10" s="10" customFormat="1" ht="21.75" customHeight="1">
      <c r="A23" s="186" t="s">
        <v>36</v>
      </c>
      <c r="B23" s="364"/>
      <c r="C23" s="364"/>
      <c r="D23" s="364"/>
      <c r="E23" s="364"/>
      <c r="F23" s="364"/>
      <c r="G23" s="356"/>
      <c r="H23" s="364"/>
      <c r="I23" s="364"/>
      <c r="J23" s="11"/>
    </row>
    <row r="24" spans="1:10" s="10" customFormat="1" ht="21.75" customHeight="1">
      <c r="A24" s="19" t="s">
        <v>19</v>
      </c>
      <c r="B24" s="364">
        <v>24.74</v>
      </c>
      <c r="C24" s="364">
        <f>'135'!C24:C25/'133'!C24:C25*10</f>
        <v>28.72413793103448</v>
      </c>
      <c r="D24" s="364">
        <f>'135'!D24:D25/'133'!D24:D25*10</f>
        <v>27.692307692307693</v>
      </c>
      <c r="E24" s="364">
        <v>27.916666666666664</v>
      </c>
      <c r="F24" s="364">
        <v>27.38095238095238</v>
      </c>
      <c r="G24" s="364">
        <v>26.5</v>
      </c>
      <c r="H24" s="364">
        <v>0</v>
      </c>
      <c r="I24" s="364">
        <v>0</v>
      </c>
      <c r="J24" s="11"/>
    </row>
    <row r="25" spans="1:10" s="10" customFormat="1" ht="21.75" customHeight="1">
      <c r="A25" s="186" t="s">
        <v>37</v>
      </c>
      <c r="B25" s="364"/>
      <c r="C25" s="364"/>
      <c r="D25" s="364"/>
      <c r="E25" s="364"/>
      <c r="F25" s="364"/>
      <c r="G25" s="356"/>
      <c r="H25" s="364"/>
      <c r="I25" s="364"/>
      <c r="J25" s="11"/>
    </row>
    <row r="26" spans="1:10" s="10" customFormat="1" ht="21.75" customHeight="1">
      <c r="A26" s="19" t="s">
        <v>21</v>
      </c>
      <c r="B26" s="364">
        <v>36.61</v>
      </c>
      <c r="C26" s="364">
        <f>'135'!C26:C27/'133'!C26:C27*10</f>
        <v>40.601351351351347</v>
      </c>
      <c r="D26" s="364">
        <f>'135'!D26:D27/'133'!D26:D27*10</f>
        <v>42.92993630573249</v>
      </c>
      <c r="E26" s="364">
        <v>44.589041095890416</v>
      </c>
      <c r="F26" s="364">
        <v>40.036683785766691</v>
      </c>
      <c r="G26" s="364">
        <v>42.285714285714285</v>
      </c>
      <c r="H26" s="364">
        <v>43.865030674846622</v>
      </c>
      <c r="I26" s="364">
        <v>41.818181818181813</v>
      </c>
      <c r="J26" s="11"/>
    </row>
    <row r="27" spans="1:10" s="10" customFormat="1" ht="21.75" customHeight="1">
      <c r="A27" s="186" t="s">
        <v>38</v>
      </c>
      <c r="B27" s="364"/>
      <c r="C27" s="364"/>
      <c r="D27" s="364"/>
      <c r="E27" s="364"/>
      <c r="F27" s="364"/>
      <c r="G27" s="356"/>
      <c r="H27" s="364"/>
      <c r="I27" s="364"/>
      <c r="J27" s="11"/>
    </row>
    <row r="28" spans="1:10" s="10" customFormat="1" ht="21.75" customHeight="1">
      <c r="A28" s="19" t="s">
        <v>23</v>
      </c>
      <c r="B28" s="364">
        <v>42</v>
      </c>
      <c r="C28" s="364">
        <f>'135'!C28:C29/'133'!C28:C29*10</f>
        <v>49.088686131386858</v>
      </c>
      <c r="D28" s="364">
        <f>'135'!D28:D29/'133'!D28:D29*10</f>
        <v>49.68069666182874</v>
      </c>
      <c r="E28" s="364">
        <v>51.69019607843137</v>
      </c>
      <c r="F28" s="364">
        <v>51.869932017364235</v>
      </c>
      <c r="G28" s="364">
        <v>52.438852304797749</v>
      </c>
      <c r="H28" s="364">
        <v>53.359799817140669</v>
      </c>
      <c r="I28" s="364">
        <v>54.005512172714745</v>
      </c>
      <c r="J28" s="11"/>
    </row>
    <row r="29" spans="1:10" s="10" customFormat="1" ht="21.75" customHeight="1">
      <c r="A29" s="186" t="s">
        <v>39</v>
      </c>
      <c r="B29" s="364"/>
      <c r="C29" s="364"/>
      <c r="D29" s="364"/>
      <c r="E29" s="364"/>
      <c r="F29" s="364"/>
      <c r="G29" s="356"/>
      <c r="H29" s="364"/>
      <c r="I29" s="364"/>
      <c r="J29" s="11"/>
    </row>
    <row r="30" spans="1:10" s="10" customFormat="1" ht="21.75" customHeight="1">
      <c r="A30" s="19" t="s">
        <v>25</v>
      </c>
      <c r="B30" s="364">
        <v>44.09</v>
      </c>
      <c r="C30" s="364">
        <f>'135'!C30:C31/'133'!C30:C31*10</f>
        <v>55.031333333333336</v>
      </c>
      <c r="D30" s="364">
        <f>'135'!D30:D31/'133'!D30:D31*10</f>
        <v>56.219765031098831</v>
      </c>
      <c r="E30" s="364">
        <v>57.501734906315065</v>
      </c>
      <c r="F30" s="364">
        <v>57.510860919047914</v>
      </c>
      <c r="G30" s="364">
        <v>59.120151371806998</v>
      </c>
      <c r="H30" s="364">
        <v>61.694594594594598</v>
      </c>
      <c r="I30" s="364">
        <v>56.360351058337635</v>
      </c>
      <c r="J30" s="11"/>
    </row>
    <row r="31" spans="1:10" s="10" customFormat="1" ht="21.75" customHeight="1">
      <c r="A31" s="186" t="s">
        <v>40</v>
      </c>
      <c r="B31" s="364"/>
      <c r="C31" s="364"/>
      <c r="D31" s="364"/>
      <c r="E31" s="364"/>
      <c r="F31" s="364"/>
      <c r="G31" s="364"/>
      <c r="H31" s="364"/>
      <c r="J31" s="11"/>
    </row>
    <row r="32" spans="1:10" s="10" customFormat="1" ht="9.75" customHeight="1">
      <c r="A32" s="123"/>
      <c r="B32" s="123"/>
      <c r="C32" s="123"/>
      <c r="D32" s="123"/>
      <c r="E32" s="123"/>
      <c r="F32" s="123"/>
      <c r="G32" s="123"/>
      <c r="H32" s="123"/>
      <c r="I32" s="123"/>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26"/>
      <c r="B34" s="127"/>
      <c r="C34" s="11"/>
      <c r="D34" s="11"/>
      <c r="E34" s="356"/>
      <c r="F34" s="356"/>
      <c r="G34" s="356"/>
      <c r="H34" s="356"/>
      <c r="I34" s="356"/>
      <c r="J34" s="11"/>
    </row>
    <row r="35" spans="1:10" s="10" customFormat="1" ht="20.100000000000001" customHeight="1">
      <c r="A35" s="128"/>
      <c r="B35" s="126"/>
      <c r="C35" s="11"/>
      <c r="D35" s="11"/>
      <c r="E35" s="356"/>
      <c r="F35" s="356"/>
      <c r="G35" s="356"/>
      <c r="H35" s="356"/>
      <c r="I35" s="356"/>
      <c r="J35" s="11"/>
    </row>
    <row r="36" spans="1:10" s="10" customFormat="1" ht="20.100000000000001" customHeight="1">
      <c r="A36" s="11"/>
      <c r="B36" s="11"/>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12.75">
      <c r="E73" s="285"/>
      <c r="F73" s="285"/>
      <c r="G73" s="285"/>
      <c r="H73" s="285"/>
      <c r="I73" s="285"/>
    </row>
    <row r="74" spans="5:9" s="10" customFormat="1" ht="12.75">
      <c r="E74" s="285"/>
      <c r="F74" s="285"/>
      <c r="G74" s="285"/>
      <c r="H74" s="285"/>
      <c r="I74" s="285"/>
    </row>
    <row r="75" spans="5:9" s="10" customFormat="1" ht="12.75">
      <c r="E75" s="285"/>
      <c r="F75" s="285"/>
      <c r="G75" s="285"/>
      <c r="H75" s="285"/>
      <c r="I75" s="285"/>
    </row>
    <row r="76" spans="5:9" s="10" customFormat="1" ht="12.75">
      <c r="E76" s="285"/>
      <c r="F76" s="285"/>
      <c r="G76" s="285"/>
      <c r="H76" s="285"/>
      <c r="I76" s="285"/>
    </row>
    <row r="77" spans="5:9" s="10" customFormat="1" ht="12.75">
      <c r="E77" s="285"/>
      <c r="F77" s="285"/>
      <c r="G77" s="285"/>
      <c r="H77" s="285"/>
      <c r="I77" s="285"/>
    </row>
    <row r="78" spans="5:9" s="10" customFormat="1" ht="12.75">
      <c r="E78" s="285"/>
      <c r="F78" s="285"/>
      <c r="G78" s="285"/>
      <c r="H78" s="285"/>
      <c r="I78" s="285"/>
    </row>
    <row r="79" spans="5:9" s="10" customFormat="1" ht="12.75">
      <c r="E79" s="285"/>
      <c r="F79" s="285"/>
      <c r="G79" s="285"/>
      <c r="H79" s="285"/>
      <c r="I79" s="285"/>
    </row>
    <row r="80" spans="5:9" s="10" customFormat="1" ht="12.75">
      <c r="E80" s="285"/>
      <c r="F80" s="285"/>
      <c r="G80" s="285"/>
      <c r="H80" s="285"/>
      <c r="I80" s="285"/>
    </row>
    <row r="81" spans="5:9" s="10" customFormat="1" ht="12.75">
      <c r="E81" s="285"/>
      <c r="F81" s="285"/>
      <c r="G81" s="285"/>
      <c r="H81" s="285"/>
      <c r="I81" s="285"/>
    </row>
    <row r="82" spans="5:9" s="10" customFormat="1" ht="12.75">
      <c r="E82" s="285"/>
      <c r="F82" s="285"/>
      <c r="G82" s="285"/>
      <c r="H82" s="285"/>
      <c r="I82" s="285"/>
    </row>
    <row r="83" spans="5:9" s="10" customFormat="1" ht="12.75">
      <c r="E83" s="285"/>
      <c r="F83" s="285"/>
      <c r="G83" s="285"/>
      <c r="H83" s="285"/>
      <c r="I83" s="285"/>
    </row>
    <row r="84" spans="5:9" s="10" customFormat="1" ht="12.75">
      <c r="E84" s="285"/>
      <c r="F84" s="285"/>
      <c r="G84" s="285"/>
      <c r="H84" s="285"/>
      <c r="I84" s="285"/>
    </row>
    <row r="85" spans="5:9" s="10" customFormat="1" ht="12.75">
      <c r="E85" s="285"/>
      <c r="F85" s="285"/>
      <c r="G85" s="285"/>
      <c r="H85" s="285"/>
      <c r="I85" s="285"/>
    </row>
    <row r="86" spans="5:9" s="10" customFormat="1" ht="12.75">
      <c r="E86" s="285"/>
      <c r="F86" s="285"/>
      <c r="G86" s="285"/>
      <c r="H86" s="285"/>
      <c r="I86" s="285"/>
    </row>
    <row r="87" spans="5:9" s="10" customFormat="1" ht="12.75">
      <c r="E87" s="285"/>
      <c r="F87" s="285"/>
      <c r="G87" s="285"/>
      <c r="H87" s="285"/>
      <c r="I87" s="285"/>
    </row>
    <row r="88" spans="5:9" s="10" customFormat="1" ht="12.75">
      <c r="E88" s="285"/>
      <c r="F88" s="285"/>
      <c r="G88" s="285"/>
      <c r="H88" s="285"/>
      <c r="I88" s="285"/>
    </row>
    <row r="89" spans="5:9" s="10" customFormat="1" ht="12.75">
      <c r="E89" s="285"/>
      <c r="F89" s="285"/>
      <c r="G89" s="285"/>
      <c r="H89" s="285"/>
      <c r="I89" s="285"/>
    </row>
    <row r="90" spans="5:9" s="10" customFormat="1" ht="12.75">
      <c r="E90" s="285"/>
      <c r="F90" s="285"/>
      <c r="G90" s="285"/>
      <c r="H90" s="285"/>
      <c r="I90" s="285"/>
    </row>
    <row r="91" spans="5:9" s="10" customFormat="1" ht="12.75">
      <c r="E91" s="285"/>
      <c r="F91" s="285"/>
      <c r="G91" s="285"/>
      <c r="H91" s="285"/>
      <c r="I91" s="285"/>
    </row>
    <row r="92" spans="5:9" s="10" customFormat="1" ht="12.75">
      <c r="E92" s="285"/>
      <c r="F92" s="285"/>
      <c r="G92" s="285"/>
      <c r="H92" s="285"/>
      <c r="I92" s="285"/>
    </row>
    <row r="93" spans="5:9" s="10" customFormat="1" ht="12.75">
      <c r="E93" s="285"/>
      <c r="F93" s="285"/>
      <c r="G93" s="285"/>
      <c r="H93" s="285"/>
      <c r="I93" s="285"/>
    </row>
    <row r="94" spans="5:9" s="10" customFormat="1" ht="12.75">
      <c r="E94" s="285"/>
      <c r="F94" s="285"/>
      <c r="G94" s="285"/>
      <c r="H94" s="285"/>
      <c r="I94" s="285"/>
    </row>
    <row r="95" spans="5:9" s="10" customFormat="1" ht="12.75">
      <c r="E95" s="285"/>
      <c r="F95" s="285"/>
      <c r="G95" s="285"/>
      <c r="H95" s="285"/>
      <c r="I95" s="285"/>
    </row>
    <row r="96" spans="5:9" s="10" customFormat="1" ht="12.75">
      <c r="E96" s="285"/>
      <c r="F96" s="285"/>
      <c r="G96" s="285"/>
      <c r="H96" s="285"/>
      <c r="I96" s="285"/>
    </row>
    <row r="97" spans="5:9" s="10" customFormat="1" ht="12.75">
      <c r="E97" s="285"/>
      <c r="F97" s="285"/>
      <c r="G97" s="285"/>
      <c r="H97" s="285"/>
      <c r="I97" s="285"/>
    </row>
    <row r="98" spans="5:9" s="10" customFormat="1" ht="12.75">
      <c r="E98" s="285"/>
      <c r="F98" s="285"/>
      <c r="G98" s="285"/>
      <c r="H98" s="285"/>
      <c r="I98" s="285"/>
    </row>
    <row r="99" spans="5:9" s="10" customFormat="1" ht="12.75">
      <c r="E99" s="285"/>
      <c r="F99" s="285"/>
      <c r="G99" s="285"/>
      <c r="H99" s="285"/>
      <c r="I99" s="285"/>
    </row>
    <row r="100" spans="5:9" s="10" customFormat="1" ht="12.75">
      <c r="E100" s="285"/>
      <c r="F100" s="285"/>
      <c r="G100" s="285"/>
      <c r="H100" s="285"/>
      <c r="I100" s="285"/>
    </row>
    <row r="101" spans="5:9" s="10" customFormat="1" ht="12.75">
      <c r="E101" s="285"/>
      <c r="F101" s="285"/>
      <c r="G101" s="285"/>
      <c r="H101" s="285"/>
      <c r="I101" s="285"/>
    </row>
    <row r="102" spans="5:9" s="10" customFormat="1" ht="12.75">
      <c r="E102" s="285"/>
      <c r="F102" s="285"/>
      <c r="G102" s="285"/>
      <c r="H102" s="285"/>
      <c r="I102" s="285"/>
    </row>
    <row r="103" spans="5:9" s="10" customFormat="1" ht="12.75">
      <c r="E103" s="285"/>
      <c r="F103" s="285"/>
      <c r="G103" s="285"/>
      <c r="H103" s="285"/>
      <c r="I103" s="285"/>
    </row>
    <row r="104" spans="5:9" s="10" customFormat="1" ht="12.75">
      <c r="E104" s="285"/>
      <c r="F104" s="285"/>
      <c r="G104" s="285"/>
      <c r="H104" s="285"/>
      <c r="I104" s="285"/>
    </row>
    <row r="105" spans="5:9" s="10" customFormat="1" ht="12.75">
      <c r="E105" s="285"/>
      <c r="F105" s="285"/>
      <c r="G105" s="285"/>
      <c r="H105" s="285"/>
      <c r="I105" s="285"/>
    </row>
    <row r="106" spans="5:9" s="10" customFormat="1" ht="12.75">
      <c r="E106" s="285"/>
      <c r="F106" s="285"/>
      <c r="G106" s="285"/>
      <c r="H106" s="285"/>
      <c r="I106" s="285"/>
    </row>
    <row r="107" spans="5:9" s="10" customFormat="1" ht="12.75">
      <c r="E107" s="285"/>
      <c r="F107" s="285"/>
      <c r="G107" s="285"/>
      <c r="H107" s="285"/>
      <c r="I107" s="285"/>
    </row>
    <row r="108" spans="5:9" s="10" customFormat="1" ht="12.75">
      <c r="E108" s="285"/>
      <c r="F108" s="285"/>
      <c r="G108" s="285"/>
      <c r="H108" s="285"/>
      <c r="I108" s="285"/>
    </row>
    <row r="109" spans="5:9" s="10" customFormat="1" ht="12.75">
      <c r="E109" s="285"/>
      <c r="F109" s="285"/>
      <c r="G109" s="285"/>
      <c r="H109" s="285"/>
      <c r="I109" s="285"/>
    </row>
    <row r="110" spans="5:9" s="10" customFormat="1" ht="12.75">
      <c r="E110" s="285"/>
      <c r="F110" s="285"/>
      <c r="G110" s="285"/>
      <c r="H110" s="285"/>
      <c r="I110" s="285"/>
    </row>
    <row r="111" spans="5:9" s="10" customFormat="1" ht="12.75">
      <c r="E111" s="285"/>
      <c r="F111" s="285"/>
      <c r="G111" s="285"/>
      <c r="H111" s="285"/>
      <c r="I111" s="285"/>
    </row>
    <row r="112" spans="5:9" s="10" customFormat="1" ht="12.75">
      <c r="E112" s="285"/>
      <c r="F112" s="285"/>
      <c r="G112" s="285"/>
      <c r="H112" s="285"/>
      <c r="I112" s="285"/>
    </row>
    <row r="113" spans="5:9" s="10" customFormat="1" ht="12.75">
      <c r="E113" s="285"/>
      <c r="F113" s="285"/>
      <c r="G113" s="285"/>
      <c r="H113" s="285"/>
      <c r="I113" s="285"/>
    </row>
    <row r="114" spans="5:9" s="10" customFormat="1" ht="12.75">
      <c r="E114" s="285"/>
      <c r="F114" s="285"/>
      <c r="G114" s="285"/>
      <c r="H114" s="285"/>
      <c r="I114" s="285"/>
    </row>
    <row r="115" spans="5:9" s="10" customFormat="1" ht="12.75">
      <c r="E115" s="285"/>
      <c r="F115" s="285"/>
      <c r="G115" s="285"/>
      <c r="H115" s="285"/>
      <c r="I115" s="285"/>
    </row>
    <row r="116" spans="5:9" s="10" customFormat="1" ht="12.75">
      <c r="E116" s="285"/>
      <c r="F116" s="285"/>
      <c r="G116" s="285"/>
      <c r="H116" s="285"/>
      <c r="I116" s="285"/>
    </row>
    <row r="117" spans="5:9" s="10" customFormat="1" ht="12.75">
      <c r="E117" s="285"/>
      <c r="F117" s="285"/>
      <c r="G117" s="285"/>
      <c r="H117" s="285"/>
      <c r="I117" s="285"/>
    </row>
    <row r="118" spans="5:9" s="10" customFormat="1" ht="12.75">
      <c r="E118" s="285"/>
      <c r="F118" s="285"/>
      <c r="G118" s="285"/>
      <c r="H118" s="285"/>
      <c r="I118" s="285"/>
    </row>
    <row r="119" spans="5:9" s="10" customFormat="1" ht="12.75">
      <c r="E119" s="285"/>
      <c r="F119" s="285"/>
      <c r="G119" s="285"/>
      <c r="H119" s="285"/>
      <c r="I119" s="285"/>
    </row>
    <row r="120" spans="5:9" s="10" customFormat="1" ht="12.75">
      <c r="E120" s="285"/>
      <c r="F120" s="285"/>
      <c r="G120" s="285"/>
      <c r="H120" s="285"/>
      <c r="I120" s="285"/>
    </row>
    <row r="121" spans="5:9" s="10" customFormat="1" ht="12.75">
      <c r="E121" s="285"/>
      <c r="F121" s="285"/>
      <c r="G121" s="285"/>
      <c r="H121" s="285"/>
      <c r="I121" s="285"/>
    </row>
    <row r="122" spans="5:9" s="10" customFormat="1" ht="12.75">
      <c r="E122" s="285"/>
      <c r="F122" s="285"/>
      <c r="G122" s="285"/>
      <c r="H122" s="285"/>
      <c r="I122" s="285"/>
    </row>
    <row r="123" spans="5:9" s="10" customFormat="1" ht="12.75">
      <c r="E123" s="285"/>
      <c r="F123" s="285"/>
      <c r="G123" s="285"/>
      <c r="H123" s="285"/>
      <c r="I123" s="285"/>
    </row>
    <row r="124" spans="5:9" s="10" customFormat="1" ht="12.75">
      <c r="E124" s="285"/>
      <c r="F124" s="285"/>
      <c r="G124" s="285"/>
      <c r="H124" s="285"/>
      <c r="I124" s="285"/>
    </row>
    <row r="125" spans="5:9" s="10" customFormat="1" ht="12.75">
      <c r="E125" s="285"/>
      <c r="F125" s="285"/>
      <c r="G125" s="285"/>
      <c r="H125" s="285"/>
      <c r="I125" s="285"/>
    </row>
    <row r="126" spans="5:9" s="10" customFormat="1" ht="12.75">
      <c r="E126" s="285"/>
      <c r="F126" s="285"/>
      <c r="G126" s="285"/>
      <c r="H126" s="285"/>
      <c r="I126" s="285"/>
    </row>
    <row r="127" spans="5:9" s="10" customFormat="1" ht="12.75">
      <c r="E127" s="285"/>
      <c r="F127" s="285"/>
      <c r="G127" s="285"/>
      <c r="H127" s="285"/>
      <c r="I127" s="285"/>
    </row>
    <row r="128" spans="5:9" s="10" customFormat="1" ht="12.75">
      <c r="E128" s="285"/>
      <c r="F128" s="285"/>
      <c r="G128" s="285"/>
      <c r="H128" s="285"/>
      <c r="I128" s="285"/>
    </row>
    <row r="129" spans="5:9" s="10" customFormat="1" ht="12.75">
      <c r="E129" s="285"/>
      <c r="F129" s="285"/>
      <c r="G129" s="285"/>
      <c r="H129" s="285"/>
      <c r="I129" s="285"/>
    </row>
    <row r="130" spans="5:9" s="10" customFormat="1" ht="12.75">
      <c r="E130" s="285"/>
      <c r="F130" s="285"/>
      <c r="G130" s="285"/>
      <c r="H130" s="285"/>
      <c r="I130" s="285"/>
    </row>
    <row r="131" spans="5:9" s="10" customFormat="1" ht="12.75">
      <c r="E131" s="285"/>
      <c r="F131" s="285"/>
      <c r="G131" s="285"/>
      <c r="H131" s="285"/>
      <c r="I131" s="285"/>
    </row>
    <row r="132" spans="5:9" s="10" customFormat="1" ht="12.75">
      <c r="E132" s="285"/>
      <c r="F132" s="285"/>
      <c r="G132" s="285"/>
      <c r="H132" s="285"/>
      <c r="I132" s="285"/>
    </row>
    <row r="133" spans="5:9" s="10" customFormat="1" ht="12.75">
      <c r="E133" s="285"/>
      <c r="F133" s="285"/>
      <c r="G133" s="285"/>
      <c r="H133" s="285"/>
      <c r="I133" s="285"/>
    </row>
    <row r="134" spans="5:9" s="10" customFormat="1" ht="12.75">
      <c r="E134" s="285"/>
      <c r="F134" s="285"/>
      <c r="G134" s="285"/>
      <c r="H134" s="285"/>
      <c r="I134" s="285"/>
    </row>
    <row r="135" spans="5:9" s="10" customFormat="1" ht="12.75">
      <c r="E135" s="285"/>
      <c r="F135" s="285"/>
      <c r="G135" s="285"/>
      <c r="H135" s="285"/>
      <c r="I135" s="285"/>
    </row>
    <row r="136" spans="5:9" s="10" customFormat="1" ht="12.75">
      <c r="E136" s="285"/>
      <c r="F136" s="285"/>
      <c r="G136" s="285"/>
      <c r="H136" s="285"/>
      <c r="I136" s="285"/>
    </row>
    <row r="137" spans="5:9" s="10" customFormat="1" ht="12.75">
      <c r="E137" s="285"/>
      <c r="F137" s="285"/>
      <c r="G137" s="285"/>
      <c r="H137" s="285"/>
      <c r="I137" s="285"/>
    </row>
    <row r="138" spans="5:9" s="10" customFormat="1" ht="12.75">
      <c r="E138" s="285"/>
      <c r="F138" s="285"/>
      <c r="G138" s="285"/>
      <c r="H138" s="285"/>
      <c r="I138" s="285"/>
    </row>
    <row r="139" spans="5:9" s="10" customFormat="1" ht="12.75">
      <c r="E139" s="285"/>
      <c r="F139" s="285"/>
      <c r="G139" s="285"/>
      <c r="H139" s="285"/>
      <c r="I139" s="285"/>
    </row>
    <row r="140" spans="5:9" s="10" customFormat="1" ht="12.75">
      <c r="E140" s="285"/>
      <c r="F140" s="285"/>
      <c r="G140" s="285"/>
      <c r="H140" s="285"/>
      <c r="I140" s="285"/>
    </row>
    <row r="141" spans="5:9" s="10" customFormat="1" ht="12.75">
      <c r="E141" s="285"/>
      <c r="F141" s="285"/>
      <c r="G141" s="285"/>
      <c r="H141" s="285"/>
      <c r="I141" s="285"/>
    </row>
    <row r="142" spans="5:9" s="10" customFormat="1" ht="12.75">
      <c r="E142" s="285"/>
      <c r="F142" s="285"/>
      <c r="G142" s="285"/>
      <c r="H142" s="285"/>
      <c r="I142" s="285"/>
    </row>
    <row r="143" spans="5:9" s="10" customFormat="1" ht="12.75">
      <c r="E143" s="285"/>
      <c r="F143" s="285"/>
      <c r="G143" s="285"/>
      <c r="H143" s="285"/>
      <c r="I143" s="285"/>
    </row>
    <row r="144" spans="5:9" s="10" customFormat="1" ht="12.75">
      <c r="E144" s="285"/>
      <c r="F144" s="285"/>
      <c r="G144" s="285"/>
      <c r="H144" s="285"/>
      <c r="I144" s="285"/>
    </row>
    <row r="145" spans="5:9" s="10" customFormat="1" ht="12.75">
      <c r="E145" s="285"/>
      <c r="F145" s="285"/>
      <c r="G145" s="285"/>
      <c r="H145" s="285"/>
      <c r="I145" s="285"/>
    </row>
    <row r="146" spans="5:9" s="10" customFormat="1" ht="12.75">
      <c r="E146" s="285"/>
      <c r="F146" s="285"/>
      <c r="G146" s="285"/>
      <c r="H146" s="285"/>
      <c r="I146" s="285"/>
    </row>
    <row r="147" spans="5:9" s="10" customFormat="1" ht="12.75">
      <c r="E147" s="285"/>
      <c r="F147" s="285"/>
      <c r="G147" s="285"/>
      <c r="H147" s="285"/>
      <c r="I147" s="285"/>
    </row>
    <row r="148" spans="5:9" s="10" customFormat="1" ht="12.75">
      <c r="E148" s="285"/>
      <c r="F148" s="285"/>
      <c r="G148" s="285"/>
      <c r="H148" s="285"/>
      <c r="I148" s="285"/>
    </row>
    <row r="149" spans="5:9" s="10" customFormat="1" ht="12.75">
      <c r="E149" s="285"/>
      <c r="F149" s="285"/>
      <c r="G149" s="285"/>
      <c r="H149" s="285"/>
      <c r="I149" s="285"/>
    </row>
    <row r="150" spans="5:9" s="10" customFormat="1" ht="12.75">
      <c r="E150" s="285"/>
      <c r="F150" s="285"/>
      <c r="G150" s="285"/>
      <c r="H150" s="285"/>
      <c r="I150" s="285"/>
    </row>
    <row r="151" spans="5:9" s="10" customFormat="1" ht="12.75">
      <c r="E151" s="285"/>
      <c r="F151" s="285"/>
      <c r="G151" s="285"/>
      <c r="H151" s="285"/>
      <c r="I151" s="285"/>
    </row>
    <row r="152" spans="5:9" s="10" customFormat="1" ht="12.75">
      <c r="E152" s="285"/>
      <c r="F152" s="285"/>
      <c r="G152" s="285"/>
      <c r="H152" s="285"/>
      <c r="I152" s="285"/>
    </row>
    <row r="153" spans="5:9" s="10" customFormat="1" ht="12.75">
      <c r="E153" s="285"/>
      <c r="F153" s="285"/>
      <c r="G153" s="285"/>
      <c r="H153" s="285"/>
      <c r="I153" s="285"/>
    </row>
    <row r="154" spans="5:9" s="10" customFormat="1" ht="12.75">
      <c r="E154" s="285"/>
      <c r="F154" s="285"/>
      <c r="G154" s="285"/>
      <c r="H154" s="285"/>
      <c r="I154" s="285"/>
    </row>
    <row r="155" spans="5:9" s="10" customFormat="1" ht="12.75">
      <c r="E155" s="285"/>
      <c r="F155" s="285"/>
      <c r="G155" s="285"/>
      <c r="H155" s="285"/>
      <c r="I155" s="285"/>
    </row>
    <row r="156" spans="5:9" s="10" customFormat="1" ht="12.75">
      <c r="E156" s="285"/>
      <c r="F156" s="285"/>
      <c r="G156" s="285"/>
      <c r="H156" s="285"/>
      <c r="I156" s="285"/>
    </row>
    <row r="157" spans="5:9" s="10" customFormat="1" ht="12.75">
      <c r="E157" s="285"/>
      <c r="F157" s="285"/>
      <c r="G157" s="285"/>
      <c r="H157" s="285"/>
      <c r="I157" s="285"/>
    </row>
    <row r="158" spans="5:9" s="10" customFormat="1" ht="12.75">
      <c r="E158" s="285"/>
      <c r="F158" s="285"/>
      <c r="G158" s="285"/>
      <c r="H158" s="285"/>
      <c r="I158" s="285"/>
    </row>
    <row r="159" spans="5:9" s="10" customFormat="1" ht="12.75">
      <c r="E159" s="285"/>
      <c r="F159" s="285"/>
      <c r="G159" s="285"/>
      <c r="H159" s="285"/>
      <c r="I159" s="285"/>
    </row>
    <row r="160" spans="5:9" s="10" customFormat="1" ht="12.75">
      <c r="E160" s="285"/>
      <c r="F160" s="285"/>
      <c r="G160" s="285"/>
      <c r="H160" s="285"/>
      <c r="I160" s="285"/>
    </row>
    <row r="161" spans="5:9" s="10" customFormat="1" ht="12.75">
      <c r="E161" s="285"/>
      <c r="F161" s="285"/>
      <c r="G161" s="285"/>
      <c r="H161" s="285"/>
      <c r="I161" s="285"/>
    </row>
    <row r="162" spans="5:9" s="10" customFormat="1" ht="12.75">
      <c r="E162" s="285"/>
      <c r="F162" s="285"/>
      <c r="G162" s="285"/>
      <c r="H162" s="285"/>
      <c r="I162" s="285"/>
    </row>
    <row r="163" spans="5:9" s="10" customFormat="1" ht="12.75">
      <c r="E163" s="285"/>
      <c r="F163" s="285"/>
      <c r="G163" s="285"/>
      <c r="H163" s="285"/>
      <c r="I163" s="285"/>
    </row>
    <row r="164" spans="5:9" s="10" customFormat="1" ht="12.75">
      <c r="E164" s="285"/>
      <c r="F164" s="285"/>
      <c r="G164" s="285"/>
      <c r="H164" s="285"/>
      <c r="I164" s="285"/>
    </row>
    <row r="165" spans="5:9" s="10" customFormat="1" ht="12.75">
      <c r="E165" s="285"/>
      <c r="F165" s="285"/>
      <c r="G165" s="285"/>
      <c r="H165" s="285"/>
      <c r="I165" s="285"/>
    </row>
    <row r="166" spans="5:9" s="10" customFormat="1" ht="12.75">
      <c r="E166" s="285"/>
      <c r="F166" s="285"/>
      <c r="G166" s="285"/>
      <c r="H166" s="285"/>
      <c r="I166" s="285"/>
    </row>
    <row r="167" spans="5:9" s="10" customFormat="1" ht="12.75">
      <c r="E167" s="285"/>
      <c r="F167" s="285"/>
      <c r="G167" s="285"/>
      <c r="H167" s="285"/>
      <c r="I167" s="285"/>
    </row>
    <row r="168" spans="5:9" s="10" customFormat="1" ht="12.75">
      <c r="E168" s="285"/>
      <c r="F168" s="285"/>
      <c r="G168" s="285"/>
      <c r="H168" s="285"/>
      <c r="I168" s="285"/>
    </row>
    <row r="169" spans="5:9" s="10" customFormat="1" ht="12.75">
      <c r="E169" s="285"/>
      <c r="F169" s="285"/>
      <c r="G169" s="285"/>
      <c r="H169" s="285"/>
      <c r="I169" s="285"/>
    </row>
    <row r="170" spans="5:9" s="10" customFormat="1" ht="12.75">
      <c r="E170" s="285"/>
      <c r="F170" s="285"/>
      <c r="G170" s="285"/>
      <c r="H170" s="285"/>
      <c r="I170" s="285"/>
    </row>
    <row r="171" spans="5:9" s="10" customFormat="1" ht="12.75">
      <c r="E171" s="285"/>
      <c r="F171" s="285"/>
      <c r="G171" s="285"/>
      <c r="H171" s="285"/>
      <c r="I171" s="285"/>
    </row>
    <row r="172" spans="5:9" s="10" customFormat="1" ht="12.75">
      <c r="E172" s="285"/>
      <c r="F172" s="285"/>
      <c r="G172" s="285"/>
      <c r="H172" s="285"/>
      <c r="I172" s="285"/>
    </row>
    <row r="173" spans="5:9" s="10" customFormat="1" ht="12.75">
      <c r="E173" s="285"/>
      <c r="F173" s="285"/>
      <c r="G173" s="285"/>
      <c r="H173" s="285"/>
      <c r="I173" s="285"/>
    </row>
    <row r="174" spans="5:9" s="10" customFormat="1" ht="12.75">
      <c r="E174" s="285"/>
      <c r="F174" s="285"/>
      <c r="G174" s="285"/>
      <c r="H174" s="285"/>
      <c r="I174" s="285"/>
    </row>
    <row r="175" spans="5:9" s="10" customFormat="1" ht="12.75">
      <c r="E175" s="285"/>
      <c r="F175" s="285"/>
      <c r="G175" s="285"/>
      <c r="H175" s="285"/>
      <c r="I175" s="285"/>
    </row>
    <row r="176" spans="5:9" s="10" customFormat="1" ht="12.75">
      <c r="E176" s="285"/>
      <c r="F176" s="285"/>
      <c r="G176" s="285"/>
      <c r="H176" s="285"/>
      <c r="I176" s="285"/>
    </row>
    <row r="177" spans="5:9" s="10" customFormat="1" ht="12.75">
      <c r="E177" s="285"/>
      <c r="F177" s="285"/>
      <c r="G177" s="285"/>
      <c r="H177" s="285"/>
      <c r="I177" s="285"/>
    </row>
    <row r="178" spans="5:9" s="10" customFormat="1" ht="12.75">
      <c r="E178" s="285"/>
      <c r="F178" s="285"/>
      <c r="G178" s="285"/>
      <c r="H178" s="285"/>
      <c r="I178" s="285"/>
    </row>
    <row r="179" spans="5:9" s="10" customFormat="1" ht="12.75">
      <c r="E179" s="285"/>
      <c r="F179" s="285"/>
      <c r="G179" s="285"/>
      <c r="H179" s="285"/>
      <c r="I179" s="285"/>
    </row>
    <row r="180" spans="5:9" s="10" customFormat="1" ht="12.75">
      <c r="E180" s="285"/>
      <c r="F180" s="285"/>
      <c r="G180" s="285"/>
      <c r="H180" s="285"/>
      <c r="I180" s="285"/>
    </row>
    <row r="181" spans="5:9" s="10" customFormat="1" ht="12.75">
      <c r="E181" s="285"/>
      <c r="F181" s="285"/>
      <c r="G181" s="285"/>
      <c r="H181" s="285"/>
      <c r="I181" s="285"/>
    </row>
    <row r="182" spans="5:9" s="10" customFormat="1" ht="12.75">
      <c r="E182" s="285"/>
      <c r="F182" s="285"/>
      <c r="G182" s="285"/>
      <c r="H182" s="285"/>
      <c r="I182" s="285"/>
    </row>
    <row r="183" spans="5:9" s="10" customFormat="1" ht="12.75">
      <c r="E183" s="285"/>
      <c r="F183" s="285"/>
      <c r="G183" s="285"/>
      <c r="H183" s="285"/>
      <c r="I183" s="285"/>
    </row>
    <row r="184" spans="5:9" s="10" customFormat="1" ht="12.75">
      <c r="E184" s="285"/>
      <c r="F184" s="285"/>
      <c r="G184" s="285"/>
      <c r="H184" s="285"/>
      <c r="I184" s="285"/>
    </row>
    <row r="185" spans="5:9" s="10" customFormat="1" ht="12.75">
      <c r="E185" s="285"/>
      <c r="F185" s="285"/>
      <c r="G185" s="285"/>
      <c r="H185" s="285"/>
      <c r="I185" s="285"/>
    </row>
    <row r="186" spans="5:9" s="10" customFormat="1" ht="12.75">
      <c r="E186" s="285"/>
      <c r="F186" s="285"/>
      <c r="G186" s="285"/>
      <c r="H186" s="285"/>
      <c r="I186" s="285"/>
    </row>
    <row r="187" spans="5:9" s="10" customFormat="1" ht="12.75">
      <c r="E187" s="285"/>
      <c r="F187" s="285"/>
      <c r="G187" s="285"/>
      <c r="H187" s="285"/>
      <c r="I187" s="285"/>
    </row>
    <row r="188" spans="5:9" s="10" customFormat="1" ht="12.75">
      <c r="E188" s="285"/>
      <c r="F188" s="285"/>
      <c r="G188" s="285"/>
      <c r="H188" s="285"/>
      <c r="I188" s="285"/>
    </row>
    <row r="189" spans="5:9" s="10" customFormat="1" ht="12.75">
      <c r="E189" s="285"/>
      <c r="F189" s="285"/>
      <c r="G189" s="285"/>
      <c r="H189" s="285"/>
      <c r="I189" s="285"/>
    </row>
    <row r="190" spans="5:9" s="10" customFormat="1" ht="12.75">
      <c r="E190" s="285"/>
      <c r="F190" s="285"/>
      <c r="G190" s="285"/>
      <c r="H190" s="285"/>
      <c r="I190" s="285"/>
    </row>
  </sheetData>
  <pageMargins left="0.98425196850393704" right="0.98425196850393704" top="0.94488188976377996" bottom="1.49606299212598" header="0.511811023622047" footer="1.1811023622047201"/>
  <pageSetup paperSize="9" firstPageNumber="364"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0"/>
  <sheetViews>
    <sheetView workbookViewId="0">
      <selection activeCell="N5" sqref="N5"/>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648</v>
      </c>
      <c r="B1" s="1"/>
      <c r="E1" s="356"/>
      <c r="F1" s="356"/>
      <c r="G1" s="356"/>
      <c r="H1" s="356"/>
      <c r="I1" s="356"/>
    </row>
    <row r="2" spans="1:10" s="3" customFormat="1" ht="20.100000000000001" customHeight="1">
      <c r="A2" s="4" t="s">
        <v>422</v>
      </c>
      <c r="B2" s="1"/>
      <c r="E2" s="356"/>
      <c r="F2" s="356"/>
      <c r="G2" s="356"/>
      <c r="H2" s="356"/>
      <c r="I2" s="356"/>
    </row>
    <row r="3" spans="1:10" s="3" customFormat="1" ht="12" customHeight="1">
      <c r="A3" s="4"/>
      <c r="E3" s="356"/>
      <c r="F3" s="356"/>
      <c r="G3" s="356"/>
      <c r="H3" s="356"/>
      <c r="I3" s="356"/>
    </row>
    <row r="4" spans="1:10" s="10" customFormat="1" ht="20.100000000000001" customHeight="1">
      <c r="A4" s="123"/>
      <c r="B4" s="11"/>
      <c r="C4" s="11"/>
      <c r="E4" s="356"/>
      <c r="F4" s="356"/>
      <c r="G4" s="356"/>
      <c r="H4" s="356"/>
      <c r="I4" s="179" t="s">
        <v>387</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283"/>
      <c r="C6" s="292"/>
      <c r="D6" s="11"/>
      <c r="E6" s="356"/>
      <c r="F6" s="356"/>
      <c r="G6" s="356"/>
      <c r="H6" s="356"/>
      <c r="I6" s="356"/>
      <c r="J6" s="11"/>
    </row>
    <row r="7" spans="1:10" s="10" customFormat="1" ht="21.75" customHeight="1">
      <c r="A7" s="185" t="s">
        <v>2</v>
      </c>
      <c r="B7" s="293">
        <f>SUM(B8:B30)</f>
        <v>68902</v>
      </c>
      <c r="C7" s="293">
        <f>SUM(C8:C31)+1</f>
        <v>73491.3</v>
      </c>
      <c r="D7" s="293">
        <f t="shared" ref="D7" si="0">SUM(D8:D31)</f>
        <v>70606</v>
      </c>
      <c r="E7" s="293">
        <v>69172</v>
      </c>
      <c r="F7" s="293">
        <v>68465.5</v>
      </c>
      <c r="G7" s="293">
        <v>66102.599999999991</v>
      </c>
      <c r="H7" s="293">
        <v>65776.899999999994</v>
      </c>
      <c r="I7" s="293">
        <v>62542</v>
      </c>
      <c r="J7" s="11"/>
    </row>
    <row r="8" spans="1:10" s="10" customFormat="1" ht="21.75" customHeight="1">
      <c r="A8" s="19" t="s">
        <v>3</v>
      </c>
      <c r="B8" s="393">
        <v>25</v>
      </c>
      <c r="C8" s="393">
        <v>14</v>
      </c>
      <c r="D8" s="393">
        <v>16</v>
      </c>
      <c r="E8" s="393">
        <v>21</v>
      </c>
      <c r="F8" s="393">
        <v>19</v>
      </c>
      <c r="G8" s="393">
        <v>3.8</v>
      </c>
      <c r="H8" s="393">
        <v>4.2</v>
      </c>
      <c r="I8" s="393">
        <v>6</v>
      </c>
      <c r="J8" s="11"/>
    </row>
    <row r="9" spans="1:10" s="10" customFormat="1" ht="21.75" customHeight="1">
      <c r="A9" s="186" t="s">
        <v>4</v>
      </c>
      <c r="B9" s="393"/>
      <c r="C9" s="393"/>
      <c r="D9" s="393"/>
      <c r="E9" s="393"/>
      <c r="F9" s="393"/>
      <c r="G9" s="356"/>
      <c r="H9" s="393"/>
      <c r="I9" s="393"/>
      <c r="J9" s="11"/>
    </row>
    <row r="10" spans="1:10" s="10" customFormat="1" ht="21.75" customHeight="1">
      <c r="A10" s="19" t="s">
        <v>5</v>
      </c>
      <c r="B10" s="393">
        <v>0</v>
      </c>
      <c r="C10" s="393">
        <v>0</v>
      </c>
      <c r="D10" s="393">
        <v>0</v>
      </c>
      <c r="E10" s="393">
        <v>0</v>
      </c>
      <c r="F10" s="393">
        <v>0</v>
      </c>
      <c r="G10" s="364">
        <v>0</v>
      </c>
      <c r="H10" s="393">
        <v>0</v>
      </c>
      <c r="I10" s="393">
        <v>0</v>
      </c>
      <c r="J10" s="11"/>
    </row>
    <row r="11" spans="1:10" s="10" customFormat="1" ht="21.75" customHeight="1">
      <c r="A11" s="186" t="s">
        <v>6</v>
      </c>
      <c r="B11" s="393"/>
      <c r="C11" s="393"/>
      <c r="D11" s="393"/>
      <c r="E11" s="393"/>
      <c r="F11" s="393"/>
      <c r="G11" s="356"/>
      <c r="H11" s="393"/>
      <c r="I11" s="393"/>
      <c r="J11" s="11"/>
    </row>
    <row r="12" spans="1:10" s="10" customFormat="1" ht="21.75" customHeight="1">
      <c r="A12" s="19" t="s">
        <v>7</v>
      </c>
      <c r="B12" s="393">
        <v>5002</v>
      </c>
      <c r="C12" s="393">
        <v>5404</v>
      </c>
      <c r="D12" s="393">
        <v>5491</v>
      </c>
      <c r="E12" s="393">
        <v>5793</v>
      </c>
      <c r="F12" s="393">
        <v>5875</v>
      </c>
      <c r="G12" s="393">
        <v>5688.7</v>
      </c>
      <c r="H12" s="393">
        <v>5669.6</v>
      </c>
      <c r="I12" s="393">
        <v>5083</v>
      </c>
      <c r="J12" s="11"/>
    </row>
    <row r="13" spans="1:10" s="10" customFormat="1" ht="21.75" customHeight="1">
      <c r="A13" s="186" t="s">
        <v>8</v>
      </c>
      <c r="B13" s="393"/>
      <c r="C13" s="393"/>
      <c r="D13" s="393"/>
      <c r="E13" s="393"/>
      <c r="F13" s="393"/>
      <c r="G13" s="356"/>
      <c r="H13" s="393"/>
      <c r="I13" s="393"/>
      <c r="J13" s="11"/>
    </row>
    <row r="14" spans="1:10" s="10" customFormat="1" ht="21.75" customHeight="1">
      <c r="A14" s="19" t="s">
        <v>9</v>
      </c>
      <c r="B14" s="393">
        <v>270</v>
      </c>
      <c r="C14" s="393">
        <v>237.7</v>
      </c>
      <c r="D14" s="393">
        <v>247</v>
      </c>
      <c r="E14" s="393">
        <v>254</v>
      </c>
      <c r="F14" s="393">
        <v>249</v>
      </c>
      <c r="G14" s="393">
        <v>257.89999999999998</v>
      </c>
      <c r="H14" s="393">
        <v>260.10000000000002</v>
      </c>
      <c r="I14" s="393">
        <v>266</v>
      </c>
      <c r="J14" s="11"/>
    </row>
    <row r="15" spans="1:10" s="10" customFormat="1" ht="21.75" customHeight="1">
      <c r="A15" s="186" t="s">
        <v>31</v>
      </c>
      <c r="B15" s="393"/>
      <c r="C15" s="393"/>
      <c r="D15" s="393"/>
      <c r="E15" s="393"/>
      <c r="F15" s="393"/>
      <c r="G15" s="356"/>
      <c r="H15" s="393"/>
      <c r="I15" s="393"/>
      <c r="J15" s="11"/>
    </row>
    <row r="16" spans="1:10" s="10" customFormat="1" ht="21.75" customHeight="1">
      <c r="A16" s="19" t="s">
        <v>11</v>
      </c>
      <c r="B16" s="393">
        <v>6791</v>
      </c>
      <c r="C16" s="393">
        <v>6364.2</v>
      </c>
      <c r="D16" s="393">
        <v>5163</v>
      </c>
      <c r="E16" s="393">
        <v>4860</v>
      </c>
      <c r="F16" s="393">
        <v>3925.8</v>
      </c>
      <c r="G16" s="393">
        <v>3736.4</v>
      </c>
      <c r="H16" s="393">
        <v>3665.2</v>
      </c>
      <c r="I16" s="393">
        <v>2878</v>
      </c>
      <c r="J16" s="11"/>
    </row>
    <row r="17" spans="1:10" s="10" customFormat="1" ht="21.75" customHeight="1">
      <c r="A17" s="186" t="s">
        <v>32</v>
      </c>
      <c r="B17" s="393"/>
      <c r="C17" s="393"/>
      <c r="D17" s="393"/>
      <c r="E17" s="393"/>
      <c r="F17" s="393"/>
      <c r="G17" s="356"/>
      <c r="H17" s="393"/>
      <c r="I17" s="393"/>
      <c r="J17" s="11"/>
    </row>
    <row r="18" spans="1:10" s="10" customFormat="1" ht="21.75" customHeight="1">
      <c r="A18" s="19" t="s">
        <v>13</v>
      </c>
      <c r="B18" s="393">
        <v>15192</v>
      </c>
      <c r="C18" s="393">
        <v>14216.6</v>
      </c>
      <c r="D18" s="393">
        <v>12432</v>
      </c>
      <c r="E18" s="393">
        <v>11705</v>
      </c>
      <c r="F18" s="393">
        <v>10903.4</v>
      </c>
      <c r="G18" s="393">
        <v>10713.4</v>
      </c>
      <c r="H18" s="393">
        <v>9542</v>
      </c>
      <c r="I18" s="393">
        <v>9356</v>
      </c>
      <c r="J18" s="11"/>
    </row>
    <row r="19" spans="1:10" s="10" customFormat="1" ht="21.75" customHeight="1">
      <c r="A19" s="186" t="s">
        <v>34</v>
      </c>
      <c r="B19" s="393"/>
      <c r="C19" s="393"/>
      <c r="D19" s="393"/>
      <c r="E19" s="393"/>
      <c r="F19" s="393"/>
      <c r="G19" s="356"/>
      <c r="H19" s="393"/>
      <c r="I19" s="393"/>
      <c r="J19" s="11"/>
    </row>
    <row r="20" spans="1:10" s="10" customFormat="1" ht="21.75" customHeight="1">
      <c r="A20" s="19" t="s">
        <v>15</v>
      </c>
      <c r="B20" s="393">
        <v>13223</v>
      </c>
      <c r="C20" s="393">
        <v>15629.8</v>
      </c>
      <c r="D20" s="393">
        <v>15150</v>
      </c>
      <c r="E20" s="393">
        <v>14479</v>
      </c>
      <c r="F20" s="393">
        <v>14714</v>
      </c>
      <c r="G20" s="393">
        <v>13920</v>
      </c>
      <c r="H20" s="393">
        <v>13544.9</v>
      </c>
      <c r="I20" s="393">
        <v>12521</v>
      </c>
      <c r="J20" s="11"/>
    </row>
    <row r="21" spans="1:10" s="10" customFormat="1" ht="21.75" customHeight="1">
      <c r="A21" s="186" t="s">
        <v>35</v>
      </c>
      <c r="B21" s="393"/>
      <c r="C21" s="393"/>
      <c r="D21" s="393"/>
      <c r="E21" s="393"/>
      <c r="F21" s="393"/>
      <c r="G21" s="356"/>
      <c r="H21" s="393"/>
      <c r="I21" s="393"/>
      <c r="J21" s="11"/>
    </row>
    <row r="22" spans="1:10" s="10" customFormat="1" ht="21.75" customHeight="1">
      <c r="A22" s="19" t="s">
        <v>17</v>
      </c>
      <c r="B22" s="393">
        <v>7920</v>
      </c>
      <c r="C22" s="393">
        <v>9234.7999999999993</v>
      </c>
      <c r="D22" s="393">
        <v>9534</v>
      </c>
      <c r="E22" s="393">
        <v>9875</v>
      </c>
      <c r="F22" s="393">
        <v>10100</v>
      </c>
      <c r="G22" s="393">
        <v>10884</v>
      </c>
      <c r="H22" s="393">
        <v>10231.200000000001</v>
      </c>
      <c r="I22" s="393">
        <v>9482</v>
      </c>
      <c r="J22" s="11"/>
    </row>
    <row r="23" spans="1:10" s="10" customFormat="1" ht="21.75" customHeight="1">
      <c r="A23" s="186" t="s">
        <v>36</v>
      </c>
      <c r="B23" s="393"/>
      <c r="C23" s="393"/>
      <c r="D23" s="393"/>
      <c r="E23" s="393"/>
      <c r="F23" s="393"/>
      <c r="G23" s="356"/>
      <c r="H23" s="393"/>
      <c r="I23" s="393"/>
      <c r="J23" s="11"/>
    </row>
    <row r="24" spans="1:10" s="10" customFormat="1" ht="21.75" customHeight="1">
      <c r="A24" s="19" t="s">
        <v>19</v>
      </c>
      <c r="B24" s="393">
        <v>235</v>
      </c>
      <c r="C24" s="393">
        <v>83.3</v>
      </c>
      <c r="D24" s="393">
        <v>72</v>
      </c>
      <c r="E24" s="393">
        <v>67</v>
      </c>
      <c r="F24" s="393">
        <v>69</v>
      </c>
      <c r="G24" s="393">
        <v>21.2</v>
      </c>
      <c r="H24" s="393">
        <v>0</v>
      </c>
      <c r="I24" s="393">
        <v>0</v>
      </c>
      <c r="J24" s="11"/>
    </row>
    <row r="25" spans="1:10" s="10" customFormat="1" ht="21.75" customHeight="1">
      <c r="A25" s="186" t="s">
        <v>37</v>
      </c>
      <c r="B25" s="393"/>
      <c r="C25" s="393"/>
      <c r="D25" s="393"/>
      <c r="E25" s="393"/>
      <c r="F25" s="393"/>
      <c r="G25" s="356"/>
      <c r="H25" s="393"/>
      <c r="I25" s="393"/>
      <c r="J25" s="11"/>
    </row>
    <row r="26" spans="1:10" s="10" customFormat="1" ht="21.75" customHeight="1">
      <c r="A26" s="19" t="s">
        <v>21</v>
      </c>
      <c r="B26" s="393">
        <v>919</v>
      </c>
      <c r="C26" s="393">
        <v>600.9</v>
      </c>
      <c r="D26" s="393">
        <v>674</v>
      </c>
      <c r="E26" s="393">
        <v>651</v>
      </c>
      <c r="F26" s="393">
        <v>545.70000000000005</v>
      </c>
      <c r="G26" s="393">
        <v>355.2</v>
      </c>
      <c r="H26" s="393">
        <v>357.5</v>
      </c>
      <c r="I26" s="393">
        <v>276</v>
      </c>
      <c r="J26" s="11"/>
    </row>
    <row r="27" spans="1:10" s="10" customFormat="1" ht="21.75" customHeight="1">
      <c r="A27" s="186" t="s">
        <v>38</v>
      </c>
      <c r="B27" s="393"/>
      <c r="C27" s="393"/>
      <c r="D27" s="393"/>
      <c r="E27" s="393"/>
      <c r="F27" s="393"/>
      <c r="G27" s="356"/>
      <c r="H27" s="393"/>
      <c r="I27" s="393"/>
      <c r="J27" s="11"/>
    </row>
    <row r="28" spans="1:10" s="10" customFormat="1" ht="21.75" customHeight="1">
      <c r="A28" s="19" t="s">
        <v>23</v>
      </c>
      <c r="B28" s="393">
        <v>12474</v>
      </c>
      <c r="C28" s="393">
        <v>13450.3</v>
      </c>
      <c r="D28" s="393">
        <v>13692</v>
      </c>
      <c r="E28" s="393">
        <v>13181</v>
      </c>
      <c r="F28" s="393">
        <v>12665.6</v>
      </c>
      <c r="G28" s="393">
        <v>11148.5</v>
      </c>
      <c r="H28" s="393">
        <v>11088.7</v>
      </c>
      <c r="I28" s="393">
        <v>11757</v>
      </c>
      <c r="J28" s="11"/>
    </row>
    <row r="29" spans="1:10" s="10" customFormat="1" ht="21.75" customHeight="1">
      <c r="A29" s="186" t="s">
        <v>39</v>
      </c>
      <c r="B29" s="393"/>
      <c r="C29" s="393"/>
      <c r="D29" s="393"/>
      <c r="E29" s="393"/>
      <c r="F29" s="393"/>
      <c r="G29" s="356"/>
      <c r="H29" s="393"/>
      <c r="I29" s="393"/>
      <c r="J29" s="11"/>
    </row>
    <row r="30" spans="1:10" s="10" customFormat="1" ht="21.75" customHeight="1">
      <c r="A30" s="19" t="s">
        <v>25</v>
      </c>
      <c r="B30" s="393">
        <v>6851</v>
      </c>
      <c r="C30" s="393">
        <v>8254.7000000000007</v>
      </c>
      <c r="D30" s="393">
        <v>8135</v>
      </c>
      <c r="E30" s="393">
        <v>8286</v>
      </c>
      <c r="F30" s="393">
        <v>9399</v>
      </c>
      <c r="G30" s="393">
        <v>9373.5</v>
      </c>
      <c r="H30" s="393">
        <v>11413.5</v>
      </c>
      <c r="I30" s="393">
        <v>10917</v>
      </c>
      <c r="J30" s="11"/>
    </row>
    <row r="31" spans="1:10" s="10" customFormat="1" ht="21.75" customHeight="1">
      <c r="A31" s="186" t="s">
        <v>40</v>
      </c>
      <c r="B31" s="393"/>
      <c r="C31" s="393"/>
      <c r="D31" s="393"/>
      <c r="E31" s="393"/>
      <c r="F31" s="393"/>
      <c r="G31" s="356"/>
      <c r="H31" s="393"/>
      <c r="J31" s="11"/>
    </row>
    <row r="32" spans="1:10" s="10" customFormat="1" ht="15.75" customHeight="1">
      <c r="A32" s="123"/>
      <c r="B32" s="123"/>
      <c r="C32" s="123"/>
      <c r="D32" s="123"/>
      <c r="E32" s="123"/>
      <c r="F32" s="123"/>
      <c r="G32" s="123"/>
      <c r="H32" s="123"/>
      <c r="I32" s="123"/>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26"/>
      <c r="B34" s="127"/>
      <c r="C34" s="11"/>
      <c r="D34" s="11"/>
      <c r="E34" s="356"/>
      <c r="F34" s="356"/>
      <c r="G34" s="356"/>
      <c r="H34" s="356"/>
      <c r="I34" s="356"/>
      <c r="J34" s="11"/>
    </row>
    <row r="35" spans="1:10" s="10" customFormat="1" ht="20.100000000000001" customHeight="1">
      <c r="A35" s="128"/>
      <c r="B35" s="126"/>
      <c r="C35" s="11"/>
      <c r="D35" s="11"/>
      <c r="E35" s="356"/>
      <c r="F35" s="356"/>
      <c r="G35" s="356"/>
      <c r="H35" s="356"/>
      <c r="I35" s="356"/>
      <c r="J35" s="11"/>
    </row>
    <row r="36" spans="1:10" s="10" customFormat="1" ht="20.100000000000001" customHeight="1">
      <c r="A36" s="11"/>
      <c r="B36" s="11"/>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12.75">
      <c r="E74" s="285"/>
      <c r="F74" s="285"/>
      <c r="G74" s="285"/>
      <c r="H74" s="285"/>
      <c r="I74" s="285"/>
    </row>
    <row r="75" spans="5:9" s="10" customFormat="1" ht="12.75">
      <c r="E75" s="285"/>
      <c r="F75" s="285"/>
      <c r="G75" s="285"/>
      <c r="H75" s="285"/>
      <c r="I75" s="285"/>
    </row>
    <row r="76" spans="5:9" s="10" customFormat="1" ht="12.75">
      <c r="E76" s="285"/>
      <c r="F76" s="285"/>
      <c r="G76" s="285"/>
      <c r="H76" s="285"/>
      <c r="I76" s="285"/>
    </row>
    <row r="77" spans="5:9" s="10" customFormat="1" ht="12.75">
      <c r="E77" s="285"/>
      <c r="F77" s="285"/>
      <c r="G77" s="285"/>
      <c r="H77" s="285"/>
      <c r="I77" s="285"/>
    </row>
    <row r="78" spans="5:9" s="10" customFormat="1" ht="12.75">
      <c r="E78" s="285"/>
      <c r="F78" s="285"/>
      <c r="G78" s="285"/>
      <c r="H78" s="285"/>
      <c r="I78" s="285"/>
    </row>
    <row r="79" spans="5:9" s="10" customFormat="1" ht="12.75">
      <c r="E79" s="285"/>
      <c r="F79" s="285"/>
      <c r="G79" s="285"/>
      <c r="H79" s="285"/>
      <c r="I79" s="285"/>
    </row>
    <row r="80" spans="5:9" s="10" customFormat="1" ht="12.75">
      <c r="E80" s="285"/>
      <c r="F80" s="285"/>
      <c r="G80" s="285"/>
      <c r="H80" s="285"/>
      <c r="I80" s="285"/>
    </row>
    <row r="81" spans="5:9" s="10" customFormat="1" ht="12.75">
      <c r="E81" s="285"/>
      <c r="F81" s="285"/>
      <c r="G81" s="285"/>
      <c r="H81" s="285"/>
      <c r="I81" s="285"/>
    </row>
    <row r="82" spans="5:9" s="10" customFormat="1" ht="12.75">
      <c r="E82" s="285"/>
      <c r="F82" s="285"/>
      <c r="G82" s="285"/>
      <c r="H82" s="285"/>
      <c r="I82" s="285"/>
    </row>
    <row r="83" spans="5:9" s="10" customFormat="1" ht="12.75">
      <c r="E83" s="285"/>
      <c r="F83" s="285"/>
      <c r="G83" s="285"/>
      <c r="H83" s="285"/>
      <c r="I83" s="285"/>
    </row>
    <row r="84" spans="5:9" s="10" customFormat="1" ht="12.75">
      <c r="E84" s="285"/>
      <c r="F84" s="285"/>
      <c r="G84" s="285"/>
      <c r="H84" s="285"/>
      <c r="I84" s="285"/>
    </row>
    <row r="85" spans="5:9" s="10" customFormat="1" ht="12.75">
      <c r="E85" s="285"/>
      <c r="F85" s="285"/>
      <c r="G85" s="285"/>
      <c r="H85" s="285"/>
      <c r="I85" s="285"/>
    </row>
    <row r="86" spans="5:9" s="10" customFormat="1" ht="12.75">
      <c r="E86" s="285"/>
      <c r="F86" s="285"/>
      <c r="G86" s="285"/>
      <c r="H86" s="285"/>
      <c r="I86" s="285"/>
    </row>
    <row r="87" spans="5:9" s="10" customFormat="1" ht="12.75">
      <c r="E87" s="285"/>
      <c r="F87" s="285"/>
      <c r="G87" s="285"/>
      <c r="H87" s="285"/>
      <c r="I87" s="285"/>
    </row>
    <row r="88" spans="5:9" s="10" customFormat="1" ht="12.75">
      <c r="E88" s="285"/>
      <c r="F88" s="285"/>
      <c r="G88" s="285"/>
      <c r="H88" s="285"/>
      <c r="I88" s="285"/>
    </row>
    <row r="89" spans="5:9" s="10" customFormat="1" ht="12.75">
      <c r="E89" s="285"/>
      <c r="F89" s="285"/>
      <c r="G89" s="285"/>
      <c r="H89" s="285"/>
      <c r="I89" s="285"/>
    </row>
    <row r="90" spans="5:9" s="10" customFormat="1" ht="12.75">
      <c r="E90" s="285"/>
      <c r="F90" s="285"/>
      <c r="G90" s="285"/>
      <c r="H90" s="285"/>
      <c r="I90" s="285"/>
    </row>
    <row r="91" spans="5:9" s="10" customFormat="1" ht="12.75">
      <c r="E91" s="285"/>
      <c r="F91" s="285"/>
      <c r="G91" s="285"/>
      <c r="H91" s="285"/>
      <c r="I91" s="285"/>
    </row>
    <row r="92" spans="5:9" s="10" customFormat="1" ht="12.75">
      <c r="E92" s="285"/>
      <c r="F92" s="285"/>
      <c r="G92" s="285"/>
      <c r="H92" s="285"/>
      <c r="I92" s="285"/>
    </row>
    <row r="93" spans="5:9" s="10" customFormat="1" ht="12.75">
      <c r="E93" s="285"/>
      <c r="F93" s="285"/>
      <c r="G93" s="285"/>
      <c r="H93" s="285"/>
      <c r="I93" s="285"/>
    </row>
    <row r="94" spans="5:9" s="10" customFormat="1" ht="12.75">
      <c r="E94" s="285"/>
      <c r="F94" s="285"/>
      <c r="G94" s="285"/>
      <c r="H94" s="285"/>
      <c r="I94" s="285"/>
    </row>
    <row r="95" spans="5:9" s="10" customFormat="1" ht="12.75">
      <c r="E95" s="285"/>
      <c r="F95" s="285"/>
      <c r="G95" s="285"/>
      <c r="H95" s="285"/>
      <c r="I95" s="285"/>
    </row>
    <row r="96" spans="5:9" s="10" customFormat="1" ht="12.75">
      <c r="E96" s="285"/>
      <c r="F96" s="285"/>
      <c r="G96" s="285"/>
      <c r="H96" s="285"/>
      <c r="I96" s="285"/>
    </row>
    <row r="97" spans="5:9" s="10" customFormat="1" ht="12.75">
      <c r="E97" s="285"/>
      <c r="F97" s="285"/>
      <c r="G97" s="285"/>
      <c r="H97" s="285"/>
      <c r="I97" s="285"/>
    </row>
    <row r="98" spans="5:9" s="10" customFormat="1" ht="12.75">
      <c r="E98" s="285"/>
      <c r="F98" s="285"/>
      <c r="G98" s="285"/>
      <c r="H98" s="285"/>
      <c r="I98" s="285"/>
    </row>
    <row r="99" spans="5:9" s="10" customFormat="1" ht="12.75">
      <c r="E99" s="285"/>
      <c r="F99" s="285"/>
      <c r="G99" s="285"/>
      <c r="H99" s="285"/>
      <c r="I99" s="285"/>
    </row>
    <row r="100" spans="5:9" s="10" customFormat="1" ht="12.75">
      <c r="E100" s="285"/>
      <c r="F100" s="285"/>
      <c r="G100" s="285"/>
      <c r="H100" s="285"/>
      <c r="I100" s="285"/>
    </row>
    <row r="101" spans="5:9" s="10" customFormat="1" ht="12.75">
      <c r="E101" s="285"/>
      <c r="F101" s="285"/>
      <c r="G101" s="285"/>
      <c r="H101" s="285"/>
      <c r="I101" s="285"/>
    </row>
    <row r="102" spans="5:9" s="10" customFormat="1" ht="12.75">
      <c r="E102" s="285"/>
      <c r="F102" s="285"/>
      <c r="G102" s="285"/>
      <c r="H102" s="285"/>
      <c r="I102" s="285"/>
    </row>
    <row r="103" spans="5:9" s="10" customFormat="1" ht="12.75">
      <c r="E103" s="285"/>
      <c r="F103" s="285"/>
      <c r="G103" s="285"/>
      <c r="H103" s="285"/>
      <c r="I103" s="285"/>
    </row>
    <row r="104" spans="5:9" s="10" customFormat="1" ht="12.75">
      <c r="E104" s="285"/>
      <c r="F104" s="285"/>
      <c r="G104" s="285"/>
      <c r="H104" s="285"/>
      <c r="I104" s="285"/>
    </row>
    <row r="105" spans="5:9" s="10" customFormat="1" ht="12.75">
      <c r="E105" s="285"/>
      <c r="F105" s="285"/>
      <c r="G105" s="285"/>
      <c r="H105" s="285"/>
      <c r="I105" s="285"/>
    </row>
    <row r="106" spans="5:9" s="10" customFormat="1" ht="12.75">
      <c r="E106" s="285"/>
      <c r="F106" s="285"/>
      <c r="G106" s="285"/>
      <c r="H106" s="285"/>
      <c r="I106" s="285"/>
    </row>
    <row r="107" spans="5:9" s="10" customFormat="1" ht="12.75">
      <c r="E107" s="285"/>
      <c r="F107" s="285"/>
      <c r="G107" s="285"/>
      <c r="H107" s="285"/>
      <c r="I107" s="285"/>
    </row>
    <row r="108" spans="5:9" s="10" customFormat="1" ht="12.75">
      <c r="E108" s="285"/>
      <c r="F108" s="285"/>
      <c r="G108" s="285"/>
      <c r="H108" s="285"/>
      <c r="I108" s="285"/>
    </row>
    <row r="109" spans="5:9" s="10" customFormat="1" ht="12.75">
      <c r="E109" s="285"/>
      <c r="F109" s="285"/>
      <c r="G109" s="285"/>
      <c r="H109" s="285"/>
      <c r="I109" s="285"/>
    </row>
    <row r="110" spans="5:9" s="10" customFormat="1" ht="12.75">
      <c r="E110" s="285"/>
      <c r="F110" s="285"/>
      <c r="G110" s="285"/>
      <c r="H110" s="285"/>
      <c r="I110" s="285"/>
    </row>
    <row r="111" spans="5:9" s="10" customFormat="1" ht="12.75">
      <c r="E111" s="285"/>
      <c r="F111" s="285"/>
      <c r="G111" s="285"/>
      <c r="H111" s="285"/>
      <c r="I111" s="285"/>
    </row>
    <row r="112" spans="5:9" s="10" customFormat="1" ht="12.75">
      <c r="E112" s="285"/>
      <c r="F112" s="285"/>
      <c r="G112" s="285"/>
      <c r="H112" s="285"/>
      <c r="I112" s="285"/>
    </row>
    <row r="113" spans="5:9" s="10" customFormat="1" ht="12.75">
      <c r="E113" s="285"/>
      <c r="F113" s="285"/>
      <c r="G113" s="285"/>
      <c r="H113" s="285"/>
      <c r="I113" s="285"/>
    </row>
    <row r="114" spans="5:9" s="10" customFormat="1" ht="12.75">
      <c r="E114" s="285"/>
      <c r="F114" s="285"/>
      <c r="G114" s="285"/>
      <c r="H114" s="285"/>
      <c r="I114" s="285"/>
    </row>
    <row r="115" spans="5:9" s="10" customFormat="1" ht="12.75">
      <c r="E115" s="285"/>
      <c r="F115" s="285"/>
      <c r="G115" s="285"/>
      <c r="H115" s="285"/>
      <c r="I115" s="285"/>
    </row>
    <row r="116" spans="5:9" s="10" customFormat="1" ht="12.75">
      <c r="E116" s="285"/>
      <c r="F116" s="285"/>
      <c r="G116" s="285"/>
      <c r="H116" s="285"/>
      <c r="I116" s="285"/>
    </row>
    <row r="117" spans="5:9" s="10" customFormat="1" ht="12.75">
      <c r="E117" s="285"/>
      <c r="F117" s="285"/>
      <c r="G117" s="285"/>
      <c r="H117" s="285"/>
      <c r="I117" s="285"/>
    </row>
    <row r="118" spans="5:9" s="10" customFormat="1" ht="12.75">
      <c r="E118" s="285"/>
      <c r="F118" s="285"/>
      <c r="G118" s="285"/>
      <c r="H118" s="285"/>
      <c r="I118" s="285"/>
    </row>
    <row r="119" spans="5:9" s="10" customFormat="1" ht="12.75">
      <c r="E119" s="285"/>
      <c r="F119" s="285"/>
      <c r="G119" s="285"/>
      <c r="H119" s="285"/>
      <c r="I119" s="285"/>
    </row>
    <row r="120" spans="5:9" s="10" customFormat="1" ht="12.75">
      <c r="E120" s="285"/>
      <c r="F120" s="285"/>
      <c r="G120" s="285"/>
      <c r="H120" s="285"/>
      <c r="I120" s="285"/>
    </row>
    <row r="121" spans="5:9" s="10" customFormat="1" ht="12.75">
      <c r="E121" s="285"/>
      <c r="F121" s="285"/>
      <c r="G121" s="285"/>
      <c r="H121" s="285"/>
      <c r="I121" s="285"/>
    </row>
    <row r="122" spans="5:9" s="10" customFormat="1" ht="12.75">
      <c r="E122" s="285"/>
      <c r="F122" s="285"/>
      <c r="G122" s="285"/>
      <c r="H122" s="285"/>
      <c r="I122" s="285"/>
    </row>
    <row r="123" spans="5:9" s="10" customFormat="1" ht="12.75">
      <c r="E123" s="285"/>
      <c r="F123" s="285"/>
      <c r="G123" s="285"/>
      <c r="H123" s="285"/>
      <c r="I123" s="285"/>
    </row>
    <row r="124" spans="5:9" s="10" customFormat="1" ht="12.75">
      <c r="E124" s="285"/>
      <c r="F124" s="285"/>
      <c r="G124" s="285"/>
      <c r="H124" s="285"/>
      <c r="I124" s="285"/>
    </row>
    <row r="125" spans="5:9" s="10" customFormat="1" ht="12.75">
      <c r="E125" s="285"/>
      <c r="F125" s="285"/>
      <c r="G125" s="285"/>
      <c r="H125" s="285"/>
      <c r="I125" s="285"/>
    </row>
    <row r="126" spans="5:9" s="10" customFormat="1" ht="12.75">
      <c r="E126" s="285"/>
      <c r="F126" s="285"/>
      <c r="G126" s="285"/>
      <c r="H126" s="285"/>
      <c r="I126" s="285"/>
    </row>
    <row r="127" spans="5:9" s="10" customFormat="1" ht="12.75">
      <c r="E127" s="285"/>
      <c r="F127" s="285"/>
      <c r="G127" s="285"/>
      <c r="H127" s="285"/>
      <c r="I127" s="285"/>
    </row>
    <row r="128" spans="5:9" s="10" customFormat="1" ht="12.75">
      <c r="E128" s="285"/>
      <c r="F128" s="285"/>
      <c r="G128" s="285"/>
      <c r="H128" s="285"/>
      <c r="I128" s="285"/>
    </row>
    <row r="129" spans="5:9" s="10" customFormat="1" ht="12.75">
      <c r="E129" s="285"/>
      <c r="F129" s="285"/>
      <c r="G129" s="285"/>
      <c r="H129" s="285"/>
      <c r="I129" s="285"/>
    </row>
    <row r="130" spans="5:9" s="10" customFormat="1" ht="12.75">
      <c r="E130" s="285"/>
      <c r="F130" s="285"/>
      <c r="G130" s="285"/>
      <c r="H130" s="285"/>
      <c r="I130" s="285"/>
    </row>
    <row r="131" spans="5:9" s="10" customFormat="1" ht="12.75">
      <c r="E131" s="285"/>
      <c r="F131" s="285"/>
      <c r="G131" s="285"/>
      <c r="H131" s="285"/>
      <c r="I131" s="285"/>
    </row>
    <row r="132" spans="5:9" s="10" customFormat="1" ht="12.75">
      <c r="E132" s="285"/>
      <c r="F132" s="285"/>
      <c r="G132" s="285"/>
      <c r="H132" s="285"/>
      <c r="I132" s="285"/>
    </row>
    <row r="133" spans="5:9" s="10" customFormat="1" ht="12.75">
      <c r="E133" s="285"/>
      <c r="F133" s="285"/>
      <c r="G133" s="285"/>
      <c r="H133" s="285"/>
      <c r="I133" s="285"/>
    </row>
    <row r="134" spans="5:9" s="10" customFormat="1" ht="12.75">
      <c r="E134" s="285"/>
      <c r="F134" s="285"/>
      <c r="G134" s="285"/>
      <c r="H134" s="285"/>
      <c r="I134" s="285"/>
    </row>
    <row r="135" spans="5:9" s="10" customFormat="1" ht="12.75">
      <c r="E135" s="285"/>
      <c r="F135" s="285"/>
      <c r="G135" s="285"/>
      <c r="H135" s="285"/>
      <c r="I135" s="285"/>
    </row>
    <row r="136" spans="5:9" s="10" customFormat="1" ht="12.75">
      <c r="E136" s="285"/>
      <c r="F136" s="285"/>
      <c r="G136" s="285"/>
      <c r="H136" s="285"/>
      <c r="I136" s="285"/>
    </row>
    <row r="137" spans="5:9" s="10" customFormat="1" ht="12.75">
      <c r="E137" s="285"/>
      <c r="F137" s="285"/>
      <c r="G137" s="285"/>
      <c r="H137" s="285"/>
      <c r="I137" s="285"/>
    </row>
    <row r="138" spans="5:9" s="10" customFormat="1" ht="12.75">
      <c r="E138" s="285"/>
      <c r="F138" s="285"/>
      <c r="G138" s="285"/>
      <c r="H138" s="285"/>
      <c r="I138" s="285"/>
    </row>
    <row r="139" spans="5:9" s="10" customFormat="1" ht="12.75">
      <c r="E139" s="285"/>
      <c r="F139" s="285"/>
      <c r="G139" s="285"/>
      <c r="H139" s="285"/>
      <c r="I139" s="285"/>
    </row>
    <row r="140" spans="5:9" s="10" customFormat="1" ht="12.75">
      <c r="E140" s="285"/>
      <c r="F140" s="285"/>
      <c r="G140" s="285"/>
      <c r="H140" s="285"/>
      <c r="I140" s="285"/>
    </row>
    <row r="141" spans="5:9" s="10" customFormat="1" ht="12.75">
      <c r="E141" s="285"/>
      <c r="F141" s="285"/>
      <c r="G141" s="285"/>
      <c r="H141" s="285"/>
      <c r="I141" s="285"/>
    </row>
    <row r="142" spans="5:9" s="10" customFormat="1" ht="12.75">
      <c r="E142" s="285"/>
      <c r="F142" s="285"/>
      <c r="G142" s="285"/>
      <c r="H142" s="285"/>
      <c r="I142" s="285"/>
    </row>
    <row r="143" spans="5:9" s="10" customFormat="1" ht="12.75">
      <c r="E143" s="285"/>
      <c r="F143" s="285"/>
      <c r="G143" s="285"/>
      <c r="H143" s="285"/>
      <c r="I143" s="285"/>
    </row>
    <row r="144" spans="5:9" s="10" customFormat="1" ht="12.75">
      <c r="E144" s="285"/>
      <c r="F144" s="285"/>
      <c r="G144" s="285"/>
      <c r="H144" s="285"/>
      <c r="I144" s="285"/>
    </row>
    <row r="145" spans="5:9" s="10" customFormat="1" ht="12.75">
      <c r="E145" s="285"/>
      <c r="F145" s="285"/>
      <c r="G145" s="285"/>
      <c r="H145" s="285"/>
      <c r="I145" s="285"/>
    </row>
    <row r="146" spans="5:9" s="10" customFormat="1" ht="12.75">
      <c r="E146" s="285"/>
      <c r="F146" s="285"/>
      <c r="G146" s="285"/>
      <c r="H146" s="285"/>
      <c r="I146" s="285"/>
    </row>
    <row r="147" spans="5:9" s="10" customFormat="1" ht="12.75">
      <c r="E147" s="285"/>
      <c r="F147" s="285"/>
      <c r="G147" s="285"/>
      <c r="H147" s="285"/>
      <c r="I147" s="285"/>
    </row>
    <row r="148" spans="5:9" s="10" customFormat="1" ht="12.75">
      <c r="E148" s="285"/>
      <c r="F148" s="285"/>
      <c r="G148" s="285"/>
      <c r="H148" s="285"/>
      <c r="I148" s="285"/>
    </row>
    <row r="149" spans="5:9" s="10" customFormat="1" ht="12.75">
      <c r="E149" s="285"/>
      <c r="F149" s="285"/>
      <c r="G149" s="285"/>
      <c r="H149" s="285"/>
      <c r="I149" s="285"/>
    </row>
    <row r="150" spans="5:9" s="10" customFormat="1" ht="12.75">
      <c r="E150" s="285"/>
      <c r="F150" s="285"/>
      <c r="G150" s="285"/>
      <c r="H150" s="285"/>
      <c r="I150" s="285"/>
    </row>
    <row r="151" spans="5:9" s="10" customFormat="1" ht="12.75">
      <c r="E151" s="285"/>
      <c r="F151" s="285"/>
      <c r="G151" s="285"/>
      <c r="H151" s="285"/>
      <c r="I151" s="285"/>
    </row>
    <row r="152" spans="5:9" s="10" customFormat="1" ht="12.75">
      <c r="E152" s="285"/>
      <c r="F152" s="285"/>
      <c r="G152" s="285"/>
      <c r="H152" s="285"/>
      <c r="I152" s="285"/>
    </row>
    <row r="153" spans="5:9" s="10" customFormat="1" ht="12.75">
      <c r="E153" s="285"/>
      <c r="F153" s="285"/>
      <c r="G153" s="285"/>
      <c r="H153" s="285"/>
      <c r="I153" s="285"/>
    </row>
    <row r="154" spans="5:9" s="10" customFormat="1" ht="12.75">
      <c r="E154" s="285"/>
      <c r="F154" s="285"/>
      <c r="G154" s="285"/>
      <c r="H154" s="285"/>
      <c r="I154" s="285"/>
    </row>
    <row r="155" spans="5:9" s="10" customFormat="1" ht="12.75">
      <c r="E155" s="285"/>
      <c r="F155" s="285"/>
      <c r="G155" s="285"/>
      <c r="H155" s="285"/>
      <c r="I155" s="285"/>
    </row>
    <row r="156" spans="5:9" s="10" customFormat="1" ht="12.75">
      <c r="E156" s="285"/>
      <c r="F156" s="285"/>
      <c r="G156" s="285"/>
      <c r="H156" s="285"/>
      <c r="I156" s="285"/>
    </row>
    <row r="157" spans="5:9" s="10" customFormat="1" ht="12.75">
      <c r="E157" s="285"/>
      <c r="F157" s="285"/>
      <c r="G157" s="285"/>
      <c r="H157" s="285"/>
      <c r="I157" s="285"/>
    </row>
    <row r="158" spans="5:9" s="10" customFormat="1" ht="12.75">
      <c r="E158" s="285"/>
      <c r="F158" s="285"/>
      <c r="G158" s="285"/>
      <c r="H158" s="285"/>
      <c r="I158" s="285"/>
    </row>
    <row r="159" spans="5:9" s="10" customFormat="1" ht="12.75">
      <c r="E159" s="285"/>
      <c r="F159" s="285"/>
      <c r="G159" s="285"/>
      <c r="H159" s="285"/>
      <c r="I159" s="285"/>
    </row>
    <row r="160" spans="5:9" s="10" customFormat="1" ht="12.75">
      <c r="E160" s="285"/>
      <c r="F160" s="285"/>
      <c r="G160" s="285"/>
      <c r="H160" s="285"/>
      <c r="I160" s="285"/>
    </row>
    <row r="161" spans="5:9" s="10" customFormat="1" ht="12.75">
      <c r="E161" s="285"/>
      <c r="F161" s="285"/>
      <c r="G161" s="285"/>
      <c r="H161" s="285"/>
      <c r="I161" s="285"/>
    </row>
    <row r="162" spans="5:9" s="10" customFormat="1" ht="12.75">
      <c r="E162" s="285"/>
      <c r="F162" s="285"/>
      <c r="G162" s="285"/>
      <c r="H162" s="285"/>
      <c r="I162" s="285"/>
    </row>
    <row r="163" spans="5:9" s="10" customFormat="1" ht="12.75">
      <c r="E163" s="285"/>
      <c r="F163" s="285"/>
      <c r="G163" s="285"/>
      <c r="H163" s="285"/>
      <c r="I163" s="285"/>
    </row>
    <row r="164" spans="5:9" s="10" customFormat="1" ht="12.75">
      <c r="E164" s="285"/>
      <c r="F164" s="285"/>
      <c r="G164" s="285"/>
      <c r="H164" s="285"/>
      <c r="I164" s="285"/>
    </row>
    <row r="165" spans="5:9" s="10" customFormat="1" ht="12.75">
      <c r="E165" s="285"/>
      <c r="F165" s="285"/>
      <c r="G165" s="285"/>
      <c r="H165" s="285"/>
      <c r="I165" s="285"/>
    </row>
    <row r="166" spans="5:9" s="10" customFormat="1" ht="12.75">
      <c r="E166" s="285"/>
      <c r="F166" s="285"/>
      <c r="G166" s="285"/>
      <c r="H166" s="285"/>
      <c r="I166" s="285"/>
    </row>
    <row r="167" spans="5:9" s="10" customFormat="1" ht="12.75">
      <c r="E167" s="285"/>
      <c r="F167" s="285"/>
      <c r="G167" s="285"/>
      <c r="H167" s="285"/>
      <c r="I167" s="285"/>
    </row>
    <row r="168" spans="5:9" s="10" customFormat="1" ht="12.75">
      <c r="E168" s="285"/>
      <c r="F168" s="285"/>
      <c r="G168" s="285"/>
      <c r="H168" s="285"/>
      <c r="I168" s="285"/>
    </row>
    <row r="169" spans="5:9" s="10" customFormat="1" ht="12.75">
      <c r="E169" s="285"/>
      <c r="F169" s="285"/>
      <c r="G169" s="285"/>
      <c r="H169" s="285"/>
      <c r="I169" s="285"/>
    </row>
    <row r="170" spans="5:9" s="10" customFormat="1" ht="12.75">
      <c r="E170" s="285"/>
      <c r="F170" s="285"/>
      <c r="G170" s="285"/>
      <c r="H170" s="285"/>
      <c r="I170" s="285"/>
    </row>
    <row r="171" spans="5:9" s="10" customFormat="1" ht="12.75">
      <c r="E171" s="285"/>
      <c r="F171" s="285"/>
      <c r="G171" s="285"/>
      <c r="H171" s="285"/>
      <c r="I171" s="285"/>
    </row>
    <row r="172" spans="5:9" s="10" customFormat="1" ht="12.75">
      <c r="E172" s="285"/>
      <c r="F172" s="285"/>
      <c r="G172" s="285"/>
      <c r="H172" s="285"/>
      <c r="I172" s="285"/>
    </row>
    <row r="173" spans="5:9" s="10" customFormat="1" ht="12.75">
      <c r="E173" s="285"/>
      <c r="F173" s="285"/>
      <c r="G173" s="285"/>
      <c r="H173" s="285"/>
      <c r="I173" s="285"/>
    </row>
    <row r="174" spans="5:9" s="10" customFormat="1" ht="12.75">
      <c r="E174" s="285"/>
      <c r="F174" s="285"/>
      <c r="G174" s="285"/>
      <c r="H174" s="285"/>
      <c r="I174" s="285"/>
    </row>
    <row r="175" spans="5:9" s="10" customFormat="1" ht="12.75">
      <c r="E175" s="285"/>
      <c r="F175" s="285"/>
      <c r="G175" s="285"/>
      <c r="H175" s="285"/>
      <c r="I175" s="285"/>
    </row>
    <row r="176" spans="5:9" s="10" customFormat="1" ht="12.75">
      <c r="E176" s="285"/>
      <c r="F176" s="285"/>
      <c r="G176" s="285"/>
      <c r="H176" s="285"/>
      <c r="I176" s="285"/>
    </row>
    <row r="177" spans="5:9" s="10" customFormat="1" ht="12.75">
      <c r="E177" s="285"/>
      <c r="F177" s="285"/>
      <c r="G177" s="285"/>
      <c r="H177" s="285"/>
      <c r="I177" s="285"/>
    </row>
    <row r="178" spans="5:9" s="10" customFormat="1" ht="12.75">
      <c r="E178" s="285"/>
      <c r="F178" s="285"/>
      <c r="G178" s="285"/>
      <c r="H178" s="285"/>
      <c r="I178" s="285"/>
    </row>
    <row r="179" spans="5:9" s="10" customFormat="1" ht="12.75">
      <c r="E179" s="285"/>
      <c r="F179" s="285"/>
      <c r="G179" s="285"/>
      <c r="H179" s="285"/>
      <c r="I179" s="285"/>
    </row>
    <row r="180" spans="5:9" s="10" customFormat="1" ht="12.75">
      <c r="E180" s="285"/>
      <c r="F180" s="285"/>
      <c r="G180" s="285"/>
      <c r="H180" s="285"/>
      <c r="I180" s="285"/>
    </row>
    <row r="181" spans="5:9" s="10" customFormat="1" ht="12.75">
      <c r="E181" s="285"/>
      <c r="F181" s="285"/>
      <c r="G181" s="285"/>
      <c r="H181" s="285"/>
      <c r="I181" s="285"/>
    </row>
    <row r="182" spans="5:9" s="10" customFormat="1" ht="12.75">
      <c r="E182" s="285"/>
      <c r="F182" s="285"/>
      <c r="G182" s="285"/>
      <c r="H182" s="285"/>
      <c r="I182" s="285"/>
    </row>
    <row r="183" spans="5:9" s="10" customFormat="1" ht="12.75">
      <c r="E183" s="285"/>
      <c r="F183" s="285"/>
      <c r="G183" s="285"/>
      <c r="H183" s="285"/>
      <c r="I183" s="285"/>
    </row>
    <row r="184" spans="5:9" s="10" customFormat="1" ht="12.75">
      <c r="E184" s="285"/>
      <c r="F184" s="285"/>
      <c r="G184" s="285"/>
      <c r="H184" s="285"/>
      <c r="I184" s="285"/>
    </row>
    <row r="185" spans="5:9" s="10" customFormat="1" ht="12.75">
      <c r="E185" s="285"/>
      <c r="F185" s="285"/>
      <c r="G185" s="285"/>
      <c r="H185" s="285"/>
      <c r="I185" s="285"/>
    </row>
    <row r="186" spans="5:9" s="10" customFormat="1" ht="12.75">
      <c r="E186" s="285"/>
      <c r="F186" s="285"/>
      <c r="G186" s="285"/>
      <c r="H186" s="285"/>
      <c r="I186" s="285"/>
    </row>
    <row r="187" spans="5:9" s="10" customFormat="1" ht="12.75">
      <c r="E187" s="285"/>
      <c r="F187" s="285"/>
      <c r="G187" s="285"/>
      <c r="H187" s="285"/>
      <c r="I187" s="285"/>
    </row>
    <row r="188" spans="5:9" s="10" customFormat="1" ht="12.75">
      <c r="E188" s="285"/>
      <c r="F188" s="285"/>
      <c r="G188" s="285"/>
      <c r="H188" s="285"/>
      <c r="I188" s="285"/>
    </row>
    <row r="189" spans="5:9" s="10" customFormat="1" ht="12.75">
      <c r="E189" s="285"/>
      <c r="F189" s="285"/>
      <c r="G189" s="285"/>
      <c r="H189" s="285"/>
      <c r="I189" s="285"/>
    </row>
    <row r="190" spans="5:9" s="10" customFormat="1" ht="12.75">
      <c r="E190" s="285"/>
      <c r="F190" s="285"/>
      <c r="G190" s="285"/>
      <c r="H190" s="285"/>
      <c r="I190" s="285"/>
    </row>
  </sheetData>
  <pageMargins left="0.98425196850393704" right="0.98425196850393704" top="0.94488188976377996" bottom="1.49606299212598" header="0.511811023622047" footer="1.1811023622047201"/>
  <pageSetup paperSize="9" firstPageNumber="365"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1"/>
  <sheetViews>
    <sheetView zoomScale="95" zoomScaleNormal="95" workbookViewId="0">
      <selection activeCell="N5" sqref="N5"/>
    </sheetView>
  </sheetViews>
  <sheetFormatPr defaultRowHeight="15.95" customHeight="1"/>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649</v>
      </c>
      <c r="B1" s="1"/>
      <c r="E1" s="356"/>
      <c r="F1" s="356"/>
      <c r="G1" s="356"/>
      <c r="H1" s="356"/>
      <c r="I1" s="356"/>
    </row>
    <row r="2" spans="1:10" s="3" customFormat="1" ht="20.100000000000001" customHeight="1">
      <c r="A2" s="4" t="s">
        <v>423</v>
      </c>
      <c r="B2" s="1"/>
      <c r="E2" s="356"/>
      <c r="F2" s="356"/>
      <c r="G2" s="356"/>
      <c r="H2" s="356"/>
      <c r="I2" s="356"/>
    </row>
    <row r="3" spans="1:10" s="3" customFormat="1" ht="13.5" customHeight="1">
      <c r="A3" s="6"/>
      <c r="E3" s="356"/>
      <c r="F3" s="356"/>
      <c r="G3" s="356"/>
      <c r="H3" s="356"/>
      <c r="I3" s="356"/>
    </row>
    <row r="4" spans="1:10" s="10" customFormat="1" ht="17.25" customHeight="1">
      <c r="A4" s="123"/>
      <c r="B4" s="179"/>
      <c r="C4" s="11"/>
      <c r="D4" s="11"/>
      <c r="F4" s="356"/>
      <c r="G4" s="356"/>
      <c r="H4" s="356"/>
      <c r="I4" s="418" t="s">
        <v>424</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283"/>
      <c r="C6" s="11"/>
      <c r="D6" s="11"/>
      <c r="E6" s="356"/>
      <c r="F6" s="356"/>
      <c r="G6" s="356"/>
      <c r="H6" s="356"/>
      <c r="I6" s="356"/>
      <c r="J6" s="11"/>
    </row>
    <row r="7" spans="1:10" s="10" customFormat="1" ht="21.75" customHeight="1">
      <c r="A7" s="185" t="s">
        <v>2</v>
      </c>
      <c r="B7" s="293">
        <v>16201</v>
      </c>
      <c r="C7" s="293">
        <f t="shared" ref="C7:D7" si="0">SUM(C8:C31)</f>
        <v>15360</v>
      </c>
      <c r="D7" s="293">
        <f t="shared" si="0"/>
        <v>13886</v>
      </c>
      <c r="E7" s="293">
        <v>12767</v>
      </c>
      <c r="F7" s="293">
        <v>11996</v>
      </c>
      <c r="G7" s="293">
        <v>9819.23</v>
      </c>
      <c r="H7" s="293">
        <v>8625</v>
      </c>
      <c r="I7" s="293">
        <v>7694.5</v>
      </c>
      <c r="J7" s="11"/>
    </row>
    <row r="8" spans="1:10" s="10" customFormat="1" ht="21.75" customHeight="1">
      <c r="A8" s="19" t="s">
        <v>3</v>
      </c>
      <c r="B8" s="393">
        <v>108</v>
      </c>
      <c r="C8" s="393">
        <v>55</v>
      </c>
      <c r="D8" s="393">
        <v>56</v>
      </c>
      <c r="E8" s="393">
        <v>93</v>
      </c>
      <c r="F8" s="393">
        <v>88</v>
      </c>
      <c r="G8" s="393">
        <v>58.5</v>
      </c>
      <c r="H8" s="393">
        <v>55.5</v>
      </c>
      <c r="I8" s="393">
        <v>46</v>
      </c>
      <c r="J8" s="11"/>
    </row>
    <row r="9" spans="1:10" s="10" customFormat="1" ht="21.75" customHeight="1">
      <c r="A9" s="186" t="s">
        <v>4</v>
      </c>
      <c r="B9" s="393"/>
      <c r="C9" s="393"/>
      <c r="D9" s="393"/>
      <c r="E9" s="393"/>
      <c r="F9" s="393"/>
      <c r="G9" s="356"/>
      <c r="H9" s="393"/>
      <c r="I9" s="393"/>
      <c r="J9" s="11"/>
    </row>
    <row r="10" spans="1:10" s="10" customFormat="1" ht="21.75" customHeight="1">
      <c r="A10" s="19" t="s">
        <v>5</v>
      </c>
      <c r="B10" s="393">
        <v>0</v>
      </c>
      <c r="C10" s="393">
        <v>0</v>
      </c>
      <c r="D10" s="393">
        <v>0</v>
      </c>
      <c r="E10" s="393">
        <v>0</v>
      </c>
      <c r="F10" s="393">
        <v>0</v>
      </c>
      <c r="G10" s="364">
        <v>0</v>
      </c>
      <c r="H10" s="393">
        <v>0</v>
      </c>
      <c r="I10" s="393">
        <v>0</v>
      </c>
      <c r="J10" s="11"/>
    </row>
    <row r="11" spans="1:10" s="10" customFormat="1" ht="21.75" customHeight="1">
      <c r="A11" s="186" t="s">
        <v>6</v>
      </c>
      <c r="B11" s="393"/>
      <c r="C11" s="393"/>
      <c r="D11" s="393"/>
      <c r="E11" s="393"/>
      <c r="F11" s="393"/>
      <c r="G11" s="356"/>
      <c r="H11" s="393"/>
      <c r="I11" s="393"/>
      <c r="J11" s="11"/>
    </row>
    <row r="12" spans="1:10" s="10" customFormat="1" ht="21.75" customHeight="1">
      <c r="A12" s="19" t="s">
        <v>7</v>
      </c>
      <c r="B12" s="393">
        <v>1962</v>
      </c>
      <c r="C12" s="393">
        <v>2156</v>
      </c>
      <c r="D12" s="393">
        <v>2199</v>
      </c>
      <c r="E12" s="393">
        <v>2165</v>
      </c>
      <c r="F12" s="393">
        <v>2193</v>
      </c>
      <c r="G12" s="393">
        <v>2098</v>
      </c>
      <c r="H12" s="393">
        <v>2103</v>
      </c>
      <c r="I12" s="393">
        <v>2008</v>
      </c>
      <c r="J12" s="11"/>
    </row>
    <row r="13" spans="1:10" s="10" customFormat="1" ht="21.75" customHeight="1">
      <c r="A13" s="186" t="s">
        <v>8</v>
      </c>
      <c r="B13" s="393"/>
      <c r="C13" s="393"/>
      <c r="D13" s="393"/>
      <c r="E13" s="393"/>
      <c r="F13" s="393"/>
      <c r="G13" s="356"/>
      <c r="H13" s="393"/>
      <c r="I13" s="393"/>
      <c r="J13" s="11"/>
    </row>
    <row r="14" spans="1:10" s="10" customFormat="1" ht="21.75" customHeight="1">
      <c r="A14" s="19" t="s">
        <v>9</v>
      </c>
      <c r="B14" s="393">
        <v>510</v>
      </c>
      <c r="C14" s="393">
        <v>473</v>
      </c>
      <c r="D14" s="393">
        <v>471</v>
      </c>
      <c r="E14" s="393">
        <v>414</v>
      </c>
      <c r="F14" s="393">
        <v>427</v>
      </c>
      <c r="G14" s="393">
        <v>430</v>
      </c>
      <c r="H14" s="393">
        <v>434</v>
      </c>
      <c r="I14" s="393">
        <v>422</v>
      </c>
      <c r="J14" s="11"/>
    </row>
    <row r="15" spans="1:10" s="10" customFormat="1" ht="21.75" customHeight="1">
      <c r="A15" s="186" t="s">
        <v>31</v>
      </c>
      <c r="B15" s="393"/>
      <c r="C15" s="393"/>
      <c r="D15" s="393"/>
      <c r="E15" s="393"/>
      <c r="F15" s="393"/>
      <c r="G15" s="356"/>
      <c r="H15" s="393"/>
      <c r="I15" s="393"/>
      <c r="J15" s="11"/>
    </row>
    <row r="16" spans="1:10" s="10" customFormat="1" ht="21.75" customHeight="1">
      <c r="A16" s="19" t="s">
        <v>11</v>
      </c>
      <c r="B16" s="393">
        <v>1556</v>
      </c>
      <c r="C16" s="393">
        <v>1604</v>
      </c>
      <c r="D16" s="393">
        <v>1611</v>
      </c>
      <c r="E16" s="393">
        <v>1531</v>
      </c>
      <c r="F16" s="393">
        <v>1503</v>
      </c>
      <c r="G16" s="393">
        <v>1191.9000000000001</v>
      </c>
      <c r="H16" s="393">
        <v>1095.5999999999999</v>
      </c>
      <c r="I16" s="393">
        <v>929.7</v>
      </c>
      <c r="J16" s="11"/>
    </row>
    <row r="17" spans="1:10" s="10" customFormat="1" ht="21.75" customHeight="1">
      <c r="A17" s="186" t="s">
        <v>32</v>
      </c>
      <c r="B17" s="393"/>
      <c r="C17" s="393"/>
      <c r="D17" s="393"/>
      <c r="E17" s="393"/>
      <c r="F17" s="393"/>
      <c r="G17" s="356"/>
      <c r="H17" s="393"/>
      <c r="I17" s="393"/>
      <c r="J17" s="11"/>
    </row>
    <row r="18" spans="1:10" s="10" customFormat="1" ht="21.75" customHeight="1">
      <c r="A18" s="19" t="s">
        <v>13</v>
      </c>
      <c r="B18" s="393">
        <v>1431</v>
      </c>
      <c r="C18" s="393">
        <v>1000</v>
      </c>
      <c r="D18" s="393">
        <v>826</v>
      </c>
      <c r="E18" s="393">
        <v>469</v>
      </c>
      <c r="F18" s="393">
        <v>379</v>
      </c>
      <c r="G18" s="393">
        <v>254.6</v>
      </c>
      <c r="H18" s="393">
        <v>362.4</v>
      </c>
      <c r="I18" s="393">
        <v>345.8</v>
      </c>
      <c r="J18" s="11"/>
    </row>
    <row r="19" spans="1:10" s="10" customFormat="1" ht="21.75" customHeight="1">
      <c r="A19" s="186" t="s">
        <v>34</v>
      </c>
      <c r="B19" s="393"/>
      <c r="C19" s="393"/>
      <c r="D19" s="393"/>
      <c r="E19" s="393"/>
      <c r="F19" s="393"/>
      <c r="G19" s="356"/>
      <c r="H19" s="393"/>
      <c r="I19" s="393"/>
      <c r="J19" s="11"/>
    </row>
    <row r="20" spans="1:10" s="10" customFormat="1" ht="21.75" customHeight="1">
      <c r="A20" s="19" t="s">
        <v>15</v>
      </c>
      <c r="B20" s="393">
        <v>5665</v>
      </c>
      <c r="C20" s="393">
        <v>2916</v>
      </c>
      <c r="D20" s="393">
        <v>2000</v>
      </c>
      <c r="E20" s="393">
        <v>1494</v>
      </c>
      <c r="F20" s="393">
        <v>1189</v>
      </c>
      <c r="G20" s="393">
        <v>761.3</v>
      </c>
      <c r="H20" s="393">
        <v>709.6</v>
      </c>
      <c r="I20" s="393">
        <v>575.5</v>
      </c>
      <c r="J20" s="11"/>
    </row>
    <row r="21" spans="1:10" s="10" customFormat="1" ht="21.75" customHeight="1">
      <c r="A21" s="186" t="s">
        <v>35</v>
      </c>
      <c r="B21" s="393"/>
      <c r="C21" s="393"/>
      <c r="D21" s="393"/>
      <c r="E21" s="393"/>
      <c r="F21" s="393"/>
      <c r="G21" s="356"/>
      <c r="H21" s="393"/>
      <c r="I21" s="393"/>
      <c r="J21" s="11"/>
    </row>
    <row r="22" spans="1:10" s="10" customFormat="1" ht="21.75" customHeight="1">
      <c r="A22" s="19" t="s">
        <v>17</v>
      </c>
      <c r="B22" s="393">
        <v>2766</v>
      </c>
      <c r="C22" s="393">
        <v>2950</v>
      </c>
      <c r="D22" s="393">
        <v>2688</v>
      </c>
      <c r="E22" s="393">
        <v>2656</v>
      </c>
      <c r="F22" s="393">
        <v>2570</v>
      </c>
      <c r="G22" s="393">
        <v>1910.1</v>
      </c>
      <c r="H22" s="393">
        <v>1057.5</v>
      </c>
      <c r="I22" s="393">
        <v>843.5</v>
      </c>
      <c r="J22" s="11"/>
    </row>
    <row r="23" spans="1:10" s="10" customFormat="1" ht="21.75" customHeight="1">
      <c r="A23" s="186" t="s">
        <v>36</v>
      </c>
      <c r="B23" s="393"/>
      <c r="C23" s="393"/>
      <c r="D23" s="393"/>
      <c r="E23" s="393"/>
      <c r="F23" s="393"/>
      <c r="G23" s="356"/>
      <c r="H23" s="393"/>
      <c r="I23" s="393"/>
      <c r="J23" s="11"/>
    </row>
    <row r="24" spans="1:10" s="10" customFormat="1" ht="21.75" customHeight="1">
      <c r="A24" s="19" t="s">
        <v>19</v>
      </c>
      <c r="B24" s="393">
        <v>557</v>
      </c>
      <c r="C24" s="393">
        <v>579</v>
      </c>
      <c r="D24" s="393">
        <v>617</v>
      </c>
      <c r="E24" s="393">
        <v>641</v>
      </c>
      <c r="F24" s="393">
        <v>722</v>
      </c>
      <c r="G24" s="393">
        <v>519.73</v>
      </c>
      <c r="H24" s="393">
        <v>456.1</v>
      </c>
      <c r="I24" s="393">
        <v>441</v>
      </c>
      <c r="J24" s="11"/>
    </row>
    <row r="25" spans="1:10" s="10" customFormat="1" ht="21.75" customHeight="1">
      <c r="A25" s="186" t="s">
        <v>37</v>
      </c>
      <c r="B25" s="393"/>
      <c r="C25" s="393"/>
      <c r="D25" s="393"/>
      <c r="E25" s="393"/>
      <c r="F25" s="393"/>
      <c r="G25" s="356"/>
      <c r="H25" s="393"/>
      <c r="I25" s="393"/>
      <c r="J25" s="11"/>
    </row>
    <row r="26" spans="1:10" s="10" customFormat="1" ht="21.75" customHeight="1">
      <c r="A26" s="19" t="s">
        <v>21</v>
      </c>
      <c r="B26" s="393">
        <v>155</v>
      </c>
      <c r="C26" s="393">
        <v>497</v>
      </c>
      <c r="D26" s="393">
        <v>284</v>
      </c>
      <c r="E26" s="393">
        <v>168</v>
      </c>
      <c r="F26" s="393">
        <v>243</v>
      </c>
      <c r="G26" s="393">
        <v>112.08</v>
      </c>
      <c r="H26" s="393">
        <v>84.5</v>
      </c>
      <c r="I26" s="393">
        <v>49</v>
      </c>
      <c r="J26" s="11"/>
    </row>
    <row r="27" spans="1:10" s="10" customFormat="1" ht="21.75" customHeight="1">
      <c r="A27" s="186" t="s">
        <v>38</v>
      </c>
      <c r="B27" s="393"/>
      <c r="C27" s="393"/>
      <c r="D27" s="393"/>
      <c r="E27" s="393"/>
      <c r="F27" s="393"/>
      <c r="G27" s="356"/>
      <c r="H27" s="393"/>
      <c r="I27" s="393"/>
      <c r="J27" s="11"/>
    </row>
    <row r="28" spans="1:10" s="10" customFormat="1" ht="21.75" customHeight="1">
      <c r="A28" s="19" t="s">
        <v>23</v>
      </c>
      <c r="B28" s="393">
        <v>769</v>
      </c>
      <c r="C28" s="393">
        <v>2049</v>
      </c>
      <c r="D28" s="393">
        <v>1967</v>
      </c>
      <c r="E28" s="393">
        <v>1936</v>
      </c>
      <c r="F28" s="393">
        <v>1514</v>
      </c>
      <c r="G28" s="393">
        <v>1448.42</v>
      </c>
      <c r="H28" s="393">
        <v>1321.3</v>
      </c>
      <c r="I28" s="393">
        <v>1262</v>
      </c>
      <c r="J28" s="11"/>
    </row>
    <row r="29" spans="1:10" s="10" customFormat="1" ht="21.75" customHeight="1">
      <c r="A29" s="186" t="s">
        <v>39</v>
      </c>
      <c r="B29" s="393"/>
      <c r="C29" s="393"/>
      <c r="D29" s="393"/>
      <c r="E29" s="393"/>
      <c r="F29" s="393"/>
      <c r="G29" s="356"/>
      <c r="H29" s="393"/>
      <c r="I29" s="393"/>
      <c r="J29" s="11"/>
    </row>
    <row r="30" spans="1:10" s="10" customFormat="1" ht="21.75" customHeight="1">
      <c r="A30" s="19" t="s">
        <v>25</v>
      </c>
      <c r="B30" s="393">
        <v>722</v>
      </c>
      <c r="C30" s="393">
        <v>1081</v>
      </c>
      <c r="D30" s="393">
        <v>1167</v>
      </c>
      <c r="E30" s="393">
        <v>1200</v>
      </c>
      <c r="F30" s="393">
        <v>1168</v>
      </c>
      <c r="G30" s="393">
        <v>1034.5999999999999</v>
      </c>
      <c r="H30" s="393">
        <v>945.5</v>
      </c>
      <c r="I30" s="393">
        <v>772</v>
      </c>
      <c r="J30" s="11"/>
    </row>
    <row r="31" spans="1:10" s="10" customFormat="1" ht="21.75" customHeight="1">
      <c r="A31" s="186" t="s">
        <v>40</v>
      </c>
      <c r="B31" s="393"/>
      <c r="C31" s="393"/>
      <c r="D31" s="393"/>
      <c r="E31" s="393"/>
      <c r="F31" s="393"/>
      <c r="G31" s="393"/>
      <c r="H31" s="393"/>
      <c r="I31" s="11"/>
      <c r="J31" s="11"/>
    </row>
    <row r="32" spans="1:10" s="10" customFormat="1" ht="13.5" customHeight="1">
      <c r="A32" s="123"/>
      <c r="B32" s="123"/>
      <c r="C32" s="294"/>
      <c r="D32" s="123"/>
      <c r="E32" s="123"/>
      <c r="F32" s="123"/>
      <c r="G32" s="123"/>
      <c r="H32" s="123"/>
      <c r="I32" s="123"/>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1"/>
      <c r="B34" s="11"/>
      <c r="C34" s="11"/>
      <c r="D34" s="11"/>
      <c r="E34" s="356"/>
      <c r="F34" s="356"/>
      <c r="G34" s="356"/>
      <c r="H34" s="356"/>
      <c r="I34" s="356"/>
      <c r="J34" s="11"/>
    </row>
    <row r="35" spans="1:10" s="10" customFormat="1" ht="20.100000000000001" customHeight="1">
      <c r="A35" s="126"/>
      <c r="B35" s="127"/>
      <c r="C35" s="11"/>
      <c r="D35" s="11"/>
      <c r="E35" s="356"/>
      <c r="F35" s="356"/>
      <c r="G35" s="356"/>
      <c r="H35" s="356"/>
      <c r="I35" s="356"/>
      <c r="J35" s="11"/>
    </row>
    <row r="36" spans="1:10" s="10" customFormat="1" ht="20.100000000000001" customHeight="1">
      <c r="A36" s="128"/>
      <c r="B36" s="126"/>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15.95" customHeight="1">
      <c r="E95" s="285"/>
      <c r="F95" s="285"/>
      <c r="G95" s="285"/>
      <c r="H95" s="285"/>
      <c r="I95" s="285"/>
    </row>
    <row r="96" spans="5:9" s="10" customFormat="1" ht="15.95" customHeight="1">
      <c r="E96" s="285"/>
      <c r="F96" s="285"/>
      <c r="G96" s="285"/>
      <c r="H96" s="285"/>
      <c r="I96" s="285"/>
    </row>
    <row r="97" spans="5:9" s="10" customFormat="1" ht="15.95" customHeight="1">
      <c r="E97" s="285"/>
      <c r="F97" s="285"/>
      <c r="G97" s="285"/>
      <c r="H97" s="285"/>
      <c r="I97" s="285"/>
    </row>
    <row r="98" spans="5:9" s="10" customFormat="1" ht="15.95" customHeight="1">
      <c r="E98" s="285"/>
      <c r="F98" s="285"/>
      <c r="G98" s="285"/>
      <c r="H98" s="285"/>
      <c r="I98" s="285"/>
    </row>
    <row r="99" spans="5:9" s="10" customFormat="1" ht="15.95" customHeight="1">
      <c r="E99" s="285"/>
      <c r="F99" s="285"/>
      <c r="G99" s="285"/>
      <c r="H99" s="285"/>
      <c r="I99" s="285"/>
    </row>
    <row r="100" spans="5:9" s="10" customFormat="1" ht="15.95" customHeight="1">
      <c r="E100" s="285"/>
      <c r="F100" s="285"/>
      <c r="G100" s="285"/>
      <c r="H100" s="285"/>
      <c r="I100" s="285"/>
    </row>
    <row r="101" spans="5:9" s="10" customFormat="1" ht="15.95" customHeight="1">
      <c r="E101" s="285"/>
      <c r="F101" s="285"/>
      <c r="G101" s="285"/>
      <c r="H101" s="285"/>
      <c r="I101" s="285"/>
    </row>
    <row r="102" spans="5:9" s="10" customFormat="1" ht="15.95" customHeight="1">
      <c r="E102" s="285"/>
      <c r="F102" s="285"/>
      <c r="G102" s="285"/>
      <c r="H102" s="285"/>
      <c r="I102" s="285"/>
    </row>
    <row r="103" spans="5:9" s="10" customFormat="1" ht="15.95" customHeight="1">
      <c r="E103" s="285"/>
      <c r="F103" s="285"/>
      <c r="G103" s="285"/>
      <c r="H103" s="285"/>
      <c r="I103" s="285"/>
    </row>
    <row r="104" spans="5:9" s="10" customFormat="1" ht="15.95" customHeight="1">
      <c r="E104" s="285"/>
      <c r="F104" s="285"/>
      <c r="G104" s="285"/>
      <c r="H104" s="285"/>
      <c r="I104" s="285"/>
    </row>
    <row r="105" spans="5:9" s="10" customFormat="1" ht="15.95" customHeight="1">
      <c r="E105" s="285"/>
      <c r="F105" s="285"/>
      <c r="G105" s="285"/>
      <c r="H105" s="285"/>
      <c r="I105" s="285"/>
    </row>
    <row r="106" spans="5:9" s="10" customFormat="1" ht="15.95" customHeight="1">
      <c r="E106" s="285"/>
      <c r="F106" s="285"/>
      <c r="G106" s="285"/>
      <c r="H106" s="285"/>
      <c r="I106" s="285"/>
    </row>
    <row r="107" spans="5:9" s="10" customFormat="1" ht="15.95" customHeight="1">
      <c r="E107" s="285"/>
      <c r="F107" s="285"/>
      <c r="G107" s="285"/>
      <c r="H107" s="285"/>
      <c r="I107" s="285"/>
    </row>
    <row r="108" spans="5:9" s="10" customFormat="1" ht="15.95" customHeight="1">
      <c r="E108" s="285"/>
      <c r="F108" s="285"/>
      <c r="G108" s="285"/>
      <c r="H108" s="285"/>
      <c r="I108" s="285"/>
    </row>
    <row r="109" spans="5:9" s="10" customFormat="1" ht="15.95" customHeight="1">
      <c r="E109" s="285"/>
      <c r="F109" s="285"/>
      <c r="G109" s="285"/>
      <c r="H109" s="285"/>
      <c r="I109" s="285"/>
    </row>
    <row r="110" spans="5:9" s="10" customFormat="1" ht="15.95" customHeight="1">
      <c r="E110" s="285"/>
      <c r="F110" s="285"/>
      <c r="G110" s="285"/>
      <c r="H110" s="285"/>
      <c r="I110" s="285"/>
    </row>
    <row r="111" spans="5:9" s="10" customFormat="1" ht="15.95" customHeight="1">
      <c r="E111" s="285"/>
      <c r="F111" s="285"/>
      <c r="G111" s="285"/>
      <c r="H111" s="285"/>
      <c r="I111" s="285"/>
    </row>
    <row r="112" spans="5:9" s="10" customFormat="1" ht="15.95" customHeight="1">
      <c r="E112" s="285"/>
      <c r="F112" s="285"/>
      <c r="G112" s="285"/>
      <c r="H112" s="285"/>
      <c r="I112" s="285"/>
    </row>
    <row r="113" spans="5:9" s="10" customFormat="1" ht="15.95" customHeight="1">
      <c r="E113" s="285"/>
      <c r="F113" s="285"/>
      <c r="G113" s="285"/>
      <c r="H113" s="285"/>
      <c r="I113" s="285"/>
    </row>
    <row r="114" spans="5:9" s="10" customFormat="1" ht="15.95" customHeight="1">
      <c r="E114" s="285"/>
      <c r="F114" s="285"/>
      <c r="G114" s="285"/>
      <c r="H114" s="285"/>
      <c r="I114" s="285"/>
    </row>
    <row r="115" spans="5:9" s="10" customFormat="1" ht="15.95" customHeight="1">
      <c r="E115" s="285"/>
      <c r="F115" s="285"/>
      <c r="G115" s="285"/>
      <c r="H115" s="285"/>
      <c r="I115" s="285"/>
    </row>
    <row r="116" spans="5:9" s="10" customFormat="1" ht="15.95" customHeight="1">
      <c r="E116" s="285"/>
      <c r="F116" s="285"/>
      <c r="G116" s="285"/>
      <c r="H116" s="285"/>
      <c r="I116" s="285"/>
    </row>
    <row r="117" spans="5:9" s="10" customFormat="1" ht="15.95" customHeight="1">
      <c r="E117" s="285"/>
      <c r="F117" s="285"/>
      <c r="G117" s="285"/>
      <c r="H117" s="285"/>
      <c r="I117" s="285"/>
    </row>
    <row r="118" spans="5:9" s="10" customFormat="1" ht="15.95" customHeight="1">
      <c r="E118" s="285"/>
      <c r="F118" s="285"/>
      <c r="G118" s="285"/>
      <c r="H118" s="285"/>
      <c r="I118" s="285"/>
    </row>
    <row r="119" spans="5:9" s="10" customFormat="1" ht="15.95" customHeight="1">
      <c r="E119" s="285"/>
      <c r="F119" s="285"/>
      <c r="G119" s="285"/>
      <c r="H119" s="285"/>
      <c r="I119" s="285"/>
    </row>
    <row r="120" spans="5:9" s="10" customFormat="1" ht="15.95" customHeight="1">
      <c r="E120" s="285"/>
      <c r="F120" s="285"/>
      <c r="G120" s="285"/>
      <c r="H120" s="285"/>
      <c r="I120" s="285"/>
    </row>
    <row r="121" spans="5:9" s="10" customFormat="1" ht="15.95" customHeight="1">
      <c r="E121" s="285"/>
      <c r="F121" s="285"/>
      <c r="G121" s="285"/>
      <c r="H121" s="285"/>
      <c r="I121" s="285"/>
    </row>
    <row r="122" spans="5:9" s="10" customFormat="1" ht="15.95" customHeight="1">
      <c r="E122" s="285"/>
      <c r="F122" s="285"/>
      <c r="G122" s="285"/>
      <c r="H122" s="285"/>
      <c r="I122" s="285"/>
    </row>
    <row r="123" spans="5:9" s="10" customFormat="1" ht="15.95" customHeight="1">
      <c r="E123" s="285"/>
      <c r="F123" s="285"/>
      <c r="G123" s="285"/>
      <c r="H123" s="285"/>
      <c r="I123" s="285"/>
    </row>
    <row r="124" spans="5:9" s="10" customFormat="1" ht="15.95" customHeight="1">
      <c r="E124" s="285"/>
      <c r="F124" s="285"/>
      <c r="G124" s="285"/>
      <c r="H124" s="285"/>
      <c r="I124" s="285"/>
    </row>
    <row r="125" spans="5:9" s="10" customFormat="1" ht="15.95" customHeight="1">
      <c r="E125" s="285"/>
      <c r="F125" s="285"/>
      <c r="G125" s="285"/>
      <c r="H125" s="285"/>
      <c r="I125" s="285"/>
    </row>
    <row r="126" spans="5:9" s="10" customFormat="1" ht="15.95" customHeight="1">
      <c r="E126" s="285"/>
      <c r="F126" s="285"/>
      <c r="G126" s="285"/>
      <c r="H126" s="285"/>
      <c r="I126" s="285"/>
    </row>
    <row r="127" spans="5:9" s="10" customFormat="1" ht="15.95" customHeight="1">
      <c r="E127" s="285"/>
      <c r="F127" s="285"/>
      <c r="G127" s="285"/>
      <c r="H127" s="285"/>
      <c r="I127" s="285"/>
    </row>
    <row r="128" spans="5:9" s="10" customFormat="1" ht="15.95" customHeight="1">
      <c r="E128" s="285"/>
      <c r="F128" s="285"/>
      <c r="G128" s="285"/>
      <c r="H128" s="285"/>
      <c r="I128" s="285"/>
    </row>
    <row r="129" spans="5:9" s="10" customFormat="1" ht="15.95" customHeight="1">
      <c r="E129" s="285"/>
      <c r="F129" s="285"/>
      <c r="G129" s="285"/>
      <c r="H129" s="285"/>
      <c r="I129" s="285"/>
    </row>
    <row r="130" spans="5:9" s="10" customFormat="1" ht="15.95" customHeight="1">
      <c r="E130" s="285"/>
      <c r="F130" s="285"/>
      <c r="G130" s="285"/>
      <c r="H130" s="285"/>
      <c r="I130" s="285"/>
    </row>
    <row r="131" spans="5:9" s="10" customFormat="1" ht="15.95" customHeight="1">
      <c r="E131" s="285"/>
      <c r="F131" s="285"/>
      <c r="G131" s="285"/>
      <c r="H131" s="285"/>
      <c r="I131" s="285"/>
    </row>
    <row r="132" spans="5:9" s="10" customFormat="1" ht="15.95" customHeight="1">
      <c r="E132" s="285"/>
      <c r="F132" s="285"/>
      <c r="G132" s="285"/>
      <c r="H132" s="285"/>
      <c r="I132" s="285"/>
    </row>
    <row r="133" spans="5:9" s="10" customFormat="1" ht="15.95" customHeight="1">
      <c r="E133" s="285"/>
      <c r="F133" s="285"/>
      <c r="G133" s="285"/>
      <c r="H133" s="285"/>
      <c r="I133" s="285"/>
    </row>
    <row r="134" spans="5:9" s="10" customFormat="1" ht="15.95" customHeight="1">
      <c r="E134" s="285"/>
      <c r="F134" s="285"/>
      <c r="G134" s="285"/>
      <c r="H134" s="285"/>
      <c r="I134" s="285"/>
    </row>
    <row r="135" spans="5:9" s="10" customFormat="1" ht="15.95" customHeight="1">
      <c r="E135" s="285"/>
      <c r="F135" s="285"/>
      <c r="G135" s="285"/>
      <c r="H135" s="285"/>
      <c r="I135" s="285"/>
    </row>
    <row r="136" spans="5:9" s="10" customFormat="1" ht="15.95" customHeight="1">
      <c r="E136" s="285"/>
      <c r="F136" s="285"/>
      <c r="G136" s="285"/>
      <c r="H136" s="285"/>
      <c r="I136" s="285"/>
    </row>
    <row r="137" spans="5:9" s="10" customFormat="1" ht="15.95" customHeight="1">
      <c r="E137" s="285"/>
      <c r="F137" s="285"/>
      <c r="G137" s="285"/>
      <c r="H137" s="285"/>
      <c r="I137" s="285"/>
    </row>
    <row r="138" spans="5:9" s="10" customFormat="1" ht="15.95" customHeight="1">
      <c r="E138" s="285"/>
      <c r="F138" s="285"/>
      <c r="G138" s="285"/>
      <c r="H138" s="285"/>
      <c r="I138" s="285"/>
    </row>
    <row r="139" spans="5:9" s="10" customFormat="1" ht="15.95" customHeight="1">
      <c r="E139" s="285"/>
      <c r="F139" s="285"/>
      <c r="G139" s="285"/>
      <c r="H139" s="285"/>
      <c r="I139" s="285"/>
    </row>
    <row r="140" spans="5:9" s="10" customFormat="1" ht="15.95" customHeight="1">
      <c r="E140" s="285"/>
      <c r="F140" s="285"/>
      <c r="G140" s="285"/>
      <c r="H140" s="285"/>
      <c r="I140" s="285"/>
    </row>
    <row r="141" spans="5:9" s="10" customFormat="1" ht="15.95" customHeight="1">
      <c r="E141" s="285"/>
      <c r="F141" s="285"/>
      <c r="G141" s="285"/>
      <c r="H141" s="285"/>
      <c r="I141" s="285"/>
    </row>
    <row r="142" spans="5:9" s="10" customFormat="1" ht="15.95" customHeight="1">
      <c r="E142" s="285"/>
      <c r="F142" s="285"/>
      <c r="G142" s="285"/>
      <c r="H142" s="285"/>
      <c r="I142" s="285"/>
    </row>
    <row r="143" spans="5:9" s="10" customFormat="1" ht="15.95" customHeight="1">
      <c r="E143" s="285"/>
      <c r="F143" s="285"/>
      <c r="G143" s="285"/>
      <c r="H143" s="285"/>
      <c r="I143" s="285"/>
    </row>
    <row r="144" spans="5:9" s="10" customFormat="1" ht="15.95" customHeight="1">
      <c r="E144" s="285"/>
      <c r="F144" s="285"/>
      <c r="G144" s="285"/>
      <c r="H144" s="285"/>
      <c r="I144" s="285"/>
    </row>
    <row r="145" spans="5:9" s="10" customFormat="1" ht="15.95" customHeight="1">
      <c r="E145" s="285"/>
      <c r="F145" s="285"/>
      <c r="G145" s="285"/>
      <c r="H145" s="285"/>
      <c r="I145" s="285"/>
    </row>
    <row r="146" spans="5:9" s="10" customFormat="1" ht="15.95" customHeight="1">
      <c r="E146" s="285"/>
      <c r="F146" s="285"/>
      <c r="G146" s="285"/>
      <c r="H146" s="285"/>
      <c r="I146" s="285"/>
    </row>
    <row r="147" spans="5:9" s="10" customFormat="1" ht="15.95" customHeight="1">
      <c r="E147" s="285"/>
      <c r="F147" s="285"/>
      <c r="G147" s="285"/>
      <c r="H147" s="285"/>
      <c r="I147" s="285"/>
    </row>
    <row r="148" spans="5:9" s="10" customFormat="1" ht="15.95" customHeight="1">
      <c r="E148" s="285"/>
      <c r="F148" s="285"/>
      <c r="G148" s="285"/>
      <c r="H148" s="285"/>
      <c r="I148" s="285"/>
    </row>
    <row r="149" spans="5:9" s="10" customFormat="1" ht="15.95" customHeight="1">
      <c r="E149" s="285"/>
      <c r="F149" s="285"/>
      <c r="G149" s="285"/>
      <c r="H149" s="285"/>
      <c r="I149" s="285"/>
    </row>
    <row r="150" spans="5:9" s="10" customFormat="1" ht="15.95" customHeight="1">
      <c r="E150" s="285"/>
      <c r="F150" s="285"/>
      <c r="G150" s="285"/>
      <c r="H150" s="285"/>
      <c r="I150" s="285"/>
    </row>
    <row r="151" spans="5:9" s="10" customFormat="1" ht="15.95" customHeight="1">
      <c r="E151" s="285"/>
      <c r="F151" s="285"/>
      <c r="G151" s="285"/>
      <c r="H151" s="285"/>
      <c r="I151" s="285"/>
    </row>
    <row r="152" spans="5:9" s="10" customFormat="1" ht="15.95" customHeight="1">
      <c r="E152" s="285"/>
      <c r="F152" s="285"/>
      <c r="G152" s="285"/>
      <c r="H152" s="285"/>
      <c r="I152" s="285"/>
    </row>
    <row r="153" spans="5:9" s="10" customFormat="1" ht="15.95" customHeight="1">
      <c r="E153" s="285"/>
      <c r="F153" s="285"/>
      <c r="G153" s="285"/>
      <c r="H153" s="285"/>
      <c r="I153" s="285"/>
    </row>
    <row r="154" spans="5:9" s="10" customFormat="1" ht="15.95" customHeight="1">
      <c r="E154" s="285"/>
      <c r="F154" s="285"/>
      <c r="G154" s="285"/>
      <c r="H154" s="285"/>
      <c r="I154" s="285"/>
    </row>
    <row r="155" spans="5:9" s="10" customFormat="1" ht="15.95" customHeight="1">
      <c r="E155" s="285"/>
      <c r="F155" s="285"/>
      <c r="G155" s="285"/>
      <c r="H155" s="285"/>
      <c r="I155" s="285"/>
    </row>
    <row r="156" spans="5:9" s="10" customFormat="1" ht="15.95" customHeight="1">
      <c r="E156" s="285"/>
      <c r="F156" s="285"/>
      <c r="G156" s="285"/>
      <c r="H156" s="285"/>
      <c r="I156" s="285"/>
    </row>
    <row r="157" spans="5:9" s="10" customFormat="1" ht="15.95" customHeight="1">
      <c r="E157" s="285"/>
      <c r="F157" s="285"/>
      <c r="G157" s="285"/>
      <c r="H157" s="285"/>
      <c r="I157" s="285"/>
    </row>
    <row r="158" spans="5:9" s="10" customFormat="1" ht="15.95" customHeight="1">
      <c r="E158" s="285"/>
      <c r="F158" s="285"/>
      <c r="G158" s="285"/>
      <c r="H158" s="285"/>
      <c r="I158" s="285"/>
    </row>
    <row r="159" spans="5:9" s="10" customFormat="1" ht="15.95" customHeight="1">
      <c r="E159" s="285"/>
      <c r="F159" s="285"/>
      <c r="G159" s="285"/>
      <c r="H159" s="285"/>
      <c r="I159" s="285"/>
    </row>
    <row r="160" spans="5:9" s="10" customFormat="1" ht="15.95" customHeight="1">
      <c r="E160" s="285"/>
      <c r="F160" s="285"/>
      <c r="G160" s="285"/>
      <c r="H160" s="285"/>
      <c r="I160" s="285"/>
    </row>
    <row r="161" spans="5:9" s="10" customFormat="1" ht="15.95" customHeight="1">
      <c r="E161" s="285"/>
      <c r="F161" s="285"/>
      <c r="G161" s="285"/>
      <c r="H161" s="285"/>
      <c r="I161" s="285"/>
    </row>
    <row r="162" spans="5:9" s="10" customFormat="1" ht="15.95" customHeight="1">
      <c r="E162" s="285"/>
      <c r="F162" s="285"/>
      <c r="G162" s="285"/>
      <c r="H162" s="285"/>
      <c r="I162" s="285"/>
    </row>
    <row r="163" spans="5:9" s="10" customFormat="1" ht="15.95" customHeight="1">
      <c r="E163" s="285"/>
      <c r="F163" s="285"/>
      <c r="G163" s="285"/>
      <c r="H163" s="285"/>
      <c r="I163" s="285"/>
    </row>
    <row r="164" spans="5:9" s="10" customFormat="1" ht="15.95" customHeight="1">
      <c r="E164" s="285"/>
      <c r="F164" s="285"/>
      <c r="G164" s="285"/>
      <c r="H164" s="285"/>
      <c r="I164" s="285"/>
    </row>
    <row r="165" spans="5:9" s="10" customFormat="1" ht="15.95" customHeight="1">
      <c r="E165" s="285"/>
      <c r="F165" s="285"/>
      <c r="G165" s="285"/>
      <c r="H165" s="285"/>
      <c r="I165" s="285"/>
    </row>
    <row r="166" spans="5:9" s="10" customFormat="1" ht="15.95" customHeight="1">
      <c r="E166" s="285"/>
      <c r="F166" s="285"/>
      <c r="G166" s="285"/>
      <c r="H166" s="285"/>
      <c r="I166" s="285"/>
    </row>
    <row r="167" spans="5:9" s="10" customFormat="1" ht="15.95" customHeight="1">
      <c r="E167" s="285"/>
      <c r="F167" s="285"/>
      <c r="G167" s="285"/>
      <c r="H167" s="285"/>
      <c r="I167" s="285"/>
    </row>
    <row r="168" spans="5:9" s="10" customFormat="1" ht="15.95" customHeight="1">
      <c r="E168" s="285"/>
      <c r="F168" s="285"/>
      <c r="G168" s="285"/>
      <c r="H168" s="285"/>
      <c r="I168" s="285"/>
    </row>
    <row r="169" spans="5:9" s="10" customFormat="1" ht="15.95" customHeight="1">
      <c r="E169" s="285"/>
      <c r="F169" s="285"/>
      <c r="G169" s="285"/>
      <c r="H169" s="285"/>
      <c r="I169" s="285"/>
    </row>
    <row r="170" spans="5:9" s="10" customFormat="1" ht="15.95" customHeight="1">
      <c r="E170" s="285"/>
      <c r="F170" s="285"/>
      <c r="G170" s="285"/>
      <c r="H170" s="285"/>
      <c r="I170" s="285"/>
    </row>
    <row r="171" spans="5:9" s="10" customFormat="1" ht="15.95" customHeight="1">
      <c r="E171" s="285"/>
      <c r="F171" s="285"/>
      <c r="G171" s="285"/>
      <c r="H171" s="285"/>
      <c r="I171" s="285"/>
    </row>
    <row r="172" spans="5:9" s="10" customFormat="1" ht="15.95" customHeight="1">
      <c r="E172" s="285"/>
      <c r="F172" s="285"/>
      <c r="G172" s="285"/>
      <c r="H172" s="285"/>
      <c r="I172" s="285"/>
    </row>
    <row r="173" spans="5:9" s="10" customFormat="1" ht="15.95" customHeight="1">
      <c r="E173" s="285"/>
      <c r="F173" s="285"/>
      <c r="G173" s="285"/>
      <c r="H173" s="285"/>
      <c r="I173" s="285"/>
    </row>
    <row r="174" spans="5:9" s="10" customFormat="1" ht="15.95" customHeight="1">
      <c r="E174" s="285"/>
      <c r="F174" s="285"/>
      <c r="G174" s="285"/>
      <c r="H174" s="285"/>
      <c r="I174" s="285"/>
    </row>
    <row r="175" spans="5:9" s="10" customFormat="1" ht="15.95" customHeight="1">
      <c r="E175" s="285"/>
      <c r="F175" s="285"/>
      <c r="G175" s="285"/>
      <c r="H175" s="285"/>
      <c r="I175" s="285"/>
    </row>
    <row r="176" spans="5:9" s="10" customFormat="1" ht="15.95" customHeight="1">
      <c r="E176" s="285"/>
      <c r="F176" s="285"/>
      <c r="G176" s="285"/>
      <c r="H176" s="285"/>
      <c r="I176" s="285"/>
    </row>
    <row r="177" spans="5:9" s="10" customFormat="1" ht="15.95" customHeight="1">
      <c r="E177" s="285"/>
      <c r="F177" s="285"/>
      <c r="G177" s="285"/>
      <c r="H177" s="285"/>
      <c r="I177" s="285"/>
    </row>
    <row r="178" spans="5:9" s="10" customFormat="1" ht="15.95" customHeight="1">
      <c r="E178" s="285"/>
      <c r="F178" s="285"/>
      <c r="G178" s="285"/>
      <c r="H178" s="285"/>
      <c r="I178" s="285"/>
    </row>
    <row r="179" spans="5:9" s="10" customFormat="1" ht="15.95" customHeight="1">
      <c r="E179" s="285"/>
      <c r="F179" s="285"/>
      <c r="G179" s="285"/>
      <c r="H179" s="285"/>
      <c r="I179" s="285"/>
    </row>
    <row r="180" spans="5:9" s="10" customFormat="1" ht="15.95" customHeight="1">
      <c r="E180" s="285"/>
      <c r="F180" s="285"/>
      <c r="G180" s="285"/>
      <c r="H180" s="285"/>
      <c r="I180" s="285"/>
    </row>
    <row r="181" spans="5:9" s="10" customFormat="1" ht="15.95" customHeight="1">
      <c r="E181" s="285"/>
      <c r="F181" s="285"/>
      <c r="G181" s="285"/>
      <c r="H181" s="285"/>
      <c r="I181" s="285"/>
    </row>
    <row r="182" spans="5:9" s="10" customFormat="1" ht="15.95" customHeight="1">
      <c r="E182" s="285"/>
      <c r="F182" s="285"/>
      <c r="G182" s="285"/>
      <c r="H182" s="285"/>
      <c r="I182" s="285"/>
    </row>
    <row r="183" spans="5:9" s="10" customFormat="1" ht="15.95" customHeight="1">
      <c r="E183" s="285"/>
      <c r="F183" s="285"/>
      <c r="G183" s="285"/>
      <c r="H183" s="285"/>
      <c r="I183" s="285"/>
    </row>
    <row r="184" spans="5:9" s="10" customFormat="1" ht="15.95" customHeight="1">
      <c r="E184" s="285"/>
      <c r="F184" s="285"/>
      <c r="G184" s="285"/>
      <c r="H184" s="285"/>
      <c r="I184" s="285"/>
    </row>
    <row r="185" spans="5:9" s="10" customFormat="1" ht="15.95" customHeight="1">
      <c r="E185" s="285"/>
      <c r="F185" s="285"/>
      <c r="G185" s="285"/>
      <c r="H185" s="285"/>
      <c r="I185" s="285"/>
    </row>
    <row r="186" spans="5:9" s="10" customFormat="1" ht="15.95" customHeight="1">
      <c r="E186" s="285"/>
      <c r="F186" s="285"/>
      <c r="G186" s="285"/>
      <c r="H186" s="285"/>
      <c r="I186" s="285"/>
    </row>
    <row r="187" spans="5:9" s="10" customFormat="1" ht="15.95" customHeight="1">
      <c r="E187" s="285"/>
      <c r="F187" s="285"/>
      <c r="G187" s="285"/>
      <c r="H187" s="285"/>
      <c r="I187" s="285"/>
    </row>
    <row r="188" spans="5:9" s="10" customFormat="1" ht="15.95" customHeight="1">
      <c r="E188" s="285"/>
      <c r="F188" s="285"/>
      <c r="G188" s="285"/>
      <c r="H188" s="285"/>
      <c r="I188" s="285"/>
    </row>
    <row r="189" spans="5:9" s="10" customFormat="1" ht="15.95" customHeight="1">
      <c r="E189" s="285"/>
      <c r="F189" s="285"/>
      <c r="G189" s="285"/>
      <c r="H189" s="285"/>
      <c r="I189" s="285"/>
    </row>
    <row r="190" spans="5:9" s="10" customFormat="1" ht="15.95" customHeight="1">
      <c r="E190" s="285"/>
      <c r="F190" s="285"/>
      <c r="G190" s="285"/>
      <c r="H190" s="285"/>
      <c r="I190" s="285"/>
    </row>
    <row r="191" spans="5:9" s="10" customFormat="1" ht="15.95" customHeight="1">
      <c r="E191" s="285"/>
      <c r="F191" s="285"/>
      <c r="G191" s="285"/>
      <c r="H191" s="285"/>
      <c r="I191" s="285"/>
    </row>
  </sheetData>
  <pageMargins left="0.98425196850393704" right="0.98425196850393704" top="0.94488188976377996" bottom="1.49606299212598" header="0.511811023622047" footer="1.1811023622047201"/>
  <pageSetup paperSize="9" firstPageNumber="366"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5"/>
  <sheetViews>
    <sheetView workbookViewId="0">
      <selection activeCell="I7" sqref="I7"/>
    </sheetView>
  </sheetViews>
  <sheetFormatPr defaultRowHeight="15"/>
  <cols>
    <col min="1" max="1" width="1" customWidth="1"/>
    <col min="2" max="2" width="78.140625" customWidth="1"/>
  </cols>
  <sheetData>
    <row r="1" spans="1:10" ht="15.75">
      <c r="A1" s="171"/>
      <c r="B1" s="171"/>
      <c r="C1" s="171"/>
    </row>
    <row r="2" spans="1:10" ht="21.75" customHeight="1">
      <c r="A2" s="159"/>
      <c r="B2" s="172" t="s">
        <v>332</v>
      </c>
      <c r="C2" s="159"/>
      <c r="D2" s="159"/>
      <c r="E2" s="159"/>
      <c r="F2" s="159"/>
      <c r="G2" s="159"/>
      <c r="H2" s="159"/>
      <c r="I2" s="159"/>
      <c r="J2" s="159"/>
    </row>
    <row r="3" spans="1:10" ht="21" customHeight="1">
      <c r="A3" s="159"/>
      <c r="B3" s="172" t="s">
        <v>832</v>
      </c>
      <c r="C3" s="159"/>
      <c r="D3" s="159"/>
      <c r="E3" s="159"/>
      <c r="F3" s="159"/>
      <c r="G3" s="159"/>
      <c r="H3" s="159"/>
      <c r="I3" s="159"/>
      <c r="J3" s="159"/>
    </row>
    <row r="4" spans="1:10">
      <c r="A4" s="159"/>
      <c r="B4" s="173"/>
      <c r="C4" s="159"/>
      <c r="D4" s="159"/>
      <c r="E4" s="159"/>
      <c r="F4" s="159"/>
      <c r="G4" s="159"/>
      <c r="H4" s="159"/>
      <c r="I4" s="159"/>
      <c r="J4" s="159"/>
    </row>
    <row r="5" spans="1:10" ht="18.75">
      <c r="A5" s="159"/>
      <c r="B5" s="174"/>
      <c r="C5" s="159"/>
      <c r="D5" s="159"/>
      <c r="E5" s="159"/>
      <c r="F5" s="159"/>
      <c r="G5" s="159"/>
      <c r="H5" s="159"/>
      <c r="I5" s="159"/>
      <c r="J5" s="159"/>
    </row>
    <row r="6" spans="1:10" ht="18.75">
      <c r="A6" s="159"/>
      <c r="B6" s="175"/>
      <c r="D6" s="159"/>
      <c r="E6" s="159"/>
      <c r="F6" s="159"/>
      <c r="G6" s="159"/>
      <c r="H6" s="159"/>
      <c r="I6" s="159"/>
      <c r="J6" s="159"/>
    </row>
    <row r="7" spans="1:10" ht="184.5" customHeight="1">
      <c r="A7" s="159"/>
      <c r="B7" s="546" t="s">
        <v>831</v>
      </c>
      <c r="C7" s="546"/>
      <c r="D7" s="159"/>
      <c r="E7" s="159"/>
      <c r="F7" s="159"/>
      <c r="G7" s="159"/>
      <c r="H7" s="159"/>
      <c r="I7" s="159"/>
      <c r="J7" s="159"/>
    </row>
    <row r="8" spans="1:10" ht="87.75" customHeight="1">
      <c r="A8" s="159"/>
      <c r="B8" s="175"/>
      <c r="C8" s="159"/>
      <c r="D8" s="159"/>
      <c r="E8" s="159"/>
      <c r="F8" s="159"/>
      <c r="G8" s="159"/>
      <c r="H8" s="159"/>
      <c r="I8" s="159"/>
      <c r="J8" s="159"/>
    </row>
    <row r="9" spans="1:10" ht="98.25" customHeight="1">
      <c r="A9" s="159"/>
      <c r="B9" s="175"/>
      <c r="C9" s="159"/>
      <c r="D9" s="159"/>
      <c r="E9" s="159"/>
      <c r="F9" s="159"/>
      <c r="G9" s="159"/>
      <c r="H9" s="159"/>
      <c r="I9" s="159"/>
      <c r="J9" s="159"/>
    </row>
    <row r="10" spans="1:10" ht="102" customHeight="1">
      <c r="A10" s="159"/>
      <c r="B10" s="175"/>
      <c r="C10" s="159"/>
      <c r="D10" s="159"/>
      <c r="E10" s="159"/>
      <c r="F10" s="159"/>
      <c r="G10" s="159"/>
      <c r="H10" s="159"/>
      <c r="I10" s="159"/>
      <c r="J10" s="159"/>
    </row>
    <row r="11" spans="1:10" ht="89.25" customHeight="1">
      <c r="A11" s="159"/>
      <c r="B11" s="175"/>
      <c r="C11" s="159"/>
      <c r="D11" s="159"/>
      <c r="E11" s="159"/>
      <c r="F11" s="159"/>
      <c r="G11" s="159"/>
      <c r="H11" s="159"/>
      <c r="I11" s="159"/>
      <c r="J11" s="159"/>
    </row>
    <row r="12" spans="1:10" ht="177" customHeight="1">
      <c r="A12" s="159"/>
      <c r="B12" s="175"/>
      <c r="C12" s="159"/>
      <c r="D12" s="159"/>
      <c r="E12" s="159"/>
      <c r="F12" s="159"/>
      <c r="G12" s="159"/>
      <c r="H12" s="159"/>
      <c r="I12" s="159"/>
      <c r="J12" s="159"/>
    </row>
    <row r="13" spans="1:10" ht="26.25" customHeight="1">
      <c r="A13" s="159"/>
      <c r="B13" s="174"/>
      <c r="C13" s="159"/>
      <c r="D13" s="159"/>
      <c r="E13" s="159"/>
      <c r="F13" s="159"/>
      <c r="G13" s="159"/>
      <c r="H13" s="159"/>
      <c r="I13" s="159"/>
      <c r="J13" s="159"/>
    </row>
    <row r="14" spans="1:10" ht="18.75">
      <c r="A14" s="159"/>
      <c r="B14" s="175"/>
      <c r="C14" s="159"/>
      <c r="D14" s="159"/>
      <c r="E14" s="159"/>
      <c r="F14" s="159"/>
      <c r="G14" s="159"/>
      <c r="H14" s="159"/>
      <c r="I14" s="159"/>
      <c r="J14" s="159"/>
    </row>
    <row r="15" spans="1:10" ht="93.75" customHeight="1">
      <c r="A15" s="159"/>
      <c r="B15" s="175"/>
      <c r="C15" s="159"/>
      <c r="D15" s="159"/>
      <c r="E15" s="159"/>
      <c r="F15" s="159"/>
      <c r="G15" s="159"/>
      <c r="H15" s="159"/>
      <c r="I15" s="159"/>
      <c r="J15" s="159"/>
    </row>
    <row r="16" spans="1:10" ht="26.25" customHeight="1">
      <c r="A16" s="159"/>
      <c r="B16" s="174"/>
      <c r="C16" s="159"/>
      <c r="D16" s="159"/>
      <c r="E16" s="159"/>
      <c r="F16" s="159"/>
      <c r="G16" s="159"/>
      <c r="H16" s="159"/>
      <c r="I16" s="159"/>
      <c r="J16" s="159"/>
    </row>
    <row r="17" spans="1:10" ht="130.5" customHeight="1">
      <c r="A17" s="159"/>
      <c r="B17" s="176"/>
      <c r="C17" s="159"/>
      <c r="D17" s="159"/>
      <c r="E17" s="159"/>
      <c r="F17" s="159"/>
      <c r="G17" s="159"/>
      <c r="H17" s="159"/>
      <c r="I17" s="159"/>
      <c r="J17" s="159"/>
    </row>
    <row r="18" spans="1:10" ht="13.5" customHeight="1">
      <c r="A18" s="159"/>
      <c r="B18" s="175"/>
      <c r="C18" s="159"/>
      <c r="D18" s="159"/>
      <c r="E18" s="159"/>
      <c r="F18" s="159"/>
      <c r="G18" s="159"/>
      <c r="H18" s="159"/>
      <c r="I18" s="159"/>
      <c r="J18" s="159"/>
    </row>
    <row r="19" spans="1:10">
      <c r="A19" s="159"/>
      <c r="B19" s="159"/>
      <c r="C19" s="159"/>
      <c r="D19" s="159"/>
      <c r="E19" s="159"/>
      <c r="F19" s="159"/>
      <c r="G19" s="159"/>
      <c r="H19" s="159"/>
      <c r="I19" s="159"/>
      <c r="J19" s="159"/>
    </row>
    <row r="20" spans="1:10">
      <c r="A20" s="159"/>
      <c r="B20" s="159"/>
      <c r="C20" s="159"/>
      <c r="D20" s="159"/>
      <c r="E20" s="159"/>
      <c r="F20" s="159"/>
      <c r="G20" s="159"/>
      <c r="H20" s="159"/>
      <c r="I20" s="159"/>
      <c r="J20" s="159"/>
    </row>
    <row r="21" spans="1:10">
      <c r="A21" s="159"/>
      <c r="B21" s="159"/>
      <c r="C21" s="159"/>
      <c r="D21" s="159"/>
      <c r="E21" s="159"/>
      <c r="F21" s="159"/>
      <c r="G21" s="159"/>
      <c r="H21" s="159"/>
      <c r="I21" s="159"/>
      <c r="J21" s="159"/>
    </row>
    <row r="22" spans="1:10">
      <c r="A22" s="159"/>
      <c r="B22" s="159"/>
      <c r="C22" s="159"/>
      <c r="D22" s="159"/>
      <c r="E22" s="159"/>
      <c r="F22" s="159"/>
      <c r="G22" s="159"/>
      <c r="H22" s="159"/>
      <c r="I22" s="159"/>
      <c r="J22" s="159"/>
    </row>
    <row r="23" spans="1:10">
      <c r="A23" s="159"/>
      <c r="B23" s="159"/>
      <c r="C23" s="159"/>
      <c r="D23" s="159"/>
      <c r="E23" s="159"/>
      <c r="F23" s="159"/>
      <c r="G23" s="159"/>
      <c r="H23" s="159"/>
      <c r="I23" s="159"/>
      <c r="J23" s="159"/>
    </row>
    <row r="24" spans="1:10">
      <c r="A24" s="159"/>
      <c r="B24" s="159"/>
      <c r="C24" s="159"/>
      <c r="D24" s="159"/>
      <c r="E24" s="159"/>
      <c r="F24" s="159"/>
      <c r="G24" s="159"/>
      <c r="H24" s="159"/>
      <c r="I24" s="159"/>
      <c r="J24" s="159"/>
    </row>
    <row r="25" spans="1:10">
      <c r="A25" s="159"/>
      <c r="B25" s="159"/>
      <c r="C25" s="159"/>
      <c r="D25" s="159"/>
      <c r="E25" s="159"/>
      <c r="F25" s="159"/>
      <c r="G25" s="159"/>
      <c r="H25" s="159"/>
      <c r="I25" s="159"/>
      <c r="J25" s="159"/>
    </row>
    <row r="26" spans="1:10">
      <c r="A26" s="159"/>
      <c r="B26" s="159"/>
      <c r="C26" s="159"/>
      <c r="D26" s="159"/>
      <c r="E26" s="159"/>
      <c r="F26" s="159"/>
      <c r="G26" s="159"/>
      <c r="H26" s="159"/>
      <c r="I26" s="159"/>
      <c r="J26" s="159"/>
    </row>
    <row r="27" spans="1:10">
      <c r="A27" s="159"/>
      <c r="B27" s="159"/>
      <c r="C27" s="159"/>
      <c r="D27" s="159"/>
      <c r="E27" s="159"/>
      <c r="F27" s="159"/>
      <c r="G27" s="159"/>
      <c r="H27" s="159"/>
      <c r="I27" s="159"/>
      <c r="J27" s="159"/>
    </row>
    <row r="28" spans="1:10" ht="18.75">
      <c r="A28" s="159"/>
      <c r="B28" s="172"/>
      <c r="C28" s="159"/>
      <c r="D28" s="159"/>
      <c r="E28" s="159"/>
      <c r="F28" s="159"/>
      <c r="G28" s="159"/>
      <c r="H28" s="159"/>
      <c r="I28" s="159"/>
      <c r="J28" s="159"/>
    </row>
    <row r="29" spans="1:10" ht="18.75">
      <c r="A29" s="159"/>
      <c r="B29" s="174"/>
      <c r="C29" s="159"/>
      <c r="D29" s="159"/>
      <c r="E29" s="159"/>
      <c r="F29" s="159"/>
      <c r="G29" s="159"/>
      <c r="H29" s="159"/>
      <c r="I29" s="159"/>
      <c r="J29" s="159"/>
    </row>
    <row r="30" spans="1:10" ht="18.75">
      <c r="A30" s="159"/>
      <c r="B30" s="175"/>
      <c r="C30" s="159"/>
      <c r="D30" s="159"/>
      <c r="E30" s="159"/>
      <c r="F30" s="159"/>
      <c r="G30" s="159"/>
      <c r="H30" s="159"/>
      <c r="I30" s="159"/>
      <c r="J30" s="159"/>
    </row>
    <row r="31" spans="1:10" ht="18.75">
      <c r="A31" s="159"/>
      <c r="B31" s="175"/>
      <c r="C31" s="159"/>
      <c r="D31" s="159"/>
      <c r="E31" s="159"/>
      <c r="F31" s="159"/>
      <c r="G31" s="159"/>
      <c r="H31" s="159"/>
      <c r="I31" s="159"/>
      <c r="J31" s="159"/>
    </row>
    <row r="32" spans="1:10" ht="18.75">
      <c r="A32" s="159"/>
      <c r="B32" s="175"/>
      <c r="C32" s="159"/>
      <c r="D32" s="159"/>
      <c r="E32" s="159"/>
      <c r="F32" s="159"/>
      <c r="G32" s="159"/>
      <c r="H32" s="159"/>
      <c r="I32" s="159"/>
      <c r="J32" s="159"/>
    </row>
    <row r="33" spans="1:10" ht="18.75">
      <c r="A33" s="159"/>
      <c r="B33" s="175"/>
      <c r="C33" s="159"/>
      <c r="D33" s="159"/>
      <c r="E33" s="159"/>
      <c r="F33" s="159"/>
      <c r="G33" s="159"/>
      <c r="H33" s="159"/>
      <c r="I33" s="159"/>
      <c r="J33" s="159"/>
    </row>
    <row r="34" spans="1:10" ht="18.75">
      <c r="A34" s="159"/>
      <c r="B34" s="174"/>
      <c r="C34" s="159"/>
      <c r="D34" s="159"/>
      <c r="E34" s="159"/>
      <c r="F34" s="159"/>
      <c r="G34" s="159"/>
      <c r="H34" s="159"/>
      <c r="I34" s="159"/>
      <c r="J34" s="159"/>
    </row>
    <row r="35" spans="1:10" ht="18.75">
      <c r="A35" s="159"/>
      <c r="B35" s="175"/>
      <c r="C35" s="159"/>
      <c r="D35" s="159"/>
      <c r="E35" s="159"/>
      <c r="F35" s="159"/>
      <c r="G35" s="159"/>
      <c r="H35" s="159"/>
      <c r="I35" s="159"/>
      <c r="J35" s="159"/>
    </row>
    <row r="36" spans="1:10" ht="18.75">
      <c r="A36" s="159"/>
      <c r="B36" s="175"/>
      <c r="C36" s="159"/>
      <c r="D36" s="159"/>
      <c r="E36" s="159"/>
      <c r="F36" s="159"/>
      <c r="G36" s="159"/>
      <c r="H36" s="159"/>
      <c r="I36" s="159"/>
      <c r="J36" s="159"/>
    </row>
    <row r="37" spans="1:10" ht="18.75">
      <c r="A37" s="159"/>
      <c r="B37" s="174"/>
      <c r="C37" s="159"/>
      <c r="D37" s="159"/>
      <c r="E37" s="159"/>
      <c r="F37" s="159"/>
      <c r="G37" s="159"/>
      <c r="H37" s="159"/>
      <c r="I37" s="159"/>
      <c r="J37" s="159"/>
    </row>
    <row r="38" spans="1:10" ht="18.75">
      <c r="A38" s="159"/>
      <c r="B38" s="175"/>
      <c r="C38" s="159"/>
      <c r="D38" s="159"/>
      <c r="E38" s="159"/>
      <c r="F38" s="159"/>
      <c r="G38" s="159"/>
      <c r="H38" s="159"/>
      <c r="I38" s="159"/>
      <c r="J38" s="159"/>
    </row>
    <row r="39" spans="1:10" ht="18.75">
      <c r="A39" s="159"/>
      <c r="B39" s="177"/>
      <c r="C39" s="159"/>
      <c r="D39" s="159"/>
      <c r="E39" s="159"/>
      <c r="F39" s="159"/>
      <c r="G39" s="159"/>
      <c r="H39" s="159"/>
      <c r="I39" s="159"/>
      <c r="J39" s="159"/>
    </row>
    <row r="40" spans="1:10">
      <c r="A40" s="159"/>
      <c r="B40" s="159"/>
      <c r="C40" s="159"/>
      <c r="D40" s="159"/>
      <c r="E40" s="159"/>
      <c r="F40" s="159"/>
      <c r="G40" s="159"/>
      <c r="H40" s="159"/>
      <c r="I40" s="159"/>
      <c r="J40" s="159"/>
    </row>
    <row r="41" spans="1:10">
      <c r="A41" s="159"/>
      <c r="B41" s="159"/>
      <c r="C41" s="159"/>
      <c r="D41" s="159"/>
      <c r="E41" s="159"/>
      <c r="F41" s="159"/>
      <c r="G41" s="159"/>
      <c r="H41" s="159"/>
      <c r="I41" s="159"/>
      <c r="J41" s="159"/>
    </row>
    <row r="42" spans="1:10">
      <c r="A42" s="159"/>
      <c r="B42" s="159"/>
      <c r="C42" s="159"/>
      <c r="D42" s="159"/>
      <c r="E42" s="159"/>
      <c r="F42" s="159"/>
      <c r="G42" s="159"/>
      <c r="H42" s="159"/>
      <c r="I42" s="159"/>
      <c r="J42" s="159"/>
    </row>
    <row r="43" spans="1:10">
      <c r="A43" s="159"/>
      <c r="B43" s="159"/>
      <c r="C43" s="159"/>
      <c r="D43" s="159"/>
      <c r="E43" s="159"/>
      <c r="F43" s="159"/>
      <c r="G43" s="159"/>
      <c r="H43" s="159"/>
      <c r="I43" s="159"/>
      <c r="J43" s="159"/>
    </row>
    <row r="44" spans="1:10">
      <c r="A44" s="159"/>
      <c r="B44" s="159"/>
      <c r="C44" s="159"/>
      <c r="D44" s="159"/>
      <c r="E44" s="159"/>
      <c r="F44" s="159"/>
      <c r="G44" s="159"/>
      <c r="H44" s="159"/>
      <c r="I44" s="159"/>
      <c r="J44" s="159"/>
    </row>
    <row r="45" spans="1:10">
      <c r="A45" s="159"/>
      <c r="B45" s="159"/>
      <c r="C45" s="159"/>
      <c r="D45" s="159"/>
      <c r="E45" s="159"/>
      <c r="F45" s="159"/>
      <c r="G45" s="159"/>
      <c r="H45" s="159"/>
      <c r="I45" s="159"/>
      <c r="J45" s="159"/>
    </row>
    <row r="46" spans="1:10">
      <c r="A46" s="159"/>
      <c r="B46" s="159"/>
      <c r="C46" s="159"/>
      <c r="D46" s="159"/>
      <c r="E46" s="159"/>
      <c r="F46" s="159"/>
      <c r="G46" s="159"/>
      <c r="H46" s="159"/>
      <c r="I46" s="159"/>
      <c r="J46" s="159"/>
    </row>
    <row r="47" spans="1:10">
      <c r="A47" s="159"/>
      <c r="B47" s="159"/>
      <c r="C47" s="159"/>
      <c r="D47" s="159"/>
      <c r="E47" s="159"/>
      <c r="F47" s="159"/>
      <c r="G47" s="159"/>
      <c r="H47" s="159"/>
      <c r="I47" s="159"/>
      <c r="J47" s="159"/>
    </row>
    <row r="48" spans="1:10">
      <c r="A48" s="159"/>
      <c r="B48" s="159"/>
      <c r="C48" s="159"/>
      <c r="D48" s="159"/>
      <c r="E48" s="159"/>
      <c r="F48" s="159"/>
      <c r="G48" s="159"/>
      <c r="H48" s="159"/>
      <c r="I48" s="159"/>
      <c r="J48" s="159"/>
    </row>
    <row r="49" spans="1:10">
      <c r="A49" s="159"/>
      <c r="B49" s="159"/>
      <c r="C49" s="159"/>
      <c r="D49" s="159"/>
      <c r="E49" s="159"/>
      <c r="F49" s="159"/>
      <c r="G49" s="159"/>
      <c r="H49" s="159"/>
      <c r="I49" s="159"/>
      <c r="J49" s="159"/>
    </row>
    <row r="50" spans="1:10">
      <c r="A50" s="159"/>
      <c r="B50" s="159"/>
      <c r="C50" s="159"/>
      <c r="D50" s="159"/>
      <c r="E50" s="159"/>
      <c r="F50" s="159"/>
      <c r="G50" s="159"/>
      <c r="H50" s="159"/>
      <c r="I50" s="159"/>
      <c r="J50" s="159"/>
    </row>
    <row r="51" spans="1:10">
      <c r="A51" s="159"/>
      <c r="B51" s="159"/>
      <c r="C51" s="159"/>
      <c r="D51" s="159"/>
      <c r="E51" s="159"/>
      <c r="F51" s="159"/>
      <c r="G51" s="159"/>
      <c r="H51" s="159"/>
      <c r="I51" s="159"/>
      <c r="J51" s="159"/>
    </row>
    <row r="52" spans="1:10">
      <c r="A52" s="159"/>
      <c r="B52" s="159"/>
      <c r="C52" s="159"/>
      <c r="D52" s="159"/>
      <c r="E52" s="159"/>
      <c r="F52" s="159"/>
      <c r="G52" s="159"/>
      <c r="H52" s="159"/>
      <c r="I52" s="159"/>
      <c r="J52" s="159"/>
    </row>
    <row r="53" spans="1:10">
      <c r="A53" s="159"/>
      <c r="B53" s="159"/>
      <c r="C53" s="159"/>
      <c r="D53" s="159"/>
      <c r="E53" s="159"/>
      <c r="F53" s="159"/>
      <c r="G53" s="159"/>
      <c r="H53" s="159"/>
      <c r="I53" s="159"/>
      <c r="J53" s="159"/>
    </row>
    <row r="54" spans="1:10">
      <c r="A54" s="159"/>
      <c r="B54" s="159"/>
      <c r="C54" s="159"/>
      <c r="D54" s="159"/>
      <c r="E54" s="159"/>
      <c r="F54" s="159"/>
      <c r="G54" s="159"/>
      <c r="H54" s="159"/>
      <c r="I54" s="159"/>
      <c r="J54" s="159"/>
    </row>
    <row r="55" spans="1:10">
      <c r="A55" s="159"/>
      <c r="B55" s="159"/>
      <c r="C55" s="159"/>
      <c r="D55" s="159"/>
      <c r="E55" s="159"/>
      <c r="F55" s="159"/>
      <c r="G55" s="159"/>
      <c r="H55" s="159"/>
      <c r="I55" s="159"/>
      <c r="J55" s="159"/>
    </row>
    <row r="56" spans="1:10">
      <c r="A56" s="159"/>
      <c r="B56" s="159"/>
      <c r="C56" s="159"/>
      <c r="D56" s="159"/>
      <c r="E56" s="159"/>
      <c r="F56" s="159"/>
      <c r="G56" s="159"/>
      <c r="H56" s="159"/>
      <c r="I56" s="159"/>
      <c r="J56" s="159"/>
    </row>
    <row r="57" spans="1:10">
      <c r="A57" s="159"/>
      <c r="B57" s="159"/>
      <c r="C57" s="159"/>
      <c r="D57" s="159"/>
      <c r="E57" s="159"/>
      <c r="F57" s="159"/>
      <c r="G57" s="159"/>
      <c r="H57" s="159"/>
      <c r="I57" s="159"/>
      <c r="J57" s="159"/>
    </row>
    <row r="58" spans="1:10">
      <c r="A58" s="159"/>
      <c r="B58" s="159"/>
      <c r="C58" s="159"/>
      <c r="D58" s="159"/>
      <c r="E58" s="159"/>
      <c r="F58" s="159"/>
      <c r="G58" s="159"/>
      <c r="H58" s="159"/>
      <c r="I58" s="159"/>
      <c r="J58" s="159"/>
    </row>
    <row r="59" spans="1:10">
      <c r="A59" s="159"/>
      <c r="B59" s="159"/>
      <c r="C59" s="159"/>
      <c r="D59" s="159"/>
      <c r="E59" s="159"/>
      <c r="F59" s="159"/>
      <c r="G59" s="159"/>
      <c r="H59" s="159"/>
      <c r="I59" s="159"/>
      <c r="J59" s="159"/>
    </row>
    <row r="60" spans="1:10">
      <c r="A60" s="159"/>
      <c r="B60" s="159"/>
      <c r="C60" s="159"/>
      <c r="D60" s="159"/>
      <c r="E60" s="159"/>
      <c r="F60" s="159"/>
      <c r="G60" s="159"/>
      <c r="H60" s="159"/>
      <c r="I60" s="159"/>
      <c r="J60" s="159"/>
    </row>
    <row r="61" spans="1:10">
      <c r="A61" s="159"/>
      <c r="B61" s="159"/>
      <c r="C61" s="159"/>
      <c r="D61" s="159"/>
      <c r="E61" s="159"/>
      <c r="F61" s="159"/>
      <c r="G61" s="159"/>
      <c r="H61" s="159"/>
      <c r="I61" s="159"/>
      <c r="J61" s="159"/>
    </row>
    <row r="62" spans="1:10">
      <c r="A62" s="159"/>
      <c r="B62" s="159"/>
      <c r="C62" s="159"/>
      <c r="D62" s="159"/>
      <c r="E62" s="159"/>
      <c r="F62" s="159"/>
      <c r="G62" s="159"/>
      <c r="H62" s="159"/>
      <c r="I62" s="159"/>
      <c r="J62" s="159"/>
    </row>
    <row r="63" spans="1:10">
      <c r="A63" s="159"/>
      <c r="B63" s="159"/>
      <c r="C63" s="159"/>
      <c r="D63" s="159"/>
      <c r="E63" s="159"/>
      <c r="F63" s="159"/>
      <c r="G63" s="159"/>
      <c r="H63" s="159"/>
      <c r="I63" s="159"/>
      <c r="J63" s="159"/>
    </row>
    <row r="64" spans="1:10">
      <c r="A64" s="159"/>
      <c r="B64" s="159"/>
      <c r="C64" s="159"/>
      <c r="D64" s="159"/>
      <c r="E64" s="159"/>
      <c r="F64" s="159"/>
      <c r="G64" s="159"/>
      <c r="H64" s="159"/>
      <c r="I64" s="159"/>
      <c r="J64" s="159"/>
    </row>
    <row r="65" spans="1:10">
      <c r="A65" s="159"/>
      <c r="B65" s="159"/>
      <c r="C65" s="159"/>
      <c r="D65" s="159"/>
      <c r="E65" s="159"/>
      <c r="F65" s="159"/>
      <c r="G65" s="159"/>
      <c r="H65" s="159"/>
      <c r="I65" s="159"/>
      <c r="J65" s="159"/>
    </row>
    <row r="66" spans="1:10">
      <c r="A66" s="159"/>
      <c r="B66" s="159"/>
      <c r="C66" s="159"/>
      <c r="D66" s="159"/>
      <c r="E66" s="159"/>
      <c r="F66" s="159"/>
      <c r="G66" s="159"/>
      <c r="H66" s="159"/>
      <c r="I66" s="159"/>
      <c r="J66" s="159"/>
    </row>
    <row r="67" spans="1:10">
      <c r="A67" s="159"/>
      <c r="B67" s="159"/>
      <c r="C67" s="159"/>
      <c r="D67" s="159"/>
      <c r="E67" s="159"/>
      <c r="F67" s="159"/>
      <c r="G67" s="159"/>
      <c r="H67" s="159"/>
      <c r="I67" s="159"/>
      <c r="J67" s="159"/>
    </row>
    <row r="68" spans="1:10">
      <c r="A68" s="159"/>
      <c r="B68" s="159"/>
      <c r="C68" s="159"/>
      <c r="D68" s="159"/>
      <c r="E68" s="159"/>
      <c r="F68" s="159"/>
      <c r="G68" s="159"/>
      <c r="H68" s="159"/>
      <c r="I68" s="159"/>
      <c r="J68" s="159"/>
    </row>
    <row r="69" spans="1:10">
      <c r="A69" s="159"/>
      <c r="B69" s="159"/>
      <c r="C69" s="159"/>
      <c r="D69" s="159"/>
      <c r="E69" s="159"/>
      <c r="F69" s="159"/>
      <c r="G69" s="159"/>
      <c r="H69" s="159"/>
      <c r="I69" s="159"/>
      <c r="J69" s="159"/>
    </row>
    <row r="70" spans="1:10">
      <c r="A70" s="159"/>
      <c r="B70" s="159"/>
      <c r="C70" s="159"/>
      <c r="D70" s="159"/>
      <c r="E70" s="159"/>
      <c r="F70" s="159"/>
      <c r="G70" s="159"/>
      <c r="H70" s="159"/>
      <c r="I70" s="159"/>
      <c r="J70" s="159"/>
    </row>
    <row r="71" spans="1:10">
      <c r="A71" s="159"/>
      <c r="B71" s="159"/>
      <c r="C71" s="159"/>
      <c r="D71" s="159"/>
      <c r="E71" s="159"/>
      <c r="F71" s="159"/>
      <c r="G71" s="159"/>
      <c r="H71" s="159"/>
      <c r="I71" s="159"/>
      <c r="J71" s="159"/>
    </row>
    <row r="72" spans="1:10">
      <c r="A72" s="159"/>
      <c r="B72" s="159"/>
      <c r="C72" s="159"/>
      <c r="D72" s="159"/>
      <c r="E72" s="159"/>
      <c r="F72" s="159"/>
      <c r="G72" s="159"/>
      <c r="H72" s="159"/>
      <c r="I72" s="159"/>
      <c r="J72" s="159"/>
    </row>
    <row r="73" spans="1:10">
      <c r="A73" s="159"/>
      <c r="B73" s="159"/>
      <c r="C73" s="159"/>
      <c r="D73" s="159"/>
      <c r="E73" s="159"/>
      <c r="F73" s="159"/>
      <c r="G73" s="159"/>
      <c r="H73" s="159"/>
      <c r="I73" s="159"/>
      <c r="J73" s="159"/>
    </row>
    <row r="74" spans="1:10">
      <c r="A74" s="159"/>
      <c r="B74" s="159"/>
      <c r="C74" s="159"/>
      <c r="D74" s="159"/>
      <c r="E74" s="159"/>
      <c r="F74" s="159"/>
      <c r="G74" s="159"/>
      <c r="H74" s="159"/>
      <c r="I74" s="159"/>
      <c r="J74" s="159"/>
    </row>
    <row r="75" spans="1:10">
      <c r="A75" s="159"/>
      <c r="B75" s="159"/>
      <c r="C75" s="159"/>
      <c r="D75" s="159"/>
      <c r="E75" s="159"/>
      <c r="F75" s="159"/>
      <c r="G75" s="159"/>
      <c r="H75" s="159"/>
      <c r="I75" s="159"/>
      <c r="J75" s="159"/>
    </row>
    <row r="76" spans="1:10">
      <c r="A76" s="159"/>
      <c r="B76" s="159"/>
      <c r="C76" s="159"/>
      <c r="D76" s="159"/>
      <c r="E76" s="159"/>
      <c r="F76" s="159"/>
      <c r="G76" s="159"/>
      <c r="H76" s="159"/>
      <c r="I76" s="159"/>
      <c r="J76" s="159"/>
    </row>
    <row r="77" spans="1:10">
      <c r="A77" s="159"/>
      <c r="B77" s="159"/>
      <c r="C77" s="159"/>
      <c r="D77" s="159"/>
      <c r="E77" s="159"/>
      <c r="F77" s="159"/>
      <c r="G77" s="159"/>
      <c r="H77" s="159"/>
      <c r="I77" s="159"/>
      <c r="J77" s="159"/>
    </row>
    <row r="78" spans="1:10">
      <c r="A78" s="159"/>
      <c r="B78" s="159"/>
      <c r="C78" s="159"/>
      <c r="D78" s="159"/>
      <c r="E78" s="159"/>
      <c r="F78" s="159"/>
      <c r="G78" s="159"/>
      <c r="H78" s="159"/>
      <c r="I78" s="159"/>
      <c r="J78" s="159"/>
    </row>
    <row r="79" spans="1:10">
      <c r="A79" s="159"/>
      <c r="B79" s="159"/>
      <c r="C79" s="159"/>
      <c r="D79" s="159"/>
      <c r="E79" s="159"/>
      <c r="F79" s="159"/>
      <c r="G79" s="159"/>
      <c r="H79" s="159"/>
      <c r="I79" s="159"/>
      <c r="J79" s="159"/>
    </row>
    <row r="80" spans="1:10">
      <c r="A80" s="159"/>
      <c r="B80" s="159"/>
      <c r="C80" s="159"/>
      <c r="D80" s="159"/>
      <c r="E80" s="159"/>
      <c r="F80" s="159"/>
      <c r="G80" s="159"/>
      <c r="H80" s="159"/>
      <c r="I80" s="159"/>
      <c r="J80" s="159"/>
    </row>
    <row r="81" spans="1:10">
      <c r="A81" s="159"/>
      <c r="B81" s="159"/>
      <c r="C81" s="159"/>
      <c r="D81" s="159"/>
      <c r="E81" s="159"/>
      <c r="F81" s="159"/>
      <c r="G81" s="159"/>
      <c r="H81" s="159"/>
      <c r="I81" s="159"/>
      <c r="J81" s="159"/>
    </row>
    <row r="82" spans="1:10">
      <c r="A82" s="159"/>
      <c r="B82" s="159"/>
      <c r="C82" s="159"/>
      <c r="D82" s="159"/>
      <c r="E82" s="159"/>
      <c r="F82" s="159"/>
      <c r="G82" s="159"/>
      <c r="H82" s="159"/>
      <c r="I82" s="159"/>
      <c r="J82" s="159"/>
    </row>
    <row r="83" spans="1:10">
      <c r="A83" s="159"/>
      <c r="B83" s="159"/>
      <c r="C83" s="159"/>
      <c r="D83" s="159"/>
      <c r="E83" s="159"/>
      <c r="F83" s="159"/>
      <c r="G83" s="159"/>
      <c r="H83" s="159"/>
      <c r="I83" s="159"/>
      <c r="J83" s="159"/>
    </row>
    <row r="84" spans="1:10">
      <c r="A84" s="159"/>
      <c r="B84" s="159"/>
      <c r="C84" s="159"/>
      <c r="D84" s="159"/>
      <c r="E84" s="159"/>
      <c r="F84" s="159"/>
      <c r="G84" s="159"/>
      <c r="H84" s="159"/>
      <c r="I84" s="159"/>
      <c r="J84" s="159"/>
    </row>
    <row r="85" spans="1:10">
      <c r="A85" s="159"/>
      <c r="B85" s="159"/>
      <c r="C85" s="159"/>
      <c r="D85" s="159"/>
      <c r="E85" s="159"/>
      <c r="F85" s="159"/>
      <c r="G85" s="159"/>
      <c r="H85" s="159"/>
      <c r="I85" s="159"/>
      <c r="J85" s="159"/>
    </row>
    <row r="86" spans="1:10">
      <c r="A86" s="159"/>
      <c r="B86" s="159"/>
      <c r="C86" s="159"/>
      <c r="D86" s="159"/>
      <c r="E86" s="159"/>
      <c r="F86" s="159"/>
      <c r="G86" s="159"/>
      <c r="H86" s="159"/>
      <c r="I86" s="159"/>
      <c r="J86" s="159"/>
    </row>
    <row r="87" spans="1:10">
      <c r="A87" s="159"/>
      <c r="B87" s="159"/>
      <c r="C87" s="159"/>
      <c r="D87" s="159"/>
      <c r="E87" s="159"/>
      <c r="F87" s="159"/>
      <c r="G87" s="159"/>
      <c r="H87" s="159"/>
      <c r="I87" s="159"/>
      <c r="J87" s="159"/>
    </row>
    <row r="88" spans="1:10">
      <c r="A88" s="159"/>
      <c r="B88" s="159"/>
      <c r="C88" s="159"/>
      <c r="D88" s="159"/>
      <c r="E88" s="159"/>
      <c r="F88" s="159"/>
      <c r="G88" s="159"/>
      <c r="H88" s="159"/>
      <c r="I88" s="159"/>
      <c r="J88" s="159"/>
    </row>
    <row r="89" spans="1:10">
      <c r="A89" s="159"/>
      <c r="B89" s="159"/>
      <c r="C89" s="159"/>
      <c r="D89" s="159"/>
      <c r="E89" s="159"/>
      <c r="F89" s="159"/>
      <c r="G89" s="159"/>
      <c r="H89" s="159"/>
      <c r="I89" s="159"/>
      <c r="J89" s="159"/>
    </row>
    <row r="90" spans="1:10">
      <c r="A90" s="159"/>
      <c r="B90" s="159"/>
      <c r="C90" s="159"/>
      <c r="D90" s="159"/>
      <c r="E90" s="159"/>
      <c r="F90" s="159"/>
      <c r="G90" s="159"/>
      <c r="H90" s="159"/>
      <c r="I90" s="159"/>
      <c r="J90" s="159"/>
    </row>
    <row r="91" spans="1:10">
      <c r="A91" s="159"/>
      <c r="B91" s="159"/>
      <c r="C91" s="159"/>
      <c r="D91" s="159"/>
      <c r="E91" s="159"/>
      <c r="F91" s="159"/>
      <c r="G91" s="159"/>
      <c r="H91" s="159"/>
      <c r="I91" s="159"/>
      <c r="J91" s="159"/>
    </row>
    <row r="92" spans="1:10">
      <c r="A92" s="159"/>
      <c r="B92" s="159"/>
      <c r="C92" s="159"/>
      <c r="D92" s="159"/>
      <c r="E92" s="159"/>
      <c r="F92" s="159"/>
      <c r="G92" s="159"/>
      <c r="H92" s="159"/>
      <c r="I92" s="159"/>
      <c r="J92" s="159"/>
    </row>
    <row r="93" spans="1:10">
      <c r="A93" s="159"/>
      <c r="B93" s="159"/>
      <c r="C93" s="159"/>
      <c r="D93" s="159"/>
      <c r="E93" s="159"/>
      <c r="F93" s="159"/>
      <c r="G93" s="159"/>
      <c r="H93" s="159"/>
      <c r="I93" s="159"/>
      <c r="J93" s="159"/>
    </row>
    <row r="94" spans="1:10">
      <c r="A94" s="159"/>
      <c r="B94" s="159"/>
      <c r="C94" s="159"/>
      <c r="D94" s="159"/>
      <c r="E94" s="159"/>
      <c r="F94" s="159"/>
      <c r="G94" s="159"/>
      <c r="H94" s="159"/>
      <c r="I94" s="159"/>
      <c r="J94" s="159"/>
    </row>
    <row r="95" spans="1:10">
      <c r="A95" s="159"/>
      <c r="B95" s="159"/>
      <c r="C95" s="159"/>
      <c r="D95" s="159"/>
      <c r="E95" s="159"/>
      <c r="F95" s="159"/>
      <c r="G95" s="159"/>
      <c r="H95" s="159"/>
      <c r="I95" s="159"/>
      <c r="J95" s="159"/>
    </row>
    <row r="96" spans="1:10">
      <c r="A96" s="159"/>
      <c r="B96" s="159"/>
      <c r="C96" s="159"/>
      <c r="D96" s="159"/>
      <c r="E96" s="159"/>
      <c r="F96" s="159"/>
      <c r="G96" s="159"/>
      <c r="H96" s="159"/>
      <c r="I96" s="159"/>
      <c r="J96" s="159"/>
    </row>
    <row r="97" spans="1:10">
      <c r="A97" s="159"/>
      <c r="B97" s="159"/>
      <c r="C97" s="159"/>
      <c r="D97" s="159"/>
      <c r="E97" s="159"/>
      <c r="F97" s="159"/>
      <c r="G97" s="159"/>
      <c r="H97" s="159"/>
      <c r="I97" s="159"/>
      <c r="J97" s="159"/>
    </row>
    <row r="98" spans="1:10">
      <c r="A98" s="159"/>
      <c r="B98" s="159"/>
      <c r="C98" s="159"/>
      <c r="D98" s="159"/>
      <c r="E98" s="159"/>
      <c r="F98" s="159"/>
      <c r="G98" s="159"/>
      <c r="H98" s="159"/>
      <c r="I98" s="159"/>
      <c r="J98" s="159"/>
    </row>
    <row r="99" spans="1:10">
      <c r="A99" s="159"/>
      <c r="B99" s="159"/>
      <c r="C99" s="159"/>
      <c r="D99" s="159"/>
      <c r="E99" s="159"/>
      <c r="F99" s="159"/>
      <c r="G99" s="159"/>
      <c r="H99" s="159"/>
      <c r="I99" s="159"/>
      <c r="J99" s="159"/>
    </row>
    <row r="100" spans="1:10">
      <c r="A100" s="159"/>
      <c r="B100" s="159"/>
      <c r="C100" s="159"/>
      <c r="D100" s="159"/>
      <c r="E100" s="159"/>
      <c r="F100" s="159"/>
      <c r="G100" s="159"/>
      <c r="H100" s="159"/>
      <c r="I100" s="159"/>
      <c r="J100" s="159"/>
    </row>
    <row r="101" spans="1:10">
      <c r="A101" s="159"/>
      <c r="B101" s="159"/>
      <c r="C101" s="159"/>
      <c r="D101" s="159"/>
      <c r="E101" s="159"/>
      <c r="F101" s="159"/>
      <c r="G101" s="159"/>
      <c r="H101" s="159"/>
      <c r="I101" s="159"/>
      <c r="J101" s="159"/>
    </row>
    <row r="102" spans="1:10">
      <c r="A102" s="159"/>
      <c r="B102" s="159"/>
      <c r="C102" s="159"/>
      <c r="D102" s="159"/>
      <c r="E102" s="159"/>
      <c r="F102" s="159"/>
      <c r="G102" s="159"/>
      <c r="H102" s="159"/>
      <c r="I102" s="159"/>
      <c r="J102" s="159"/>
    </row>
    <row r="103" spans="1:10">
      <c r="A103" s="159"/>
      <c r="B103" s="159"/>
      <c r="C103" s="159"/>
      <c r="D103" s="159"/>
      <c r="E103" s="159"/>
      <c r="F103" s="159"/>
      <c r="G103" s="159"/>
      <c r="H103" s="159"/>
      <c r="I103" s="159"/>
      <c r="J103" s="159"/>
    </row>
    <row r="104" spans="1:10">
      <c r="A104" s="159"/>
      <c r="B104" s="159"/>
      <c r="C104" s="159"/>
      <c r="D104" s="159"/>
      <c r="E104" s="159"/>
      <c r="F104" s="159"/>
      <c r="G104" s="159"/>
      <c r="H104" s="159"/>
      <c r="I104" s="159"/>
      <c r="J104" s="159"/>
    </row>
    <row r="105" spans="1:10">
      <c r="A105" s="159"/>
      <c r="B105" s="159"/>
      <c r="C105" s="159"/>
      <c r="D105" s="159"/>
      <c r="E105" s="159"/>
      <c r="F105" s="159"/>
      <c r="G105" s="159"/>
      <c r="H105" s="159"/>
      <c r="I105" s="159"/>
      <c r="J105" s="159"/>
    </row>
    <row r="106" spans="1:10">
      <c r="A106" s="159"/>
      <c r="B106" s="159"/>
      <c r="C106" s="159"/>
      <c r="D106" s="159"/>
      <c r="E106" s="159"/>
      <c r="F106" s="159"/>
      <c r="G106" s="159"/>
      <c r="H106" s="159"/>
      <c r="I106" s="159"/>
      <c r="J106" s="159"/>
    </row>
    <row r="107" spans="1:10">
      <c r="A107" s="159"/>
      <c r="B107" s="159"/>
      <c r="C107" s="159"/>
      <c r="D107" s="159"/>
      <c r="E107" s="159"/>
      <c r="F107" s="159"/>
      <c r="G107" s="159"/>
      <c r="H107" s="159"/>
      <c r="I107" s="159"/>
      <c r="J107" s="159"/>
    </row>
    <row r="108" spans="1:10">
      <c r="A108" s="159"/>
      <c r="B108" s="159"/>
      <c r="C108" s="159"/>
      <c r="D108" s="159"/>
      <c r="E108" s="159"/>
      <c r="F108" s="159"/>
      <c r="G108" s="159"/>
      <c r="H108" s="159"/>
      <c r="I108" s="159"/>
      <c r="J108" s="159"/>
    </row>
    <row r="109" spans="1:10">
      <c r="A109" s="159"/>
      <c r="B109" s="159"/>
      <c r="C109" s="159"/>
      <c r="D109" s="159"/>
      <c r="E109" s="159"/>
      <c r="F109" s="159"/>
      <c r="G109" s="159"/>
      <c r="H109" s="159"/>
      <c r="I109" s="159"/>
      <c r="J109" s="159"/>
    </row>
    <row r="110" spans="1:10">
      <c r="A110" s="159"/>
      <c r="B110" s="159"/>
      <c r="C110" s="159"/>
      <c r="D110" s="159"/>
      <c r="E110" s="159"/>
      <c r="F110" s="159"/>
      <c r="G110" s="159"/>
      <c r="H110" s="159"/>
      <c r="I110" s="159"/>
      <c r="J110" s="159"/>
    </row>
    <row r="111" spans="1:10">
      <c r="A111" s="159"/>
      <c r="B111" s="159"/>
      <c r="C111" s="159"/>
      <c r="D111" s="159"/>
      <c r="E111" s="159"/>
      <c r="F111" s="159"/>
      <c r="G111" s="159"/>
      <c r="H111" s="159"/>
      <c r="I111" s="159"/>
      <c r="J111" s="159"/>
    </row>
    <row r="112" spans="1:10">
      <c r="A112" s="159"/>
      <c r="B112" s="159"/>
      <c r="C112" s="159"/>
      <c r="D112" s="159"/>
      <c r="E112" s="159"/>
      <c r="F112" s="159"/>
      <c r="G112" s="159"/>
      <c r="H112" s="159"/>
      <c r="I112" s="159"/>
      <c r="J112" s="159"/>
    </row>
    <row r="113" spans="1:10">
      <c r="A113" s="159"/>
      <c r="B113" s="159"/>
      <c r="C113" s="159"/>
      <c r="D113" s="159"/>
      <c r="E113" s="159"/>
      <c r="F113" s="159"/>
      <c r="G113" s="159"/>
      <c r="H113" s="159"/>
      <c r="I113" s="159"/>
      <c r="J113" s="159"/>
    </row>
    <row r="114" spans="1:10">
      <c r="A114" s="159"/>
      <c r="B114" s="159"/>
      <c r="C114" s="159"/>
      <c r="D114" s="159"/>
      <c r="E114" s="159"/>
      <c r="F114" s="159"/>
      <c r="G114" s="159"/>
      <c r="H114" s="159"/>
      <c r="I114" s="159"/>
      <c r="J114" s="159"/>
    </row>
    <row r="115" spans="1:10">
      <c r="A115" s="159"/>
      <c r="B115" s="159"/>
      <c r="C115" s="159"/>
      <c r="D115" s="159"/>
      <c r="E115" s="159"/>
      <c r="F115" s="159"/>
      <c r="G115" s="159"/>
      <c r="H115" s="159"/>
      <c r="I115" s="159"/>
      <c r="J115" s="159"/>
    </row>
    <row r="116" spans="1:10">
      <c r="A116" s="159"/>
      <c r="B116" s="159"/>
      <c r="C116" s="159"/>
      <c r="D116" s="159"/>
      <c r="E116" s="159"/>
      <c r="F116" s="159"/>
      <c r="G116" s="159"/>
      <c r="H116" s="159"/>
      <c r="I116" s="159"/>
      <c r="J116" s="159"/>
    </row>
    <row r="117" spans="1:10">
      <c r="A117" s="159"/>
      <c r="B117" s="159"/>
      <c r="C117" s="159"/>
      <c r="D117" s="159"/>
      <c r="E117" s="159"/>
      <c r="F117" s="159"/>
      <c r="G117" s="159"/>
      <c r="H117" s="159"/>
      <c r="I117" s="159"/>
      <c r="J117" s="159"/>
    </row>
    <row r="118" spans="1:10">
      <c r="A118" s="159"/>
      <c r="B118" s="159"/>
      <c r="C118" s="159"/>
      <c r="D118" s="159"/>
      <c r="E118" s="159"/>
      <c r="F118" s="159"/>
      <c r="G118" s="159"/>
      <c r="H118" s="159"/>
      <c r="I118" s="159"/>
      <c r="J118" s="159"/>
    </row>
    <row r="119" spans="1:10">
      <c r="A119" s="159"/>
      <c r="B119" s="159"/>
      <c r="C119" s="159"/>
      <c r="D119" s="159"/>
      <c r="E119" s="159"/>
      <c r="F119" s="159"/>
      <c r="G119" s="159"/>
      <c r="H119" s="159"/>
      <c r="I119" s="159"/>
      <c r="J119" s="159"/>
    </row>
    <row r="120" spans="1:10">
      <c r="A120" s="159"/>
      <c r="B120" s="159"/>
      <c r="C120" s="159"/>
      <c r="D120" s="159"/>
      <c r="E120" s="159"/>
      <c r="F120" s="159"/>
      <c r="G120" s="159"/>
      <c r="H120" s="159"/>
      <c r="I120" s="159"/>
      <c r="J120" s="159"/>
    </row>
    <row r="121" spans="1:10">
      <c r="A121" s="159"/>
      <c r="B121" s="159"/>
      <c r="C121" s="159"/>
      <c r="D121" s="159"/>
      <c r="E121" s="159"/>
      <c r="F121" s="159"/>
      <c r="G121" s="159"/>
      <c r="H121" s="159"/>
      <c r="I121" s="159"/>
      <c r="J121" s="159"/>
    </row>
    <row r="122" spans="1:10">
      <c r="A122" s="159"/>
      <c r="B122" s="159"/>
      <c r="C122" s="159"/>
      <c r="D122" s="159"/>
      <c r="E122" s="159"/>
      <c r="F122" s="159"/>
      <c r="G122" s="159"/>
      <c r="H122" s="159"/>
      <c r="I122" s="159"/>
      <c r="J122" s="159"/>
    </row>
    <row r="123" spans="1:10">
      <c r="A123" s="159"/>
      <c r="B123" s="159"/>
      <c r="C123" s="159"/>
      <c r="D123" s="159"/>
      <c r="E123" s="159"/>
      <c r="F123" s="159"/>
      <c r="G123" s="159"/>
      <c r="H123" s="159"/>
      <c r="I123" s="159"/>
      <c r="J123" s="159"/>
    </row>
    <row r="124" spans="1:10">
      <c r="A124" s="159"/>
      <c r="B124" s="159"/>
      <c r="C124" s="159"/>
      <c r="D124" s="159"/>
      <c r="E124" s="159"/>
      <c r="F124" s="159"/>
      <c r="G124" s="159"/>
      <c r="H124" s="159"/>
      <c r="I124" s="159"/>
      <c r="J124" s="159"/>
    </row>
    <row r="125" spans="1:10">
      <c r="A125" s="159"/>
      <c r="B125" s="159"/>
      <c r="C125" s="159"/>
      <c r="D125" s="159"/>
      <c r="E125" s="159"/>
      <c r="F125" s="159"/>
      <c r="G125" s="159"/>
      <c r="H125" s="159"/>
      <c r="I125" s="159"/>
      <c r="J125" s="159"/>
    </row>
    <row r="126" spans="1:10">
      <c r="A126" s="159"/>
      <c r="B126" s="159"/>
      <c r="C126" s="159"/>
      <c r="D126" s="159"/>
      <c r="E126" s="159"/>
      <c r="F126" s="159"/>
      <c r="G126" s="159"/>
      <c r="H126" s="159"/>
      <c r="I126" s="159"/>
      <c r="J126" s="159"/>
    </row>
    <row r="127" spans="1:10">
      <c r="A127" s="159"/>
      <c r="B127" s="159"/>
      <c r="C127" s="159"/>
      <c r="D127" s="159"/>
      <c r="E127" s="159"/>
      <c r="F127" s="159"/>
      <c r="G127" s="159"/>
      <c r="H127" s="159"/>
      <c r="I127" s="159"/>
      <c r="J127" s="159"/>
    </row>
    <row r="128" spans="1:10">
      <c r="A128" s="159"/>
      <c r="B128" s="159"/>
      <c r="C128" s="159"/>
      <c r="D128" s="159"/>
      <c r="E128" s="159"/>
      <c r="F128" s="159"/>
      <c r="G128" s="159"/>
      <c r="H128" s="159"/>
      <c r="I128" s="159"/>
      <c r="J128" s="159"/>
    </row>
    <row r="129" spans="1:10">
      <c r="A129" s="159"/>
      <c r="B129" s="159"/>
      <c r="C129" s="159"/>
      <c r="D129" s="159"/>
      <c r="E129" s="159"/>
      <c r="F129" s="159"/>
      <c r="G129" s="159"/>
      <c r="H129" s="159"/>
      <c r="I129" s="159"/>
      <c r="J129" s="159"/>
    </row>
    <row r="130" spans="1:10">
      <c r="A130" s="159"/>
      <c r="B130" s="159"/>
      <c r="C130" s="159"/>
      <c r="D130" s="159"/>
      <c r="E130" s="159"/>
      <c r="F130" s="159"/>
      <c r="G130" s="159"/>
      <c r="H130" s="159"/>
      <c r="I130" s="159"/>
      <c r="J130" s="159"/>
    </row>
    <row r="131" spans="1:10">
      <c r="A131" s="159"/>
      <c r="B131" s="159"/>
      <c r="C131" s="159"/>
      <c r="D131" s="159"/>
      <c r="E131" s="159"/>
      <c r="F131" s="159"/>
      <c r="G131" s="159"/>
      <c r="H131" s="159"/>
      <c r="I131" s="159"/>
      <c r="J131" s="159"/>
    </row>
    <row r="132" spans="1:10">
      <c r="A132" s="159"/>
      <c r="B132" s="159"/>
      <c r="C132" s="159"/>
      <c r="D132" s="159"/>
      <c r="E132" s="159"/>
      <c r="F132" s="159"/>
      <c r="G132" s="159"/>
      <c r="H132" s="159"/>
      <c r="I132" s="159"/>
      <c r="J132" s="159"/>
    </row>
    <row r="133" spans="1:10">
      <c r="A133" s="159"/>
      <c r="B133" s="159"/>
      <c r="C133" s="159"/>
      <c r="D133" s="159"/>
      <c r="E133" s="159"/>
      <c r="F133" s="159"/>
      <c r="G133" s="159"/>
      <c r="H133" s="159"/>
      <c r="I133" s="159"/>
      <c r="J133" s="159"/>
    </row>
    <row r="134" spans="1:10">
      <c r="A134" s="159"/>
      <c r="B134" s="159"/>
      <c r="C134" s="159"/>
      <c r="D134" s="159"/>
      <c r="E134" s="159"/>
      <c r="F134" s="159"/>
      <c r="G134" s="159"/>
      <c r="H134" s="159"/>
      <c r="I134" s="159"/>
      <c r="J134" s="159"/>
    </row>
    <row r="135" spans="1:10">
      <c r="A135" s="159"/>
      <c r="B135" s="159"/>
      <c r="C135" s="159"/>
      <c r="D135" s="159"/>
      <c r="E135" s="159"/>
      <c r="F135" s="159"/>
      <c r="G135" s="159"/>
      <c r="H135" s="159"/>
      <c r="I135" s="159"/>
      <c r="J135" s="159"/>
    </row>
  </sheetData>
  <mergeCells count="1">
    <mergeCell ref="B7:C7"/>
  </mergeCells>
  <pageMargins left="0.98425196850393704" right="0.98425196850393704" top="0.94488188976377963" bottom="1.4960629921259843" header="0.51181102362204722" footer="1.1811023622047245"/>
  <pageSetup paperSize="9" firstPageNumber="315"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0"/>
  <sheetViews>
    <sheetView workbookViewId="0">
      <selection activeCell="R7" sqref="R7"/>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650</v>
      </c>
      <c r="B1" s="1"/>
      <c r="E1" s="356"/>
      <c r="F1" s="356"/>
      <c r="G1" s="356"/>
      <c r="H1" s="356"/>
      <c r="I1" s="356"/>
    </row>
    <row r="2" spans="1:10" s="3" customFormat="1" ht="20.100000000000001" customHeight="1">
      <c r="A2" s="4" t="s">
        <v>425</v>
      </c>
      <c r="B2" s="1"/>
      <c r="E2" s="356"/>
      <c r="F2" s="356"/>
      <c r="G2" s="356"/>
      <c r="H2" s="356"/>
      <c r="I2" s="356"/>
    </row>
    <row r="3" spans="1:10" s="3" customFormat="1" ht="20.100000000000001" customHeight="1">
      <c r="A3" s="4"/>
      <c r="E3" s="356"/>
      <c r="F3" s="356"/>
      <c r="G3" s="356"/>
      <c r="H3" s="356"/>
      <c r="I3" s="356"/>
    </row>
    <row r="4" spans="1:10" s="10" customFormat="1" ht="20.100000000000001" customHeight="1">
      <c r="A4" s="123"/>
      <c r="B4" s="180"/>
      <c r="C4" s="11"/>
      <c r="E4" s="356"/>
      <c r="F4" s="356"/>
      <c r="G4" s="356"/>
      <c r="H4" s="356"/>
      <c r="I4" s="179" t="s">
        <v>413</v>
      </c>
      <c r="J4" s="11"/>
    </row>
    <row r="5" spans="1:10" s="10" customFormat="1" ht="24" customHeight="1">
      <c r="A5" s="11"/>
      <c r="B5" s="12">
        <v>2010</v>
      </c>
      <c r="C5" s="131">
        <v>2014</v>
      </c>
      <c r="D5" s="131">
        <v>2015</v>
      </c>
      <c r="E5" s="131">
        <v>2016</v>
      </c>
      <c r="F5" s="131">
        <v>2017</v>
      </c>
      <c r="G5" s="131">
        <v>2018</v>
      </c>
      <c r="H5" s="131">
        <v>2019</v>
      </c>
      <c r="I5" s="131">
        <v>2020</v>
      </c>
      <c r="J5" s="11"/>
    </row>
    <row r="6" spans="1:10" s="10" customFormat="1" ht="7.5" customHeight="1">
      <c r="A6" s="11"/>
      <c r="B6" s="295"/>
      <c r="C6" s="11"/>
      <c r="D6" s="11"/>
      <c r="E6" s="356"/>
      <c r="F6" s="356"/>
      <c r="G6" s="356"/>
      <c r="H6" s="356"/>
      <c r="I6" s="356"/>
      <c r="J6" s="11"/>
    </row>
    <row r="7" spans="1:10" s="10" customFormat="1" ht="21.75" customHeight="1">
      <c r="A7" s="185" t="s">
        <v>2</v>
      </c>
      <c r="B7" s="296">
        <v>43.92</v>
      </c>
      <c r="C7" s="296">
        <f>'138'!C7/'136-ngô'!C7*10</f>
        <v>51.52903645833333</v>
      </c>
      <c r="D7" s="296">
        <f>'138'!D7/'136-ngô'!D7*10</f>
        <v>53.505689183350135</v>
      </c>
      <c r="E7" s="296">
        <v>54.289496357797439</v>
      </c>
      <c r="F7" s="296">
        <v>54.621453817939319</v>
      </c>
      <c r="G7" s="296">
        <v>55.334736023089384</v>
      </c>
      <c r="H7" s="296">
        <v>55.663304347826099</v>
      </c>
      <c r="I7" s="296">
        <v>56.883488205861326</v>
      </c>
      <c r="J7" s="11"/>
    </row>
    <row r="8" spans="1:10" s="10" customFormat="1" ht="21.75" customHeight="1">
      <c r="A8" s="19" t="s">
        <v>3</v>
      </c>
      <c r="B8" s="297">
        <f>'138'!B8:B9/'136-ngô'!B8:B9*10</f>
        <v>28.796296296296298</v>
      </c>
      <c r="C8" s="297">
        <f>'138'!C8:C9/'136-ngô'!C8:C9*10</f>
        <v>27.763636363636365</v>
      </c>
      <c r="D8" s="297">
        <f>'138'!D8:D9/'136-ngô'!D8:D9*10</f>
        <v>28.392857142857146</v>
      </c>
      <c r="E8" s="297">
        <v>33.688172043010752</v>
      </c>
      <c r="F8" s="297">
        <v>34.522727272727273</v>
      </c>
      <c r="G8" s="297">
        <v>31.902564102564103</v>
      </c>
      <c r="H8" s="297">
        <v>32.108108108108105</v>
      </c>
      <c r="I8" s="257">
        <v>35.434782608695656</v>
      </c>
      <c r="J8" s="11"/>
    </row>
    <row r="9" spans="1:10" s="10" customFormat="1" ht="21.75" customHeight="1">
      <c r="A9" s="186" t="s">
        <v>4</v>
      </c>
      <c r="B9" s="356"/>
      <c r="C9" s="356"/>
      <c r="D9" s="356"/>
      <c r="E9" s="356"/>
      <c r="F9" s="356"/>
      <c r="G9" s="297"/>
      <c r="H9" s="297"/>
      <c r="J9" s="11"/>
    </row>
    <row r="10" spans="1:10" s="10" customFormat="1" ht="21.75" customHeight="1">
      <c r="A10" s="19" t="s">
        <v>5</v>
      </c>
      <c r="B10" s="393">
        <v>0</v>
      </c>
      <c r="C10" s="393">
        <v>0</v>
      </c>
      <c r="D10" s="393">
        <v>0</v>
      </c>
      <c r="E10" s="393">
        <v>0</v>
      </c>
      <c r="F10" s="393">
        <v>0</v>
      </c>
      <c r="G10" s="297">
        <v>0</v>
      </c>
      <c r="H10" s="297">
        <v>0</v>
      </c>
      <c r="I10" s="297">
        <v>0</v>
      </c>
      <c r="J10" s="11"/>
    </row>
    <row r="11" spans="1:10" s="10" customFormat="1" ht="21.75" customHeight="1">
      <c r="A11" s="186" t="s">
        <v>6</v>
      </c>
      <c r="B11" s="364"/>
      <c r="C11" s="364"/>
      <c r="D11" s="364"/>
      <c r="E11" s="364"/>
      <c r="F11" s="364"/>
      <c r="G11" s="297"/>
      <c r="H11" s="297"/>
      <c r="J11" s="11"/>
    </row>
    <row r="12" spans="1:10" s="10" customFormat="1" ht="21.75" customHeight="1">
      <c r="A12" s="19" t="s">
        <v>7</v>
      </c>
      <c r="B12" s="297">
        <f>'138'!B12:B13/'136-ngô'!B12:B13*10</f>
        <v>43.562691131498468</v>
      </c>
      <c r="C12" s="297">
        <f>'138'!C12:C13/'136-ngô'!C12:C13*10</f>
        <v>46.602040816326529</v>
      </c>
      <c r="D12" s="297">
        <f>'138'!D12:D13/'136-ngô'!D12:D13*10</f>
        <v>46.552978626648482</v>
      </c>
      <c r="E12" s="297">
        <v>47.345496535796762</v>
      </c>
      <c r="F12" s="297">
        <v>48.284541723666202</v>
      </c>
      <c r="G12" s="297">
        <v>48.34985700667302</v>
      </c>
      <c r="H12" s="297">
        <v>48.597242035187833</v>
      </c>
      <c r="I12" s="297">
        <v>50.383466135458164</v>
      </c>
      <c r="J12" s="11"/>
    </row>
    <row r="13" spans="1:10" s="10" customFormat="1" ht="21.75" customHeight="1">
      <c r="A13" s="186" t="s">
        <v>8</v>
      </c>
      <c r="B13" s="297"/>
      <c r="C13" s="297"/>
      <c r="D13" s="297"/>
      <c r="E13" s="297"/>
      <c r="F13" s="297"/>
      <c r="G13" s="297"/>
      <c r="H13" s="297"/>
      <c r="J13" s="11"/>
    </row>
    <row r="14" spans="1:10" s="10" customFormat="1" ht="21.75" customHeight="1">
      <c r="A14" s="19" t="s">
        <v>9</v>
      </c>
      <c r="B14" s="297">
        <f>'138'!B14:B15/'136-ngô'!B14:B15*10</f>
        <v>22.921568627450981</v>
      </c>
      <c r="C14" s="297">
        <f>'138'!C14:C15/'136-ngô'!C14:C15*10</f>
        <v>32.093023255813954</v>
      </c>
      <c r="D14" s="297">
        <f>'138'!D14:D15/'136-ngô'!D14:D15*10</f>
        <v>32.781316348195332</v>
      </c>
      <c r="E14" s="297">
        <v>32.859903381642511</v>
      </c>
      <c r="F14" s="297">
        <v>33.302107728337241</v>
      </c>
      <c r="G14" s="297">
        <v>35.181627906976743</v>
      </c>
      <c r="H14" s="297">
        <v>36.10138248847926</v>
      </c>
      <c r="I14" s="297">
        <v>40.97156398104265</v>
      </c>
      <c r="J14" s="11"/>
    </row>
    <row r="15" spans="1:10" s="10" customFormat="1" ht="21.75" customHeight="1">
      <c r="A15" s="186" t="s">
        <v>31</v>
      </c>
      <c r="B15" s="297"/>
      <c r="C15" s="297"/>
      <c r="D15" s="297"/>
      <c r="E15" s="297"/>
      <c r="F15" s="297"/>
      <c r="G15" s="297"/>
      <c r="H15" s="297"/>
      <c r="J15" s="11"/>
    </row>
    <row r="16" spans="1:10" s="10" customFormat="1" ht="21.75" customHeight="1">
      <c r="A16" s="19" t="s">
        <v>11</v>
      </c>
      <c r="B16" s="297">
        <f>'138'!B16:B17/'136-ngô'!B16:B17*10</f>
        <v>41.098971722365036</v>
      </c>
      <c r="C16" s="297">
        <v>44.72</v>
      </c>
      <c r="D16" s="297">
        <f>'138'!D16:D17/'136-ngô'!D16:D17*10</f>
        <v>46.741154562383613</v>
      </c>
      <c r="E16" s="297">
        <v>45.451992161985629</v>
      </c>
      <c r="F16" s="297">
        <v>42.761144377910853</v>
      </c>
      <c r="G16" s="297">
        <v>42.924574209245741</v>
      </c>
      <c r="H16" s="297">
        <v>44.943410003650968</v>
      </c>
      <c r="I16" s="297">
        <v>46.584919866623636</v>
      </c>
      <c r="J16" s="11"/>
    </row>
    <row r="17" spans="1:10" s="10" customFormat="1" ht="21.75" customHeight="1">
      <c r="A17" s="186" t="s">
        <v>32</v>
      </c>
      <c r="B17" s="297"/>
      <c r="C17" s="297"/>
      <c r="D17" s="297"/>
      <c r="E17" s="297"/>
      <c r="F17" s="297"/>
      <c r="G17" s="297"/>
      <c r="H17" s="297"/>
      <c r="J17" s="11"/>
    </row>
    <row r="18" spans="1:10" s="10" customFormat="1" ht="21.75" customHeight="1">
      <c r="A18" s="19" t="s">
        <v>13</v>
      </c>
      <c r="B18" s="297">
        <f>'138'!B18:B19/'136-ngô'!B18:B19*10</f>
        <v>56.52690426275332</v>
      </c>
      <c r="C18" s="297">
        <v>55.62</v>
      </c>
      <c r="D18" s="297">
        <f>'138'!D18:D19/'136-ngô'!D18:D19*10</f>
        <v>55.617433414043582</v>
      </c>
      <c r="E18" s="297">
        <v>54.965884861407247</v>
      </c>
      <c r="F18" s="297">
        <v>53.984168865435358</v>
      </c>
      <c r="G18" s="297">
        <v>52.974469756480758</v>
      </c>
      <c r="H18" s="297">
        <v>53.065673289183223</v>
      </c>
      <c r="I18" s="297">
        <v>52.631578947368418</v>
      </c>
      <c r="J18" s="11"/>
    </row>
    <row r="19" spans="1:10" s="10" customFormat="1" ht="21.75" customHeight="1">
      <c r="A19" s="186" t="s">
        <v>34</v>
      </c>
      <c r="B19" s="297"/>
      <c r="C19" s="297"/>
      <c r="D19" s="297"/>
      <c r="E19" s="297"/>
      <c r="F19" s="297"/>
      <c r="G19" s="297"/>
      <c r="H19" s="297"/>
      <c r="J19" s="11"/>
    </row>
    <row r="20" spans="1:10" s="10" customFormat="1" ht="21.75" customHeight="1">
      <c r="A20" s="19" t="s">
        <v>15</v>
      </c>
      <c r="B20" s="297">
        <f>'138'!B20:B21/'136-ngô'!B20:B21*10</f>
        <v>39.579876434245364</v>
      </c>
      <c r="C20" s="297">
        <f>'138'!C20:C21/'136-ngô'!C20:C21*10</f>
        <v>46.296296296296298</v>
      </c>
      <c r="D20" s="297">
        <f>'138'!D20:D21/'136-ngô'!D20:D21*10</f>
        <v>46.449999999999996</v>
      </c>
      <c r="E20" s="297">
        <v>45.700803212851405</v>
      </c>
      <c r="F20" s="297">
        <v>49.044575273338936</v>
      </c>
      <c r="G20" s="297">
        <v>48.717194272954167</v>
      </c>
      <c r="H20" s="297">
        <v>54.515219842164598</v>
      </c>
      <c r="I20" s="297">
        <v>54.926151172893142</v>
      </c>
      <c r="J20" s="11"/>
    </row>
    <row r="21" spans="1:10" s="10" customFormat="1" ht="21.75" customHeight="1">
      <c r="A21" s="186" t="s">
        <v>35</v>
      </c>
      <c r="B21" s="297"/>
      <c r="C21" s="297"/>
      <c r="D21" s="297"/>
      <c r="E21" s="297"/>
      <c r="F21" s="297"/>
      <c r="G21" s="297"/>
      <c r="H21" s="297"/>
      <c r="J21" s="11"/>
    </row>
    <row r="22" spans="1:10" s="10" customFormat="1" ht="21.75" customHeight="1">
      <c r="A22" s="19" t="s">
        <v>17</v>
      </c>
      <c r="B22" s="297">
        <f>'138'!B22:B23/'136-ngô'!B22:B23*10</f>
        <v>47.595806218365873</v>
      </c>
      <c r="C22" s="297">
        <f>'138'!C22:C23/'136-ngô'!C22:C23*10</f>
        <v>49.183728813559327</v>
      </c>
      <c r="D22" s="297">
        <f>'138'!D22:D23/'136-ngô'!D22:D23*10</f>
        <v>51.75967261904762</v>
      </c>
      <c r="E22" s="297">
        <v>53.93</v>
      </c>
      <c r="F22" s="297">
        <v>53.916731517509724</v>
      </c>
      <c r="G22" s="297">
        <v>53.801738128893781</v>
      </c>
      <c r="H22" s="297">
        <v>53.309692671394799</v>
      </c>
      <c r="I22" s="297">
        <v>51.345583876704211</v>
      </c>
      <c r="J22" s="11"/>
    </row>
    <row r="23" spans="1:10" s="10" customFormat="1" ht="21.75" customHeight="1">
      <c r="A23" s="186" t="s">
        <v>36</v>
      </c>
      <c r="B23" s="297"/>
      <c r="C23" s="297"/>
      <c r="D23" s="297"/>
      <c r="E23" s="297"/>
      <c r="F23" s="297"/>
      <c r="G23" s="297"/>
      <c r="H23" s="297"/>
      <c r="J23" s="11"/>
    </row>
    <row r="24" spans="1:10" s="10" customFormat="1" ht="21.75" customHeight="1">
      <c r="A24" s="19" t="s">
        <v>19</v>
      </c>
      <c r="B24" s="297">
        <f>'138'!B24:B25/'136-ngô'!B24:B25*10</f>
        <v>35.188509874326755</v>
      </c>
      <c r="C24" s="297">
        <f>'138'!C24:C25/'136-ngô'!C24:C25*10</f>
        <v>42.037996545768564</v>
      </c>
      <c r="D24" s="297">
        <f>'138'!D24:D25/'136-ngô'!D24:D25*10</f>
        <v>46.126418152350084</v>
      </c>
      <c r="E24" s="297">
        <v>44.717628705148215</v>
      </c>
      <c r="F24" s="297">
        <v>46.637119113573405</v>
      </c>
      <c r="G24" s="297">
        <v>45.188078425336229</v>
      </c>
      <c r="H24" s="297">
        <v>46.424029818022362</v>
      </c>
      <c r="I24" s="297">
        <v>46.507936507936513</v>
      </c>
      <c r="J24" s="11"/>
    </row>
    <row r="25" spans="1:10" s="10" customFormat="1" ht="21.75" customHeight="1">
      <c r="A25" s="186" t="s">
        <v>37</v>
      </c>
      <c r="B25" s="297"/>
      <c r="C25" s="297"/>
      <c r="D25" s="297"/>
      <c r="E25" s="297"/>
      <c r="F25" s="297"/>
      <c r="G25" s="297"/>
      <c r="H25" s="297"/>
      <c r="J25" s="11"/>
    </row>
    <row r="26" spans="1:10" s="10" customFormat="1" ht="21.75" customHeight="1">
      <c r="A26" s="19" t="s">
        <v>21</v>
      </c>
      <c r="B26" s="297">
        <f>'138'!B26:B27/'136-ngô'!B26:B27*10</f>
        <v>41.548387096774199</v>
      </c>
      <c r="C26" s="297">
        <f>'138'!C26:C27/'136-ngô'!C26:C27*10</f>
        <v>58.764587525150908</v>
      </c>
      <c r="D26" s="297">
        <f>'138'!D26:D27/'136-ngô'!D26:D27*10</f>
        <v>63.62676056338028</v>
      </c>
      <c r="E26" s="297">
        <v>65.30952380952381</v>
      </c>
      <c r="F26" s="297">
        <v>66.172839506172835</v>
      </c>
      <c r="G26" s="297">
        <v>66.20895788722342</v>
      </c>
      <c r="H26" s="297">
        <v>67.360946745562131</v>
      </c>
      <c r="I26" s="297">
        <v>71.224489795918359</v>
      </c>
      <c r="J26" s="11"/>
    </row>
    <row r="27" spans="1:10" s="10" customFormat="1" ht="21.75" customHeight="1">
      <c r="A27" s="186" t="s">
        <v>38</v>
      </c>
      <c r="B27" s="297"/>
      <c r="C27" s="297"/>
      <c r="D27" s="297"/>
      <c r="E27" s="297"/>
      <c r="F27" s="297"/>
      <c r="G27" s="297"/>
      <c r="H27" s="297"/>
      <c r="J27" s="11"/>
    </row>
    <row r="28" spans="1:10" s="10" customFormat="1" ht="21.75" customHeight="1">
      <c r="A28" s="19" t="s">
        <v>23</v>
      </c>
      <c r="B28" s="297">
        <f>'138'!B28:B29/'136-ngô'!B28:B29*10</f>
        <v>51.352405721716522</v>
      </c>
      <c r="C28" s="297">
        <f>'138'!C28:C29/'136-ngô'!C28:C29*10</f>
        <v>70.000976085895559</v>
      </c>
      <c r="D28" s="297">
        <f>'138'!D28:D29/'136-ngô'!D28:D29*10</f>
        <v>73.879003558718864</v>
      </c>
      <c r="E28" s="297">
        <v>75.248450413223139</v>
      </c>
      <c r="F28" s="297">
        <v>78.591149273447826</v>
      </c>
      <c r="G28" s="297">
        <v>79.433451623147974</v>
      </c>
      <c r="H28" s="297">
        <v>76.740331491712709</v>
      </c>
      <c r="I28" s="297">
        <v>81.561014263074469</v>
      </c>
      <c r="J28" s="11"/>
    </row>
    <row r="29" spans="1:10" s="10" customFormat="1" ht="21.75" customHeight="1">
      <c r="A29" s="186" t="s">
        <v>39</v>
      </c>
      <c r="B29" s="297"/>
      <c r="C29" s="297"/>
      <c r="D29" s="297"/>
      <c r="E29" s="297"/>
      <c r="F29" s="297"/>
      <c r="G29" s="297"/>
      <c r="H29" s="297"/>
      <c r="J29" s="11"/>
    </row>
    <row r="30" spans="1:10" s="10" customFormat="1" ht="21.75" customHeight="1">
      <c r="A30" s="19" t="s">
        <v>25</v>
      </c>
      <c r="B30" s="297">
        <f>'138'!B30:B31/'136-ngô'!B30:B31*10</f>
        <v>62.506925207756233</v>
      </c>
      <c r="C30" s="297">
        <f>'138'!C30:C31/'136-ngô'!C30:C31*10</f>
        <v>64.631822386679005</v>
      </c>
      <c r="D30" s="297">
        <f>'138'!D30:D31/'136-ngô'!D30:D31*10</f>
        <v>67.23221936589546</v>
      </c>
      <c r="E30" s="297">
        <v>68.084166666666675</v>
      </c>
      <c r="F30" s="297">
        <v>69.88356164383562</v>
      </c>
      <c r="G30" s="297">
        <v>71.958824666537794</v>
      </c>
      <c r="H30" s="297">
        <v>72.610259122157586</v>
      </c>
      <c r="I30" s="297">
        <v>70.259067357512947</v>
      </c>
      <c r="J30" s="11"/>
    </row>
    <row r="31" spans="1:10" s="10" customFormat="1" ht="21.75" customHeight="1">
      <c r="A31" s="186" t="s">
        <v>40</v>
      </c>
      <c r="B31" s="356"/>
      <c r="C31" s="356"/>
      <c r="D31" s="356"/>
      <c r="E31" s="356"/>
      <c r="F31" s="356"/>
      <c r="G31" s="356"/>
      <c r="H31" s="356"/>
      <c r="J31" s="11"/>
    </row>
    <row r="32" spans="1:10" s="10" customFormat="1" ht="9" customHeight="1">
      <c r="A32" s="123"/>
      <c r="B32" s="123"/>
      <c r="C32" s="123"/>
      <c r="D32" s="123"/>
      <c r="E32" s="123"/>
      <c r="F32" s="123"/>
      <c r="G32" s="123"/>
      <c r="H32" s="123"/>
      <c r="I32" s="123"/>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26"/>
      <c r="B34" s="127"/>
      <c r="C34" s="11"/>
      <c r="D34" s="11"/>
      <c r="E34" s="356"/>
      <c r="F34" s="356"/>
      <c r="G34" s="356"/>
      <c r="H34" s="356"/>
      <c r="I34" s="356"/>
      <c r="J34" s="11"/>
    </row>
    <row r="35" spans="1:10" s="10" customFormat="1" ht="20.100000000000001" customHeight="1">
      <c r="A35" s="128"/>
      <c r="B35" s="126"/>
      <c r="C35" s="11"/>
      <c r="D35" s="11"/>
      <c r="E35" s="356"/>
      <c r="F35" s="356"/>
      <c r="G35" s="356"/>
      <c r="H35" s="356"/>
      <c r="I35" s="356"/>
      <c r="J35" s="11"/>
    </row>
    <row r="36" spans="1:10" s="10" customFormat="1" ht="20.100000000000001" customHeight="1">
      <c r="A36" s="11"/>
      <c r="B36" s="11"/>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12.75">
      <c r="E93" s="285"/>
      <c r="F93" s="285"/>
      <c r="G93" s="285"/>
      <c r="H93" s="285"/>
      <c r="I93" s="285"/>
    </row>
    <row r="94" spans="5:9" s="10" customFormat="1" ht="12.75">
      <c r="E94" s="285"/>
      <c r="F94" s="285"/>
      <c r="G94" s="285"/>
      <c r="H94" s="285"/>
      <c r="I94" s="285"/>
    </row>
    <row r="95" spans="5:9" s="10" customFormat="1" ht="12.75">
      <c r="E95" s="285"/>
      <c r="F95" s="285"/>
      <c r="G95" s="285"/>
      <c r="H95" s="285"/>
      <c r="I95" s="285"/>
    </row>
    <row r="96" spans="5:9" s="10" customFormat="1" ht="12.75">
      <c r="E96" s="285"/>
      <c r="F96" s="285"/>
      <c r="G96" s="285"/>
      <c r="H96" s="285"/>
      <c r="I96" s="285"/>
    </row>
    <row r="97" spans="5:9" s="10" customFormat="1" ht="12.75">
      <c r="E97" s="285"/>
      <c r="F97" s="285"/>
      <c r="G97" s="285"/>
      <c r="H97" s="285"/>
      <c r="I97" s="285"/>
    </row>
    <row r="98" spans="5:9" s="10" customFormat="1" ht="12.75">
      <c r="E98" s="285"/>
      <c r="F98" s="285"/>
      <c r="G98" s="285"/>
      <c r="H98" s="285"/>
      <c r="I98" s="285"/>
    </row>
    <row r="99" spans="5:9" s="10" customFormat="1" ht="12.75">
      <c r="E99" s="285"/>
      <c r="F99" s="285"/>
      <c r="G99" s="285"/>
      <c r="H99" s="285"/>
      <c r="I99" s="285"/>
    </row>
    <row r="100" spans="5:9" s="10" customFormat="1" ht="12.75">
      <c r="E100" s="285"/>
      <c r="F100" s="285"/>
      <c r="G100" s="285"/>
      <c r="H100" s="285"/>
      <c r="I100" s="285"/>
    </row>
    <row r="101" spans="5:9" s="10" customFormat="1" ht="12.75">
      <c r="E101" s="285"/>
      <c r="F101" s="285"/>
      <c r="G101" s="285"/>
      <c r="H101" s="285"/>
      <c r="I101" s="285"/>
    </row>
    <row r="102" spans="5:9" s="10" customFormat="1" ht="12.75">
      <c r="E102" s="285"/>
      <c r="F102" s="285"/>
      <c r="G102" s="285"/>
      <c r="H102" s="285"/>
      <c r="I102" s="285"/>
    </row>
    <row r="103" spans="5:9" s="10" customFormat="1" ht="12.75">
      <c r="E103" s="285"/>
      <c r="F103" s="285"/>
      <c r="G103" s="285"/>
      <c r="H103" s="285"/>
      <c r="I103" s="285"/>
    </row>
    <row r="104" spans="5:9" s="10" customFormat="1" ht="12.75">
      <c r="E104" s="285"/>
      <c r="F104" s="285"/>
      <c r="G104" s="285"/>
      <c r="H104" s="285"/>
      <c r="I104" s="285"/>
    </row>
    <row r="105" spans="5:9" s="10" customFormat="1" ht="12.75">
      <c r="E105" s="285"/>
      <c r="F105" s="285"/>
      <c r="G105" s="285"/>
      <c r="H105" s="285"/>
      <c r="I105" s="285"/>
    </row>
    <row r="106" spans="5:9" s="10" customFormat="1" ht="12.75">
      <c r="E106" s="285"/>
      <c r="F106" s="285"/>
      <c r="G106" s="285"/>
      <c r="H106" s="285"/>
      <c r="I106" s="285"/>
    </row>
    <row r="107" spans="5:9" s="10" customFormat="1" ht="12.75">
      <c r="E107" s="285"/>
      <c r="F107" s="285"/>
      <c r="G107" s="285"/>
      <c r="H107" s="285"/>
      <c r="I107" s="285"/>
    </row>
    <row r="108" spans="5:9" s="10" customFormat="1" ht="12.75">
      <c r="E108" s="285"/>
      <c r="F108" s="285"/>
      <c r="G108" s="285"/>
      <c r="H108" s="285"/>
      <c r="I108" s="285"/>
    </row>
    <row r="109" spans="5:9" s="10" customFormat="1" ht="12.75">
      <c r="E109" s="285"/>
      <c r="F109" s="285"/>
      <c r="G109" s="285"/>
      <c r="H109" s="285"/>
      <c r="I109" s="285"/>
    </row>
    <row r="110" spans="5:9" s="10" customFormat="1" ht="12.75">
      <c r="E110" s="285"/>
      <c r="F110" s="285"/>
      <c r="G110" s="285"/>
      <c r="H110" s="285"/>
      <c r="I110" s="285"/>
    </row>
    <row r="111" spans="5:9" s="10" customFormat="1" ht="12.75">
      <c r="E111" s="285"/>
      <c r="F111" s="285"/>
      <c r="G111" s="285"/>
      <c r="H111" s="285"/>
      <c r="I111" s="285"/>
    </row>
    <row r="112" spans="5:9" s="10" customFormat="1" ht="12.75">
      <c r="E112" s="285"/>
      <c r="F112" s="285"/>
      <c r="G112" s="285"/>
      <c r="H112" s="285"/>
      <c r="I112" s="285"/>
    </row>
    <row r="113" spans="5:9" s="10" customFormat="1" ht="12.75">
      <c r="E113" s="285"/>
      <c r="F113" s="285"/>
      <c r="G113" s="285"/>
      <c r="H113" s="285"/>
      <c r="I113" s="285"/>
    </row>
    <row r="114" spans="5:9" s="10" customFormat="1" ht="12.75">
      <c r="E114" s="285"/>
      <c r="F114" s="285"/>
      <c r="G114" s="285"/>
      <c r="H114" s="285"/>
      <c r="I114" s="285"/>
    </row>
    <row r="115" spans="5:9" s="10" customFormat="1" ht="12.75">
      <c r="E115" s="285"/>
      <c r="F115" s="285"/>
      <c r="G115" s="285"/>
      <c r="H115" s="285"/>
      <c r="I115" s="285"/>
    </row>
    <row r="116" spans="5:9" s="10" customFormat="1" ht="12.75">
      <c r="E116" s="285"/>
      <c r="F116" s="285"/>
      <c r="G116" s="285"/>
      <c r="H116" s="285"/>
      <c r="I116" s="285"/>
    </row>
    <row r="117" spans="5:9" s="10" customFormat="1" ht="12.75">
      <c r="E117" s="285"/>
      <c r="F117" s="285"/>
      <c r="G117" s="285"/>
      <c r="H117" s="285"/>
      <c r="I117" s="285"/>
    </row>
    <row r="118" spans="5:9" s="10" customFormat="1" ht="12.75">
      <c r="E118" s="285"/>
      <c r="F118" s="285"/>
      <c r="G118" s="285"/>
      <c r="H118" s="285"/>
      <c r="I118" s="285"/>
    </row>
    <row r="119" spans="5:9" s="10" customFormat="1" ht="12.75">
      <c r="E119" s="285"/>
      <c r="F119" s="285"/>
      <c r="G119" s="285"/>
      <c r="H119" s="285"/>
      <c r="I119" s="285"/>
    </row>
    <row r="120" spans="5:9" s="10" customFormat="1" ht="12.75">
      <c r="E120" s="285"/>
      <c r="F120" s="285"/>
      <c r="G120" s="285"/>
      <c r="H120" s="285"/>
      <c r="I120" s="285"/>
    </row>
    <row r="121" spans="5:9" s="10" customFormat="1" ht="12.75">
      <c r="E121" s="285"/>
      <c r="F121" s="285"/>
      <c r="G121" s="285"/>
      <c r="H121" s="285"/>
      <c r="I121" s="285"/>
    </row>
    <row r="122" spans="5:9" s="10" customFormat="1" ht="12.75">
      <c r="E122" s="285"/>
      <c r="F122" s="285"/>
      <c r="G122" s="285"/>
      <c r="H122" s="285"/>
      <c r="I122" s="285"/>
    </row>
    <row r="123" spans="5:9" s="10" customFormat="1" ht="12.75">
      <c r="E123" s="285"/>
      <c r="F123" s="285"/>
      <c r="G123" s="285"/>
      <c r="H123" s="285"/>
      <c r="I123" s="285"/>
    </row>
    <row r="124" spans="5:9" s="10" customFormat="1" ht="12.75">
      <c r="E124" s="285"/>
      <c r="F124" s="285"/>
      <c r="G124" s="285"/>
      <c r="H124" s="285"/>
      <c r="I124" s="285"/>
    </row>
    <row r="125" spans="5:9" s="10" customFormat="1" ht="12.75">
      <c r="E125" s="285"/>
      <c r="F125" s="285"/>
      <c r="G125" s="285"/>
      <c r="H125" s="285"/>
      <c r="I125" s="285"/>
    </row>
    <row r="126" spans="5:9" s="10" customFormat="1" ht="12.75">
      <c r="E126" s="285"/>
      <c r="F126" s="285"/>
      <c r="G126" s="285"/>
      <c r="H126" s="285"/>
      <c r="I126" s="285"/>
    </row>
    <row r="127" spans="5:9" s="10" customFormat="1" ht="12.75">
      <c r="E127" s="285"/>
      <c r="F127" s="285"/>
      <c r="G127" s="285"/>
      <c r="H127" s="285"/>
      <c r="I127" s="285"/>
    </row>
    <row r="128" spans="5:9" s="10" customFormat="1" ht="12.75">
      <c r="E128" s="285"/>
      <c r="F128" s="285"/>
      <c r="G128" s="285"/>
      <c r="H128" s="285"/>
      <c r="I128" s="285"/>
    </row>
    <row r="129" spans="5:9" s="10" customFormat="1" ht="12.75">
      <c r="E129" s="285"/>
      <c r="F129" s="285"/>
      <c r="G129" s="285"/>
      <c r="H129" s="285"/>
      <c r="I129" s="285"/>
    </row>
    <row r="130" spans="5:9" s="10" customFormat="1" ht="12.75">
      <c r="E130" s="285"/>
      <c r="F130" s="285"/>
      <c r="G130" s="285"/>
      <c r="H130" s="285"/>
      <c r="I130" s="285"/>
    </row>
    <row r="131" spans="5:9" s="10" customFormat="1" ht="12.75">
      <c r="E131" s="285"/>
      <c r="F131" s="285"/>
      <c r="G131" s="285"/>
      <c r="H131" s="285"/>
      <c r="I131" s="285"/>
    </row>
    <row r="132" spans="5:9" s="10" customFormat="1" ht="12.75">
      <c r="E132" s="285"/>
      <c r="F132" s="285"/>
      <c r="G132" s="285"/>
      <c r="H132" s="285"/>
      <c r="I132" s="285"/>
    </row>
    <row r="133" spans="5:9" s="10" customFormat="1" ht="12.75">
      <c r="E133" s="285"/>
      <c r="F133" s="285"/>
      <c r="G133" s="285"/>
      <c r="H133" s="285"/>
      <c r="I133" s="285"/>
    </row>
    <row r="134" spans="5:9" s="10" customFormat="1" ht="12.75">
      <c r="E134" s="285"/>
      <c r="F134" s="285"/>
      <c r="G134" s="285"/>
      <c r="H134" s="285"/>
      <c r="I134" s="285"/>
    </row>
    <row r="135" spans="5:9" s="10" customFormat="1" ht="12.75">
      <c r="E135" s="285"/>
      <c r="F135" s="285"/>
      <c r="G135" s="285"/>
      <c r="H135" s="285"/>
      <c r="I135" s="285"/>
    </row>
    <row r="136" spans="5:9" s="10" customFormat="1" ht="12.75">
      <c r="E136" s="285"/>
      <c r="F136" s="285"/>
      <c r="G136" s="285"/>
      <c r="H136" s="285"/>
      <c r="I136" s="285"/>
    </row>
    <row r="137" spans="5:9" s="10" customFormat="1" ht="12.75">
      <c r="E137" s="285"/>
      <c r="F137" s="285"/>
      <c r="G137" s="285"/>
      <c r="H137" s="285"/>
      <c r="I137" s="285"/>
    </row>
    <row r="138" spans="5:9" s="10" customFormat="1" ht="12.75">
      <c r="E138" s="285"/>
      <c r="F138" s="285"/>
      <c r="G138" s="285"/>
      <c r="H138" s="285"/>
      <c r="I138" s="285"/>
    </row>
    <row r="139" spans="5:9" s="10" customFormat="1" ht="12.75">
      <c r="E139" s="285"/>
      <c r="F139" s="285"/>
      <c r="G139" s="285"/>
      <c r="H139" s="285"/>
      <c r="I139" s="285"/>
    </row>
    <row r="140" spans="5:9" s="10" customFormat="1" ht="12.75">
      <c r="E140" s="285"/>
      <c r="F140" s="285"/>
      <c r="G140" s="285"/>
      <c r="H140" s="285"/>
      <c r="I140" s="285"/>
    </row>
    <row r="141" spans="5:9" s="10" customFormat="1" ht="12.75">
      <c r="E141" s="285"/>
      <c r="F141" s="285"/>
      <c r="G141" s="285"/>
      <c r="H141" s="285"/>
      <c r="I141" s="285"/>
    </row>
    <row r="142" spans="5:9" s="10" customFormat="1" ht="12.75">
      <c r="E142" s="285"/>
      <c r="F142" s="285"/>
      <c r="G142" s="285"/>
      <c r="H142" s="285"/>
      <c r="I142" s="285"/>
    </row>
    <row r="143" spans="5:9" s="10" customFormat="1" ht="12.75">
      <c r="E143" s="285"/>
      <c r="F143" s="285"/>
      <c r="G143" s="285"/>
      <c r="H143" s="285"/>
      <c r="I143" s="285"/>
    </row>
    <row r="144" spans="5:9" s="10" customFormat="1" ht="12.75">
      <c r="E144" s="285"/>
      <c r="F144" s="285"/>
      <c r="G144" s="285"/>
      <c r="H144" s="285"/>
      <c r="I144" s="285"/>
    </row>
    <row r="145" spans="5:9" s="10" customFormat="1" ht="12.75">
      <c r="E145" s="285"/>
      <c r="F145" s="285"/>
      <c r="G145" s="285"/>
      <c r="H145" s="285"/>
      <c r="I145" s="285"/>
    </row>
    <row r="146" spans="5:9" s="10" customFormat="1" ht="12.75">
      <c r="E146" s="285"/>
      <c r="F146" s="285"/>
      <c r="G146" s="285"/>
      <c r="H146" s="285"/>
      <c r="I146" s="285"/>
    </row>
    <row r="147" spans="5:9" s="10" customFormat="1" ht="12.75">
      <c r="E147" s="285"/>
      <c r="F147" s="285"/>
      <c r="G147" s="285"/>
      <c r="H147" s="285"/>
      <c r="I147" s="285"/>
    </row>
    <row r="148" spans="5:9" s="10" customFormat="1" ht="12.75">
      <c r="E148" s="285"/>
      <c r="F148" s="285"/>
      <c r="G148" s="285"/>
      <c r="H148" s="285"/>
      <c r="I148" s="285"/>
    </row>
    <row r="149" spans="5:9" s="10" customFormat="1" ht="12.75">
      <c r="E149" s="285"/>
      <c r="F149" s="285"/>
      <c r="G149" s="285"/>
      <c r="H149" s="285"/>
      <c r="I149" s="285"/>
    </row>
    <row r="150" spans="5:9" s="10" customFormat="1" ht="12.75">
      <c r="E150" s="285"/>
      <c r="F150" s="285"/>
      <c r="G150" s="285"/>
      <c r="H150" s="285"/>
      <c r="I150" s="285"/>
    </row>
    <row r="151" spans="5:9" s="10" customFormat="1" ht="12.75">
      <c r="E151" s="285"/>
      <c r="F151" s="285"/>
      <c r="G151" s="285"/>
      <c r="H151" s="285"/>
      <c r="I151" s="285"/>
    </row>
    <row r="152" spans="5:9" s="10" customFormat="1" ht="12.75">
      <c r="E152" s="285"/>
      <c r="F152" s="285"/>
      <c r="G152" s="285"/>
      <c r="H152" s="285"/>
      <c r="I152" s="285"/>
    </row>
    <row r="153" spans="5:9" s="10" customFormat="1" ht="12.75">
      <c r="E153" s="285"/>
      <c r="F153" s="285"/>
      <c r="G153" s="285"/>
      <c r="H153" s="285"/>
      <c r="I153" s="285"/>
    </row>
    <row r="154" spans="5:9" s="10" customFormat="1" ht="12.75">
      <c r="E154" s="285"/>
      <c r="F154" s="285"/>
      <c r="G154" s="285"/>
      <c r="H154" s="285"/>
      <c r="I154" s="285"/>
    </row>
    <row r="155" spans="5:9" s="10" customFormat="1" ht="12.75">
      <c r="E155" s="285"/>
      <c r="F155" s="285"/>
      <c r="G155" s="285"/>
      <c r="H155" s="285"/>
      <c r="I155" s="285"/>
    </row>
    <row r="156" spans="5:9" s="10" customFormat="1" ht="12.75">
      <c r="E156" s="285"/>
      <c r="F156" s="285"/>
      <c r="G156" s="285"/>
      <c r="H156" s="285"/>
      <c r="I156" s="285"/>
    </row>
    <row r="157" spans="5:9" s="10" customFormat="1" ht="12.75">
      <c r="E157" s="285"/>
      <c r="F157" s="285"/>
      <c r="G157" s="285"/>
      <c r="H157" s="285"/>
      <c r="I157" s="285"/>
    </row>
    <row r="158" spans="5:9" s="10" customFormat="1" ht="12.75">
      <c r="E158" s="285"/>
      <c r="F158" s="285"/>
      <c r="G158" s="285"/>
      <c r="H158" s="285"/>
      <c r="I158" s="285"/>
    </row>
    <row r="159" spans="5:9" s="10" customFormat="1" ht="12.75">
      <c r="E159" s="285"/>
      <c r="F159" s="285"/>
      <c r="G159" s="285"/>
      <c r="H159" s="285"/>
      <c r="I159" s="285"/>
    </row>
    <row r="160" spans="5:9" s="10" customFormat="1" ht="12.75">
      <c r="E160" s="285"/>
      <c r="F160" s="285"/>
      <c r="G160" s="285"/>
      <c r="H160" s="285"/>
      <c r="I160" s="285"/>
    </row>
    <row r="161" spans="5:9" s="10" customFormat="1" ht="12.75">
      <c r="E161" s="285"/>
      <c r="F161" s="285"/>
      <c r="G161" s="285"/>
      <c r="H161" s="285"/>
      <c r="I161" s="285"/>
    </row>
    <row r="162" spans="5:9" s="10" customFormat="1" ht="12.75">
      <c r="E162" s="285"/>
      <c r="F162" s="285"/>
      <c r="G162" s="285"/>
      <c r="H162" s="285"/>
      <c r="I162" s="285"/>
    </row>
    <row r="163" spans="5:9" s="10" customFormat="1" ht="12.75">
      <c r="E163" s="285"/>
      <c r="F163" s="285"/>
      <c r="G163" s="285"/>
      <c r="H163" s="285"/>
      <c r="I163" s="285"/>
    </row>
    <row r="164" spans="5:9" s="10" customFormat="1" ht="12.75">
      <c r="E164" s="285"/>
      <c r="F164" s="285"/>
      <c r="G164" s="285"/>
      <c r="H164" s="285"/>
      <c r="I164" s="285"/>
    </row>
    <row r="165" spans="5:9" s="10" customFormat="1" ht="12.75">
      <c r="E165" s="285"/>
      <c r="F165" s="285"/>
      <c r="G165" s="285"/>
      <c r="H165" s="285"/>
      <c r="I165" s="285"/>
    </row>
    <row r="166" spans="5:9" s="10" customFormat="1" ht="12.75">
      <c r="E166" s="285"/>
      <c r="F166" s="285"/>
      <c r="G166" s="285"/>
      <c r="H166" s="285"/>
      <c r="I166" s="285"/>
    </row>
    <row r="167" spans="5:9" s="10" customFormat="1" ht="12.75">
      <c r="E167" s="285"/>
      <c r="F167" s="285"/>
      <c r="G167" s="285"/>
      <c r="H167" s="285"/>
      <c r="I167" s="285"/>
    </row>
    <row r="168" spans="5:9" s="10" customFormat="1" ht="12.75">
      <c r="E168" s="285"/>
      <c r="F168" s="285"/>
      <c r="G168" s="285"/>
      <c r="H168" s="285"/>
      <c r="I168" s="285"/>
    </row>
    <row r="169" spans="5:9" s="10" customFormat="1" ht="12.75">
      <c r="E169" s="285"/>
      <c r="F169" s="285"/>
      <c r="G169" s="285"/>
      <c r="H169" s="285"/>
      <c r="I169" s="285"/>
    </row>
    <row r="170" spans="5:9" s="10" customFormat="1" ht="12.75">
      <c r="E170" s="285"/>
      <c r="F170" s="285"/>
      <c r="G170" s="285"/>
      <c r="H170" s="285"/>
      <c r="I170" s="285"/>
    </row>
    <row r="171" spans="5:9" s="10" customFormat="1" ht="12.75">
      <c r="E171" s="285"/>
      <c r="F171" s="285"/>
      <c r="G171" s="285"/>
      <c r="H171" s="285"/>
      <c r="I171" s="285"/>
    </row>
    <row r="172" spans="5:9" s="10" customFormat="1" ht="12.75">
      <c r="E172" s="285"/>
      <c r="F172" s="285"/>
      <c r="G172" s="285"/>
      <c r="H172" s="285"/>
      <c r="I172" s="285"/>
    </row>
    <row r="173" spans="5:9" s="10" customFormat="1" ht="12.75">
      <c r="E173" s="285"/>
      <c r="F173" s="285"/>
      <c r="G173" s="285"/>
      <c r="H173" s="285"/>
      <c r="I173" s="285"/>
    </row>
    <row r="174" spans="5:9" s="10" customFormat="1" ht="12.75">
      <c r="E174" s="285"/>
      <c r="F174" s="285"/>
      <c r="G174" s="285"/>
      <c r="H174" s="285"/>
      <c r="I174" s="285"/>
    </row>
    <row r="175" spans="5:9" s="10" customFormat="1" ht="12.75">
      <c r="E175" s="285"/>
      <c r="F175" s="285"/>
      <c r="G175" s="285"/>
      <c r="H175" s="285"/>
      <c r="I175" s="285"/>
    </row>
    <row r="176" spans="5:9" s="10" customFormat="1" ht="12.75">
      <c r="E176" s="285"/>
      <c r="F176" s="285"/>
      <c r="G176" s="285"/>
      <c r="H176" s="285"/>
      <c r="I176" s="285"/>
    </row>
    <row r="177" spans="5:9" s="10" customFormat="1" ht="12.75">
      <c r="E177" s="285"/>
      <c r="F177" s="285"/>
      <c r="G177" s="285"/>
      <c r="H177" s="285"/>
      <c r="I177" s="285"/>
    </row>
    <row r="178" spans="5:9" s="10" customFormat="1" ht="12.75">
      <c r="E178" s="285"/>
      <c r="F178" s="285"/>
      <c r="G178" s="285"/>
      <c r="H178" s="285"/>
      <c r="I178" s="285"/>
    </row>
    <row r="179" spans="5:9" s="10" customFormat="1" ht="12.75">
      <c r="E179" s="285"/>
      <c r="F179" s="285"/>
      <c r="G179" s="285"/>
      <c r="H179" s="285"/>
      <c r="I179" s="285"/>
    </row>
    <row r="180" spans="5:9" s="10" customFormat="1" ht="12.75">
      <c r="E180" s="285"/>
      <c r="F180" s="285"/>
      <c r="G180" s="285"/>
      <c r="H180" s="285"/>
      <c r="I180" s="285"/>
    </row>
    <row r="181" spans="5:9" s="10" customFormat="1" ht="12.75">
      <c r="E181" s="285"/>
      <c r="F181" s="285"/>
      <c r="G181" s="285"/>
      <c r="H181" s="285"/>
      <c r="I181" s="285"/>
    </row>
    <row r="182" spans="5:9" s="10" customFormat="1" ht="12.75">
      <c r="E182" s="285"/>
      <c r="F182" s="285"/>
      <c r="G182" s="285"/>
      <c r="H182" s="285"/>
      <c r="I182" s="285"/>
    </row>
    <row r="183" spans="5:9" s="10" customFormat="1" ht="12.75">
      <c r="E183" s="285"/>
      <c r="F183" s="285"/>
      <c r="G183" s="285"/>
      <c r="H183" s="285"/>
      <c r="I183" s="285"/>
    </row>
    <row r="184" spans="5:9" s="10" customFormat="1" ht="12.75">
      <c r="E184" s="285"/>
      <c r="F184" s="285"/>
      <c r="G184" s="285"/>
      <c r="H184" s="285"/>
      <c r="I184" s="285"/>
    </row>
    <row r="185" spans="5:9" s="10" customFormat="1" ht="12.75">
      <c r="E185" s="285"/>
      <c r="F185" s="285"/>
      <c r="G185" s="285"/>
      <c r="H185" s="285"/>
      <c r="I185" s="285"/>
    </row>
    <row r="186" spans="5:9" s="10" customFormat="1" ht="12.75">
      <c r="E186" s="285"/>
      <c r="F186" s="285"/>
      <c r="G186" s="285"/>
      <c r="H186" s="285"/>
      <c r="I186" s="285"/>
    </row>
    <row r="187" spans="5:9" s="10" customFormat="1" ht="12.75">
      <c r="E187" s="285"/>
      <c r="F187" s="285"/>
      <c r="G187" s="285"/>
      <c r="H187" s="285"/>
      <c r="I187" s="285"/>
    </row>
    <row r="188" spans="5:9" s="10" customFormat="1" ht="12.75">
      <c r="E188" s="285"/>
      <c r="F188" s="285"/>
      <c r="G188" s="285"/>
      <c r="H188" s="285"/>
      <c r="I188" s="285"/>
    </row>
    <row r="189" spans="5:9" s="10" customFormat="1" ht="12.75">
      <c r="E189" s="285"/>
      <c r="F189" s="285"/>
      <c r="G189" s="285"/>
      <c r="H189" s="285"/>
      <c r="I189" s="285"/>
    </row>
    <row r="190" spans="5:9" s="10" customFormat="1" ht="12.75">
      <c r="E190" s="285"/>
      <c r="F190" s="285"/>
      <c r="G190" s="285"/>
      <c r="H190" s="285"/>
      <c r="I190" s="285"/>
    </row>
  </sheetData>
  <pageMargins left="0.98425196850393704" right="0.98425196850393704" top="0.94488188976377996" bottom="1.49606299212598" header="0.511811023622047" footer="1.1811023622047201"/>
  <pageSetup paperSize="9" firstPageNumber="367"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72"/>
  <sheetViews>
    <sheetView workbookViewId="0">
      <selection activeCell="R7" sqref="R7"/>
    </sheetView>
  </sheetViews>
  <sheetFormatPr defaultRowHeight="14.25"/>
  <cols>
    <col min="1" max="1" width="25.42578125" style="10" customWidth="1"/>
    <col min="2" max="4" width="10.140625" style="10" hidden="1" customWidth="1"/>
    <col min="5" max="9" width="10.140625" style="356" customWidth="1"/>
    <col min="10" max="10" width="9.140625" style="10"/>
    <col min="11" max="16384" width="9.140625" style="27"/>
  </cols>
  <sheetData>
    <row r="1" spans="1:9" s="3" customFormat="1" ht="24" customHeight="1">
      <c r="A1" s="1" t="s">
        <v>651</v>
      </c>
      <c r="B1" s="1"/>
      <c r="E1" s="356"/>
      <c r="F1" s="356"/>
      <c r="G1" s="356"/>
      <c r="H1" s="356"/>
      <c r="I1" s="356"/>
    </row>
    <row r="2" spans="1:9" s="3" customFormat="1" ht="20.100000000000001" customHeight="1">
      <c r="A2" s="6" t="s">
        <v>426</v>
      </c>
      <c r="B2" s="1"/>
      <c r="E2" s="356"/>
      <c r="F2" s="356"/>
      <c r="G2" s="356"/>
      <c r="H2" s="356"/>
      <c r="I2" s="356"/>
    </row>
    <row r="3" spans="1:9" s="3" customFormat="1" ht="10.5" customHeight="1">
      <c r="A3" s="4"/>
      <c r="E3" s="356"/>
      <c r="F3" s="356"/>
      <c r="G3" s="356"/>
      <c r="H3" s="356"/>
      <c r="I3" s="356"/>
    </row>
    <row r="4" spans="1:9" s="10" customFormat="1" ht="20.100000000000001" customHeight="1">
      <c r="A4" s="123"/>
      <c r="B4" s="180"/>
      <c r="C4" s="11"/>
      <c r="D4" s="123"/>
      <c r="F4" s="356"/>
      <c r="G4" s="356"/>
      <c r="H4" s="356"/>
      <c r="I4" s="418" t="s">
        <v>387</v>
      </c>
    </row>
    <row r="5" spans="1:9" s="10" customFormat="1" ht="20.25" customHeight="1">
      <c r="A5" s="11"/>
      <c r="B5" s="12">
        <v>2010</v>
      </c>
      <c r="C5" s="131">
        <v>2014</v>
      </c>
      <c r="D5" s="131">
        <v>2015</v>
      </c>
      <c r="E5" s="131">
        <v>2016</v>
      </c>
      <c r="F5" s="131">
        <v>2017</v>
      </c>
      <c r="G5" s="131">
        <v>2018</v>
      </c>
      <c r="H5" s="131">
        <v>2019</v>
      </c>
      <c r="I5" s="131">
        <v>2020</v>
      </c>
    </row>
    <row r="6" spans="1:9" s="10" customFormat="1" ht="7.5" customHeight="1">
      <c r="A6" s="11"/>
      <c r="B6" s="283"/>
      <c r="C6" s="11"/>
      <c r="D6" s="11"/>
      <c r="E6" s="11"/>
      <c r="F6" s="11"/>
      <c r="G6" s="11"/>
      <c r="H6" s="11"/>
      <c r="I6" s="11"/>
    </row>
    <row r="7" spans="1:9" s="10" customFormat="1" ht="21.75" customHeight="1">
      <c r="A7" s="185" t="s">
        <v>2</v>
      </c>
      <c r="B7" s="298">
        <f t="shared" ref="B7:D7" si="0">SUM(B8:B31)</f>
        <v>71164</v>
      </c>
      <c r="C7" s="298">
        <f t="shared" si="0"/>
        <v>79148.599999999991</v>
      </c>
      <c r="D7" s="298">
        <f t="shared" si="0"/>
        <v>74298</v>
      </c>
      <c r="E7" s="298">
        <v>69311.399999999994</v>
      </c>
      <c r="F7" s="298">
        <v>65511.9</v>
      </c>
      <c r="G7" s="298">
        <v>54334.45</v>
      </c>
      <c r="H7" s="298">
        <v>48009.600000000006</v>
      </c>
      <c r="I7" s="298">
        <v>43769</v>
      </c>
    </row>
    <row r="8" spans="1:9" s="10" customFormat="1" ht="21.75" customHeight="1">
      <c r="A8" s="19" t="s">
        <v>3</v>
      </c>
      <c r="B8" s="299">
        <v>311</v>
      </c>
      <c r="C8" s="299">
        <v>152.69999999999999</v>
      </c>
      <c r="D8" s="299">
        <v>159</v>
      </c>
      <c r="E8" s="356">
        <v>313.3</v>
      </c>
      <c r="F8" s="356">
        <v>303.8</v>
      </c>
      <c r="G8" s="356">
        <v>186.63</v>
      </c>
      <c r="H8" s="356">
        <v>178.2</v>
      </c>
      <c r="I8" s="356">
        <v>163</v>
      </c>
    </row>
    <row r="9" spans="1:9" s="10" customFormat="1" ht="21.75" customHeight="1">
      <c r="A9" s="186" t="s">
        <v>4</v>
      </c>
      <c r="B9" s="356"/>
      <c r="C9" s="356"/>
      <c r="D9" s="356"/>
      <c r="E9" s="356"/>
      <c r="F9" s="356"/>
      <c r="G9" s="356"/>
      <c r="H9" s="356"/>
      <c r="I9" s="356"/>
    </row>
    <row r="10" spans="1:9" s="10" customFormat="1" ht="21.75" customHeight="1">
      <c r="A10" s="19" t="s">
        <v>5</v>
      </c>
      <c r="B10" s="393">
        <v>0</v>
      </c>
      <c r="C10" s="393">
        <v>0</v>
      </c>
      <c r="D10" s="393">
        <v>0</v>
      </c>
      <c r="E10" s="393">
        <v>0</v>
      </c>
      <c r="F10" s="393">
        <v>0</v>
      </c>
      <c r="G10" s="364">
        <v>0</v>
      </c>
      <c r="H10" s="393">
        <v>0</v>
      </c>
      <c r="I10" s="393">
        <v>0</v>
      </c>
    </row>
    <row r="11" spans="1:9" s="10" customFormat="1" ht="21.75" customHeight="1">
      <c r="A11" s="186" t="s">
        <v>6</v>
      </c>
      <c r="B11" s="393"/>
      <c r="C11" s="393"/>
      <c r="D11" s="393"/>
      <c r="E11" s="393"/>
      <c r="F11" s="393"/>
      <c r="G11" s="356"/>
      <c r="H11" s="393"/>
      <c r="I11" s="393"/>
    </row>
    <row r="12" spans="1:9" s="10" customFormat="1" ht="21.75" customHeight="1">
      <c r="A12" s="19" t="s">
        <v>7</v>
      </c>
      <c r="B12" s="299">
        <v>8547</v>
      </c>
      <c r="C12" s="299">
        <v>10047.4</v>
      </c>
      <c r="D12" s="299">
        <v>10237</v>
      </c>
      <c r="E12" s="299">
        <v>10250.299999999999</v>
      </c>
      <c r="F12" s="299">
        <v>10588.8</v>
      </c>
      <c r="G12" s="299">
        <v>10143.799999999999</v>
      </c>
      <c r="H12" s="299">
        <v>10220</v>
      </c>
      <c r="I12" s="299">
        <v>10117</v>
      </c>
    </row>
    <row r="13" spans="1:9" s="10" customFormat="1" ht="21.75" customHeight="1">
      <c r="A13" s="186" t="s">
        <v>8</v>
      </c>
      <c r="B13" s="299"/>
      <c r="C13" s="299"/>
      <c r="D13" s="299"/>
      <c r="E13" s="299"/>
      <c r="F13" s="299"/>
      <c r="G13" s="299"/>
      <c r="H13" s="299"/>
      <c r="I13" s="299"/>
    </row>
    <row r="14" spans="1:9" s="10" customFormat="1" ht="21.75" customHeight="1">
      <c r="A14" s="19" t="s">
        <v>9</v>
      </c>
      <c r="B14" s="299">
        <v>1169</v>
      </c>
      <c r="C14" s="299">
        <v>1518</v>
      </c>
      <c r="D14" s="299">
        <v>1544</v>
      </c>
      <c r="E14" s="299">
        <v>1360.4</v>
      </c>
      <c r="F14" s="299">
        <v>1422</v>
      </c>
      <c r="G14" s="299">
        <v>1512.81</v>
      </c>
      <c r="H14" s="299">
        <v>1566.8</v>
      </c>
      <c r="I14" s="299">
        <v>1729</v>
      </c>
    </row>
    <row r="15" spans="1:9" s="10" customFormat="1" ht="21.75" customHeight="1">
      <c r="A15" s="186" t="s">
        <v>31</v>
      </c>
      <c r="B15" s="299"/>
      <c r="C15" s="299"/>
      <c r="D15" s="299"/>
      <c r="E15" s="299"/>
      <c r="F15" s="299"/>
      <c r="G15" s="299"/>
      <c r="H15" s="299"/>
      <c r="I15" s="299"/>
    </row>
    <row r="16" spans="1:9" s="10" customFormat="1" ht="21.75" customHeight="1">
      <c r="A16" s="19" t="s">
        <v>11</v>
      </c>
      <c r="B16" s="299">
        <v>6395</v>
      </c>
      <c r="C16" s="299">
        <v>7174</v>
      </c>
      <c r="D16" s="299">
        <v>7530</v>
      </c>
      <c r="E16" s="299">
        <v>6958.7</v>
      </c>
      <c r="F16" s="299">
        <v>6427</v>
      </c>
      <c r="G16" s="299">
        <v>5116.18</v>
      </c>
      <c r="H16" s="299">
        <v>4924</v>
      </c>
      <c r="I16" s="299">
        <v>4331</v>
      </c>
    </row>
    <row r="17" spans="1:9" s="10" customFormat="1" ht="21.75" customHeight="1">
      <c r="A17" s="186" t="s">
        <v>32</v>
      </c>
      <c r="B17" s="299"/>
      <c r="C17" s="299"/>
      <c r="D17" s="299"/>
      <c r="E17" s="299"/>
      <c r="F17" s="299"/>
      <c r="G17" s="299"/>
      <c r="H17" s="299"/>
      <c r="I17" s="299"/>
    </row>
    <row r="18" spans="1:9" s="10" customFormat="1" ht="21.75" customHeight="1">
      <c r="A18" s="19" t="s">
        <v>13</v>
      </c>
      <c r="B18" s="299">
        <v>8089</v>
      </c>
      <c r="C18" s="299">
        <v>5562.8</v>
      </c>
      <c r="D18" s="299">
        <v>4594</v>
      </c>
      <c r="E18" s="299">
        <v>2577.9</v>
      </c>
      <c r="F18" s="299">
        <v>2046</v>
      </c>
      <c r="G18" s="299">
        <v>1348.73</v>
      </c>
      <c r="H18" s="299">
        <v>1923.1</v>
      </c>
      <c r="I18" s="299">
        <v>1820</v>
      </c>
    </row>
    <row r="19" spans="1:9" s="10" customFormat="1" ht="21.75" customHeight="1">
      <c r="A19" s="186" t="s">
        <v>34</v>
      </c>
      <c r="B19" s="299"/>
      <c r="C19" s="299"/>
      <c r="D19" s="299"/>
      <c r="E19" s="299"/>
      <c r="F19" s="299"/>
      <c r="G19" s="299"/>
      <c r="H19" s="299"/>
      <c r="I19" s="299"/>
    </row>
    <row r="20" spans="1:9" s="10" customFormat="1" ht="21.75" customHeight="1">
      <c r="A20" s="19" t="s">
        <v>15</v>
      </c>
      <c r="B20" s="299">
        <v>22422</v>
      </c>
      <c r="C20" s="299">
        <v>13500</v>
      </c>
      <c r="D20" s="299">
        <v>9290</v>
      </c>
      <c r="E20" s="299">
        <v>6827.7</v>
      </c>
      <c r="F20" s="299">
        <v>5831.4</v>
      </c>
      <c r="G20" s="299">
        <v>3708.84</v>
      </c>
      <c r="H20" s="299">
        <v>3868.4</v>
      </c>
      <c r="I20" s="299">
        <v>3161</v>
      </c>
    </row>
    <row r="21" spans="1:9" s="10" customFormat="1" ht="21.75" customHeight="1">
      <c r="A21" s="186" t="s">
        <v>35</v>
      </c>
      <c r="B21" s="299"/>
      <c r="C21" s="299"/>
      <c r="D21" s="299"/>
      <c r="E21" s="299"/>
      <c r="F21" s="299"/>
      <c r="G21" s="299"/>
      <c r="H21" s="299"/>
      <c r="I21" s="299"/>
    </row>
    <row r="22" spans="1:9" s="10" customFormat="1" ht="21.75" customHeight="1">
      <c r="A22" s="19" t="s">
        <v>17</v>
      </c>
      <c r="B22" s="299">
        <v>13165</v>
      </c>
      <c r="C22" s="299">
        <v>14509.2</v>
      </c>
      <c r="D22" s="299">
        <v>13913</v>
      </c>
      <c r="E22" s="299">
        <v>14321.3</v>
      </c>
      <c r="F22" s="299">
        <v>13856.6</v>
      </c>
      <c r="G22" s="299">
        <v>10276.67</v>
      </c>
      <c r="H22" s="299">
        <v>5637.5</v>
      </c>
      <c r="I22" s="299">
        <v>4331</v>
      </c>
    </row>
    <row r="23" spans="1:9" s="10" customFormat="1" ht="21.75" customHeight="1">
      <c r="A23" s="186" t="s">
        <v>36</v>
      </c>
      <c r="B23" s="299"/>
      <c r="C23" s="299"/>
      <c r="D23" s="299"/>
      <c r="E23" s="299"/>
      <c r="F23" s="299"/>
      <c r="G23" s="299"/>
      <c r="H23" s="299"/>
      <c r="I23" s="299"/>
    </row>
    <row r="24" spans="1:9" s="10" customFormat="1" ht="21.75" customHeight="1">
      <c r="A24" s="19" t="s">
        <v>19</v>
      </c>
      <c r="B24" s="299">
        <v>1960</v>
      </c>
      <c r="C24" s="299">
        <v>2434</v>
      </c>
      <c r="D24" s="299">
        <v>2846</v>
      </c>
      <c r="E24" s="299">
        <v>2866.4</v>
      </c>
      <c r="F24" s="299">
        <v>3367.2</v>
      </c>
      <c r="G24" s="299">
        <v>2348.56</v>
      </c>
      <c r="H24" s="299">
        <v>2117.4</v>
      </c>
      <c r="I24" s="299">
        <v>2051</v>
      </c>
    </row>
    <row r="25" spans="1:9" s="10" customFormat="1" ht="21.75" customHeight="1">
      <c r="A25" s="186" t="s">
        <v>37</v>
      </c>
      <c r="B25" s="299"/>
      <c r="C25" s="299"/>
      <c r="D25" s="299"/>
      <c r="E25" s="299"/>
      <c r="F25" s="299"/>
      <c r="G25" s="299"/>
      <c r="H25" s="299"/>
      <c r="I25" s="299"/>
    </row>
    <row r="26" spans="1:9" s="10" customFormat="1" ht="21.75" customHeight="1">
      <c r="A26" s="19" t="s">
        <v>21</v>
      </c>
      <c r="B26" s="299">
        <v>644</v>
      </c>
      <c r="C26" s="299">
        <v>2920.6</v>
      </c>
      <c r="D26" s="299">
        <v>1807</v>
      </c>
      <c r="E26" s="299">
        <v>1097.2</v>
      </c>
      <c r="F26" s="299">
        <v>1608</v>
      </c>
      <c r="G26" s="299">
        <v>742.07</v>
      </c>
      <c r="H26" s="299">
        <v>569.20000000000005</v>
      </c>
      <c r="I26" s="299">
        <v>349</v>
      </c>
    </row>
    <row r="27" spans="1:9" s="10" customFormat="1" ht="21.75" customHeight="1">
      <c r="A27" s="186" t="s">
        <v>38</v>
      </c>
      <c r="B27" s="299"/>
      <c r="C27" s="299"/>
      <c r="D27" s="299"/>
      <c r="E27" s="299"/>
      <c r="F27" s="299"/>
      <c r="G27" s="299"/>
      <c r="H27" s="299"/>
      <c r="I27" s="299"/>
    </row>
    <row r="28" spans="1:9" s="10" customFormat="1" ht="21.75" customHeight="1">
      <c r="A28" s="19" t="s">
        <v>23</v>
      </c>
      <c r="B28" s="299">
        <v>3949</v>
      </c>
      <c r="C28" s="299">
        <v>14343.2</v>
      </c>
      <c r="D28" s="299">
        <v>14532</v>
      </c>
      <c r="E28" s="299">
        <v>14568.1</v>
      </c>
      <c r="F28" s="299">
        <v>11898.7</v>
      </c>
      <c r="G28" s="299">
        <v>11505.3</v>
      </c>
      <c r="H28" s="299">
        <v>10139.700000000001</v>
      </c>
      <c r="I28" s="299">
        <v>10293</v>
      </c>
    </row>
    <row r="29" spans="1:9" s="10" customFormat="1" ht="21.75" customHeight="1">
      <c r="A29" s="186" t="s">
        <v>39</v>
      </c>
      <c r="B29" s="299"/>
      <c r="C29" s="299"/>
      <c r="D29" s="299"/>
      <c r="E29" s="299"/>
      <c r="F29" s="299"/>
      <c r="G29" s="299"/>
      <c r="H29" s="299"/>
      <c r="I29" s="299"/>
    </row>
    <row r="30" spans="1:9" s="10" customFormat="1" ht="21.75" customHeight="1">
      <c r="A30" s="19" t="s">
        <v>25</v>
      </c>
      <c r="B30" s="299">
        <v>4513</v>
      </c>
      <c r="C30" s="299">
        <v>6986.7</v>
      </c>
      <c r="D30" s="299">
        <v>7846</v>
      </c>
      <c r="E30" s="299">
        <v>8170.1</v>
      </c>
      <c r="F30" s="299">
        <v>8162.4</v>
      </c>
      <c r="G30" s="299">
        <v>7444.86</v>
      </c>
      <c r="H30" s="299">
        <v>6865.3</v>
      </c>
      <c r="I30" s="299">
        <v>5424</v>
      </c>
    </row>
    <row r="31" spans="1:9" s="10" customFormat="1" ht="21.75" customHeight="1">
      <c r="A31" s="356" t="s">
        <v>26</v>
      </c>
      <c r="B31" s="356"/>
      <c r="C31" s="356"/>
      <c r="D31" s="356"/>
      <c r="E31" s="356"/>
      <c r="F31" s="356"/>
      <c r="G31" s="356"/>
      <c r="H31" s="356"/>
      <c r="I31" s="11"/>
    </row>
    <row r="32" spans="1:9" s="10" customFormat="1" ht="4.5" customHeight="1">
      <c r="A32" s="7"/>
      <c r="B32" s="7"/>
      <c r="C32" s="7"/>
      <c r="D32" s="7"/>
      <c r="E32" s="7"/>
      <c r="F32" s="7"/>
      <c r="G32" s="7"/>
      <c r="H32" s="7"/>
      <c r="I32" s="7"/>
    </row>
    <row r="33" spans="5:9" s="10" customFormat="1" ht="9.75" customHeight="1">
      <c r="E33" s="285"/>
      <c r="F33" s="285"/>
      <c r="G33" s="285"/>
      <c r="H33" s="285"/>
      <c r="I33" s="285"/>
    </row>
    <row r="34" spans="5:9" s="10" customFormat="1" ht="20.100000000000001" customHeight="1">
      <c r="E34" s="285"/>
      <c r="F34" s="285"/>
      <c r="G34" s="285"/>
      <c r="H34" s="285"/>
      <c r="I34" s="285"/>
    </row>
    <row r="35" spans="5:9" s="10" customFormat="1" ht="20.100000000000001" customHeight="1">
      <c r="E35" s="285"/>
      <c r="F35" s="285"/>
      <c r="G35" s="285"/>
      <c r="H35" s="285"/>
      <c r="I35" s="285"/>
    </row>
    <row r="36" spans="5:9" s="10" customFormat="1" ht="20.100000000000001" customHeight="1">
      <c r="E36" s="285"/>
      <c r="F36" s="285"/>
      <c r="G36" s="285"/>
      <c r="H36" s="285"/>
      <c r="I36" s="285"/>
    </row>
    <row r="37" spans="5:9" s="10" customFormat="1" ht="20.100000000000001" customHeight="1">
      <c r="E37" s="285"/>
      <c r="F37" s="285"/>
      <c r="G37" s="285"/>
      <c r="H37" s="285"/>
      <c r="I37" s="285"/>
    </row>
    <row r="38" spans="5:9" s="10" customFormat="1" ht="20.100000000000001" customHeight="1">
      <c r="E38" s="285"/>
      <c r="F38" s="285"/>
      <c r="G38" s="285"/>
      <c r="H38" s="285"/>
      <c r="I38" s="285"/>
    </row>
    <row r="39" spans="5:9" s="10" customFormat="1" ht="20.100000000000001" customHeight="1">
      <c r="E39" s="285"/>
      <c r="F39" s="285"/>
      <c r="G39" s="285"/>
      <c r="H39" s="285"/>
      <c r="I39" s="285"/>
    </row>
    <row r="40" spans="5:9" s="10" customFormat="1" ht="20.100000000000001" customHeight="1">
      <c r="E40" s="285"/>
      <c r="F40" s="285"/>
      <c r="G40" s="285"/>
      <c r="H40" s="285"/>
      <c r="I40" s="285"/>
    </row>
    <row r="41" spans="5:9" s="10" customFormat="1" ht="20.100000000000001" customHeight="1">
      <c r="E41" s="285"/>
      <c r="F41" s="285"/>
      <c r="G41" s="285"/>
      <c r="H41" s="285"/>
      <c r="I41" s="285"/>
    </row>
    <row r="42" spans="5:9" s="10" customFormat="1" ht="20.100000000000001" customHeight="1">
      <c r="E42" s="285"/>
      <c r="F42" s="285"/>
      <c r="G42" s="285"/>
      <c r="H42" s="285"/>
      <c r="I42" s="285"/>
    </row>
    <row r="43" spans="5:9" s="10" customFormat="1" ht="20.100000000000001" customHeight="1">
      <c r="E43" s="285"/>
      <c r="F43" s="285"/>
      <c r="G43" s="285"/>
      <c r="H43" s="285"/>
      <c r="I43" s="285"/>
    </row>
    <row r="44" spans="5:9" s="10" customFormat="1" ht="20.100000000000001" customHeight="1">
      <c r="E44" s="285"/>
      <c r="F44" s="285"/>
      <c r="G44" s="285"/>
      <c r="H44" s="285"/>
      <c r="I44" s="285"/>
    </row>
    <row r="45" spans="5:9" s="10" customFormat="1" ht="20.100000000000001" customHeight="1">
      <c r="E45" s="285"/>
      <c r="F45" s="285"/>
      <c r="G45" s="285"/>
      <c r="H45" s="285"/>
      <c r="I45" s="285"/>
    </row>
    <row r="46" spans="5:9" s="10" customFormat="1" ht="20.100000000000001" customHeight="1">
      <c r="E46" s="285"/>
      <c r="F46" s="285"/>
      <c r="G46" s="285"/>
      <c r="H46" s="285"/>
      <c r="I46" s="285"/>
    </row>
    <row r="47" spans="5:9" s="10" customFormat="1" ht="20.100000000000001" customHeight="1">
      <c r="E47" s="285"/>
      <c r="F47" s="285"/>
      <c r="G47" s="285"/>
      <c r="H47" s="285"/>
      <c r="I47" s="285"/>
    </row>
    <row r="48" spans="5:9"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12.75">
      <c r="E76" s="285"/>
      <c r="F76" s="285"/>
      <c r="G76" s="285"/>
      <c r="H76" s="285"/>
      <c r="I76" s="285"/>
    </row>
    <row r="77" spans="5:9" s="10" customFormat="1" ht="12.75">
      <c r="E77" s="285"/>
      <c r="F77" s="285"/>
      <c r="G77" s="285"/>
      <c r="H77" s="285"/>
      <c r="I77" s="285"/>
    </row>
    <row r="78" spans="5:9" s="10" customFormat="1" ht="12.75">
      <c r="E78" s="285"/>
      <c r="F78" s="285"/>
      <c r="G78" s="285"/>
      <c r="H78" s="285"/>
      <c r="I78" s="285"/>
    </row>
    <row r="79" spans="5:9" s="10" customFormat="1" ht="12.75">
      <c r="E79" s="285"/>
      <c r="F79" s="285"/>
      <c r="G79" s="285"/>
      <c r="H79" s="285"/>
      <c r="I79" s="285"/>
    </row>
    <row r="80" spans="5:9" s="10" customFormat="1" ht="12.75">
      <c r="E80" s="285"/>
      <c r="F80" s="285"/>
      <c r="G80" s="285"/>
      <c r="H80" s="285"/>
      <c r="I80" s="285"/>
    </row>
    <row r="81" spans="5:9" s="10" customFormat="1" ht="12.75">
      <c r="E81" s="285"/>
      <c r="F81" s="285"/>
      <c r="G81" s="285"/>
      <c r="H81" s="285"/>
      <c r="I81" s="285"/>
    </row>
    <row r="82" spans="5:9" s="10" customFormat="1" ht="12.75">
      <c r="E82" s="285"/>
      <c r="F82" s="285"/>
      <c r="G82" s="285"/>
      <c r="H82" s="285"/>
      <c r="I82" s="285"/>
    </row>
    <row r="83" spans="5:9" s="10" customFormat="1" ht="12.75">
      <c r="E83" s="285"/>
      <c r="F83" s="285"/>
      <c r="G83" s="285"/>
      <c r="H83" s="285"/>
      <c r="I83" s="285"/>
    </row>
    <row r="84" spans="5:9" s="10" customFormat="1" ht="12.75">
      <c r="E84" s="285"/>
      <c r="F84" s="285"/>
      <c r="G84" s="285"/>
      <c r="H84" s="285"/>
      <c r="I84" s="285"/>
    </row>
    <row r="85" spans="5:9" s="10" customFormat="1" ht="12.75">
      <c r="E85" s="285"/>
      <c r="F85" s="285"/>
      <c r="G85" s="285"/>
      <c r="H85" s="285"/>
      <c r="I85" s="285"/>
    </row>
    <row r="86" spans="5:9" s="10" customFormat="1" ht="12.75">
      <c r="E86" s="285"/>
      <c r="F86" s="285"/>
      <c r="G86" s="285"/>
      <c r="H86" s="285"/>
      <c r="I86" s="285"/>
    </row>
    <row r="87" spans="5:9" s="10" customFormat="1" ht="12.75">
      <c r="E87" s="285"/>
      <c r="F87" s="285"/>
      <c r="G87" s="285"/>
      <c r="H87" s="285"/>
      <c r="I87" s="285"/>
    </row>
    <row r="88" spans="5:9" s="10" customFormat="1" ht="12.75">
      <c r="E88" s="285"/>
      <c r="F88" s="285"/>
      <c r="G88" s="285"/>
      <c r="H88" s="285"/>
      <c r="I88" s="285"/>
    </row>
    <row r="89" spans="5:9" s="10" customFormat="1" ht="12.75">
      <c r="E89" s="285"/>
      <c r="F89" s="285"/>
      <c r="G89" s="285"/>
      <c r="H89" s="285"/>
      <c r="I89" s="285"/>
    </row>
    <row r="90" spans="5:9" s="10" customFormat="1" ht="12.75">
      <c r="E90" s="285"/>
      <c r="F90" s="285"/>
      <c r="G90" s="285"/>
      <c r="H90" s="285"/>
      <c r="I90" s="285"/>
    </row>
    <row r="91" spans="5:9" s="10" customFormat="1" ht="12.75">
      <c r="E91" s="285"/>
      <c r="F91" s="285"/>
      <c r="G91" s="285"/>
      <c r="H91" s="285"/>
      <c r="I91" s="285"/>
    </row>
    <row r="92" spans="5:9" s="10" customFormat="1" ht="12.75">
      <c r="E92" s="285"/>
      <c r="F92" s="285"/>
      <c r="G92" s="285"/>
      <c r="H92" s="285"/>
      <c r="I92" s="285"/>
    </row>
    <row r="93" spans="5:9" s="10" customFormat="1" ht="12.75">
      <c r="E93" s="285"/>
      <c r="F93" s="285"/>
      <c r="G93" s="285"/>
      <c r="H93" s="285"/>
      <c r="I93" s="285"/>
    </row>
    <row r="94" spans="5:9" s="10" customFormat="1" ht="12.75">
      <c r="E94" s="285"/>
      <c r="F94" s="285"/>
      <c r="G94" s="285"/>
      <c r="H94" s="285"/>
      <c r="I94" s="285"/>
    </row>
    <row r="95" spans="5:9" s="10" customFormat="1" ht="12.75">
      <c r="E95" s="285"/>
      <c r="F95" s="285"/>
      <c r="G95" s="285"/>
      <c r="H95" s="285"/>
      <c r="I95" s="285"/>
    </row>
    <row r="96" spans="5:9" s="10" customFormat="1" ht="12.75">
      <c r="E96" s="285"/>
      <c r="F96" s="285"/>
      <c r="G96" s="285"/>
      <c r="H96" s="285"/>
      <c r="I96" s="285"/>
    </row>
    <row r="97" spans="5:9" s="10" customFormat="1" ht="12.75">
      <c r="E97" s="285"/>
      <c r="F97" s="285"/>
      <c r="G97" s="285"/>
      <c r="H97" s="285"/>
      <c r="I97" s="285"/>
    </row>
    <row r="98" spans="5:9" s="10" customFormat="1" ht="12.75">
      <c r="E98" s="285"/>
      <c r="F98" s="285"/>
      <c r="G98" s="285"/>
      <c r="H98" s="285"/>
      <c r="I98" s="285"/>
    </row>
    <row r="99" spans="5:9" s="10" customFormat="1" ht="12.75">
      <c r="E99" s="285"/>
      <c r="F99" s="285"/>
      <c r="G99" s="285"/>
      <c r="H99" s="285"/>
      <c r="I99" s="285"/>
    </row>
    <row r="100" spans="5:9" s="10" customFormat="1" ht="12.75">
      <c r="E100" s="285"/>
      <c r="F100" s="285"/>
      <c r="G100" s="285"/>
      <c r="H100" s="285"/>
      <c r="I100" s="285"/>
    </row>
    <row r="101" spans="5:9" s="10" customFormat="1" ht="12.75">
      <c r="E101" s="285"/>
      <c r="F101" s="285"/>
      <c r="G101" s="285"/>
      <c r="H101" s="285"/>
      <c r="I101" s="285"/>
    </row>
    <row r="102" spans="5:9" s="10" customFormat="1" ht="12.75">
      <c r="E102" s="285"/>
      <c r="F102" s="285"/>
      <c r="G102" s="285"/>
      <c r="H102" s="285"/>
      <c r="I102" s="285"/>
    </row>
    <row r="103" spans="5:9" s="10" customFormat="1" ht="12.75">
      <c r="E103" s="285"/>
      <c r="F103" s="285"/>
      <c r="G103" s="285"/>
      <c r="H103" s="285"/>
      <c r="I103" s="285"/>
    </row>
    <row r="104" spans="5:9" s="10" customFormat="1" ht="12.75">
      <c r="E104" s="285"/>
      <c r="F104" s="285"/>
      <c r="G104" s="285"/>
      <c r="H104" s="285"/>
      <c r="I104" s="285"/>
    </row>
    <row r="105" spans="5:9" s="10" customFormat="1" ht="12.75">
      <c r="E105" s="285"/>
      <c r="F105" s="285"/>
      <c r="G105" s="285"/>
      <c r="H105" s="285"/>
      <c r="I105" s="285"/>
    </row>
    <row r="106" spans="5:9" s="10" customFormat="1" ht="12.75">
      <c r="E106" s="285"/>
      <c r="F106" s="285"/>
      <c r="G106" s="285"/>
      <c r="H106" s="285"/>
      <c r="I106" s="285"/>
    </row>
    <row r="107" spans="5:9" s="10" customFormat="1" ht="12.75">
      <c r="E107" s="285"/>
      <c r="F107" s="285"/>
      <c r="G107" s="285"/>
      <c r="H107" s="285"/>
      <c r="I107" s="285"/>
    </row>
    <row r="108" spans="5:9" s="10" customFormat="1" ht="12.75">
      <c r="E108" s="285"/>
      <c r="F108" s="285"/>
      <c r="G108" s="285"/>
      <c r="H108" s="285"/>
      <c r="I108" s="285"/>
    </row>
    <row r="109" spans="5:9" s="10" customFormat="1" ht="12.75">
      <c r="E109" s="285"/>
      <c r="F109" s="285"/>
      <c r="G109" s="285"/>
      <c r="H109" s="285"/>
      <c r="I109" s="285"/>
    </row>
    <row r="110" spans="5:9" s="10" customFormat="1" ht="12.75">
      <c r="E110" s="285"/>
      <c r="F110" s="285"/>
      <c r="G110" s="285"/>
      <c r="H110" s="285"/>
      <c r="I110" s="285"/>
    </row>
    <row r="111" spans="5:9" s="10" customFormat="1" ht="12.75">
      <c r="E111" s="285"/>
      <c r="F111" s="285"/>
      <c r="G111" s="285"/>
      <c r="H111" s="285"/>
      <c r="I111" s="285"/>
    </row>
    <row r="112" spans="5:9" s="10" customFormat="1" ht="12.75">
      <c r="E112" s="285"/>
      <c r="F112" s="285"/>
      <c r="G112" s="285"/>
      <c r="H112" s="285"/>
      <c r="I112" s="285"/>
    </row>
    <row r="113" spans="5:9" s="10" customFormat="1" ht="12.75">
      <c r="E113" s="285"/>
      <c r="F113" s="285"/>
      <c r="G113" s="285"/>
      <c r="H113" s="285"/>
      <c r="I113" s="285"/>
    </row>
    <row r="114" spans="5:9" s="10" customFormat="1" ht="12.75">
      <c r="E114" s="285"/>
      <c r="F114" s="285"/>
      <c r="G114" s="285"/>
      <c r="H114" s="285"/>
      <c r="I114" s="285"/>
    </row>
    <row r="115" spans="5:9" s="10" customFormat="1" ht="12.75">
      <c r="E115" s="285"/>
      <c r="F115" s="285"/>
      <c r="G115" s="285"/>
      <c r="H115" s="285"/>
      <c r="I115" s="285"/>
    </row>
    <row r="116" spans="5:9" s="10" customFormat="1" ht="12.75">
      <c r="E116" s="285"/>
      <c r="F116" s="285"/>
      <c r="G116" s="285"/>
      <c r="H116" s="285"/>
      <c r="I116" s="285"/>
    </row>
    <row r="117" spans="5:9" s="10" customFormat="1" ht="12.75">
      <c r="E117" s="285"/>
      <c r="F117" s="285"/>
      <c r="G117" s="285"/>
      <c r="H117" s="285"/>
      <c r="I117" s="285"/>
    </row>
    <row r="118" spans="5:9" s="10" customFormat="1" ht="12.75">
      <c r="E118" s="285"/>
      <c r="F118" s="285"/>
      <c r="G118" s="285"/>
      <c r="H118" s="285"/>
      <c r="I118" s="285"/>
    </row>
    <row r="119" spans="5:9" s="10" customFormat="1" ht="12.75">
      <c r="E119" s="285"/>
      <c r="F119" s="285"/>
      <c r="G119" s="285"/>
      <c r="H119" s="285"/>
      <c r="I119" s="285"/>
    </row>
    <row r="120" spans="5:9" s="10" customFormat="1" ht="12.75">
      <c r="E120" s="285"/>
      <c r="F120" s="285"/>
      <c r="G120" s="285"/>
      <c r="H120" s="285"/>
      <c r="I120" s="285"/>
    </row>
    <row r="121" spans="5:9" s="10" customFormat="1" ht="12.75">
      <c r="E121" s="285"/>
      <c r="F121" s="285"/>
      <c r="G121" s="285"/>
      <c r="H121" s="285"/>
      <c r="I121" s="285"/>
    </row>
    <row r="122" spans="5:9" s="10" customFormat="1" ht="12.75">
      <c r="E122" s="285"/>
      <c r="F122" s="285"/>
      <c r="G122" s="285"/>
      <c r="H122" s="285"/>
      <c r="I122" s="285"/>
    </row>
    <row r="123" spans="5:9" s="10" customFormat="1" ht="12.75">
      <c r="E123" s="285"/>
      <c r="F123" s="285"/>
      <c r="G123" s="285"/>
      <c r="H123" s="285"/>
      <c r="I123" s="285"/>
    </row>
    <row r="124" spans="5:9" s="10" customFormat="1" ht="12.75">
      <c r="E124" s="285"/>
      <c r="F124" s="285"/>
      <c r="G124" s="285"/>
      <c r="H124" s="285"/>
      <c r="I124" s="285"/>
    </row>
    <row r="125" spans="5:9" s="10" customFormat="1" ht="12.75">
      <c r="E125" s="285"/>
      <c r="F125" s="285"/>
      <c r="G125" s="285"/>
      <c r="H125" s="285"/>
      <c r="I125" s="285"/>
    </row>
    <row r="126" spans="5:9" s="10" customFormat="1" ht="12.75">
      <c r="E126" s="285"/>
      <c r="F126" s="285"/>
      <c r="G126" s="285"/>
      <c r="H126" s="285"/>
      <c r="I126" s="285"/>
    </row>
    <row r="127" spans="5:9" s="10" customFormat="1" ht="12.75">
      <c r="E127" s="285"/>
      <c r="F127" s="285"/>
      <c r="G127" s="285"/>
      <c r="H127" s="285"/>
      <c r="I127" s="285"/>
    </row>
    <row r="128" spans="5:9" s="10" customFormat="1" ht="12.75">
      <c r="E128" s="285"/>
      <c r="F128" s="285"/>
      <c r="G128" s="285"/>
      <c r="H128" s="285"/>
      <c r="I128" s="285"/>
    </row>
    <row r="129" spans="5:9" s="10" customFormat="1" ht="12.75">
      <c r="E129" s="285"/>
      <c r="F129" s="285"/>
      <c r="G129" s="285"/>
      <c r="H129" s="285"/>
      <c r="I129" s="285"/>
    </row>
    <row r="130" spans="5:9" s="10" customFormat="1" ht="12.75">
      <c r="E130" s="285"/>
      <c r="F130" s="285"/>
      <c r="G130" s="285"/>
      <c r="H130" s="285"/>
      <c r="I130" s="285"/>
    </row>
    <row r="131" spans="5:9" s="10" customFormat="1" ht="12.75">
      <c r="E131" s="285"/>
      <c r="F131" s="285"/>
      <c r="G131" s="285"/>
      <c r="H131" s="285"/>
      <c r="I131" s="285"/>
    </row>
    <row r="132" spans="5:9" s="10" customFormat="1" ht="12.75">
      <c r="E132" s="285"/>
      <c r="F132" s="285"/>
      <c r="G132" s="285"/>
      <c r="H132" s="285"/>
      <c r="I132" s="285"/>
    </row>
    <row r="133" spans="5:9" s="10" customFormat="1" ht="12.75">
      <c r="E133" s="285"/>
      <c r="F133" s="285"/>
      <c r="G133" s="285"/>
      <c r="H133" s="285"/>
      <c r="I133" s="285"/>
    </row>
    <row r="134" spans="5:9" s="10" customFormat="1" ht="12.75">
      <c r="E134" s="285"/>
      <c r="F134" s="285"/>
      <c r="G134" s="285"/>
      <c r="H134" s="285"/>
      <c r="I134" s="285"/>
    </row>
    <row r="135" spans="5:9" s="10" customFormat="1" ht="12.75">
      <c r="E135" s="285"/>
      <c r="F135" s="285"/>
      <c r="G135" s="285"/>
      <c r="H135" s="285"/>
      <c r="I135" s="285"/>
    </row>
    <row r="136" spans="5:9" s="10" customFormat="1" ht="12.75">
      <c r="E136" s="285"/>
      <c r="F136" s="285"/>
      <c r="G136" s="285"/>
      <c r="H136" s="285"/>
      <c r="I136" s="285"/>
    </row>
    <row r="137" spans="5:9" s="10" customFormat="1" ht="12.75">
      <c r="E137" s="285"/>
      <c r="F137" s="285"/>
      <c r="G137" s="285"/>
      <c r="H137" s="285"/>
      <c r="I137" s="285"/>
    </row>
    <row r="138" spans="5:9" s="10" customFormat="1" ht="12.75">
      <c r="E138" s="285"/>
      <c r="F138" s="285"/>
      <c r="G138" s="285"/>
      <c r="H138" s="285"/>
      <c r="I138" s="285"/>
    </row>
    <row r="139" spans="5:9" s="10" customFormat="1" ht="12.75">
      <c r="E139" s="285"/>
      <c r="F139" s="285"/>
      <c r="G139" s="285"/>
      <c r="H139" s="285"/>
      <c r="I139" s="285"/>
    </row>
    <row r="140" spans="5:9" s="10" customFormat="1" ht="12.75">
      <c r="E140" s="285"/>
      <c r="F140" s="285"/>
      <c r="G140" s="285"/>
      <c r="H140" s="285"/>
      <c r="I140" s="285"/>
    </row>
    <row r="141" spans="5:9" s="10" customFormat="1" ht="12.75">
      <c r="E141" s="285"/>
      <c r="F141" s="285"/>
      <c r="G141" s="285"/>
      <c r="H141" s="285"/>
      <c r="I141" s="285"/>
    </row>
    <row r="142" spans="5:9" s="10" customFormat="1" ht="12.75">
      <c r="E142" s="285"/>
      <c r="F142" s="285"/>
      <c r="G142" s="285"/>
      <c r="H142" s="285"/>
      <c r="I142" s="285"/>
    </row>
    <row r="143" spans="5:9" s="10" customFormat="1" ht="12.75">
      <c r="E143" s="285"/>
      <c r="F143" s="285"/>
      <c r="G143" s="285"/>
      <c r="H143" s="285"/>
      <c r="I143" s="285"/>
    </row>
    <row r="144" spans="5:9" s="10" customFormat="1" ht="12.75">
      <c r="E144" s="285"/>
      <c r="F144" s="285"/>
      <c r="G144" s="285"/>
      <c r="H144" s="285"/>
      <c r="I144" s="285"/>
    </row>
    <row r="145" spans="5:9" s="10" customFormat="1" ht="12.75">
      <c r="E145" s="285"/>
      <c r="F145" s="285"/>
      <c r="G145" s="285"/>
      <c r="H145" s="285"/>
      <c r="I145" s="285"/>
    </row>
    <row r="146" spans="5:9" s="10" customFormat="1" ht="12.75">
      <c r="E146" s="285"/>
      <c r="F146" s="285"/>
      <c r="G146" s="285"/>
      <c r="H146" s="285"/>
      <c r="I146" s="285"/>
    </row>
    <row r="147" spans="5:9" s="10" customFormat="1" ht="12.75">
      <c r="E147" s="285"/>
      <c r="F147" s="285"/>
      <c r="G147" s="285"/>
      <c r="H147" s="285"/>
      <c r="I147" s="285"/>
    </row>
    <row r="148" spans="5:9" s="10" customFormat="1" ht="12.75">
      <c r="E148" s="285"/>
      <c r="F148" s="285"/>
      <c r="G148" s="285"/>
      <c r="H148" s="285"/>
      <c r="I148" s="285"/>
    </row>
    <row r="149" spans="5:9" s="10" customFormat="1" ht="12.75">
      <c r="E149" s="285"/>
      <c r="F149" s="285"/>
      <c r="G149" s="285"/>
      <c r="H149" s="285"/>
      <c r="I149" s="285"/>
    </row>
    <row r="150" spans="5:9" s="10" customFormat="1" ht="12.75">
      <c r="E150" s="285"/>
      <c r="F150" s="285"/>
      <c r="G150" s="285"/>
      <c r="H150" s="285"/>
      <c r="I150" s="285"/>
    </row>
    <row r="151" spans="5:9" s="10" customFormat="1" ht="12.75">
      <c r="E151" s="285"/>
      <c r="F151" s="285"/>
      <c r="G151" s="285"/>
      <c r="H151" s="285"/>
      <c r="I151" s="285"/>
    </row>
    <row r="152" spans="5:9" s="10" customFormat="1" ht="12.75">
      <c r="E152" s="285"/>
      <c r="F152" s="285"/>
      <c r="G152" s="285"/>
      <c r="H152" s="285"/>
      <c r="I152" s="285"/>
    </row>
    <row r="153" spans="5:9" s="10" customFormat="1" ht="12.75">
      <c r="E153" s="285"/>
      <c r="F153" s="285"/>
      <c r="G153" s="285"/>
      <c r="H153" s="285"/>
      <c r="I153" s="285"/>
    </row>
    <row r="154" spans="5:9" s="10" customFormat="1" ht="12.75">
      <c r="E154" s="285"/>
      <c r="F154" s="285"/>
      <c r="G154" s="285"/>
      <c r="H154" s="285"/>
      <c r="I154" s="285"/>
    </row>
    <row r="155" spans="5:9" s="10" customFormat="1" ht="12.75">
      <c r="E155" s="285"/>
      <c r="F155" s="285"/>
      <c r="G155" s="285"/>
      <c r="H155" s="285"/>
      <c r="I155" s="285"/>
    </row>
    <row r="156" spans="5:9" s="10" customFormat="1" ht="12.75">
      <c r="E156" s="285"/>
      <c r="F156" s="285"/>
      <c r="G156" s="285"/>
      <c r="H156" s="285"/>
      <c r="I156" s="285"/>
    </row>
    <row r="157" spans="5:9" s="10" customFormat="1" ht="12.75">
      <c r="E157" s="285"/>
      <c r="F157" s="285"/>
      <c r="G157" s="285"/>
      <c r="H157" s="285"/>
      <c r="I157" s="285"/>
    </row>
    <row r="158" spans="5:9" s="10" customFormat="1" ht="12.75">
      <c r="E158" s="285"/>
      <c r="F158" s="285"/>
      <c r="G158" s="285"/>
      <c r="H158" s="285"/>
      <c r="I158" s="285"/>
    </row>
    <row r="159" spans="5:9" s="10" customFormat="1" ht="12.75">
      <c r="E159" s="285"/>
      <c r="F159" s="285"/>
      <c r="G159" s="285"/>
      <c r="H159" s="285"/>
      <c r="I159" s="285"/>
    </row>
    <row r="160" spans="5:9" s="10" customFormat="1" ht="12.75">
      <c r="E160" s="285"/>
      <c r="F160" s="285"/>
      <c r="G160" s="285"/>
      <c r="H160" s="285"/>
      <c r="I160" s="285"/>
    </row>
    <row r="161" spans="5:9" s="10" customFormat="1" ht="12.75">
      <c r="E161" s="285"/>
      <c r="F161" s="285"/>
      <c r="G161" s="285"/>
      <c r="H161" s="285"/>
      <c r="I161" s="285"/>
    </row>
    <row r="162" spans="5:9" s="10" customFormat="1" ht="12.75">
      <c r="E162" s="285"/>
      <c r="F162" s="285"/>
      <c r="G162" s="285"/>
      <c r="H162" s="285"/>
      <c r="I162" s="285"/>
    </row>
    <row r="163" spans="5:9" s="10" customFormat="1" ht="12.75">
      <c r="E163" s="285"/>
      <c r="F163" s="285"/>
      <c r="G163" s="285"/>
      <c r="H163" s="285"/>
      <c r="I163" s="285"/>
    </row>
    <row r="164" spans="5:9" s="10" customFormat="1" ht="12.75">
      <c r="E164" s="285"/>
      <c r="F164" s="285"/>
      <c r="G164" s="285"/>
      <c r="H164" s="285"/>
      <c r="I164" s="285"/>
    </row>
    <row r="165" spans="5:9" s="10" customFormat="1" ht="12.75">
      <c r="E165" s="285"/>
      <c r="F165" s="285"/>
      <c r="G165" s="285"/>
      <c r="H165" s="285"/>
      <c r="I165" s="285"/>
    </row>
    <row r="166" spans="5:9" s="10" customFormat="1" ht="12.75">
      <c r="E166" s="285"/>
      <c r="F166" s="285"/>
      <c r="G166" s="285"/>
      <c r="H166" s="285"/>
      <c r="I166" s="285"/>
    </row>
    <row r="167" spans="5:9" s="10" customFormat="1" ht="12.75">
      <c r="E167" s="285"/>
      <c r="F167" s="285"/>
      <c r="G167" s="285"/>
      <c r="H167" s="285"/>
      <c r="I167" s="285"/>
    </row>
    <row r="168" spans="5:9" s="10" customFormat="1" ht="12.75">
      <c r="E168" s="285"/>
      <c r="F168" s="285"/>
      <c r="G168" s="285"/>
      <c r="H168" s="285"/>
      <c r="I168" s="285"/>
    </row>
    <row r="169" spans="5:9" s="10" customFormat="1" ht="12.75">
      <c r="E169" s="285"/>
      <c r="F169" s="285"/>
      <c r="G169" s="285"/>
      <c r="H169" s="285"/>
      <c r="I169" s="285"/>
    </row>
    <row r="170" spans="5:9" s="10" customFormat="1" ht="12.75">
      <c r="E170" s="285"/>
      <c r="F170" s="285"/>
      <c r="G170" s="285"/>
      <c r="H170" s="285"/>
      <c r="I170" s="285"/>
    </row>
    <row r="171" spans="5:9" s="10" customFormat="1" ht="12.75">
      <c r="E171" s="285"/>
      <c r="F171" s="285"/>
      <c r="G171" s="285"/>
      <c r="H171" s="285"/>
      <c r="I171" s="285"/>
    </row>
    <row r="172" spans="5:9" s="10" customFormat="1" ht="12.75">
      <c r="E172" s="285"/>
      <c r="F172" s="285"/>
      <c r="G172" s="285"/>
      <c r="H172" s="285"/>
      <c r="I172" s="285"/>
    </row>
  </sheetData>
  <pageMargins left="0.98425196850393704" right="0.98425196850393704" top="0.94488188976377996" bottom="1.49606299212598" header="0.511811023622047" footer="1.1811023622047201"/>
  <pageSetup paperSize="9" firstPageNumber="368"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0"/>
  <sheetViews>
    <sheetView workbookViewId="0">
      <selection activeCell="R7" sqref="R7"/>
    </sheetView>
  </sheetViews>
  <sheetFormatPr defaultRowHeight="15.95" customHeight="1"/>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652</v>
      </c>
      <c r="B1" s="1"/>
      <c r="E1" s="356"/>
      <c r="F1" s="356"/>
      <c r="G1" s="356"/>
      <c r="H1" s="356"/>
      <c r="I1" s="356"/>
    </row>
    <row r="2" spans="1:10" s="3" customFormat="1" ht="12" customHeight="1">
      <c r="A2" s="6" t="s">
        <v>427</v>
      </c>
      <c r="B2" s="1"/>
      <c r="E2" s="356"/>
      <c r="F2" s="356"/>
      <c r="G2" s="356"/>
      <c r="H2" s="356"/>
      <c r="I2" s="356"/>
    </row>
    <row r="3" spans="1:10" s="3" customFormat="1" ht="12" customHeight="1">
      <c r="A3" s="6"/>
      <c r="B3" s="1"/>
      <c r="E3" s="356"/>
      <c r="F3" s="356"/>
      <c r="G3" s="356"/>
      <c r="H3" s="356"/>
      <c r="I3" s="356"/>
    </row>
    <row r="4" spans="1:10" s="10" customFormat="1" ht="20.100000000000001" customHeight="1">
      <c r="A4" s="123"/>
      <c r="B4" s="180"/>
      <c r="C4" s="11"/>
      <c r="D4" s="189"/>
      <c r="E4" s="356"/>
      <c r="F4" s="356"/>
      <c r="G4" s="356"/>
      <c r="H4" s="356"/>
      <c r="I4" s="418" t="s">
        <v>387</v>
      </c>
      <c r="J4" s="11"/>
    </row>
    <row r="5" spans="1:10" s="10" customFormat="1" ht="27" customHeight="1">
      <c r="A5" s="11"/>
      <c r="B5" s="12">
        <v>2010</v>
      </c>
      <c r="C5" s="131">
        <v>2014</v>
      </c>
      <c r="D5" s="131">
        <v>2015</v>
      </c>
      <c r="E5" s="131">
        <v>2016</v>
      </c>
      <c r="F5" s="131">
        <v>2017</v>
      </c>
      <c r="G5" s="131">
        <v>2018</v>
      </c>
      <c r="H5" s="131">
        <v>2019</v>
      </c>
      <c r="I5" s="131">
        <v>2020</v>
      </c>
      <c r="J5" s="11"/>
    </row>
    <row r="6" spans="1:10" s="10" customFormat="1" ht="7.5" customHeight="1">
      <c r="A6" s="11"/>
      <c r="B6" s="190"/>
      <c r="C6" s="11"/>
      <c r="D6" s="11"/>
      <c r="E6" s="11"/>
      <c r="F6" s="11"/>
      <c r="G6" s="11"/>
      <c r="H6" s="11"/>
      <c r="I6" s="11"/>
      <c r="J6" s="11"/>
    </row>
    <row r="7" spans="1:10" s="10" customFormat="1" ht="21.75" customHeight="1">
      <c r="A7" s="185" t="s">
        <v>2</v>
      </c>
      <c r="B7" s="298">
        <f t="shared" ref="B7:D7" si="0">SUM(B8:B31)</f>
        <v>2171</v>
      </c>
      <c r="C7" s="298">
        <f t="shared" si="0"/>
        <v>1537.9</v>
      </c>
      <c r="D7" s="298">
        <f t="shared" si="0"/>
        <v>1425</v>
      </c>
      <c r="E7" s="298">
        <v>1790</v>
      </c>
      <c r="F7" s="298">
        <v>2199.5</v>
      </c>
      <c r="G7" s="298">
        <v>2327.85</v>
      </c>
      <c r="H7" s="298">
        <v>2376.1999999999998</v>
      </c>
      <c r="I7" s="298">
        <v>2626</v>
      </c>
      <c r="J7" s="11"/>
    </row>
    <row r="8" spans="1:10" s="10" customFormat="1" ht="21.75" customHeight="1">
      <c r="A8" s="19" t="s">
        <v>3</v>
      </c>
      <c r="B8" s="299">
        <v>79</v>
      </c>
      <c r="C8" s="299">
        <v>63</v>
      </c>
      <c r="D8" s="299">
        <v>65</v>
      </c>
      <c r="E8" s="356">
        <v>125</v>
      </c>
      <c r="F8" s="356">
        <v>164</v>
      </c>
      <c r="G8" s="356">
        <v>155.1</v>
      </c>
      <c r="H8" s="356">
        <v>155.80000000000001</v>
      </c>
      <c r="I8" s="356">
        <v>165</v>
      </c>
      <c r="J8" s="11"/>
    </row>
    <row r="9" spans="1:10" s="10" customFormat="1" ht="17.25" customHeight="1">
      <c r="A9" s="186" t="s">
        <v>4</v>
      </c>
      <c r="B9" s="393"/>
      <c r="C9" s="393"/>
      <c r="D9" s="393"/>
      <c r="E9" s="393"/>
      <c r="F9" s="393"/>
      <c r="G9" s="356"/>
      <c r="H9" s="393"/>
      <c r="I9" s="393"/>
      <c r="J9" s="11"/>
    </row>
    <row r="10" spans="1:10" s="10" customFormat="1" ht="21.75" customHeight="1">
      <c r="A10" s="19" t="s">
        <v>5</v>
      </c>
      <c r="B10" s="393">
        <v>0</v>
      </c>
      <c r="C10" s="393">
        <v>0</v>
      </c>
      <c r="D10" s="393">
        <v>0</v>
      </c>
      <c r="E10" s="393">
        <v>0</v>
      </c>
      <c r="F10" s="393">
        <v>0</v>
      </c>
      <c r="G10" s="364">
        <v>0</v>
      </c>
      <c r="H10" s="393">
        <v>0</v>
      </c>
      <c r="I10" s="393">
        <v>0</v>
      </c>
      <c r="J10" s="11"/>
    </row>
    <row r="11" spans="1:10" s="10" customFormat="1" ht="18" customHeight="1">
      <c r="A11" s="186" t="s">
        <v>6</v>
      </c>
      <c r="B11" s="393"/>
      <c r="C11" s="393"/>
      <c r="D11" s="393"/>
      <c r="E11" s="393"/>
      <c r="F11" s="393"/>
      <c r="G11" s="356"/>
      <c r="H11" s="393"/>
      <c r="I11" s="393"/>
      <c r="J11" s="11"/>
    </row>
    <row r="12" spans="1:10" s="10" customFormat="1" ht="21.75" customHeight="1">
      <c r="A12" s="19" t="s">
        <v>7</v>
      </c>
      <c r="B12" s="299">
        <v>16</v>
      </c>
      <c r="C12" s="299">
        <v>15</v>
      </c>
      <c r="D12" s="299">
        <v>20</v>
      </c>
      <c r="E12" s="299">
        <v>40</v>
      </c>
      <c r="F12" s="299">
        <v>93</v>
      </c>
      <c r="G12" s="299">
        <v>85</v>
      </c>
      <c r="H12" s="299">
        <v>85</v>
      </c>
      <c r="I12" s="299">
        <v>55</v>
      </c>
      <c r="J12" s="11"/>
    </row>
    <row r="13" spans="1:10" s="10" customFormat="1" ht="16.5" customHeight="1">
      <c r="A13" s="186" t="s">
        <v>8</v>
      </c>
      <c r="B13" s="299"/>
      <c r="C13" s="299"/>
      <c r="D13" s="299"/>
      <c r="E13" s="299"/>
      <c r="F13" s="299"/>
      <c r="G13" s="299"/>
      <c r="H13" s="299"/>
      <c r="I13" s="299"/>
      <c r="J13" s="11"/>
    </row>
    <row r="14" spans="1:10" s="10" customFormat="1" ht="21.75" customHeight="1">
      <c r="A14" s="19" t="s">
        <v>9</v>
      </c>
      <c r="B14" s="299">
        <v>33</v>
      </c>
      <c r="C14" s="299">
        <v>50.5</v>
      </c>
      <c r="D14" s="299">
        <v>62</v>
      </c>
      <c r="E14" s="299">
        <v>64</v>
      </c>
      <c r="F14" s="299">
        <v>61</v>
      </c>
      <c r="G14" s="299">
        <v>67.5</v>
      </c>
      <c r="H14" s="299">
        <v>70</v>
      </c>
      <c r="I14" s="299">
        <v>77</v>
      </c>
      <c r="J14" s="11"/>
    </row>
    <row r="15" spans="1:10" s="10" customFormat="1" ht="19.5" customHeight="1">
      <c r="A15" s="186" t="s">
        <v>31</v>
      </c>
      <c r="B15" s="299"/>
      <c r="C15" s="299"/>
      <c r="D15" s="299"/>
      <c r="E15" s="299"/>
      <c r="F15" s="299"/>
      <c r="G15" s="299"/>
      <c r="H15" s="299"/>
      <c r="I15" s="299"/>
      <c r="J15" s="11"/>
    </row>
    <row r="16" spans="1:10" s="10" customFormat="1" ht="21.75" customHeight="1">
      <c r="A16" s="19" t="s">
        <v>11</v>
      </c>
      <c r="B16" s="299">
        <v>317</v>
      </c>
      <c r="C16" s="299">
        <v>141</v>
      </c>
      <c r="D16" s="299">
        <v>113</v>
      </c>
      <c r="E16" s="299">
        <v>146</v>
      </c>
      <c r="F16" s="299">
        <v>182.4</v>
      </c>
      <c r="G16" s="299">
        <v>206.1</v>
      </c>
      <c r="H16" s="299">
        <v>247.2</v>
      </c>
      <c r="I16" s="299">
        <v>295</v>
      </c>
      <c r="J16" s="11"/>
    </row>
    <row r="17" spans="1:10" s="10" customFormat="1" ht="21.75" customHeight="1">
      <c r="A17" s="186" t="s">
        <v>32</v>
      </c>
      <c r="B17" s="299"/>
      <c r="C17" s="299"/>
      <c r="D17" s="299"/>
      <c r="E17" s="299"/>
      <c r="F17" s="299"/>
      <c r="G17" s="299"/>
      <c r="H17" s="299"/>
      <c r="I17" s="299"/>
      <c r="J17" s="11"/>
    </row>
    <row r="18" spans="1:10" s="10" customFormat="1" ht="21.75" customHeight="1">
      <c r="A18" s="19" t="s">
        <v>13</v>
      </c>
      <c r="B18" s="299">
        <v>583</v>
      </c>
      <c r="C18" s="299">
        <v>401</v>
      </c>
      <c r="D18" s="299">
        <v>336</v>
      </c>
      <c r="E18" s="299">
        <v>462</v>
      </c>
      <c r="F18" s="299">
        <v>546</v>
      </c>
      <c r="G18" s="299">
        <v>584.29999999999995</v>
      </c>
      <c r="H18" s="299">
        <v>632.6</v>
      </c>
      <c r="I18" s="299">
        <v>587</v>
      </c>
      <c r="J18" s="11"/>
    </row>
    <row r="19" spans="1:10" s="10" customFormat="1" ht="21.75" customHeight="1">
      <c r="A19" s="186" t="s">
        <v>34</v>
      </c>
      <c r="B19" s="299"/>
      <c r="C19" s="299"/>
      <c r="D19" s="299"/>
      <c r="E19" s="299"/>
      <c r="F19" s="299"/>
      <c r="G19" s="299"/>
      <c r="H19" s="299"/>
      <c r="I19" s="299"/>
      <c r="J19" s="11"/>
    </row>
    <row r="20" spans="1:10" s="10" customFormat="1" ht="21.75" customHeight="1">
      <c r="A20" s="19" t="s">
        <v>15</v>
      </c>
      <c r="B20" s="299">
        <v>584</v>
      </c>
      <c r="C20" s="299">
        <v>428</v>
      </c>
      <c r="D20" s="299">
        <v>435</v>
      </c>
      <c r="E20" s="299">
        <v>568</v>
      </c>
      <c r="F20" s="299">
        <v>805</v>
      </c>
      <c r="G20" s="299">
        <v>827.5</v>
      </c>
      <c r="H20" s="299">
        <v>852.7</v>
      </c>
      <c r="I20" s="299">
        <v>1197</v>
      </c>
      <c r="J20" s="11"/>
    </row>
    <row r="21" spans="1:10" s="10" customFormat="1" ht="21.75" customHeight="1">
      <c r="A21" s="186" t="s">
        <v>35</v>
      </c>
      <c r="B21" s="393"/>
      <c r="C21" s="393"/>
      <c r="D21" s="393"/>
      <c r="E21" s="393"/>
      <c r="F21" s="393"/>
      <c r="G21" s="356"/>
      <c r="H21" s="393"/>
      <c r="I21" s="393"/>
      <c r="J21" s="11"/>
    </row>
    <row r="22" spans="1:10" s="10" customFormat="1" ht="21.75" customHeight="1">
      <c r="A22" s="19" t="s">
        <v>17</v>
      </c>
      <c r="B22" s="393">
        <v>0</v>
      </c>
      <c r="C22" s="393">
        <v>0</v>
      </c>
      <c r="D22" s="393">
        <v>7</v>
      </c>
      <c r="E22" s="393">
        <v>15</v>
      </c>
      <c r="F22" s="393">
        <v>45</v>
      </c>
      <c r="G22" s="356">
        <v>36.799999999999997</v>
      </c>
      <c r="H22" s="393">
        <v>32.299999999999997</v>
      </c>
      <c r="I22" s="393">
        <v>39</v>
      </c>
      <c r="J22" s="11"/>
    </row>
    <row r="23" spans="1:10" s="10" customFormat="1" ht="21.75" customHeight="1">
      <c r="A23" s="186" t="s">
        <v>36</v>
      </c>
      <c r="B23" s="393"/>
      <c r="C23" s="393"/>
      <c r="D23" s="393"/>
      <c r="E23" s="393"/>
      <c r="F23" s="393"/>
      <c r="G23" s="356"/>
      <c r="H23" s="393"/>
      <c r="I23" s="393"/>
      <c r="J23" s="11"/>
    </row>
    <row r="24" spans="1:10" s="10" customFormat="1" ht="21.75" customHeight="1">
      <c r="A24" s="19" t="s">
        <v>19</v>
      </c>
      <c r="B24" s="393">
        <v>71</v>
      </c>
      <c r="C24" s="393">
        <v>121</v>
      </c>
      <c r="D24" s="393">
        <v>134</v>
      </c>
      <c r="E24" s="393">
        <v>94</v>
      </c>
      <c r="F24" s="393">
        <v>87.6</v>
      </c>
      <c r="G24" s="356">
        <v>133.4</v>
      </c>
      <c r="H24" s="393">
        <v>50.9</v>
      </c>
      <c r="I24" s="393">
        <v>50</v>
      </c>
      <c r="J24" s="11"/>
    </row>
    <row r="25" spans="1:10" s="10" customFormat="1" ht="21.75" customHeight="1">
      <c r="A25" s="186" t="s">
        <v>37</v>
      </c>
      <c r="B25" s="393"/>
      <c r="C25" s="393"/>
      <c r="D25" s="393"/>
      <c r="E25" s="393"/>
      <c r="F25" s="393"/>
      <c r="G25" s="356"/>
      <c r="H25" s="393"/>
      <c r="I25" s="393"/>
      <c r="J25" s="11"/>
    </row>
    <row r="26" spans="1:10" s="10" customFormat="1" ht="21.75" customHeight="1">
      <c r="A26" s="19" t="s">
        <v>21</v>
      </c>
      <c r="B26" s="393">
        <v>0</v>
      </c>
      <c r="C26" s="393">
        <v>0</v>
      </c>
      <c r="D26" s="393">
        <v>0</v>
      </c>
      <c r="E26" s="393">
        <v>0</v>
      </c>
      <c r="F26" s="393">
        <v>0</v>
      </c>
      <c r="G26" s="393">
        <v>0</v>
      </c>
      <c r="H26" s="393">
        <v>0</v>
      </c>
      <c r="I26" s="393">
        <v>0</v>
      </c>
      <c r="J26" s="11"/>
    </row>
    <row r="27" spans="1:10" s="10" customFormat="1" ht="21.75" customHeight="1">
      <c r="A27" s="186" t="s">
        <v>38</v>
      </c>
      <c r="B27" s="393"/>
      <c r="C27" s="393"/>
      <c r="D27" s="393"/>
      <c r="E27" s="393"/>
      <c r="F27" s="393"/>
      <c r="G27" s="356"/>
      <c r="H27" s="393"/>
      <c r="I27" s="393"/>
      <c r="J27" s="11"/>
    </row>
    <row r="28" spans="1:10" s="10" customFormat="1" ht="21.75" customHeight="1">
      <c r="A28" s="19" t="s">
        <v>23</v>
      </c>
      <c r="B28" s="393">
        <v>165</v>
      </c>
      <c r="C28" s="393">
        <v>45.5</v>
      </c>
      <c r="D28" s="393">
        <v>39</v>
      </c>
      <c r="E28" s="393">
        <v>39</v>
      </c>
      <c r="F28" s="393">
        <v>22</v>
      </c>
      <c r="G28" s="356">
        <v>21.8</v>
      </c>
      <c r="H28" s="393">
        <v>26.7</v>
      </c>
      <c r="I28" s="393">
        <v>26</v>
      </c>
      <c r="J28" s="11"/>
    </row>
    <row r="29" spans="1:10" s="10" customFormat="1" ht="21.75" customHeight="1">
      <c r="A29" s="186" t="s">
        <v>39</v>
      </c>
      <c r="B29" s="393"/>
      <c r="C29" s="393"/>
      <c r="D29" s="393"/>
      <c r="E29" s="393"/>
      <c r="F29" s="393"/>
      <c r="G29" s="356"/>
      <c r="H29" s="393"/>
      <c r="I29" s="393"/>
      <c r="J29" s="11"/>
    </row>
    <row r="30" spans="1:10" s="10" customFormat="1" ht="21.75" customHeight="1">
      <c r="A30" s="19" t="s">
        <v>25</v>
      </c>
      <c r="B30" s="393">
        <v>323</v>
      </c>
      <c r="C30" s="393">
        <v>272.89999999999998</v>
      </c>
      <c r="D30" s="393">
        <v>214</v>
      </c>
      <c r="E30" s="393">
        <v>237</v>
      </c>
      <c r="F30" s="393">
        <v>193.5</v>
      </c>
      <c r="G30" s="356">
        <v>210.35</v>
      </c>
      <c r="H30" s="393">
        <v>223</v>
      </c>
      <c r="I30" s="393">
        <v>135</v>
      </c>
      <c r="J30" s="11"/>
    </row>
    <row r="31" spans="1:10" s="10" customFormat="1" ht="21.75" customHeight="1">
      <c r="A31" s="186" t="s">
        <v>40</v>
      </c>
      <c r="B31" s="393"/>
      <c r="C31" s="393"/>
      <c r="D31" s="393"/>
      <c r="E31" s="393"/>
      <c r="F31" s="393"/>
      <c r="G31" s="393"/>
      <c r="H31" s="393"/>
      <c r="I31" s="11"/>
      <c r="J31" s="11"/>
    </row>
    <row r="32" spans="1:10" s="10" customFormat="1" ht="8.25" customHeight="1">
      <c r="A32" s="123"/>
      <c r="B32" s="123"/>
      <c r="C32" s="123"/>
      <c r="D32" s="123"/>
      <c r="E32" s="123"/>
      <c r="F32" s="123"/>
      <c r="G32" s="123"/>
      <c r="H32" s="123"/>
      <c r="I32" s="123"/>
      <c r="J32" s="11"/>
    </row>
    <row r="33" spans="1:10" s="10" customFormat="1" ht="11.25" customHeight="1">
      <c r="A33" s="190"/>
      <c r="B33" s="190"/>
      <c r="C33" s="11"/>
      <c r="D33" s="11"/>
      <c r="E33" s="356"/>
      <c r="F33" s="356"/>
      <c r="G33" s="356"/>
      <c r="H33" s="356"/>
      <c r="I33" s="356"/>
      <c r="J33" s="11"/>
    </row>
    <row r="34" spans="1:10" s="10" customFormat="1" ht="20.100000000000001" customHeight="1">
      <c r="A34" s="128"/>
      <c r="B34" s="126"/>
      <c r="C34" s="11"/>
      <c r="D34" s="11"/>
      <c r="E34" s="356"/>
      <c r="F34" s="356"/>
      <c r="G34" s="356"/>
      <c r="H34" s="356"/>
      <c r="I34" s="356"/>
      <c r="J34" s="11"/>
    </row>
    <row r="35" spans="1:10" s="10" customFormat="1" ht="20.100000000000001" customHeight="1">
      <c r="A35" s="11"/>
      <c r="B35" s="11"/>
      <c r="C35" s="11"/>
      <c r="D35" s="11"/>
      <c r="E35" s="356"/>
      <c r="F35" s="356"/>
      <c r="G35" s="356"/>
      <c r="H35" s="356"/>
      <c r="I35" s="356"/>
      <c r="J35" s="11"/>
    </row>
    <row r="36" spans="1:10" s="10" customFormat="1" ht="20.100000000000001" customHeight="1">
      <c r="E36" s="285"/>
      <c r="F36" s="285"/>
      <c r="G36" s="285"/>
      <c r="H36" s="285"/>
      <c r="I36" s="285"/>
    </row>
    <row r="37" spans="1:10" s="10" customFormat="1" ht="20.100000000000001" customHeight="1">
      <c r="E37" s="285"/>
      <c r="F37" s="285"/>
      <c r="G37" s="285"/>
      <c r="H37" s="285"/>
      <c r="I37" s="285"/>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20.100000000000001" customHeight="1">
      <c r="E95" s="285"/>
      <c r="F95" s="285"/>
      <c r="G95" s="285"/>
      <c r="H95" s="285"/>
      <c r="I95" s="285"/>
    </row>
    <row r="96" spans="5:9" s="10" customFormat="1" ht="20.100000000000001" customHeight="1">
      <c r="E96" s="285"/>
      <c r="F96" s="285"/>
      <c r="G96" s="285"/>
      <c r="H96" s="285"/>
      <c r="I96" s="285"/>
    </row>
    <row r="97" spans="5:9" s="10" customFormat="1" ht="20.100000000000001" customHeight="1">
      <c r="E97" s="285"/>
      <c r="F97" s="285"/>
      <c r="G97" s="285"/>
      <c r="H97" s="285"/>
      <c r="I97" s="285"/>
    </row>
    <row r="98" spans="5:9" s="10" customFormat="1" ht="20.100000000000001" customHeight="1">
      <c r="E98" s="285"/>
      <c r="F98" s="285"/>
      <c r="G98" s="285"/>
      <c r="H98" s="285"/>
      <c r="I98" s="285"/>
    </row>
    <row r="99" spans="5:9" s="10" customFormat="1" ht="20.100000000000001" customHeight="1">
      <c r="E99" s="285"/>
      <c r="F99" s="285"/>
      <c r="G99" s="285"/>
      <c r="H99" s="285"/>
      <c r="I99" s="285"/>
    </row>
    <row r="100" spans="5:9" s="10" customFormat="1" ht="20.100000000000001" customHeight="1">
      <c r="E100" s="285"/>
      <c r="F100" s="285"/>
      <c r="G100" s="285"/>
      <c r="H100" s="285"/>
      <c r="I100" s="285"/>
    </row>
    <row r="101" spans="5:9" s="10" customFormat="1" ht="20.100000000000001" customHeight="1">
      <c r="E101" s="285"/>
      <c r="F101" s="285"/>
      <c r="G101" s="285"/>
      <c r="H101" s="285"/>
      <c r="I101" s="285"/>
    </row>
    <row r="102" spans="5:9" s="10" customFormat="1" ht="20.100000000000001" customHeight="1">
      <c r="E102" s="285"/>
      <c r="F102" s="285"/>
      <c r="G102" s="285"/>
      <c r="H102" s="285"/>
      <c r="I102" s="285"/>
    </row>
    <row r="103" spans="5:9" s="10" customFormat="1" ht="20.100000000000001" customHeight="1">
      <c r="E103" s="285"/>
      <c r="F103" s="285"/>
      <c r="G103" s="285"/>
      <c r="H103" s="285"/>
      <c r="I103" s="285"/>
    </row>
    <row r="104" spans="5:9" s="10" customFormat="1" ht="20.100000000000001" customHeight="1">
      <c r="E104" s="285"/>
      <c r="F104" s="285"/>
      <c r="G104" s="285"/>
      <c r="H104" s="285"/>
      <c r="I104" s="285"/>
    </row>
    <row r="105" spans="5:9" s="10" customFormat="1" ht="20.100000000000001" customHeight="1">
      <c r="E105" s="285"/>
      <c r="F105" s="285"/>
      <c r="G105" s="285"/>
      <c r="H105" s="285"/>
      <c r="I105" s="285"/>
    </row>
    <row r="106" spans="5:9" s="10" customFormat="1" ht="20.100000000000001" customHeight="1">
      <c r="E106" s="285"/>
      <c r="F106" s="285"/>
      <c r="G106" s="285"/>
      <c r="H106" s="285"/>
      <c r="I106" s="285"/>
    </row>
    <row r="107" spans="5:9" s="10" customFormat="1" ht="20.100000000000001" customHeight="1">
      <c r="E107" s="285"/>
      <c r="F107" s="285"/>
      <c r="G107" s="285"/>
      <c r="H107" s="285"/>
      <c r="I107" s="285"/>
    </row>
    <row r="108" spans="5:9" s="10" customFormat="1" ht="20.100000000000001" customHeight="1">
      <c r="E108" s="285"/>
      <c r="F108" s="285"/>
      <c r="G108" s="285"/>
      <c r="H108" s="285"/>
      <c r="I108" s="285"/>
    </row>
    <row r="109" spans="5:9" s="10" customFormat="1" ht="20.100000000000001" customHeight="1">
      <c r="E109" s="285"/>
      <c r="F109" s="285"/>
      <c r="G109" s="285"/>
      <c r="H109" s="285"/>
      <c r="I109" s="285"/>
    </row>
    <row r="110" spans="5:9" s="10" customFormat="1" ht="20.100000000000001" customHeight="1">
      <c r="E110" s="285"/>
      <c r="F110" s="285"/>
      <c r="G110" s="285"/>
      <c r="H110" s="285"/>
      <c r="I110" s="285"/>
    </row>
    <row r="111" spans="5:9" s="10" customFormat="1" ht="20.100000000000001" customHeight="1">
      <c r="E111" s="285"/>
      <c r="F111" s="285"/>
      <c r="G111" s="285"/>
      <c r="H111" s="285"/>
      <c r="I111" s="285"/>
    </row>
    <row r="112" spans="5:9" s="10" customFormat="1" ht="20.100000000000001" customHeight="1">
      <c r="E112" s="285"/>
      <c r="F112" s="285"/>
      <c r="G112" s="285"/>
      <c r="H112" s="285"/>
      <c r="I112" s="285"/>
    </row>
    <row r="113" spans="5:9" s="10" customFormat="1" ht="20.100000000000001" customHeight="1">
      <c r="E113" s="285"/>
      <c r="F113" s="285"/>
      <c r="G113" s="285"/>
      <c r="H113" s="285"/>
      <c r="I113" s="285"/>
    </row>
    <row r="114" spans="5:9" s="10" customFormat="1" ht="20.100000000000001" customHeight="1">
      <c r="E114" s="285"/>
      <c r="F114" s="285"/>
      <c r="G114" s="285"/>
      <c r="H114" s="285"/>
      <c r="I114" s="285"/>
    </row>
    <row r="115" spans="5:9" s="10" customFormat="1" ht="20.100000000000001" customHeight="1">
      <c r="E115" s="285"/>
      <c r="F115" s="285"/>
      <c r="G115" s="285"/>
      <c r="H115" s="285"/>
      <c r="I115" s="285"/>
    </row>
    <row r="116" spans="5:9" s="10" customFormat="1" ht="20.100000000000001" customHeight="1">
      <c r="E116" s="285"/>
      <c r="F116" s="285"/>
      <c r="G116" s="285"/>
      <c r="H116" s="285"/>
      <c r="I116" s="285"/>
    </row>
    <row r="117" spans="5:9" s="10" customFormat="1" ht="20.100000000000001" customHeight="1">
      <c r="E117" s="285"/>
      <c r="F117" s="285"/>
      <c r="G117" s="285"/>
      <c r="H117" s="285"/>
      <c r="I117" s="285"/>
    </row>
    <row r="118" spans="5:9" s="10" customFormat="1" ht="20.100000000000001" customHeight="1">
      <c r="E118" s="285"/>
      <c r="F118" s="285"/>
      <c r="G118" s="285"/>
      <c r="H118" s="285"/>
      <c r="I118" s="285"/>
    </row>
    <row r="119" spans="5:9" s="10" customFormat="1" ht="20.100000000000001" customHeight="1">
      <c r="E119" s="285"/>
      <c r="F119" s="285"/>
      <c r="G119" s="285"/>
      <c r="H119" s="285"/>
      <c r="I119" s="285"/>
    </row>
    <row r="120" spans="5:9" s="10" customFormat="1" ht="20.100000000000001" customHeight="1">
      <c r="E120" s="285"/>
      <c r="F120" s="285"/>
      <c r="G120" s="285"/>
      <c r="H120" s="285"/>
      <c r="I120" s="285"/>
    </row>
    <row r="121" spans="5:9" s="10" customFormat="1" ht="20.100000000000001" customHeight="1">
      <c r="E121" s="285"/>
      <c r="F121" s="285"/>
      <c r="G121" s="285"/>
      <c r="H121" s="285"/>
      <c r="I121" s="285"/>
    </row>
    <row r="122" spans="5:9" s="10" customFormat="1" ht="20.100000000000001" customHeight="1">
      <c r="E122" s="285"/>
      <c r="F122" s="285"/>
      <c r="G122" s="285"/>
      <c r="H122" s="285"/>
      <c r="I122" s="285"/>
    </row>
    <row r="123" spans="5:9" s="10" customFormat="1" ht="20.100000000000001" customHeight="1">
      <c r="E123" s="285"/>
      <c r="F123" s="285"/>
      <c r="G123" s="285"/>
      <c r="H123" s="285"/>
      <c r="I123" s="285"/>
    </row>
    <row r="124" spans="5:9" s="10" customFormat="1" ht="20.100000000000001" customHeight="1">
      <c r="E124" s="285"/>
      <c r="F124" s="285"/>
      <c r="G124" s="285"/>
      <c r="H124" s="285"/>
      <c r="I124" s="285"/>
    </row>
    <row r="125" spans="5:9" s="10" customFormat="1" ht="20.100000000000001" customHeight="1">
      <c r="E125" s="285"/>
      <c r="F125" s="285"/>
      <c r="G125" s="285"/>
      <c r="H125" s="285"/>
      <c r="I125" s="285"/>
    </row>
    <row r="126" spans="5:9" s="10" customFormat="1" ht="20.100000000000001" customHeight="1">
      <c r="E126" s="285"/>
      <c r="F126" s="285"/>
      <c r="G126" s="285"/>
      <c r="H126" s="285"/>
      <c r="I126" s="285"/>
    </row>
    <row r="127" spans="5:9" s="10" customFormat="1" ht="20.100000000000001" customHeight="1">
      <c r="E127" s="285"/>
      <c r="F127" s="285"/>
      <c r="G127" s="285"/>
      <c r="H127" s="285"/>
      <c r="I127" s="285"/>
    </row>
    <row r="128" spans="5:9" s="10" customFormat="1" ht="20.100000000000001" customHeight="1">
      <c r="E128" s="285"/>
      <c r="F128" s="285"/>
      <c r="G128" s="285"/>
      <c r="H128" s="285"/>
      <c r="I128" s="285"/>
    </row>
    <row r="129" spans="5:9" s="10" customFormat="1" ht="20.100000000000001" customHeight="1">
      <c r="E129" s="285"/>
      <c r="F129" s="285"/>
      <c r="G129" s="285"/>
      <c r="H129" s="285"/>
      <c r="I129" s="285"/>
    </row>
    <row r="130" spans="5:9" s="10" customFormat="1" ht="20.100000000000001" customHeight="1">
      <c r="E130" s="285"/>
      <c r="F130" s="285"/>
      <c r="G130" s="285"/>
      <c r="H130" s="285"/>
      <c r="I130" s="285"/>
    </row>
    <row r="131" spans="5:9" s="10" customFormat="1" ht="20.100000000000001" customHeight="1">
      <c r="E131" s="285"/>
      <c r="F131" s="285"/>
      <c r="G131" s="285"/>
      <c r="H131" s="285"/>
      <c r="I131" s="285"/>
    </row>
    <row r="132" spans="5:9" s="10" customFormat="1" ht="20.100000000000001" customHeight="1">
      <c r="E132" s="285"/>
      <c r="F132" s="285"/>
      <c r="G132" s="285"/>
      <c r="H132" s="285"/>
      <c r="I132" s="285"/>
    </row>
    <row r="133" spans="5:9" s="10" customFormat="1" ht="20.100000000000001" customHeight="1">
      <c r="E133" s="285"/>
      <c r="F133" s="285"/>
      <c r="G133" s="285"/>
      <c r="H133" s="285"/>
      <c r="I133" s="285"/>
    </row>
    <row r="134" spans="5:9" s="10" customFormat="1" ht="20.100000000000001" customHeight="1">
      <c r="E134" s="285"/>
      <c r="F134" s="285"/>
      <c r="G134" s="285"/>
      <c r="H134" s="285"/>
      <c r="I134" s="285"/>
    </row>
    <row r="135" spans="5:9" s="10" customFormat="1" ht="20.100000000000001" customHeight="1">
      <c r="E135" s="285"/>
      <c r="F135" s="285"/>
      <c r="G135" s="285"/>
      <c r="H135" s="285"/>
      <c r="I135" s="285"/>
    </row>
    <row r="136" spans="5:9" s="10" customFormat="1" ht="20.100000000000001" customHeight="1">
      <c r="E136" s="285"/>
      <c r="F136" s="285"/>
      <c r="G136" s="285"/>
      <c r="H136" s="285"/>
      <c r="I136" s="285"/>
    </row>
    <row r="137" spans="5:9" s="10" customFormat="1" ht="20.100000000000001" customHeight="1">
      <c r="E137" s="285"/>
      <c r="F137" s="285"/>
      <c r="G137" s="285"/>
      <c r="H137" s="285"/>
      <c r="I137" s="285"/>
    </row>
    <row r="138" spans="5:9" s="10" customFormat="1" ht="20.100000000000001" customHeight="1">
      <c r="E138" s="285"/>
      <c r="F138" s="285"/>
      <c r="G138" s="285"/>
      <c r="H138" s="285"/>
      <c r="I138" s="285"/>
    </row>
    <row r="139" spans="5:9" s="10" customFormat="1" ht="20.100000000000001" customHeight="1">
      <c r="E139" s="285"/>
      <c r="F139" s="285"/>
      <c r="G139" s="285"/>
      <c r="H139" s="285"/>
      <c r="I139" s="285"/>
    </row>
    <row r="140" spans="5:9" s="10" customFormat="1" ht="20.100000000000001" customHeight="1">
      <c r="E140" s="285"/>
      <c r="F140" s="285"/>
      <c r="G140" s="285"/>
      <c r="H140" s="285"/>
      <c r="I140" s="285"/>
    </row>
    <row r="141" spans="5:9" s="10" customFormat="1" ht="20.100000000000001" customHeight="1">
      <c r="E141" s="285"/>
      <c r="F141" s="285"/>
      <c r="G141" s="285"/>
      <c r="H141" s="285"/>
      <c r="I141" s="285"/>
    </row>
    <row r="142" spans="5:9" s="10" customFormat="1" ht="20.100000000000001" customHeight="1">
      <c r="E142" s="285"/>
      <c r="F142" s="285"/>
      <c r="G142" s="285"/>
      <c r="H142" s="285"/>
      <c r="I142" s="285"/>
    </row>
    <row r="143" spans="5:9" s="10" customFormat="1" ht="20.100000000000001" customHeight="1">
      <c r="E143" s="285"/>
      <c r="F143" s="285"/>
      <c r="G143" s="285"/>
      <c r="H143" s="285"/>
      <c r="I143" s="285"/>
    </row>
    <row r="144" spans="5:9" s="10" customFormat="1" ht="20.100000000000001" customHeight="1">
      <c r="E144" s="285"/>
      <c r="F144" s="285"/>
      <c r="G144" s="285"/>
      <c r="H144" s="285"/>
      <c r="I144" s="285"/>
    </row>
    <row r="145" spans="5:9" s="10" customFormat="1" ht="20.100000000000001" customHeight="1">
      <c r="E145" s="285"/>
      <c r="F145" s="285"/>
      <c r="G145" s="285"/>
      <c r="H145" s="285"/>
      <c r="I145" s="285"/>
    </row>
    <row r="146" spans="5:9" s="10" customFormat="1" ht="20.100000000000001" customHeight="1">
      <c r="E146" s="285"/>
      <c r="F146" s="285"/>
      <c r="G146" s="285"/>
      <c r="H146" s="285"/>
      <c r="I146" s="285"/>
    </row>
    <row r="147" spans="5:9" s="10" customFormat="1" ht="20.100000000000001" customHeight="1">
      <c r="E147" s="285"/>
      <c r="F147" s="285"/>
      <c r="G147" s="285"/>
      <c r="H147" s="285"/>
      <c r="I147" s="285"/>
    </row>
    <row r="148" spans="5:9" s="10" customFormat="1" ht="20.100000000000001" customHeight="1">
      <c r="E148" s="285"/>
      <c r="F148" s="285"/>
      <c r="G148" s="285"/>
      <c r="H148" s="285"/>
      <c r="I148" s="285"/>
    </row>
    <row r="149" spans="5:9" s="10" customFormat="1" ht="20.100000000000001" customHeight="1">
      <c r="E149" s="285"/>
      <c r="F149" s="285"/>
      <c r="G149" s="285"/>
      <c r="H149" s="285"/>
      <c r="I149" s="285"/>
    </row>
    <row r="150" spans="5:9" s="10" customFormat="1" ht="20.100000000000001" customHeight="1">
      <c r="E150" s="285"/>
      <c r="F150" s="285"/>
      <c r="G150" s="285"/>
      <c r="H150" s="285"/>
      <c r="I150" s="285"/>
    </row>
    <row r="151" spans="5:9" s="10" customFormat="1" ht="20.100000000000001" customHeight="1">
      <c r="E151" s="285"/>
      <c r="F151" s="285"/>
      <c r="G151" s="285"/>
      <c r="H151" s="285"/>
      <c r="I151" s="285"/>
    </row>
    <row r="152" spans="5:9" s="10" customFormat="1" ht="20.100000000000001" customHeight="1">
      <c r="E152" s="285"/>
      <c r="F152" s="285"/>
      <c r="G152" s="285"/>
      <c r="H152" s="285"/>
      <c r="I152" s="285"/>
    </row>
    <row r="153" spans="5:9" s="10" customFormat="1" ht="20.100000000000001" customHeight="1">
      <c r="E153" s="285"/>
      <c r="F153" s="285"/>
      <c r="G153" s="285"/>
      <c r="H153" s="285"/>
      <c r="I153" s="285"/>
    </row>
    <row r="154" spans="5:9" s="10" customFormat="1" ht="20.100000000000001" customHeight="1">
      <c r="E154" s="285"/>
      <c r="F154" s="285"/>
      <c r="G154" s="285"/>
      <c r="H154" s="285"/>
      <c r="I154" s="285"/>
    </row>
    <row r="155" spans="5:9" s="10" customFormat="1" ht="20.100000000000001" customHeight="1">
      <c r="E155" s="285"/>
      <c r="F155" s="285"/>
      <c r="G155" s="285"/>
      <c r="H155" s="285"/>
      <c r="I155" s="285"/>
    </row>
    <row r="156" spans="5:9" s="10" customFormat="1" ht="20.100000000000001" customHeight="1">
      <c r="E156" s="285"/>
      <c r="F156" s="285"/>
      <c r="G156" s="285"/>
      <c r="H156" s="285"/>
      <c r="I156" s="285"/>
    </row>
    <row r="157" spans="5:9" s="10" customFormat="1" ht="20.100000000000001" customHeight="1">
      <c r="E157" s="285"/>
      <c r="F157" s="285"/>
      <c r="G157" s="285"/>
      <c r="H157" s="285"/>
      <c r="I157" s="285"/>
    </row>
    <row r="158" spans="5:9" s="10" customFormat="1" ht="20.100000000000001" customHeight="1">
      <c r="E158" s="285"/>
      <c r="F158" s="285"/>
      <c r="G158" s="285"/>
      <c r="H158" s="285"/>
      <c r="I158" s="285"/>
    </row>
    <row r="159" spans="5:9" s="10" customFormat="1" ht="20.100000000000001" customHeight="1">
      <c r="E159" s="285"/>
      <c r="F159" s="285"/>
      <c r="G159" s="285"/>
      <c r="H159" s="285"/>
      <c r="I159" s="285"/>
    </row>
    <row r="160" spans="5:9" s="10" customFormat="1" ht="20.100000000000001" customHeight="1">
      <c r="E160" s="285"/>
      <c r="F160" s="285"/>
      <c r="G160" s="285"/>
      <c r="H160" s="285"/>
      <c r="I160" s="285"/>
    </row>
    <row r="161" spans="5:9" s="10" customFormat="1" ht="20.100000000000001" customHeight="1">
      <c r="E161" s="285"/>
      <c r="F161" s="285"/>
      <c r="G161" s="285"/>
      <c r="H161" s="285"/>
      <c r="I161" s="285"/>
    </row>
    <row r="162" spans="5:9" s="10" customFormat="1" ht="20.100000000000001" customHeight="1">
      <c r="E162" s="285"/>
      <c r="F162" s="285"/>
      <c r="G162" s="285"/>
      <c r="H162" s="285"/>
      <c r="I162" s="285"/>
    </row>
    <row r="163" spans="5:9" s="10" customFormat="1" ht="20.100000000000001" customHeight="1">
      <c r="E163" s="285"/>
      <c r="F163" s="285"/>
      <c r="G163" s="285"/>
      <c r="H163" s="285"/>
      <c r="I163" s="285"/>
    </row>
    <row r="164" spans="5:9" s="10" customFormat="1" ht="20.100000000000001" customHeight="1">
      <c r="E164" s="285"/>
      <c r="F164" s="285"/>
      <c r="G164" s="285"/>
      <c r="H164" s="285"/>
      <c r="I164" s="285"/>
    </row>
    <row r="165" spans="5:9" s="10" customFormat="1" ht="20.100000000000001" customHeight="1">
      <c r="E165" s="285"/>
      <c r="F165" s="285"/>
      <c r="G165" s="285"/>
      <c r="H165" s="285"/>
      <c r="I165" s="285"/>
    </row>
    <row r="166" spans="5:9" s="10" customFormat="1" ht="20.100000000000001" customHeight="1">
      <c r="E166" s="285"/>
      <c r="F166" s="285"/>
      <c r="G166" s="285"/>
      <c r="H166" s="285"/>
      <c r="I166" s="285"/>
    </row>
    <row r="167" spans="5:9" s="10" customFormat="1" ht="20.100000000000001" customHeight="1">
      <c r="E167" s="285"/>
      <c r="F167" s="285"/>
      <c r="G167" s="285"/>
      <c r="H167" s="285"/>
      <c r="I167" s="285"/>
    </row>
    <row r="168" spans="5:9" s="10" customFormat="1" ht="20.100000000000001" customHeight="1">
      <c r="E168" s="285"/>
      <c r="F168" s="285"/>
      <c r="G168" s="285"/>
      <c r="H168" s="285"/>
      <c r="I168" s="285"/>
    </row>
    <row r="169" spans="5:9" s="10" customFormat="1" ht="20.100000000000001" customHeight="1">
      <c r="E169" s="285"/>
      <c r="F169" s="285"/>
      <c r="G169" s="285"/>
      <c r="H169" s="285"/>
      <c r="I169" s="285"/>
    </row>
    <row r="170" spans="5:9" s="10" customFormat="1" ht="20.100000000000001" customHeight="1">
      <c r="E170" s="285"/>
      <c r="F170" s="285"/>
      <c r="G170" s="285"/>
      <c r="H170" s="285"/>
      <c r="I170" s="285"/>
    </row>
    <row r="171" spans="5:9" s="10" customFormat="1" ht="20.100000000000001" customHeight="1">
      <c r="E171" s="285"/>
      <c r="F171" s="285"/>
      <c r="G171" s="285"/>
      <c r="H171" s="285"/>
      <c r="I171" s="285"/>
    </row>
    <row r="172" spans="5:9" s="10" customFormat="1" ht="20.100000000000001" customHeight="1">
      <c r="E172" s="285"/>
      <c r="F172" s="285"/>
      <c r="G172" s="285"/>
      <c r="H172" s="285"/>
      <c r="I172" s="285"/>
    </row>
    <row r="173" spans="5:9" s="10" customFormat="1" ht="20.100000000000001" customHeight="1">
      <c r="E173" s="285"/>
      <c r="F173" s="285"/>
      <c r="G173" s="285"/>
      <c r="H173" s="285"/>
      <c r="I173" s="285"/>
    </row>
    <row r="174" spans="5:9" s="10" customFormat="1" ht="20.100000000000001" customHeight="1">
      <c r="E174" s="285"/>
      <c r="F174" s="285"/>
      <c r="G174" s="285"/>
      <c r="H174" s="285"/>
      <c r="I174" s="285"/>
    </row>
    <row r="175" spans="5:9" s="10" customFormat="1" ht="20.100000000000001" customHeight="1">
      <c r="E175" s="285"/>
      <c r="F175" s="285"/>
      <c r="G175" s="285"/>
      <c r="H175" s="285"/>
      <c r="I175" s="285"/>
    </row>
    <row r="176" spans="5:9" s="10" customFormat="1" ht="20.100000000000001" customHeight="1">
      <c r="E176" s="285"/>
      <c r="F176" s="285"/>
      <c r="G176" s="285"/>
      <c r="H176" s="285"/>
      <c r="I176" s="285"/>
    </row>
    <row r="177" spans="5:9" s="10" customFormat="1" ht="20.100000000000001" customHeight="1">
      <c r="E177" s="285"/>
      <c r="F177" s="285"/>
      <c r="G177" s="285"/>
      <c r="H177" s="285"/>
      <c r="I177" s="285"/>
    </row>
    <row r="178" spans="5:9" s="10" customFormat="1" ht="20.100000000000001" customHeight="1">
      <c r="E178" s="285"/>
      <c r="F178" s="285"/>
      <c r="G178" s="285"/>
      <c r="H178" s="285"/>
      <c r="I178" s="285"/>
    </row>
    <row r="179" spans="5:9" s="10" customFormat="1" ht="20.100000000000001" customHeight="1">
      <c r="E179" s="285"/>
      <c r="F179" s="285"/>
      <c r="G179" s="285"/>
      <c r="H179" s="285"/>
      <c r="I179" s="285"/>
    </row>
    <row r="180" spans="5:9" s="10" customFormat="1" ht="20.100000000000001" customHeight="1">
      <c r="E180" s="285"/>
      <c r="F180" s="285"/>
      <c r="G180" s="285"/>
      <c r="H180" s="285"/>
      <c r="I180" s="285"/>
    </row>
    <row r="181" spans="5:9" s="10" customFormat="1" ht="20.100000000000001" customHeight="1">
      <c r="E181" s="285"/>
      <c r="F181" s="285"/>
      <c r="G181" s="285"/>
      <c r="H181" s="285"/>
      <c r="I181" s="285"/>
    </row>
    <row r="182" spans="5:9" s="10" customFormat="1" ht="20.100000000000001" customHeight="1">
      <c r="E182" s="285"/>
      <c r="F182" s="285"/>
      <c r="G182" s="285"/>
      <c r="H182" s="285"/>
      <c r="I182" s="285"/>
    </row>
    <row r="183" spans="5:9" s="10" customFormat="1" ht="20.100000000000001" customHeight="1">
      <c r="E183" s="285"/>
      <c r="F183" s="285"/>
      <c r="G183" s="285"/>
      <c r="H183" s="285"/>
      <c r="I183" s="285"/>
    </row>
    <row r="184" spans="5:9" s="10" customFormat="1" ht="20.100000000000001" customHeight="1">
      <c r="E184" s="285"/>
      <c r="F184" s="285"/>
      <c r="G184" s="285"/>
      <c r="H184" s="285"/>
      <c r="I184" s="285"/>
    </row>
    <row r="185" spans="5:9" s="10" customFormat="1" ht="20.100000000000001" customHeight="1">
      <c r="E185" s="285"/>
      <c r="F185" s="285"/>
      <c r="G185" s="285"/>
      <c r="H185" s="285"/>
      <c r="I185" s="285"/>
    </row>
    <row r="186" spans="5:9" s="10" customFormat="1" ht="20.100000000000001" customHeight="1">
      <c r="E186" s="285"/>
      <c r="F186" s="285"/>
      <c r="G186" s="285"/>
      <c r="H186" s="285"/>
      <c r="I186" s="285"/>
    </row>
    <row r="187" spans="5:9" s="10" customFormat="1" ht="20.100000000000001" customHeight="1">
      <c r="E187" s="285"/>
      <c r="F187" s="285"/>
      <c r="G187" s="285"/>
      <c r="H187" s="285"/>
      <c r="I187" s="285"/>
    </row>
    <row r="188" spans="5:9" ht="20.100000000000001" customHeight="1"/>
    <row r="189" spans="5:9" ht="20.100000000000001" customHeight="1"/>
    <row r="190" spans="5:9" ht="20.100000000000001" customHeight="1"/>
    <row r="191" spans="5:9" ht="20.100000000000001" customHeight="1"/>
    <row r="192" spans="5:9"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sheetData>
  <pageMargins left="0.98425196850393704" right="0.98425196850393704" top="0.94488188976377996" bottom="1.49606299212598" header="0.511811023622047" footer="1.1811023622047201"/>
  <pageSetup paperSize="9" firstPageNumber="369"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30"/>
  <sheetViews>
    <sheetView zoomScale="103" zoomScaleNormal="103" workbookViewId="0">
      <selection activeCell="R7" sqref="R7"/>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653</v>
      </c>
      <c r="B1" s="1"/>
      <c r="E1" s="356"/>
      <c r="F1" s="356"/>
      <c r="G1" s="356"/>
      <c r="H1" s="356"/>
      <c r="I1" s="356"/>
    </row>
    <row r="2" spans="1:10" s="3" customFormat="1" ht="20.100000000000001" customHeight="1">
      <c r="A2" s="6" t="s">
        <v>428</v>
      </c>
      <c r="B2" s="1"/>
      <c r="E2" s="356"/>
      <c r="F2" s="356"/>
      <c r="G2" s="356"/>
      <c r="H2" s="356"/>
      <c r="I2" s="356"/>
    </row>
    <row r="3" spans="1:10" s="3" customFormat="1" ht="10.5" customHeight="1">
      <c r="A3" s="6"/>
      <c r="B3" s="1"/>
      <c r="E3" s="356"/>
      <c r="F3" s="356"/>
      <c r="G3" s="356"/>
      <c r="H3" s="356"/>
      <c r="I3" s="356"/>
    </row>
    <row r="4" spans="1:10" s="10" customFormat="1" ht="20.100000000000001" customHeight="1">
      <c r="A4" s="123"/>
      <c r="B4" s="180"/>
      <c r="C4" s="22" t="s">
        <v>413</v>
      </c>
      <c r="D4" s="22"/>
      <c r="E4" s="356"/>
      <c r="F4" s="356"/>
      <c r="G4" s="356"/>
      <c r="H4" s="356"/>
      <c r="I4" s="179" t="s">
        <v>413</v>
      </c>
    </row>
    <row r="5" spans="1:10" s="10" customFormat="1" ht="27" customHeight="1">
      <c r="A5" s="11"/>
      <c r="B5" s="12">
        <v>2010</v>
      </c>
      <c r="C5" s="131">
        <v>2014</v>
      </c>
      <c r="D5" s="12">
        <v>2015</v>
      </c>
      <c r="E5" s="12">
        <v>2016</v>
      </c>
      <c r="F5" s="12">
        <v>2017</v>
      </c>
      <c r="G5" s="12">
        <v>2018</v>
      </c>
      <c r="H5" s="12">
        <v>2019</v>
      </c>
      <c r="I5" s="12">
        <v>2020</v>
      </c>
    </row>
    <row r="6" spans="1:10" s="10" customFormat="1" ht="7.5" customHeight="1">
      <c r="A6" s="11"/>
      <c r="B6" s="295"/>
      <c r="C6" s="11"/>
      <c r="D6" s="295"/>
      <c r="E6" s="295"/>
      <c r="F6" s="295"/>
      <c r="G6" s="295"/>
      <c r="H6" s="295"/>
      <c r="I6" s="295"/>
    </row>
    <row r="7" spans="1:10" s="10" customFormat="1" ht="21.75" customHeight="1">
      <c r="A7" s="185" t="s">
        <v>2</v>
      </c>
      <c r="B7" s="296">
        <f>'[23]140'!D7/'[23]138'!D7*10</f>
        <v>129.62154294032024</v>
      </c>
      <c r="C7" s="296">
        <f>'141'!C7/'139'!C7*10</f>
        <v>129.49151440275699</v>
      </c>
      <c r="D7" s="296">
        <f>'141'!D7/'139'!D7*10</f>
        <v>129.06666666666666</v>
      </c>
      <c r="E7" s="296">
        <v>138.48044692737429</v>
      </c>
      <c r="F7" s="296">
        <v>147.44078199590814</v>
      </c>
      <c r="G7" s="296">
        <v>154.0415834353588</v>
      </c>
      <c r="H7" s="296">
        <v>161.3740425890077</v>
      </c>
      <c r="I7" s="296">
        <v>202.69611576542272</v>
      </c>
      <c r="J7" s="356"/>
    </row>
    <row r="8" spans="1:10" s="10" customFormat="1" ht="21.75" customHeight="1">
      <c r="A8" s="19" t="s">
        <v>3</v>
      </c>
      <c r="B8" s="297">
        <v>43.2</v>
      </c>
      <c r="C8" s="297">
        <f>'141'!C8:C9/'139'!C8:C9*10</f>
        <v>61.904761904761905</v>
      </c>
      <c r="D8" s="297">
        <f>'141'!D8:D9/'139'!D8:D9*10</f>
        <v>63.230769230769226</v>
      </c>
      <c r="E8" s="297">
        <v>74.56</v>
      </c>
      <c r="F8" s="297">
        <v>82.646341463414643</v>
      </c>
      <c r="G8" s="297">
        <v>78.029013539651842</v>
      </c>
      <c r="H8" s="297">
        <v>78.228498074454421</v>
      </c>
      <c r="I8" s="121">
        <v>151.75757575757575</v>
      </c>
      <c r="J8" s="356"/>
    </row>
    <row r="9" spans="1:10" s="10" customFormat="1" ht="21.75" customHeight="1">
      <c r="A9" s="186" t="s">
        <v>4</v>
      </c>
      <c r="B9" s="364"/>
      <c r="C9" s="364"/>
      <c r="D9" s="364"/>
      <c r="E9" s="364"/>
      <c r="F9" s="364"/>
      <c r="G9" s="364"/>
      <c r="H9" s="364"/>
      <c r="I9" s="11"/>
      <c r="J9" s="356"/>
    </row>
    <row r="10" spans="1:10" s="10" customFormat="1" ht="21.75" customHeight="1">
      <c r="A10" s="19" t="s">
        <v>5</v>
      </c>
      <c r="B10" s="373">
        <v>0</v>
      </c>
      <c r="C10" s="373">
        <v>0</v>
      </c>
      <c r="D10" s="373">
        <v>0</v>
      </c>
      <c r="E10" s="297">
        <v>0</v>
      </c>
      <c r="F10" s="297">
        <v>0</v>
      </c>
      <c r="G10" s="297">
        <v>0</v>
      </c>
      <c r="H10" s="297">
        <v>0</v>
      </c>
      <c r="I10" s="297">
        <v>0</v>
      </c>
      <c r="J10" s="356"/>
    </row>
    <row r="11" spans="1:10" s="10" customFormat="1" ht="21.75" customHeight="1">
      <c r="A11" s="186" t="s">
        <v>6</v>
      </c>
      <c r="B11" s="364"/>
      <c r="C11" s="364"/>
      <c r="D11" s="364"/>
      <c r="E11" s="364"/>
      <c r="F11" s="364"/>
      <c r="G11" s="364"/>
      <c r="H11" s="364"/>
      <c r="I11" s="11"/>
      <c r="J11" s="356"/>
    </row>
    <row r="12" spans="1:10" s="10" customFormat="1" ht="21.75" customHeight="1">
      <c r="A12" s="19" t="s">
        <v>7</v>
      </c>
      <c r="B12" s="297">
        <v>109.38</v>
      </c>
      <c r="C12" s="297">
        <f>'141'!C12:C13/'139'!C12:C13*10</f>
        <v>122</v>
      </c>
      <c r="D12" s="297">
        <f>'141'!D12:D13/'139'!D12:D13*10</f>
        <v>122</v>
      </c>
      <c r="E12" s="297">
        <v>125.625</v>
      </c>
      <c r="F12" s="297">
        <v>125.96774193548387</v>
      </c>
      <c r="G12" s="297">
        <v>125.88235294117646</v>
      </c>
      <c r="H12" s="297">
        <v>129.21176470588233</v>
      </c>
      <c r="I12" s="121">
        <v>138</v>
      </c>
      <c r="J12" s="356"/>
    </row>
    <row r="13" spans="1:10" s="10" customFormat="1" ht="21.75" customHeight="1">
      <c r="A13" s="186" t="s">
        <v>8</v>
      </c>
      <c r="B13" s="297"/>
      <c r="C13" s="297"/>
      <c r="D13" s="297"/>
      <c r="E13" s="297"/>
      <c r="F13" s="297"/>
      <c r="G13" s="297"/>
      <c r="H13" s="297"/>
      <c r="I13" s="11"/>
      <c r="J13" s="356"/>
    </row>
    <row r="14" spans="1:10" s="10" customFormat="1" ht="21.75" customHeight="1">
      <c r="A14" s="19" t="s">
        <v>9</v>
      </c>
      <c r="B14" s="297">
        <v>84.24</v>
      </c>
      <c r="C14" s="297">
        <f>'141'!C14:C15/'139'!C14:C15*10</f>
        <v>74.653465346534659</v>
      </c>
      <c r="D14" s="297">
        <f>'141'!D14:D15/'139'!D14:D15*10</f>
        <v>75</v>
      </c>
      <c r="E14" s="297">
        <v>74.28125</v>
      </c>
      <c r="F14" s="297">
        <v>75</v>
      </c>
      <c r="G14" s="297">
        <v>78</v>
      </c>
      <c r="H14" s="297">
        <v>78.5</v>
      </c>
      <c r="I14" s="121">
        <v>126.4935064935065</v>
      </c>
      <c r="J14" s="356"/>
    </row>
    <row r="15" spans="1:10" s="10" customFormat="1" ht="21.75" customHeight="1">
      <c r="A15" s="186" t="s">
        <v>31</v>
      </c>
      <c r="B15" s="297"/>
      <c r="C15" s="297"/>
      <c r="D15" s="297"/>
      <c r="E15" s="297"/>
      <c r="F15" s="297"/>
      <c r="G15" s="297"/>
      <c r="H15" s="297"/>
      <c r="I15" s="11"/>
      <c r="J15" s="356"/>
    </row>
    <row r="16" spans="1:10" s="10" customFormat="1" ht="21.75" customHeight="1">
      <c r="A16" s="19" t="s">
        <v>11</v>
      </c>
      <c r="B16" s="297">
        <v>120.99</v>
      </c>
      <c r="C16" s="297">
        <f>'141'!C16:C17/'139'!C16:C17*10</f>
        <v>122.87234042553192</v>
      </c>
      <c r="D16" s="297">
        <f>'141'!D16:D17/'139'!D16:D17*10</f>
        <v>121.1504424778761</v>
      </c>
      <c r="E16" s="297">
        <v>122.21917808219177</v>
      </c>
      <c r="F16" s="297">
        <v>122.11074561403508</v>
      </c>
      <c r="G16" s="297">
        <v>121.63221737020864</v>
      </c>
      <c r="H16" s="297">
        <v>121.8406148867314</v>
      </c>
      <c r="I16" s="121">
        <v>179.11864406779659</v>
      </c>
      <c r="J16" s="356"/>
    </row>
    <row r="17" spans="1:10" s="10" customFormat="1" ht="21.75" customHeight="1">
      <c r="A17" s="186" t="s">
        <v>32</v>
      </c>
      <c r="B17" s="297"/>
      <c r="C17" s="297"/>
      <c r="D17" s="297"/>
      <c r="E17" s="297"/>
      <c r="F17" s="297"/>
      <c r="G17" s="297"/>
      <c r="H17" s="297"/>
      <c r="I17" s="11"/>
      <c r="J17" s="356"/>
    </row>
    <row r="18" spans="1:10" s="10" customFormat="1" ht="21.75" customHeight="1">
      <c r="A18" s="19" t="s">
        <v>13</v>
      </c>
      <c r="B18" s="297">
        <v>137.41</v>
      </c>
      <c r="C18" s="297">
        <f>'141'!C18:C19/'139'!C18:C19*10</f>
        <v>152.94264339152119</v>
      </c>
      <c r="D18" s="297">
        <f>'141'!D18:D19/'139'!D18:D19*10</f>
        <v>171.36904761904762</v>
      </c>
      <c r="E18" s="297">
        <v>166.6212121212121</v>
      </c>
      <c r="F18" s="297">
        <v>162.54395604395603</v>
      </c>
      <c r="G18" s="297">
        <v>192.09567003251755</v>
      </c>
      <c r="H18" s="297">
        <v>194.53367056591844</v>
      </c>
      <c r="I18" s="121">
        <v>234.68483816013628</v>
      </c>
      <c r="J18" s="356"/>
    </row>
    <row r="19" spans="1:10" s="10" customFormat="1" ht="21.75" customHeight="1">
      <c r="A19" s="186" t="s">
        <v>34</v>
      </c>
      <c r="B19" s="297"/>
      <c r="C19" s="297"/>
      <c r="D19" s="297"/>
      <c r="E19" s="297"/>
      <c r="F19" s="297"/>
      <c r="G19" s="297"/>
      <c r="H19" s="297"/>
      <c r="I19" s="11"/>
      <c r="J19" s="356"/>
    </row>
    <row r="20" spans="1:10" s="10" customFormat="1" ht="21.75" customHeight="1">
      <c r="A20" s="19" t="s">
        <v>15</v>
      </c>
      <c r="B20" s="297">
        <v>150.03</v>
      </c>
      <c r="C20" s="297">
        <f>'141'!C20:C21/'139'!C20:C21*10</f>
        <v>138.23130841121494</v>
      </c>
      <c r="D20" s="297">
        <f>'141'!D20:D21/'139'!D20:D21*10</f>
        <v>134.66666666666666</v>
      </c>
      <c r="E20" s="297">
        <v>156.93838028169014</v>
      </c>
      <c r="F20" s="297">
        <v>179.20496894409936</v>
      </c>
      <c r="G20" s="297">
        <v>180.41087613293053</v>
      </c>
      <c r="H20" s="297">
        <v>187.81869356162775</v>
      </c>
      <c r="I20" s="121">
        <v>224.03508771929825</v>
      </c>
    </row>
    <row r="21" spans="1:10" s="10" customFormat="1" ht="21.75" customHeight="1">
      <c r="A21" s="186" t="s">
        <v>35</v>
      </c>
      <c r="B21" s="364"/>
      <c r="C21" s="364"/>
      <c r="D21" s="364"/>
      <c r="E21" s="364"/>
      <c r="F21" s="364"/>
      <c r="G21" s="364"/>
      <c r="H21" s="364"/>
      <c r="I21" s="11"/>
    </row>
    <row r="22" spans="1:10" s="10" customFormat="1" ht="21.75" customHeight="1">
      <c r="A22" s="19" t="s">
        <v>17</v>
      </c>
      <c r="B22" s="373">
        <v>0</v>
      </c>
      <c r="C22" s="373">
        <v>0</v>
      </c>
      <c r="D22" s="373">
        <v>68.569999999999993</v>
      </c>
      <c r="E22" s="297">
        <v>97.2</v>
      </c>
      <c r="F22" s="297">
        <v>85.600000000000009</v>
      </c>
      <c r="G22" s="297">
        <v>96.152173913043484</v>
      </c>
      <c r="H22" s="297">
        <v>81.950464396284829</v>
      </c>
      <c r="I22" s="121">
        <v>87.435897435897431</v>
      </c>
    </row>
    <row r="23" spans="1:10" s="10" customFormat="1" ht="21.75" customHeight="1">
      <c r="A23" s="186" t="s">
        <v>36</v>
      </c>
      <c r="B23" s="364"/>
      <c r="C23" s="364"/>
      <c r="D23" s="364"/>
      <c r="E23" s="364"/>
      <c r="F23" s="364"/>
      <c r="G23" s="364"/>
      <c r="H23" s="364"/>
      <c r="I23" s="11"/>
    </row>
    <row r="24" spans="1:10" s="10" customFormat="1" ht="21.75" customHeight="1">
      <c r="A24" s="19" t="s">
        <v>19</v>
      </c>
      <c r="B24" s="364">
        <v>35.78</v>
      </c>
      <c r="C24" s="364">
        <f>'141'!C24:C25/'139'!C24:C25*10</f>
        <v>54.793388429752063</v>
      </c>
      <c r="D24" s="364">
        <f>'141'!D24:D25/'139'!D24:D25*10</f>
        <v>52.462686567164177</v>
      </c>
      <c r="E24" s="297">
        <v>53.382978723404257</v>
      </c>
      <c r="F24" s="297">
        <v>53.767123287671232</v>
      </c>
      <c r="G24" s="297">
        <v>53.710644677661172</v>
      </c>
      <c r="H24" s="297">
        <v>53.889980353634577</v>
      </c>
      <c r="I24" s="121">
        <v>89.800000000000011</v>
      </c>
    </row>
    <row r="25" spans="1:10" s="10" customFormat="1" ht="21.75" customHeight="1">
      <c r="A25" s="186" t="s">
        <v>37</v>
      </c>
      <c r="B25" s="364"/>
      <c r="C25" s="364"/>
      <c r="D25" s="364"/>
      <c r="E25" s="364"/>
      <c r="F25" s="364"/>
      <c r="G25" s="364"/>
      <c r="H25" s="364"/>
      <c r="I25" s="11"/>
    </row>
    <row r="26" spans="1:10" s="10" customFormat="1" ht="21.75" customHeight="1">
      <c r="A26" s="19" t="s">
        <v>21</v>
      </c>
      <c r="B26" s="373">
        <v>0</v>
      </c>
      <c r="C26" s="373">
        <v>0</v>
      </c>
      <c r="D26" s="373">
        <v>0</v>
      </c>
      <c r="E26" s="297">
        <v>0</v>
      </c>
      <c r="F26" s="297">
        <v>0</v>
      </c>
      <c r="G26" s="297">
        <v>0</v>
      </c>
      <c r="H26" s="297">
        <v>0</v>
      </c>
      <c r="I26" s="297">
        <v>0</v>
      </c>
    </row>
    <row r="27" spans="1:10" s="10" customFormat="1" ht="21.75" customHeight="1">
      <c r="A27" s="186" t="s">
        <v>38</v>
      </c>
      <c r="B27" s="373"/>
      <c r="C27" s="373"/>
      <c r="D27" s="373"/>
      <c r="E27" s="373"/>
      <c r="F27" s="373"/>
      <c r="G27" s="373"/>
      <c r="H27" s="373"/>
      <c r="I27" s="11"/>
    </row>
    <row r="28" spans="1:10" s="10" customFormat="1" ht="21.75" customHeight="1">
      <c r="A28" s="19" t="s">
        <v>23</v>
      </c>
      <c r="B28" s="364">
        <v>30.12</v>
      </c>
      <c r="C28" s="364">
        <f>'141'!C28:C29/'139'!C28:C29*10</f>
        <v>64.615384615384613</v>
      </c>
      <c r="D28" s="364">
        <f>'141'!D28:D29/'139'!D28:D29*10</f>
        <v>64.358974358974365</v>
      </c>
      <c r="E28" s="297">
        <v>64.179487179487182</v>
      </c>
      <c r="F28" s="297">
        <v>64.454545454545467</v>
      </c>
      <c r="G28" s="297">
        <v>67.449541284403665</v>
      </c>
      <c r="H28" s="297">
        <v>68.50187265917603</v>
      </c>
      <c r="I28" s="121">
        <v>93.461538461538467</v>
      </c>
    </row>
    <row r="29" spans="1:10" s="10" customFormat="1" ht="21.75" customHeight="1">
      <c r="A29" s="186" t="s">
        <v>39</v>
      </c>
      <c r="B29" s="364"/>
      <c r="C29" s="364"/>
      <c r="D29" s="364"/>
      <c r="E29" s="364"/>
      <c r="F29" s="364"/>
      <c r="G29" s="364"/>
      <c r="H29" s="364"/>
      <c r="I29" s="11"/>
    </row>
    <row r="30" spans="1:10" s="10" customFormat="1" ht="21.75" customHeight="1">
      <c r="A30" s="19" t="s">
        <v>25</v>
      </c>
      <c r="B30" s="364">
        <v>145.71</v>
      </c>
      <c r="C30" s="364">
        <f>'141'!C30:C31/'139'!C30:C31*10</f>
        <v>154.84426529864419</v>
      </c>
      <c r="D30" s="364">
        <f>'141'!D30:D31/'139'!D30:D31*10</f>
        <v>153.50467289719626</v>
      </c>
      <c r="E30" s="297">
        <v>151.21518987341773</v>
      </c>
      <c r="F30" s="297">
        <v>150.85271317829458</v>
      </c>
      <c r="G30" s="297">
        <v>150.91371523651057</v>
      </c>
      <c r="H30" s="297">
        <v>153.53363228699553</v>
      </c>
      <c r="I30" s="121">
        <v>154.14814814814815</v>
      </c>
    </row>
    <row r="31" spans="1:10" s="10" customFormat="1" ht="21.75" customHeight="1">
      <c r="A31" s="186" t="s">
        <v>40</v>
      </c>
      <c r="B31" s="364"/>
      <c r="C31" s="364"/>
      <c r="D31" s="364"/>
      <c r="E31" s="364"/>
      <c r="F31" s="364"/>
      <c r="G31" s="364"/>
      <c r="H31" s="364"/>
    </row>
    <row r="32" spans="1:10" s="10" customFormat="1" ht="12.75" customHeight="1">
      <c r="A32" s="123"/>
      <c r="B32" s="123"/>
      <c r="C32" s="123"/>
      <c r="D32" s="123"/>
      <c r="E32" s="123"/>
      <c r="F32" s="123"/>
      <c r="G32" s="123"/>
      <c r="H32" s="123"/>
      <c r="I32" s="123"/>
    </row>
    <row r="33" spans="1:9" s="10" customFormat="1" ht="12.75" customHeight="1">
      <c r="A33" s="190"/>
      <c r="B33" s="190"/>
      <c r="C33" s="190"/>
      <c r="D33" s="190"/>
      <c r="E33" s="356"/>
      <c r="F33" s="356"/>
      <c r="G33" s="356"/>
      <c r="H33" s="356"/>
      <c r="I33" s="356"/>
    </row>
    <row r="34" spans="1:9" s="10" customFormat="1" ht="12.75" customHeight="1">
      <c r="A34" s="190"/>
      <c r="B34" s="190"/>
      <c r="C34" s="190"/>
      <c r="D34" s="190"/>
      <c r="E34" s="356"/>
      <c r="F34" s="356"/>
      <c r="G34" s="356"/>
      <c r="H34" s="356"/>
      <c r="I34" s="356"/>
    </row>
    <row r="35" spans="1:9" s="10" customFormat="1" ht="12.75" customHeight="1">
      <c r="A35" s="190"/>
      <c r="B35" s="190"/>
      <c r="C35" s="190"/>
      <c r="D35" s="190"/>
      <c r="E35" s="356"/>
      <c r="F35" s="356"/>
      <c r="G35" s="356"/>
      <c r="H35" s="356"/>
      <c r="I35" s="356"/>
    </row>
    <row r="36" spans="1:9" s="10" customFormat="1" ht="12.75" customHeight="1">
      <c r="A36" s="190"/>
      <c r="B36" s="190"/>
      <c r="C36" s="190"/>
      <c r="D36" s="190"/>
      <c r="E36" s="356"/>
      <c r="F36" s="356"/>
      <c r="G36" s="356"/>
      <c r="H36" s="356"/>
      <c r="I36" s="356"/>
    </row>
    <row r="37" spans="1:9" s="10" customFormat="1" ht="12.75" customHeight="1">
      <c r="A37" s="190"/>
      <c r="B37" s="190"/>
      <c r="C37" s="190"/>
      <c r="D37" s="190"/>
      <c r="E37" s="356"/>
      <c r="F37" s="356"/>
      <c r="G37" s="356"/>
      <c r="H37" s="356"/>
      <c r="I37" s="356"/>
    </row>
    <row r="38" spans="1:9" s="10" customFormat="1" ht="12.75" customHeight="1">
      <c r="A38" s="190"/>
      <c r="B38" s="190"/>
      <c r="C38" s="190"/>
      <c r="D38" s="190"/>
      <c r="E38" s="356"/>
      <c r="F38" s="356"/>
      <c r="G38" s="356"/>
      <c r="H38" s="356"/>
      <c r="I38" s="356"/>
    </row>
    <row r="39" spans="1:9" s="10" customFormat="1" ht="12.75" customHeight="1">
      <c r="A39" s="190"/>
      <c r="B39" s="190"/>
      <c r="C39" s="190"/>
      <c r="D39" s="190"/>
      <c r="E39" s="356"/>
      <c r="F39" s="356"/>
      <c r="G39" s="356"/>
      <c r="H39" s="356"/>
      <c r="I39" s="356"/>
    </row>
    <row r="40" spans="1:9" s="10" customFormat="1" ht="20.100000000000001" customHeight="1">
      <c r="A40" s="190"/>
      <c r="B40" s="190"/>
      <c r="C40" s="11"/>
      <c r="D40" s="11"/>
      <c r="E40" s="356"/>
      <c r="F40" s="356"/>
      <c r="G40" s="356"/>
      <c r="H40" s="356"/>
      <c r="I40" s="356"/>
    </row>
    <row r="41" spans="1:9" s="10" customFormat="1" ht="20.100000000000001" customHeight="1">
      <c r="A41" s="126"/>
      <c r="B41" s="127"/>
      <c r="C41" s="11"/>
      <c r="D41" s="11"/>
      <c r="E41" s="356"/>
      <c r="F41" s="356"/>
      <c r="G41" s="356"/>
      <c r="H41" s="356"/>
      <c r="I41" s="356"/>
    </row>
    <row r="42" spans="1:9" s="10" customFormat="1" ht="20.100000000000001" customHeight="1">
      <c r="A42" s="128"/>
      <c r="B42" s="126"/>
      <c r="C42" s="11"/>
      <c r="D42" s="11"/>
      <c r="E42" s="356"/>
      <c r="F42" s="356"/>
      <c r="G42" s="356"/>
      <c r="H42" s="356"/>
      <c r="I42" s="356"/>
    </row>
    <row r="43" spans="1:9" s="10" customFormat="1" ht="20.100000000000001" customHeight="1">
      <c r="A43" s="11"/>
      <c r="B43" s="11"/>
      <c r="C43" s="11"/>
      <c r="D43" s="11"/>
      <c r="E43" s="356"/>
      <c r="F43" s="356"/>
      <c r="G43" s="356"/>
      <c r="H43" s="356"/>
      <c r="I43" s="356"/>
    </row>
    <row r="44" spans="1:9" s="10" customFormat="1" ht="20.100000000000001" customHeight="1">
      <c r="A44" s="11"/>
      <c r="B44" s="11"/>
      <c r="C44" s="11"/>
      <c r="D44" s="11"/>
      <c r="E44" s="356"/>
      <c r="F44" s="356"/>
      <c r="G44" s="356"/>
      <c r="H44" s="356"/>
      <c r="I44" s="356"/>
    </row>
    <row r="45" spans="1:9" s="10" customFormat="1" ht="20.100000000000001" customHeight="1">
      <c r="E45" s="285"/>
      <c r="F45" s="285"/>
      <c r="G45" s="285"/>
      <c r="H45" s="285"/>
      <c r="I45" s="285"/>
    </row>
    <row r="46" spans="1:9" s="10" customFormat="1" ht="20.100000000000001" customHeight="1">
      <c r="E46" s="285"/>
      <c r="F46" s="285"/>
      <c r="G46" s="285"/>
      <c r="H46" s="285"/>
      <c r="I46" s="285"/>
    </row>
    <row r="47" spans="1:9" s="10" customFormat="1" ht="20.100000000000001" customHeight="1">
      <c r="E47" s="285"/>
      <c r="F47" s="285"/>
      <c r="G47" s="285"/>
      <c r="H47" s="285"/>
      <c r="I47" s="285"/>
    </row>
    <row r="48" spans="1:9"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20.100000000000001" customHeight="1">
      <c r="E95" s="285"/>
      <c r="F95" s="285"/>
      <c r="G95" s="285"/>
      <c r="H95" s="285"/>
      <c r="I95" s="285"/>
    </row>
    <row r="96" spans="5:9" s="10" customFormat="1" ht="20.100000000000001" customHeight="1">
      <c r="E96" s="285"/>
      <c r="F96" s="285"/>
      <c r="G96" s="285"/>
      <c r="H96" s="285"/>
      <c r="I96" s="285"/>
    </row>
    <row r="97" spans="5:9" s="10" customFormat="1" ht="20.100000000000001" customHeight="1">
      <c r="E97" s="285"/>
      <c r="F97" s="285"/>
      <c r="G97" s="285"/>
      <c r="H97" s="285"/>
      <c r="I97" s="285"/>
    </row>
    <row r="98" spans="5:9" s="10" customFormat="1" ht="20.100000000000001" customHeight="1">
      <c r="E98" s="285"/>
      <c r="F98" s="285"/>
      <c r="G98" s="285"/>
      <c r="H98" s="285"/>
      <c r="I98" s="285"/>
    </row>
    <row r="99" spans="5:9" s="10" customFormat="1" ht="20.100000000000001" customHeight="1">
      <c r="E99" s="285"/>
      <c r="F99" s="285"/>
      <c r="G99" s="285"/>
      <c r="H99" s="285"/>
      <c r="I99" s="285"/>
    </row>
    <row r="100" spans="5:9" s="10" customFormat="1" ht="20.100000000000001" customHeight="1">
      <c r="E100" s="285"/>
      <c r="F100" s="285"/>
      <c r="G100" s="285"/>
      <c r="H100" s="285"/>
      <c r="I100" s="285"/>
    </row>
    <row r="101" spans="5:9" s="10" customFormat="1" ht="20.100000000000001" customHeight="1">
      <c r="E101" s="285"/>
      <c r="F101" s="285"/>
      <c r="G101" s="285"/>
      <c r="H101" s="285"/>
      <c r="I101" s="285"/>
    </row>
    <row r="102" spans="5:9" s="10" customFormat="1" ht="20.100000000000001" customHeight="1">
      <c r="E102" s="285"/>
      <c r="F102" s="285"/>
      <c r="G102" s="285"/>
      <c r="H102" s="285"/>
      <c r="I102" s="285"/>
    </row>
    <row r="103" spans="5:9" s="10" customFormat="1" ht="20.100000000000001" customHeight="1">
      <c r="E103" s="285"/>
      <c r="F103" s="285"/>
      <c r="G103" s="285"/>
      <c r="H103" s="285"/>
      <c r="I103" s="285"/>
    </row>
    <row r="104" spans="5:9" s="10" customFormat="1" ht="20.100000000000001" customHeight="1">
      <c r="E104" s="285"/>
      <c r="F104" s="285"/>
      <c r="G104" s="285"/>
      <c r="H104" s="285"/>
      <c r="I104" s="285"/>
    </row>
    <row r="105" spans="5:9" s="10" customFormat="1" ht="20.100000000000001" customHeight="1">
      <c r="E105" s="285"/>
      <c r="F105" s="285"/>
      <c r="G105" s="285"/>
      <c r="H105" s="285"/>
      <c r="I105" s="285"/>
    </row>
    <row r="106" spans="5:9" s="10" customFormat="1" ht="20.100000000000001" customHeight="1">
      <c r="E106" s="285"/>
      <c r="F106" s="285"/>
      <c r="G106" s="285"/>
      <c r="H106" s="285"/>
      <c r="I106" s="285"/>
    </row>
    <row r="107" spans="5:9" s="10" customFormat="1" ht="20.100000000000001" customHeight="1">
      <c r="E107" s="285"/>
      <c r="F107" s="285"/>
      <c r="G107" s="285"/>
      <c r="H107" s="285"/>
      <c r="I107" s="285"/>
    </row>
    <row r="108" spans="5:9" s="10" customFormat="1" ht="20.100000000000001" customHeight="1">
      <c r="E108" s="285"/>
      <c r="F108" s="285"/>
      <c r="G108" s="285"/>
      <c r="H108" s="285"/>
      <c r="I108" s="285"/>
    </row>
    <row r="109" spans="5:9" s="10" customFormat="1" ht="20.100000000000001" customHeight="1">
      <c r="E109" s="285"/>
      <c r="F109" s="285"/>
      <c r="G109" s="285"/>
      <c r="H109" s="285"/>
      <c r="I109" s="285"/>
    </row>
    <row r="110" spans="5:9" s="10" customFormat="1" ht="20.100000000000001" customHeight="1">
      <c r="E110" s="285"/>
      <c r="F110" s="285"/>
      <c r="G110" s="285"/>
      <c r="H110" s="285"/>
      <c r="I110" s="285"/>
    </row>
    <row r="111" spans="5:9" s="10" customFormat="1" ht="20.100000000000001" customHeight="1">
      <c r="E111" s="285"/>
      <c r="F111" s="285"/>
      <c r="G111" s="285"/>
      <c r="H111" s="285"/>
      <c r="I111" s="285"/>
    </row>
    <row r="112" spans="5:9" s="10" customFormat="1" ht="20.100000000000001" customHeight="1">
      <c r="E112" s="285"/>
      <c r="F112" s="285"/>
      <c r="G112" s="285"/>
      <c r="H112" s="285"/>
      <c r="I112" s="285"/>
    </row>
    <row r="113" spans="5:9" s="10" customFormat="1" ht="20.100000000000001" customHeight="1">
      <c r="E113" s="285"/>
      <c r="F113" s="285"/>
      <c r="G113" s="285"/>
      <c r="H113" s="285"/>
      <c r="I113" s="285"/>
    </row>
    <row r="114" spans="5:9" s="10" customFormat="1" ht="20.100000000000001" customHeight="1">
      <c r="E114" s="285"/>
      <c r="F114" s="285"/>
      <c r="G114" s="285"/>
      <c r="H114" s="285"/>
      <c r="I114" s="285"/>
    </row>
    <row r="115" spans="5:9" s="10" customFormat="1" ht="20.100000000000001" customHeight="1">
      <c r="E115" s="285"/>
      <c r="F115" s="285"/>
      <c r="G115" s="285"/>
      <c r="H115" s="285"/>
      <c r="I115" s="285"/>
    </row>
    <row r="116" spans="5:9" s="10" customFormat="1" ht="20.100000000000001" customHeight="1">
      <c r="E116" s="285"/>
      <c r="F116" s="285"/>
      <c r="G116" s="285"/>
      <c r="H116" s="285"/>
      <c r="I116" s="285"/>
    </row>
    <row r="117" spans="5:9" s="10" customFormat="1" ht="20.100000000000001" customHeight="1">
      <c r="E117" s="285"/>
      <c r="F117" s="285"/>
      <c r="G117" s="285"/>
      <c r="H117" s="285"/>
      <c r="I117" s="285"/>
    </row>
    <row r="118" spans="5:9" s="10" customFormat="1" ht="20.100000000000001" customHeight="1">
      <c r="E118" s="285"/>
      <c r="F118" s="285"/>
      <c r="G118" s="285"/>
      <c r="H118" s="285"/>
      <c r="I118" s="285"/>
    </row>
    <row r="119" spans="5:9" s="10" customFormat="1" ht="20.100000000000001" customHeight="1">
      <c r="E119" s="285"/>
      <c r="F119" s="285"/>
      <c r="G119" s="285"/>
      <c r="H119" s="285"/>
      <c r="I119" s="285"/>
    </row>
    <row r="120" spans="5:9" s="10" customFormat="1" ht="20.100000000000001" customHeight="1">
      <c r="E120" s="285"/>
      <c r="F120" s="285"/>
      <c r="G120" s="285"/>
      <c r="H120" s="285"/>
      <c r="I120" s="285"/>
    </row>
    <row r="121" spans="5:9" s="10" customFormat="1" ht="20.100000000000001" customHeight="1">
      <c r="E121" s="285"/>
      <c r="F121" s="285"/>
      <c r="G121" s="285"/>
      <c r="H121" s="285"/>
      <c r="I121" s="285"/>
    </row>
    <row r="122" spans="5:9" s="10" customFormat="1" ht="20.100000000000001" customHeight="1">
      <c r="E122" s="285"/>
      <c r="F122" s="285"/>
      <c r="G122" s="285"/>
      <c r="H122" s="285"/>
      <c r="I122" s="285"/>
    </row>
    <row r="123" spans="5:9" s="10" customFormat="1" ht="20.100000000000001" customHeight="1">
      <c r="E123" s="285"/>
      <c r="F123" s="285"/>
      <c r="G123" s="285"/>
      <c r="H123" s="285"/>
      <c r="I123" s="285"/>
    </row>
    <row r="124" spans="5:9" s="10" customFormat="1" ht="20.100000000000001" customHeight="1">
      <c r="E124" s="285"/>
      <c r="F124" s="285"/>
      <c r="G124" s="285"/>
      <c r="H124" s="285"/>
      <c r="I124" s="285"/>
    </row>
    <row r="125" spans="5:9" s="10" customFormat="1" ht="20.100000000000001" customHeight="1">
      <c r="E125" s="285"/>
      <c r="F125" s="285"/>
      <c r="G125" s="285"/>
      <c r="H125" s="285"/>
      <c r="I125" s="285"/>
    </row>
    <row r="126" spans="5:9" s="10" customFormat="1" ht="20.100000000000001" customHeight="1">
      <c r="E126" s="285"/>
      <c r="F126" s="285"/>
      <c r="G126" s="285"/>
      <c r="H126" s="285"/>
      <c r="I126" s="285"/>
    </row>
    <row r="127" spans="5:9" s="10" customFormat="1" ht="20.100000000000001" customHeight="1">
      <c r="E127" s="285"/>
      <c r="F127" s="285"/>
      <c r="G127" s="285"/>
      <c r="H127" s="285"/>
      <c r="I127" s="285"/>
    </row>
    <row r="128" spans="5:9" s="10" customFormat="1" ht="20.100000000000001" customHeight="1">
      <c r="E128" s="285"/>
      <c r="F128" s="285"/>
      <c r="G128" s="285"/>
      <c r="H128" s="285"/>
      <c r="I128" s="285"/>
    </row>
    <row r="129" spans="5:9" s="10" customFormat="1" ht="20.100000000000001" customHeight="1">
      <c r="E129" s="285"/>
      <c r="F129" s="285"/>
      <c r="G129" s="285"/>
      <c r="H129" s="285"/>
      <c r="I129" s="285"/>
    </row>
    <row r="130" spans="5:9" s="10" customFormat="1" ht="20.100000000000001" customHeight="1">
      <c r="E130" s="285"/>
      <c r="F130" s="285"/>
      <c r="G130" s="285"/>
      <c r="H130" s="285"/>
      <c r="I130" s="285"/>
    </row>
    <row r="131" spans="5:9" s="10" customFormat="1" ht="20.100000000000001" customHeight="1">
      <c r="E131" s="285"/>
      <c r="F131" s="285"/>
      <c r="G131" s="285"/>
      <c r="H131" s="285"/>
      <c r="I131" s="285"/>
    </row>
    <row r="132" spans="5:9" s="10" customFormat="1" ht="20.100000000000001" customHeight="1">
      <c r="E132" s="285"/>
      <c r="F132" s="285"/>
      <c r="G132" s="285"/>
      <c r="H132" s="285"/>
      <c r="I132" s="285"/>
    </row>
    <row r="133" spans="5:9" s="10" customFormat="1" ht="20.100000000000001" customHeight="1">
      <c r="E133" s="285"/>
      <c r="F133" s="285"/>
      <c r="G133" s="285"/>
      <c r="H133" s="285"/>
      <c r="I133" s="285"/>
    </row>
    <row r="134" spans="5:9" s="10" customFormat="1" ht="20.100000000000001" customHeight="1">
      <c r="E134" s="285"/>
      <c r="F134" s="285"/>
      <c r="G134" s="285"/>
      <c r="H134" s="285"/>
      <c r="I134" s="285"/>
    </row>
    <row r="135" spans="5:9" s="10" customFormat="1" ht="20.100000000000001" customHeight="1">
      <c r="E135" s="285"/>
      <c r="F135" s="285"/>
      <c r="G135" s="285"/>
      <c r="H135" s="285"/>
      <c r="I135" s="285"/>
    </row>
    <row r="136" spans="5:9" s="10" customFormat="1" ht="20.100000000000001" customHeight="1">
      <c r="E136" s="285"/>
      <c r="F136" s="285"/>
      <c r="G136" s="285"/>
      <c r="H136" s="285"/>
      <c r="I136" s="285"/>
    </row>
    <row r="137" spans="5:9" s="10" customFormat="1" ht="20.100000000000001" customHeight="1">
      <c r="E137" s="285"/>
      <c r="F137" s="285"/>
      <c r="G137" s="285"/>
      <c r="H137" s="285"/>
      <c r="I137" s="285"/>
    </row>
    <row r="138" spans="5:9" s="10" customFormat="1" ht="20.100000000000001" customHeight="1">
      <c r="E138" s="285"/>
      <c r="F138" s="285"/>
      <c r="G138" s="285"/>
      <c r="H138" s="285"/>
      <c r="I138" s="285"/>
    </row>
    <row r="139" spans="5:9" s="10" customFormat="1" ht="20.100000000000001" customHeight="1">
      <c r="E139" s="285"/>
      <c r="F139" s="285"/>
      <c r="G139" s="285"/>
      <c r="H139" s="285"/>
      <c r="I139" s="285"/>
    </row>
    <row r="140" spans="5:9" s="10" customFormat="1" ht="20.100000000000001" customHeight="1">
      <c r="E140" s="285"/>
      <c r="F140" s="285"/>
      <c r="G140" s="285"/>
      <c r="H140" s="285"/>
      <c r="I140" s="285"/>
    </row>
    <row r="141" spans="5:9" s="10" customFormat="1" ht="20.100000000000001" customHeight="1">
      <c r="E141" s="285"/>
      <c r="F141" s="285"/>
      <c r="G141" s="285"/>
      <c r="H141" s="285"/>
      <c r="I141" s="285"/>
    </row>
    <row r="142" spans="5:9" s="10" customFormat="1" ht="20.100000000000001" customHeight="1">
      <c r="E142" s="285"/>
      <c r="F142" s="285"/>
      <c r="G142" s="285"/>
      <c r="H142" s="285"/>
      <c r="I142" s="285"/>
    </row>
    <row r="143" spans="5:9" s="10" customFormat="1" ht="20.100000000000001" customHeight="1">
      <c r="E143" s="285"/>
      <c r="F143" s="285"/>
      <c r="G143" s="285"/>
      <c r="H143" s="285"/>
      <c r="I143" s="285"/>
    </row>
    <row r="144" spans="5:9" s="10" customFormat="1" ht="20.100000000000001" customHeight="1">
      <c r="E144" s="285"/>
      <c r="F144" s="285"/>
      <c r="G144" s="285"/>
      <c r="H144" s="285"/>
      <c r="I144" s="285"/>
    </row>
    <row r="145" spans="5:9" s="10" customFormat="1" ht="20.100000000000001" customHeight="1">
      <c r="E145" s="285"/>
      <c r="F145" s="285"/>
      <c r="G145" s="285"/>
      <c r="H145" s="285"/>
      <c r="I145" s="285"/>
    </row>
    <row r="146" spans="5:9" s="10" customFormat="1" ht="20.100000000000001" customHeight="1">
      <c r="E146" s="285"/>
      <c r="F146" s="285"/>
      <c r="G146" s="285"/>
      <c r="H146" s="285"/>
      <c r="I146" s="285"/>
    </row>
    <row r="147" spans="5:9" s="10" customFormat="1" ht="20.100000000000001" customHeight="1">
      <c r="E147" s="285"/>
      <c r="F147" s="285"/>
      <c r="G147" s="285"/>
      <c r="H147" s="285"/>
      <c r="I147" s="285"/>
    </row>
    <row r="148" spans="5:9" s="10" customFormat="1" ht="20.100000000000001" customHeight="1">
      <c r="E148" s="285"/>
      <c r="F148" s="285"/>
      <c r="G148" s="285"/>
      <c r="H148" s="285"/>
      <c r="I148" s="285"/>
    </row>
    <row r="149" spans="5:9" s="10" customFormat="1" ht="20.100000000000001" customHeight="1">
      <c r="E149" s="285"/>
      <c r="F149" s="285"/>
      <c r="G149" s="285"/>
      <c r="H149" s="285"/>
      <c r="I149" s="285"/>
    </row>
    <row r="150" spans="5:9" s="10" customFormat="1" ht="20.100000000000001" customHeight="1">
      <c r="E150" s="285"/>
      <c r="F150" s="285"/>
      <c r="G150" s="285"/>
      <c r="H150" s="285"/>
      <c r="I150" s="285"/>
    </row>
    <row r="151" spans="5:9" s="10" customFormat="1" ht="20.100000000000001" customHeight="1">
      <c r="E151" s="285"/>
      <c r="F151" s="285"/>
      <c r="G151" s="285"/>
      <c r="H151" s="285"/>
      <c r="I151" s="285"/>
    </row>
    <row r="152" spans="5:9" s="10" customFormat="1" ht="20.100000000000001" customHeight="1">
      <c r="E152" s="285"/>
      <c r="F152" s="285"/>
      <c r="G152" s="285"/>
      <c r="H152" s="285"/>
      <c r="I152" s="285"/>
    </row>
    <row r="153" spans="5:9" s="10" customFormat="1" ht="20.100000000000001" customHeight="1">
      <c r="E153" s="285"/>
      <c r="F153" s="285"/>
      <c r="G153" s="285"/>
      <c r="H153" s="285"/>
      <c r="I153" s="285"/>
    </row>
    <row r="154" spans="5:9" s="10" customFormat="1" ht="20.100000000000001" customHeight="1">
      <c r="E154" s="285"/>
      <c r="F154" s="285"/>
      <c r="G154" s="285"/>
      <c r="H154" s="285"/>
      <c r="I154" s="285"/>
    </row>
    <row r="155" spans="5:9" s="10" customFormat="1" ht="20.100000000000001" customHeight="1">
      <c r="E155" s="285"/>
      <c r="F155" s="285"/>
      <c r="G155" s="285"/>
      <c r="H155" s="285"/>
      <c r="I155" s="285"/>
    </row>
    <row r="156" spans="5:9" s="10" customFormat="1" ht="20.100000000000001" customHeight="1">
      <c r="E156" s="285"/>
      <c r="F156" s="285"/>
      <c r="G156" s="285"/>
      <c r="H156" s="285"/>
      <c r="I156" s="285"/>
    </row>
    <row r="157" spans="5:9" s="10" customFormat="1" ht="20.100000000000001" customHeight="1">
      <c r="E157" s="285"/>
      <c r="F157" s="285"/>
      <c r="G157" s="285"/>
      <c r="H157" s="285"/>
      <c r="I157" s="285"/>
    </row>
    <row r="158" spans="5:9" s="10" customFormat="1" ht="20.100000000000001" customHeight="1">
      <c r="E158" s="285"/>
      <c r="F158" s="285"/>
      <c r="G158" s="285"/>
      <c r="H158" s="285"/>
      <c r="I158" s="285"/>
    </row>
    <row r="159" spans="5:9" s="10" customFormat="1" ht="20.100000000000001" customHeight="1">
      <c r="E159" s="285"/>
      <c r="F159" s="285"/>
      <c r="G159" s="285"/>
      <c r="H159" s="285"/>
      <c r="I159" s="285"/>
    </row>
    <row r="160" spans="5:9" s="10" customFormat="1" ht="20.100000000000001" customHeight="1">
      <c r="E160" s="285"/>
      <c r="F160" s="285"/>
      <c r="G160" s="285"/>
      <c r="H160" s="285"/>
      <c r="I160" s="285"/>
    </row>
    <row r="161" spans="5:9" s="10" customFormat="1" ht="20.100000000000001" customHeight="1">
      <c r="E161" s="285"/>
      <c r="F161" s="285"/>
      <c r="G161" s="285"/>
      <c r="H161" s="285"/>
      <c r="I161" s="285"/>
    </row>
    <row r="162" spans="5:9" s="10" customFormat="1" ht="20.100000000000001" customHeight="1">
      <c r="E162" s="285"/>
      <c r="F162" s="285"/>
      <c r="G162" s="285"/>
      <c r="H162" s="285"/>
      <c r="I162" s="285"/>
    </row>
    <row r="163" spans="5:9" s="10" customFormat="1" ht="20.100000000000001" customHeight="1">
      <c r="E163" s="285"/>
      <c r="F163" s="285"/>
      <c r="G163" s="285"/>
      <c r="H163" s="285"/>
      <c r="I163" s="285"/>
    </row>
    <row r="164" spans="5:9" s="10" customFormat="1" ht="20.100000000000001" customHeight="1">
      <c r="E164" s="285"/>
      <c r="F164" s="285"/>
      <c r="G164" s="285"/>
      <c r="H164" s="285"/>
      <c r="I164" s="285"/>
    </row>
    <row r="165" spans="5:9" s="10" customFormat="1" ht="20.100000000000001" customHeight="1">
      <c r="E165" s="285"/>
      <c r="F165" s="285"/>
      <c r="G165" s="285"/>
      <c r="H165" s="285"/>
      <c r="I165" s="285"/>
    </row>
    <row r="166" spans="5:9" s="10" customFormat="1" ht="20.100000000000001" customHeight="1">
      <c r="E166" s="285"/>
      <c r="F166" s="285"/>
      <c r="G166" s="285"/>
      <c r="H166" s="285"/>
      <c r="I166" s="285"/>
    </row>
    <row r="167" spans="5:9" s="10" customFormat="1" ht="20.100000000000001" customHeight="1">
      <c r="E167" s="285"/>
      <c r="F167" s="285"/>
      <c r="G167" s="285"/>
      <c r="H167" s="285"/>
      <c r="I167" s="285"/>
    </row>
    <row r="168" spans="5:9" s="10" customFormat="1" ht="20.100000000000001" customHeight="1">
      <c r="E168" s="285"/>
      <c r="F168" s="285"/>
      <c r="G168" s="285"/>
      <c r="H168" s="285"/>
      <c r="I168" s="285"/>
    </row>
    <row r="169" spans="5:9" s="10" customFormat="1" ht="20.100000000000001" customHeight="1">
      <c r="E169" s="285"/>
      <c r="F169" s="285"/>
      <c r="G169" s="285"/>
      <c r="H169" s="285"/>
      <c r="I169" s="285"/>
    </row>
    <row r="170" spans="5:9" s="10" customFormat="1" ht="20.100000000000001" customHeight="1">
      <c r="E170" s="285"/>
      <c r="F170" s="285"/>
      <c r="G170" s="285"/>
      <c r="H170" s="285"/>
      <c r="I170" s="285"/>
    </row>
    <row r="171" spans="5:9" s="10" customFormat="1" ht="20.100000000000001" customHeight="1">
      <c r="E171" s="285"/>
      <c r="F171" s="285"/>
      <c r="G171" s="285"/>
      <c r="H171" s="285"/>
      <c r="I171" s="285"/>
    </row>
    <row r="172" spans="5:9" s="10" customFormat="1" ht="20.100000000000001" customHeight="1">
      <c r="E172" s="285"/>
      <c r="F172" s="285"/>
      <c r="G172" s="285"/>
      <c r="H172" s="285"/>
      <c r="I172" s="285"/>
    </row>
    <row r="173" spans="5:9" s="10" customFormat="1" ht="20.100000000000001" customHeight="1">
      <c r="E173" s="285"/>
      <c r="F173" s="285"/>
      <c r="G173" s="285"/>
      <c r="H173" s="285"/>
      <c r="I173" s="285"/>
    </row>
    <row r="174" spans="5:9" s="10" customFormat="1" ht="20.100000000000001" customHeight="1">
      <c r="E174" s="285"/>
      <c r="F174" s="285"/>
      <c r="G174" s="285"/>
      <c r="H174" s="285"/>
      <c r="I174" s="285"/>
    </row>
    <row r="175" spans="5:9" s="10" customFormat="1" ht="20.100000000000001" customHeight="1">
      <c r="E175" s="285"/>
      <c r="F175" s="285"/>
      <c r="G175" s="285"/>
      <c r="H175" s="285"/>
      <c r="I175" s="285"/>
    </row>
    <row r="176" spans="5:9" s="10" customFormat="1" ht="20.100000000000001" customHeight="1">
      <c r="E176" s="285"/>
      <c r="F176" s="285"/>
      <c r="G176" s="285"/>
      <c r="H176" s="285"/>
      <c r="I176" s="285"/>
    </row>
    <row r="177" spans="5:9" s="10" customFormat="1" ht="20.100000000000001" customHeight="1">
      <c r="E177" s="285"/>
      <c r="F177" s="285"/>
      <c r="G177" s="285"/>
      <c r="H177" s="285"/>
      <c r="I177" s="285"/>
    </row>
    <row r="178" spans="5:9" s="10" customFormat="1" ht="20.100000000000001" customHeight="1">
      <c r="E178" s="285"/>
      <c r="F178" s="285"/>
      <c r="G178" s="285"/>
      <c r="H178" s="285"/>
      <c r="I178" s="285"/>
    </row>
    <row r="179" spans="5:9" s="10" customFormat="1" ht="20.100000000000001" customHeight="1">
      <c r="E179" s="285"/>
      <c r="F179" s="285"/>
      <c r="G179" s="285"/>
      <c r="H179" s="285"/>
      <c r="I179" s="285"/>
    </row>
    <row r="180" spans="5:9" s="10" customFormat="1" ht="20.100000000000001" customHeight="1">
      <c r="E180" s="285"/>
      <c r="F180" s="285"/>
      <c r="G180" s="285"/>
      <c r="H180" s="285"/>
      <c r="I180" s="285"/>
    </row>
    <row r="181" spans="5:9" s="10" customFormat="1" ht="20.100000000000001" customHeight="1">
      <c r="E181" s="285"/>
      <c r="F181" s="285"/>
      <c r="G181" s="285"/>
      <c r="H181" s="285"/>
      <c r="I181" s="285"/>
    </row>
    <row r="182" spans="5:9" s="10" customFormat="1" ht="20.100000000000001" customHeight="1">
      <c r="E182" s="285"/>
      <c r="F182" s="285"/>
      <c r="G182" s="285"/>
      <c r="H182" s="285"/>
      <c r="I182" s="285"/>
    </row>
    <row r="183" spans="5:9" s="10" customFormat="1" ht="20.100000000000001" customHeight="1">
      <c r="E183" s="285"/>
      <c r="F183" s="285"/>
      <c r="G183" s="285"/>
      <c r="H183" s="285"/>
      <c r="I183" s="285"/>
    </row>
    <row r="184" spans="5:9" s="10" customFormat="1" ht="20.100000000000001" customHeight="1">
      <c r="E184" s="285"/>
      <c r="F184" s="285"/>
      <c r="G184" s="285"/>
      <c r="H184" s="285"/>
      <c r="I184" s="285"/>
    </row>
    <row r="185" spans="5:9" s="10" customFormat="1" ht="20.100000000000001" customHeight="1">
      <c r="E185" s="285"/>
      <c r="F185" s="285"/>
      <c r="G185" s="285"/>
      <c r="H185" s="285"/>
      <c r="I185" s="285"/>
    </row>
    <row r="186" spans="5:9" s="10" customFormat="1" ht="20.100000000000001" customHeight="1">
      <c r="E186" s="285"/>
      <c r="F186" s="285"/>
      <c r="G186" s="285"/>
      <c r="H186" s="285"/>
      <c r="I186" s="285"/>
    </row>
    <row r="187" spans="5:9" s="10" customFormat="1" ht="20.100000000000001" customHeight="1">
      <c r="E187" s="285"/>
      <c r="F187" s="285"/>
      <c r="G187" s="285"/>
      <c r="H187" s="285"/>
      <c r="I187" s="285"/>
    </row>
    <row r="188" spans="5:9" s="10" customFormat="1" ht="20.100000000000001" customHeight="1">
      <c r="E188" s="285"/>
      <c r="F188" s="285"/>
      <c r="G188" s="285"/>
      <c r="H188" s="285"/>
      <c r="I188" s="285"/>
    </row>
    <row r="189" spans="5:9" s="10" customFormat="1" ht="20.100000000000001" customHeight="1">
      <c r="E189" s="285"/>
      <c r="F189" s="285"/>
      <c r="G189" s="285"/>
      <c r="H189" s="285"/>
      <c r="I189" s="285"/>
    </row>
    <row r="190" spans="5:9" s="10" customFormat="1" ht="20.100000000000001" customHeight="1">
      <c r="E190" s="285"/>
      <c r="F190" s="285"/>
      <c r="G190" s="285"/>
      <c r="H190" s="285"/>
      <c r="I190" s="285"/>
    </row>
    <row r="191" spans="5:9" s="10" customFormat="1" ht="20.100000000000001" customHeight="1">
      <c r="E191" s="285"/>
      <c r="F191" s="285"/>
      <c r="G191" s="285"/>
      <c r="H191" s="285"/>
      <c r="I191" s="285"/>
    </row>
    <row r="192" spans="5:9" s="10" customFormat="1" ht="20.100000000000001" customHeight="1">
      <c r="E192" s="285"/>
      <c r="F192" s="285"/>
      <c r="G192" s="285"/>
      <c r="H192" s="285"/>
      <c r="I192" s="285"/>
    </row>
    <row r="193" spans="5:9" s="10" customFormat="1" ht="20.100000000000001" customHeight="1">
      <c r="E193" s="285"/>
      <c r="F193" s="285"/>
      <c r="G193" s="285"/>
      <c r="H193" s="285"/>
      <c r="I193" s="285"/>
    </row>
    <row r="194" spans="5:9" s="10" customFormat="1" ht="20.100000000000001" customHeight="1">
      <c r="E194" s="285"/>
      <c r="F194" s="285"/>
      <c r="G194" s="285"/>
      <c r="H194" s="285"/>
      <c r="I194" s="285"/>
    </row>
    <row r="195" spans="5:9" s="10" customFormat="1" ht="20.100000000000001" customHeight="1">
      <c r="E195" s="285"/>
      <c r="F195" s="285"/>
      <c r="G195" s="285"/>
      <c r="H195" s="285"/>
      <c r="I195" s="285"/>
    </row>
    <row r="196" spans="5:9" s="10" customFormat="1" ht="20.100000000000001" customHeight="1">
      <c r="E196" s="285"/>
      <c r="F196" s="285"/>
      <c r="G196" s="285"/>
      <c r="H196" s="285"/>
      <c r="I196" s="285"/>
    </row>
    <row r="197" spans="5:9" ht="20.100000000000001" customHeight="1"/>
    <row r="198" spans="5:9" ht="20.100000000000001" customHeight="1"/>
    <row r="199" spans="5:9" ht="20.100000000000001" customHeight="1"/>
    <row r="200" spans="5:9" ht="20.100000000000001" customHeight="1"/>
    <row r="201" spans="5:9" ht="20.100000000000001" customHeight="1"/>
    <row r="202" spans="5:9" ht="20.100000000000001" customHeight="1"/>
    <row r="203" spans="5:9" ht="20.100000000000001" customHeight="1"/>
    <row r="204" spans="5:9" ht="20.100000000000001" customHeight="1"/>
    <row r="205" spans="5:9" ht="20.100000000000001" customHeight="1"/>
    <row r="206" spans="5:9" ht="20.100000000000001" customHeight="1"/>
    <row r="207" spans="5:9" ht="20.100000000000001" customHeight="1"/>
    <row r="208" spans="5:9"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sheetData>
  <pageMargins left="0.98425196850393704" right="0.98425196850393704" top="0.94488188976377996" bottom="1.49606299212598" header="0.511811023622047" footer="1.1811023622047201"/>
  <pageSetup paperSize="9" firstPageNumber="370"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5"/>
  <sheetViews>
    <sheetView workbookViewId="0">
      <selection activeCell="R7" sqref="R7"/>
    </sheetView>
  </sheetViews>
  <sheetFormatPr defaultRowHeight="14.25"/>
  <cols>
    <col min="1" max="1" width="25.42578125" style="10" customWidth="1"/>
    <col min="2" max="4" width="10.42578125" style="10" hidden="1" customWidth="1"/>
    <col min="5" max="9" width="10.42578125" style="356" customWidth="1"/>
    <col min="10" max="10" width="10.28515625" style="10" bestFit="1" customWidth="1"/>
    <col min="11" max="16384" width="9.140625" style="27"/>
  </cols>
  <sheetData>
    <row r="1" spans="1:10" s="3" customFormat="1" ht="24" customHeight="1">
      <c r="A1" s="1" t="s">
        <v>654</v>
      </c>
      <c r="B1" s="1"/>
      <c r="E1" s="356"/>
      <c r="F1" s="356"/>
      <c r="G1" s="356"/>
      <c r="H1" s="356"/>
      <c r="I1" s="356"/>
    </row>
    <row r="2" spans="1:10" s="3" customFormat="1" ht="20.100000000000001" customHeight="1">
      <c r="A2" s="6" t="s">
        <v>429</v>
      </c>
      <c r="B2" s="1"/>
      <c r="E2" s="356"/>
      <c r="F2" s="356"/>
      <c r="G2" s="356"/>
      <c r="H2" s="356"/>
      <c r="I2" s="356"/>
    </row>
    <row r="3" spans="1:10" s="3" customFormat="1" ht="15.75" customHeight="1">
      <c r="A3" s="6"/>
      <c r="B3" s="1"/>
      <c r="E3" s="356"/>
      <c r="F3" s="356"/>
      <c r="G3" s="356"/>
      <c r="H3" s="356"/>
      <c r="I3" s="356"/>
    </row>
    <row r="4" spans="1:10" s="10" customFormat="1" ht="20.100000000000001" customHeight="1">
      <c r="A4" s="123"/>
      <c r="B4" s="180"/>
      <c r="C4" s="11"/>
      <c r="E4" s="356"/>
      <c r="F4" s="356"/>
      <c r="G4" s="356"/>
      <c r="H4" s="356"/>
      <c r="I4" s="179" t="s">
        <v>387</v>
      </c>
    </row>
    <row r="5" spans="1:10" s="10" customFormat="1" ht="27" customHeight="1">
      <c r="A5" s="11"/>
      <c r="B5" s="12">
        <v>2010</v>
      </c>
      <c r="C5" s="131">
        <v>2014</v>
      </c>
      <c r="D5" s="12">
        <v>2015</v>
      </c>
      <c r="E5" s="12">
        <v>2016</v>
      </c>
      <c r="F5" s="12">
        <v>2017</v>
      </c>
      <c r="G5" s="12">
        <v>2018</v>
      </c>
      <c r="H5" s="12">
        <v>2019</v>
      </c>
      <c r="I5" s="12">
        <v>2020</v>
      </c>
    </row>
    <row r="6" spans="1:10" s="10" customFormat="1" ht="7.5" customHeight="1">
      <c r="A6" s="11"/>
      <c r="B6" s="323"/>
      <c r="C6" s="11"/>
      <c r="D6" s="323"/>
      <c r="E6" s="323"/>
      <c r="F6" s="323"/>
      <c r="G6" s="323"/>
      <c r="H6" s="323"/>
      <c r="I6" s="323"/>
    </row>
    <row r="7" spans="1:10" s="10" customFormat="1" ht="21.75" customHeight="1">
      <c r="A7" s="185" t="s">
        <v>2</v>
      </c>
      <c r="B7" s="298">
        <f t="shared" ref="B7:D7" si="0">SUM(B8:B31)</f>
        <v>26855</v>
      </c>
      <c r="C7" s="298">
        <f t="shared" si="0"/>
        <v>19914.5</v>
      </c>
      <c r="D7" s="298">
        <f t="shared" si="0"/>
        <v>18392</v>
      </c>
      <c r="E7" s="298">
        <v>24788</v>
      </c>
      <c r="F7" s="298">
        <v>32429.599999999999</v>
      </c>
      <c r="G7" s="298">
        <v>35858.57</v>
      </c>
      <c r="H7" s="298">
        <v>38345.700000000004</v>
      </c>
      <c r="I7" s="298">
        <v>53228</v>
      </c>
      <c r="J7" s="298"/>
    </row>
    <row r="8" spans="1:10" s="10" customFormat="1" ht="21.75" customHeight="1">
      <c r="A8" s="19" t="s">
        <v>3</v>
      </c>
      <c r="B8" s="299">
        <v>343</v>
      </c>
      <c r="C8" s="299">
        <v>390</v>
      </c>
      <c r="D8" s="299">
        <v>411</v>
      </c>
      <c r="E8" s="299">
        <v>932</v>
      </c>
      <c r="F8" s="299">
        <v>1355.4</v>
      </c>
      <c r="G8" s="299">
        <v>1210.23</v>
      </c>
      <c r="H8" s="299">
        <v>1218.8</v>
      </c>
      <c r="I8" s="356">
        <v>2504</v>
      </c>
      <c r="J8" s="356"/>
    </row>
    <row r="9" spans="1:10" s="10" customFormat="1" ht="21.75" customHeight="1">
      <c r="A9" s="186" t="s">
        <v>4</v>
      </c>
      <c r="B9" s="116"/>
      <c r="C9" s="116"/>
      <c r="D9" s="116"/>
      <c r="E9" s="116"/>
      <c r="F9" s="116"/>
      <c r="G9" s="356"/>
      <c r="H9" s="116"/>
      <c r="I9" s="116"/>
      <c r="J9" s="356"/>
    </row>
    <row r="10" spans="1:10" s="10" customFormat="1" ht="21.75" customHeight="1">
      <c r="A10" s="19" t="s">
        <v>5</v>
      </c>
      <c r="B10" s="373">
        <v>0</v>
      </c>
      <c r="C10" s="373">
        <v>0</v>
      </c>
      <c r="D10" s="373">
        <v>0</v>
      </c>
      <c r="E10" s="373">
        <v>0</v>
      </c>
      <c r="F10" s="373">
        <v>0</v>
      </c>
      <c r="G10" s="364">
        <v>0</v>
      </c>
      <c r="H10" s="373">
        <v>0</v>
      </c>
      <c r="I10" s="373">
        <v>0</v>
      </c>
      <c r="J10" s="356"/>
    </row>
    <row r="11" spans="1:10" s="10" customFormat="1" ht="21.75" customHeight="1">
      <c r="A11" s="186" t="s">
        <v>6</v>
      </c>
      <c r="B11" s="116"/>
      <c r="C11" s="116"/>
      <c r="D11" s="116"/>
      <c r="E11" s="116"/>
      <c r="F11" s="116"/>
      <c r="G11" s="356"/>
      <c r="H11" s="116"/>
      <c r="I11" s="116"/>
      <c r="J11" s="356"/>
    </row>
    <row r="12" spans="1:10" s="10" customFormat="1" ht="21.75" customHeight="1">
      <c r="A12" s="19" t="s">
        <v>7</v>
      </c>
      <c r="B12" s="299">
        <v>175</v>
      </c>
      <c r="C12" s="299">
        <v>183</v>
      </c>
      <c r="D12" s="299">
        <v>244</v>
      </c>
      <c r="E12" s="299">
        <v>502.5</v>
      </c>
      <c r="F12" s="299">
        <v>1171.5</v>
      </c>
      <c r="G12" s="299">
        <v>1070</v>
      </c>
      <c r="H12" s="299">
        <v>1098.3</v>
      </c>
      <c r="I12" s="299">
        <v>759</v>
      </c>
      <c r="J12" s="356"/>
    </row>
    <row r="13" spans="1:10" s="10" customFormat="1" ht="21.75" customHeight="1">
      <c r="A13" s="186" t="s">
        <v>8</v>
      </c>
      <c r="B13" s="299"/>
      <c r="C13" s="299"/>
      <c r="D13" s="299"/>
      <c r="E13" s="299"/>
      <c r="F13" s="299"/>
      <c r="G13" s="299"/>
      <c r="H13" s="299"/>
      <c r="I13" s="299"/>
      <c r="J13" s="356"/>
    </row>
    <row r="14" spans="1:10" s="10" customFormat="1" ht="21.75" customHeight="1">
      <c r="A14" s="19" t="s">
        <v>9</v>
      </c>
      <c r="B14" s="299">
        <v>278</v>
      </c>
      <c r="C14" s="299">
        <v>377</v>
      </c>
      <c r="D14" s="299">
        <v>465</v>
      </c>
      <c r="E14" s="299">
        <v>475.4</v>
      </c>
      <c r="F14" s="299">
        <v>457.5</v>
      </c>
      <c r="G14" s="299">
        <v>526.5</v>
      </c>
      <c r="H14" s="299">
        <v>549.5</v>
      </c>
      <c r="I14" s="299">
        <v>974</v>
      </c>
      <c r="J14" s="356"/>
    </row>
    <row r="15" spans="1:10" s="10" customFormat="1" ht="21.75" customHeight="1">
      <c r="A15" s="186" t="s">
        <v>31</v>
      </c>
      <c r="B15" s="299"/>
      <c r="C15" s="299"/>
      <c r="D15" s="299"/>
      <c r="E15" s="299"/>
      <c r="F15" s="299"/>
      <c r="G15" s="299"/>
      <c r="H15" s="299"/>
      <c r="I15" s="299"/>
      <c r="J15" s="356"/>
    </row>
    <row r="16" spans="1:10" s="10" customFormat="1" ht="21.75" customHeight="1">
      <c r="A16" s="19" t="s">
        <v>11</v>
      </c>
      <c r="B16" s="299">
        <v>3838</v>
      </c>
      <c r="C16" s="299">
        <v>1732.5</v>
      </c>
      <c r="D16" s="299">
        <v>1369</v>
      </c>
      <c r="E16" s="299">
        <v>1784.4</v>
      </c>
      <c r="F16" s="299">
        <v>2227.3000000000002</v>
      </c>
      <c r="G16" s="299">
        <v>2506.84</v>
      </c>
      <c r="H16" s="299">
        <v>3011.9</v>
      </c>
      <c r="I16" s="299">
        <v>5284</v>
      </c>
      <c r="J16" s="356"/>
    </row>
    <row r="17" spans="1:10" s="10" customFormat="1" ht="21.75" customHeight="1">
      <c r="A17" s="186" t="s">
        <v>32</v>
      </c>
      <c r="B17" s="299"/>
      <c r="C17" s="299"/>
      <c r="D17" s="299"/>
      <c r="E17" s="299"/>
      <c r="F17" s="299"/>
      <c r="G17" s="299"/>
      <c r="H17" s="299"/>
      <c r="I17" s="299"/>
      <c r="J17" s="356"/>
    </row>
    <row r="18" spans="1:10" s="10" customFormat="1" ht="21.75" customHeight="1">
      <c r="A18" s="19" t="s">
        <v>13</v>
      </c>
      <c r="B18" s="299">
        <v>8004</v>
      </c>
      <c r="C18" s="299">
        <v>6133</v>
      </c>
      <c r="D18" s="299">
        <v>5758</v>
      </c>
      <c r="E18" s="299">
        <v>7697.9</v>
      </c>
      <c r="F18" s="299">
        <v>8874.9</v>
      </c>
      <c r="G18" s="299">
        <v>11224.15</v>
      </c>
      <c r="H18" s="299">
        <v>12306.2</v>
      </c>
      <c r="I18" s="299">
        <v>13776</v>
      </c>
      <c r="J18" s="356"/>
    </row>
    <row r="19" spans="1:10" s="10" customFormat="1" ht="21.75" customHeight="1">
      <c r="A19" s="186" t="s">
        <v>34</v>
      </c>
      <c r="B19" s="299"/>
      <c r="C19" s="299"/>
      <c r="D19" s="299"/>
      <c r="E19" s="299"/>
      <c r="F19" s="299"/>
      <c r="G19" s="299"/>
      <c r="H19" s="299"/>
      <c r="I19" s="299"/>
      <c r="J19" s="356"/>
    </row>
    <row r="20" spans="1:10" s="10" customFormat="1" ht="21.75" customHeight="1">
      <c r="A20" s="19" t="s">
        <v>15</v>
      </c>
      <c r="B20" s="299">
        <v>8762</v>
      </c>
      <c r="C20" s="299">
        <v>5916.3</v>
      </c>
      <c r="D20" s="299">
        <v>5858</v>
      </c>
      <c r="E20" s="299">
        <v>8914.1</v>
      </c>
      <c r="F20" s="299">
        <v>14426</v>
      </c>
      <c r="G20" s="299">
        <v>14929</v>
      </c>
      <c r="H20" s="299">
        <v>16015.3</v>
      </c>
      <c r="I20" s="299">
        <v>26817</v>
      </c>
    </row>
    <row r="21" spans="1:10" s="10" customFormat="1" ht="21.75" customHeight="1">
      <c r="A21" s="186" t="s">
        <v>35</v>
      </c>
      <c r="B21" s="116"/>
      <c r="C21" s="116"/>
      <c r="D21" s="116"/>
      <c r="E21" s="116"/>
      <c r="F21" s="116"/>
      <c r="G21" s="356"/>
      <c r="H21" s="116"/>
      <c r="I21" s="116"/>
    </row>
    <row r="22" spans="1:10" s="10" customFormat="1" ht="21.75" customHeight="1">
      <c r="A22" s="19" t="s">
        <v>17</v>
      </c>
      <c r="B22" s="373">
        <v>0</v>
      </c>
      <c r="C22" s="373">
        <v>0</v>
      </c>
      <c r="D22" s="373">
        <v>48</v>
      </c>
      <c r="E22" s="373">
        <v>145.80000000000001</v>
      </c>
      <c r="F22" s="373">
        <v>385.2</v>
      </c>
      <c r="G22" s="356">
        <v>353.84</v>
      </c>
      <c r="H22" s="373">
        <v>264.7</v>
      </c>
      <c r="I22" s="373">
        <v>341</v>
      </c>
    </row>
    <row r="23" spans="1:10" s="10" customFormat="1" ht="21.75" customHeight="1">
      <c r="A23" s="186" t="s">
        <v>36</v>
      </c>
      <c r="B23" s="116"/>
      <c r="C23" s="116"/>
      <c r="D23" s="116"/>
      <c r="E23" s="116"/>
      <c r="F23" s="116"/>
      <c r="G23" s="356"/>
      <c r="H23" s="116"/>
      <c r="I23" s="116"/>
    </row>
    <row r="24" spans="1:10" s="10" customFormat="1" ht="21.75" customHeight="1">
      <c r="A24" s="19" t="s">
        <v>19</v>
      </c>
      <c r="B24" s="116">
        <v>252</v>
      </c>
      <c r="C24" s="116">
        <v>663</v>
      </c>
      <c r="D24" s="116">
        <v>703</v>
      </c>
      <c r="E24" s="116">
        <v>501.8</v>
      </c>
      <c r="F24" s="116">
        <v>471</v>
      </c>
      <c r="G24" s="356">
        <v>716.5</v>
      </c>
      <c r="H24" s="116">
        <v>274.3</v>
      </c>
      <c r="I24" s="116">
        <v>449</v>
      </c>
    </row>
    <row r="25" spans="1:10" s="10" customFormat="1" ht="21.75" customHeight="1">
      <c r="A25" s="186" t="s">
        <v>37</v>
      </c>
      <c r="B25" s="116"/>
      <c r="C25" s="116"/>
      <c r="D25" s="116"/>
      <c r="E25" s="116"/>
      <c r="F25" s="116"/>
      <c r="G25" s="356"/>
      <c r="H25" s="116"/>
      <c r="I25" s="116"/>
    </row>
    <row r="26" spans="1:10" s="10" customFormat="1" ht="21.75" customHeight="1">
      <c r="A26" s="19" t="s">
        <v>21</v>
      </c>
      <c r="B26" s="373">
        <v>0</v>
      </c>
      <c r="C26" s="373">
        <v>0</v>
      </c>
      <c r="D26" s="373">
        <v>0</v>
      </c>
      <c r="E26" s="373">
        <v>0</v>
      </c>
      <c r="F26" s="373">
        <v>0</v>
      </c>
      <c r="G26" s="373">
        <v>0</v>
      </c>
      <c r="H26" s="373">
        <v>0</v>
      </c>
      <c r="I26" s="373">
        <v>0</v>
      </c>
    </row>
    <row r="27" spans="1:10" s="10" customFormat="1" ht="21.75" customHeight="1">
      <c r="A27" s="186" t="s">
        <v>38</v>
      </c>
      <c r="B27" s="116"/>
      <c r="C27" s="116"/>
      <c r="D27" s="116"/>
      <c r="E27" s="116"/>
      <c r="F27" s="116"/>
      <c r="G27" s="356"/>
      <c r="H27" s="116"/>
      <c r="I27" s="116"/>
    </row>
    <row r="28" spans="1:10" s="10" customFormat="1" ht="21.75" customHeight="1">
      <c r="A28" s="19" t="s">
        <v>23</v>
      </c>
      <c r="B28" s="116">
        <v>497</v>
      </c>
      <c r="C28" s="116">
        <v>294</v>
      </c>
      <c r="D28" s="116">
        <v>251</v>
      </c>
      <c r="E28" s="116">
        <v>250.3</v>
      </c>
      <c r="F28" s="116">
        <v>141.80000000000001</v>
      </c>
      <c r="G28" s="356">
        <v>147.04</v>
      </c>
      <c r="H28" s="116">
        <v>182.9</v>
      </c>
      <c r="I28" s="116">
        <v>243</v>
      </c>
    </row>
    <row r="29" spans="1:10" s="10" customFormat="1" ht="21.75" customHeight="1">
      <c r="A29" s="186" t="s">
        <v>39</v>
      </c>
      <c r="B29" s="116"/>
      <c r="C29" s="116"/>
      <c r="D29" s="116"/>
      <c r="E29" s="116"/>
      <c r="F29" s="116"/>
      <c r="G29" s="356"/>
      <c r="H29" s="116"/>
      <c r="I29" s="116"/>
    </row>
    <row r="30" spans="1:10" s="10" customFormat="1" ht="21.75" customHeight="1">
      <c r="A30" s="19" t="s">
        <v>25</v>
      </c>
      <c r="B30" s="116">
        <v>4706</v>
      </c>
      <c r="C30" s="116">
        <v>4225.7</v>
      </c>
      <c r="D30" s="116">
        <v>3285</v>
      </c>
      <c r="E30" s="116">
        <v>3583.8</v>
      </c>
      <c r="F30" s="116">
        <v>2919</v>
      </c>
      <c r="G30" s="356">
        <v>3174.47</v>
      </c>
      <c r="H30" s="116">
        <v>3423.8</v>
      </c>
      <c r="I30" s="116">
        <v>2081</v>
      </c>
    </row>
    <row r="31" spans="1:10" s="10" customFormat="1" ht="21.75" customHeight="1">
      <c r="A31" s="186" t="s">
        <v>40</v>
      </c>
      <c r="B31" s="116"/>
      <c r="C31" s="116"/>
      <c r="D31" s="116"/>
      <c r="E31" s="116"/>
      <c r="F31" s="116"/>
      <c r="G31" s="116"/>
      <c r="H31" s="116"/>
    </row>
    <row r="32" spans="1:10" s="10" customFormat="1" ht="9.75" customHeight="1">
      <c r="A32" s="123"/>
      <c r="B32" s="123"/>
      <c r="C32" s="123"/>
      <c r="D32" s="123"/>
      <c r="E32" s="123"/>
      <c r="F32" s="123"/>
      <c r="G32" s="123"/>
      <c r="H32" s="123"/>
      <c r="I32" s="123"/>
    </row>
    <row r="33" spans="1:9" s="10" customFormat="1" ht="20.100000000000001" customHeight="1">
      <c r="A33" s="11"/>
      <c r="B33" s="11"/>
      <c r="C33" s="11"/>
      <c r="D33" s="11"/>
      <c r="E33" s="356"/>
      <c r="F33" s="356"/>
      <c r="G33" s="356"/>
      <c r="H33" s="356"/>
      <c r="I33" s="356"/>
    </row>
    <row r="34" spans="1:9" s="10" customFormat="1" ht="20.100000000000001" customHeight="1">
      <c r="A34" s="126"/>
      <c r="B34" s="127"/>
      <c r="C34" s="11"/>
      <c r="D34" s="11"/>
      <c r="E34" s="356"/>
      <c r="F34" s="356"/>
      <c r="G34" s="356"/>
      <c r="H34" s="356"/>
      <c r="I34" s="356"/>
    </row>
    <row r="35" spans="1:9" s="10" customFormat="1" ht="20.100000000000001" customHeight="1">
      <c r="A35" s="128"/>
      <c r="B35" s="126"/>
      <c r="C35" s="11"/>
      <c r="D35" s="11"/>
      <c r="E35" s="356"/>
      <c r="F35" s="356"/>
      <c r="G35" s="356"/>
      <c r="H35" s="356"/>
      <c r="I35" s="356"/>
    </row>
    <row r="36" spans="1:9" s="10" customFormat="1" ht="20.100000000000001" customHeight="1">
      <c r="A36" s="11"/>
      <c r="B36" s="11"/>
      <c r="C36" s="11"/>
      <c r="D36" s="11"/>
      <c r="E36" s="356"/>
      <c r="F36" s="356"/>
      <c r="G36" s="356"/>
      <c r="H36" s="356"/>
      <c r="I36" s="356"/>
    </row>
    <row r="37" spans="1:9" s="10" customFormat="1" ht="20.100000000000001" customHeight="1">
      <c r="A37" s="11"/>
      <c r="B37" s="11"/>
      <c r="C37" s="11"/>
      <c r="D37" s="11"/>
      <c r="E37" s="356"/>
      <c r="F37" s="356"/>
      <c r="G37" s="356"/>
      <c r="H37" s="356"/>
      <c r="I37" s="356"/>
    </row>
    <row r="38" spans="1:9" s="10" customFormat="1" ht="20.100000000000001" customHeight="1">
      <c r="E38" s="285"/>
      <c r="F38" s="285"/>
      <c r="G38" s="285"/>
      <c r="H38" s="285"/>
      <c r="I38" s="285"/>
    </row>
    <row r="39" spans="1:9" s="10" customFormat="1" ht="20.100000000000001" customHeight="1">
      <c r="E39" s="285"/>
      <c r="F39" s="285"/>
      <c r="G39" s="285"/>
      <c r="H39" s="285"/>
      <c r="I39" s="285"/>
    </row>
    <row r="40" spans="1:9" s="10" customFormat="1" ht="20.100000000000001" customHeight="1">
      <c r="E40" s="285"/>
      <c r="F40" s="285"/>
      <c r="G40" s="285"/>
      <c r="H40" s="285"/>
      <c r="I40" s="285"/>
    </row>
    <row r="41" spans="1:9" s="10" customFormat="1" ht="20.100000000000001" customHeight="1">
      <c r="E41" s="285"/>
      <c r="F41" s="285"/>
      <c r="G41" s="285"/>
      <c r="H41" s="285"/>
      <c r="I41" s="285"/>
    </row>
    <row r="42" spans="1:9" s="10" customFormat="1" ht="20.100000000000001" customHeight="1">
      <c r="E42" s="285"/>
      <c r="F42" s="285"/>
      <c r="G42" s="285"/>
      <c r="H42" s="285"/>
      <c r="I42" s="285"/>
    </row>
    <row r="43" spans="1:9" s="10" customFormat="1" ht="20.100000000000001" customHeight="1">
      <c r="E43" s="285"/>
      <c r="F43" s="285"/>
      <c r="G43" s="285"/>
      <c r="H43" s="285"/>
      <c r="I43" s="285"/>
    </row>
    <row r="44" spans="1:9" s="10" customFormat="1" ht="20.100000000000001" customHeight="1">
      <c r="E44" s="285"/>
      <c r="F44" s="285"/>
      <c r="G44" s="285"/>
      <c r="H44" s="285"/>
      <c r="I44" s="285"/>
    </row>
    <row r="45" spans="1:9" s="10" customFormat="1" ht="20.100000000000001" customHeight="1">
      <c r="E45" s="285"/>
      <c r="F45" s="285"/>
      <c r="G45" s="285"/>
      <c r="H45" s="285"/>
      <c r="I45" s="285"/>
    </row>
    <row r="46" spans="1:9" s="10" customFormat="1" ht="20.100000000000001" customHeight="1">
      <c r="E46" s="285"/>
      <c r="F46" s="285"/>
      <c r="G46" s="285"/>
      <c r="H46" s="285"/>
      <c r="I46" s="285"/>
    </row>
    <row r="47" spans="1:9" s="10" customFormat="1" ht="20.100000000000001" customHeight="1">
      <c r="E47" s="285"/>
      <c r="F47" s="285"/>
      <c r="G47" s="285"/>
      <c r="H47" s="285"/>
      <c r="I47" s="285"/>
    </row>
    <row r="48" spans="1:9"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20.100000000000001" customHeight="1">
      <c r="E95" s="285"/>
      <c r="F95" s="285"/>
      <c r="G95" s="285"/>
      <c r="H95" s="285"/>
      <c r="I95" s="285"/>
    </row>
    <row r="96" spans="5:9" s="10" customFormat="1" ht="20.100000000000001" customHeight="1">
      <c r="E96" s="285"/>
      <c r="F96" s="285"/>
      <c r="G96" s="285"/>
      <c r="H96" s="285"/>
      <c r="I96" s="285"/>
    </row>
    <row r="97" spans="5:9" s="10" customFormat="1" ht="20.100000000000001" customHeight="1">
      <c r="E97" s="285"/>
      <c r="F97" s="285"/>
      <c r="G97" s="285"/>
      <c r="H97" s="285"/>
      <c r="I97" s="285"/>
    </row>
    <row r="98" spans="5:9" s="10" customFormat="1" ht="20.100000000000001" customHeight="1">
      <c r="E98" s="285"/>
      <c r="F98" s="285"/>
      <c r="G98" s="285"/>
      <c r="H98" s="285"/>
      <c r="I98" s="285"/>
    </row>
    <row r="99" spans="5:9" s="10" customFormat="1" ht="20.100000000000001" customHeight="1">
      <c r="E99" s="285"/>
      <c r="F99" s="285"/>
      <c r="G99" s="285"/>
      <c r="H99" s="285"/>
      <c r="I99" s="285"/>
    </row>
    <row r="100" spans="5:9" s="10" customFormat="1" ht="20.100000000000001" customHeight="1">
      <c r="E100" s="285"/>
      <c r="F100" s="285"/>
      <c r="G100" s="285"/>
      <c r="H100" s="285"/>
      <c r="I100" s="285"/>
    </row>
    <row r="101" spans="5:9" s="10" customFormat="1" ht="20.100000000000001" customHeight="1">
      <c r="E101" s="285"/>
      <c r="F101" s="285"/>
      <c r="G101" s="285"/>
      <c r="H101" s="285"/>
      <c r="I101" s="285"/>
    </row>
    <row r="102" spans="5:9" s="10" customFormat="1" ht="20.100000000000001" customHeight="1">
      <c r="E102" s="285"/>
      <c r="F102" s="285"/>
      <c r="G102" s="285"/>
      <c r="H102" s="285"/>
      <c r="I102" s="285"/>
    </row>
    <row r="103" spans="5:9" s="10" customFormat="1" ht="20.100000000000001" customHeight="1">
      <c r="E103" s="285"/>
      <c r="F103" s="285"/>
      <c r="G103" s="285"/>
      <c r="H103" s="285"/>
      <c r="I103" s="285"/>
    </row>
    <row r="104" spans="5:9" s="10" customFormat="1" ht="20.100000000000001" customHeight="1">
      <c r="E104" s="285"/>
      <c r="F104" s="285"/>
      <c r="G104" s="285"/>
      <c r="H104" s="285"/>
      <c r="I104" s="285"/>
    </row>
    <row r="105" spans="5:9" s="10" customFormat="1" ht="20.100000000000001" customHeight="1">
      <c r="E105" s="285"/>
      <c r="F105" s="285"/>
      <c r="G105" s="285"/>
      <c r="H105" s="285"/>
      <c r="I105" s="285"/>
    </row>
    <row r="106" spans="5:9" s="10" customFormat="1" ht="20.100000000000001" customHeight="1">
      <c r="E106" s="285"/>
      <c r="F106" s="285"/>
      <c r="G106" s="285"/>
      <c r="H106" s="285"/>
      <c r="I106" s="285"/>
    </row>
    <row r="107" spans="5:9" s="10" customFormat="1" ht="20.100000000000001" customHeight="1">
      <c r="E107" s="285"/>
      <c r="F107" s="285"/>
      <c r="G107" s="285"/>
      <c r="H107" s="285"/>
      <c r="I107" s="285"/>
    </row>
    <row r="108" spans="5:9" s="10" customFormat="1" ht="20.100000000000001" customHeight="1">
      <c r="E108" s="285"/>
      <c r="F108" s="285"/>
      <c r="G108" s="285"/>
      <c r="H108" s="285"/>
      <c r="I108" s="285"/>
    </row>
    <row r="109" spans="5:9" s="10" customFormat="1" ht="20.100000000000001" customHeight="1">
      <c r="E109" s="285"/>
      <c r="F109" s="285"/>
      <c r="G109" s="285"/>
      <c r="H109" s="285"/>
      <c r="I109" s="285"/>
    </row>
    <row r="110" spans="5:9" s="10" customFormat="1" ht="20.100000000000001" customHeight="1">
      <c r="E110" s="285"/>
      <c r="F110" s="285"/>
      <c r="G110" s="285"/>
      <c r="H110" s="285"/>
      <c r="I110" s="285"/>
    </row>
    <row r="111" spans="5:9" s="10" customFormat="1" ht="20.100000000000001" customHeight="1">
      <c r="E111" s="285"/>
      <c r="F111" s="285"/>
      <c r="G111" s="285"/>
      <c r="H111" s="285"/>
      <c r="I111" s="285"/>
    </row>
    <row r="112" spans="5:9" s="10" customFormat="1" ht="20.100000000000001" customHeight="1">
      <c r="E112" s="285"/>
      <c r="F112" s="285"/>
      <c r="G112" s="285"/>
      <c r="H112" s="285"/>
      <c r="I112" s="285"/>
    </row>
    <row r="113" spans="5:9" s="10" customFormat="1" ht="20.100000000000001" customHeight="1">
      <c r="E113" s="285"/>
      <c r="F113" s="285"/>
      <c r="G113" s="285"/>
      <c r="H113" s="285"/>
      <c r="I113" s="285"/>
    </row>
    <row r="114" spans="5:9" s="10" customFormat="1" ht="20.100000000000001" customHeight="1">
      <c r="E114" s="285"/>
      <c r="F114" s="285"/>
      <c r="G114" s="285"/>
      <c r="H114" s="285"/>
      <c r="I114" s="285"/>
    </row>
    <row r="115" spans="5:9" s="10" customFormat="1" ht="20.100000000000001" customHeight="1">
      <c r="E115" s="285"/>
      <c r="F115" s="285"/>
      <c r="G115" s="285"/>
      <c r="H115" s="285"/>
      <c r="I115" s="285"/>
    </row>
    <row r="116" spans="5:9" s="10" customFormat="1" ht="20.100000000000001" customHeight="1">
      <c r="E116" s="285"/>
      <c r="F116" s="285"/>
      <c r="G116" s="285"/>
      <c r="H116" s="285"/>
      <c r="I116" s="285"/>
    </row>
    <row r="117" spans="5:9" s="10" customFormat="1" ht="20.100000000000001" customHeight="1">
      <c r="E117" s="285"/>
      <c r="F117" s="285"/>
      <c r="G117" s="285"/>
      <c r="H117" s="285"/>
      <c r="I117" s="285"/>
    </row>
    <row r="118" spans="5:9" s="10" customFormat="1" ht="20.100000000000001" customHeight="1">
      <c r="E118" s="285"/>
      <c r="F118" s="285"/>
      <c r="G118" s="285"/>
      <c r="H118" s="285"/>
      <c r="I118" s="285"/>
    </row>
    <row r="119" spans="5:9" s="10" customFormat="1" ht="20.100000000000001" customHeight="1">
      <c r="E119" s="285"/>
      <c r="F119" s="285"/>
      <c r="G119" s="285"/>
      <c r="H119" s="285"/>
      <c r="I119" s="285"/>
    </row>
    <row r="120" spans="5:9" s="10" customFormat="1" ht="20.100000000000001" customHeight="1">
      <c r="E120" s="285"/>
      <c r="F120" s="285"/>
      <c r="G120" s="285"/>
      <c r="H120" s="285"/>
      <c r="I120" s="285"/>
    </row>
    <row r="121" spans="5:9" s="10" customFormat="1" ht="20.100000000000001" customHeight="1">
      <c r="E121" s="285"/>
      <c r="F121" s="285"/>
      <c r="G121" s="285"/>
      <c r="H121" s="285"/>
      <c r="I121" s="285"/>
    </row>
    <row r="122" spans="5:9" s="10" customFormat="1" ht="20.100000000000001" customHeight="1">
      <c r="E122" s="285"/>
      <c r="F122" s="285"/>
      <c r="G122" s="285"/>
      <c r="H122" s="285"/>
      <c r="I122" s="285"/>
    </row>
    <row r="123" spans="5:9" s="10" customFormat="1" ht="20.100000000000001" customHeight="1">
      <c r="E123" s="285"/>
      <c r="F123" s="285"/>
      <c r="G123" s="285"/>
      <c r="H123" s="285"/>
      <c r="I123" s="285"/>
    </row>
    <row r="124" spans="5:9" s="10" customFormat="1" ht="20.100000000000001" customHeight="1">
      <c r="E124" s="285"/>
      <c r="F124" s="285"/>
      <c r="G124" s="285"/>
      <c r="H124" s="285"/>
      <c r="I124" s="285"/>
    </row>
    <row r="125" spans="5:9" s="10" customFormat="1" ht="20.100000000000001" customHeight="1">
      <c r="E125" s="285"/>
      <c r="F125" s="285"/>
      <c r="G125" s="285"/>
      <c r="H125" s="285"/>
      <c r="I125" s="285"/>
    </row>
    <row r="126" spans="5:9" s="10" customFormat="1" ht="20.100000000000001" customHeight="1">
      <c r="E126" s="285"/>
      <c r="F126" s="285"/>
      <c r="G126" s="285"/>
      <c r="H126" s="285"/>
      <c r="I126" s="285"/>
    </row>
    <row r="127" spans="5:9" s="10" customFormat="1" ht="20.100000000000001" customHeight="1">
      <c r="E127" s="285"/>
      <c r="F127" s="285"/>
      <c r="G127" s="285"/>
      <c r="H127" s="285"/>
      <c r="I127" s="285"/>
    </row>
    <row r="128" spans="5:9" s="10" customFormat="1" ht="20.100000000000001" customHeight="1">
      <c r="E128" s="285"/>
      <c r="F128" s="285"/>
      <c r="G128" s="285"/>
      <c r="H128" s="285"/>
      <c r="I128" s="285"/>
    </row>
    <row r="129" spans="5:9" s="10" customFormat="1" ht="20.100000000000001" customHeight="1">
      <c r="E129" s="285"/>
      <c r="F129" s="285"/>
      <c r="G129" s="285"/>
      <c r="H129" s="285"/>
      <c r="I129" s="285"/>
    </row>
    <row r="130" spans="5:9" s="10" customFormat="1" ht="20.100000000000001" customHeight="1">
      <c r="E130" s="285"/>
      <c r="F130" s="285"/>
      <c r="G130" s="285"/>
      <c r="H130" s="285"/>
      <c r="I130" s="285"/>
    </row>
    <row r="131" spans="5:9" s="10" customFormat="1" ht="20.100000000000001" customHeight="1">
      <c r="E131" s="285"/>
      <c r="F131" s="285"/>
      <c r="G131" s="285"/>
      <c r="H131" s="285"/>
      <c r="I131" s="285"/>
    </row>
    <row r="132" spans="5:9" s="10" customFormat="1" ht="20.100000000000001" customHeight="1">
      <c r="E132" s="285"/>
      <c r="F132" s="285"/>
      <c r="G132" s="285"/>
      <c r="H132" s="285"/>
      <c r="I132" s="285"/>
    </row>
    <row r="133" spans="5:9" s="10" customFormat="1" ht="20.100000000000001" customHeight="1">
      <c r="E133" s="285"/>
      <c r="F133" s="285"/>
      <c r="G133" s="285"/>
      <c r="H133" s="285"/>
      <c r="I133" s="285"/>
    </row>
    <row r="134" spans="5:9" s="10" customFormat="1" ht="20.100000000000001" customHeight="1">
      <c r="E134" s="285"/>
      <c r="F134" s="285"/>
      <c r="G134" s="285"/>
      <c r="H134" s="285"/>
      <c r="I134" s="285"/>
    </row>
    <row r="135" spans="5:9" s="10" customFormat="1" ht="20.100000000000001" customHeight="1">
      <c r="E135" s="285"/>
      <c r="F135" s="285"/>
      <c r="G135" s="285"/>
      <c r="H135" s="285"/>
      <c r="I135" s="285"/>
    </row>
    <row r="136" spans="5:9" s="10" customFormat="1" ht="20.100000000000001" customHeight="1">
      <c r="E136" s="285"/>
      <c r="F136" s="285"/>
      <c r="G136" s="285"/>
      <c r="H136" s="285"/>
      <c r="I136" s="285"/>
    </row>
    <row r="137" spans="5:9" s="10" customFormat="1" ht="20.100000000000001" customHeight="1">
      <c r="E137" s="285"/>
      <c r="F137" s="285"/>
      <c r="G137" s="285"/>
      <c r="H137" s="285"/>
      <c r="I137" s="285"/>
    </row>
    <row r="138" spans="5:9" s="10" customFormat="1" ht="20.100000000000001" customHeight="1">
      <c r="E138" s="285"/>
      <c r="F138" s="285"/>
      <c r="G138" s="285"/>
      <c r="H138" s="285"/>
      <c r="I138" s="285"/>
    </row>
    <row r="139" spans="5:9" s="10" customFormat="1" ht="20.100000000000001" customHeight="1">
      <c r="E139" s="285"/>
      <c r="F139" s="285"/>
      <c r="G139" s="285"/>
      <c r="H139" s="285"/>
      <c r="I139" s="285"/>
    </row>
    <row r="140" spans="5:9" s="10" customFormat="1" ht="20.100000000000001" customHeight="1">
      <c r="E140" s="285"/>
      <c r="F140" s="285"/>
      <c r="G140" s="285"/>
      <c r="H140" s="285"/>
      <c r="I140" s="285"/>
    </row>
    <row r="141" spans="5:9" s="10" customFormat="1" ht="20.100000000000001" customHeight="1">
      <c r="E141" s="285"/>
      <c r="F141" s="285"/>
      <c r="G141" s="285"/>
      <c r="H141" s="285"/>
      <c r="I141" s="285"/>
    </row>
    <row r="142" spans="5:9" s="10" customFormat="1" ht="20.100000000000001" customHeight="1">
      <c r="E142" s="285"/>
      <c r="F142" s="285"/>
      <c r="G142" s="285"/>
      <c r="H142" s="285"/>
      <c r="I142" s="285"/>
    </row>
    <row r="143" spans="5:9" s="10" customFormat="1" ht="20.100000000000001" customHeight="1">
      <c r="E143" s="285"/>
      <c r="F143" s="285"/>
      <c r="G143" s="285"/>
      <c r="H143" s="285"/>
      <c r="I143" s="285"/>
    </row>
    <row r="144" spans="5:9" s="10" customFormat="1" ht="20.100000000000001" customHeight="1">
      <c r="E144" s="285"/>
      <c r="F144" s="285"/>
      <c r="G144" s="285"/>
      <c r="H144" s="285"/>
      <c r="I144" s="285"/>
    </row>
    <row r="145" spans="5:9" s="10" customFormat="1" ht="20.100000000000001" customHeight="1">
      <c r="E145" s="285"/>
      <c r="F145" s="285"/>
      <c r="G145" s="285"/>
      <c r="H145" s="285"/>
      <c r="I145" s="285"/>
    </row>
    <row r="146" spans="5:9" s="10" customFormat="1" ht="20.100000000000001" customHeight="1">
      <c r="E146" s="285"/>
      <c r="F146" s="285"/>
      <c r="G146" s="285"/>
      <c r="H146" s="285"/>
      <c r="I146" s="285"/>
    </row>
    <row r="147" spans="5:9" s="10" customFormat="1" ht="20.100000000000001" customHeight="1">
      <c r="E147" s="285"/>
      <c r="F147" s="285"/>
      <c r="G147" s="285"/>
      <c r="H147" s="285"/>
      <c r="I147" s="285"/>
    </row>
    <row r="148" spans="5:9" s="10" customFormat="1" ht="20.100000000000001" customHeight="1">
      <c r="E148" s="285"/>
      <c r="F148" s="285"/>
      <c r="G148" s="285"/>
      <c r="H148" s="285"/>
      <c r="I148" s="285"/>
    </row>
    <row r="149" spans="5:9" s="10" customFormat="1" ht="20.100000000000001" customHeight="1">
      <c r="E149" s="285"/>
      <c r="F149" s="285"/>
      <c r="G149" s="285"/>
      <c r="H149" s="285"/>
      <c r="I149" s="285"/>
    </row>
    <row r="150" spans="5:9" s="10" customFormat="1" ht="20.100000000000001" customHeight="1">
      <c r="E150" s="285"/>
      <c r="F150" s="285"/>
      <c r="G150" s="285"/>
      <c r="H150" s="285"/>
      <c r="I150" s="285"/>
    </row>
    <row r="151" spans="5:9" s="10" customFormat="1" ht="20.100000000000001" customHeight="1">
      <c r="E151" s="285"/>
      <c r="F151" s="285"/>
      <c r="G151" s="285"/>
      <c r="H151" s="285"/>
      <c r="I151" s="285"/>
    </row>
    <row r="152" spans="5:9" s="10" customFormat="1" ht="20.100000000000001" customHeight="1">
      <c r="E152" s="285"/>
      <c r="F152" s="285"/>
      <c r="G152" s="285"/>
      <c r="H152" s="285"/>
      <c r="I152" s="285"/>
    </row>
    <row r="153" spans="5:9" s="10" customFormat="1" ht="20.100000000000001" customHeight="1">
      <c r="E153" s="285"/>
      <c r="F153" s="285"/>
      <c r="G153" s="285"/>
      <c r="H153" s="285"/>
      <c r="I153" s="285"/>
    </row>
    <row r="154" spans="5:9" s="10" customFormat="1" ht="20.100000000000001" customHeight="1">
      <c r="E154" s="285"/>
      <c r="F154" s="285"/>
      <c r="G154" s="285"/>
      <c r="H154" s="285"/>
      <c r="I154" s="285"/>
    </row>
    <row r="155" spans="5:9" s="10" customFormat="1" ht="20.100000000000001" customHeight="1">
      <c r="E155" s="285"/>
      <c r="F155" s="285"/>
      <c r="G155" s="285"/>
      <c r="H155" s="285"/>
      <c r="I155" s="285"/>
    </row>
    <row r="156" spans="5:9" s="10" customFormat="1" ht="20.100000000000001" customHeight="1">
      <c r="E156" s="285"/>
      <c r="F156" s="285"/>
      <c r="G156" s="285"/>
      <c r="H156" s="285"/>
      <c r="I156" s="285"/>
    </row>
    <row r="157" spans="5:9" s="10" customFormat="1" ht="20.100000000000001" customHeight="1">
      <c r="E157" s="285"/>
      <c r="F157" s="285"/>
      <c r="G157" s="285"/>
      <c r="H157" s="285"/>
      <c r="I157" s="285"/>
    </row>
    <row r="158" spans="5:9" s="10" customFormat="1" ht="20.100000000000001" customHeight="1">
      <c r="E158" s="285"/>
      <c r="F158" s="285"/>
      <c r="G158" s="285"/>
      <c r="H158" s="285"/>
      <c r="I158" s="285"/>
    </row>
    <row r="159" spans="5:9" s="10" customFormat="1" ht="20.100000000000001" customHeight="1">
      <c r="E159" s="285"/>
      <c r="F159" s="285"/>
      <c r="G159" s="285"/>
      <c r="H159" s="285"/>
      <c r="I159" s="285"/>
    </row>
    <row r="160" spans="5:9" s="10" customFormat="1" ht="20.100000000000001" customHeight="1">
      <c r="E160" s="285"/>
      <c r="F160" s="285"/>
      <c r="G160" s="285"/>
      <c r="H160" s="285"/>
      <c r="I160" s="285"/>
    </row>
    <row r="161" spans="5:9" s="10" customFormat="1" ht="20.100000000000001" customHeight="1">
      <c r="E161" s="285"/>
      <c r="F161" s="285"/>
      <c r="G161" s="285"/>
      <c r="H161" s="285"/>
      <c r="I161" s="285"/>
    </row>
    <row r="162" spans="5:9" s="10" customFormat="1" ht="20.100000000000001" customHeight="1">
      <c r="E162" s="285"/>
      <c r="F162" s="285"/>
      <c r="G162" s="285"/>
      <c r="H162" s="285"/>
      <c r="I162" s="285"/>
    </row>
    <row r="163" spans="5:9" s="10" customFormat="1" ht="20.100000000000001" customHeight="1">
      <c r="E163" s="285"/>
      <c r="F163" s="285"/>
      <c r="G163" s="285"/>
      <c r="H163" s="285"/>
      <c r="I163" s="285"/>
    </row>
    <row r="164" spans="5:9" s="10" customFormat="1" ht="20.100000000000001" customHeight="1">
      <c r="E164" s="285"/>
      <c r="F164" s="285"/>
      <c r="G164" s="285"/>
      <c r="H164" s="285"/>
      <c r="I164" s="285"/>
    </row>
    <row r="165" spans="5:9" s="10" customFormat="1" ht="20.100000000000001" customHeight="1">
      <c r="E165" s="285"/>
      <c r="F165" s="285"/>
      <c r="G165" s="285"/>
      <c r="H165" s="285"/>
      <c r="I165" s="285"/>
    </row>
    <row r="166" spans="5:9" s="10" customFormat="1" ht="20.100000000000001" customHeight="1">
      <c r="E166" s="285"/>
      <c r="F166" s="285"/>
      <c r="G166" s="285"/>
      <c r="H166" s="285"/>
      <c r="I166" s="285"/>
    </row>
    <row r="167" spans="5:9" s="10" customFormat="1" ht="20.100000000000001" customHeight="1">
      <c r="E167" s="285"/>
      <c r="F167" s="285"/>
      <c r="G167" s="285"/>
      <c r="H167" s="285"/>
      <c r="I167" s="285"/>
    </row>
    <row r="168" spans="5:9" s="10" customFormat="1" ht="20.100000000000001" customHeight="1">
      <c r="E168" s="285"/>
      <c r="F168" s="285"/>
      <c r="G168" s="285"/>
      <c r="H168" s="285"/>
      <c r="I168" s="285"/>
    </row>
    <row r="169" spans="5:9" s="10" customFormat="1" ht="20.100000000000001" customHeight="1">
      <c r="E169" s="285"/>
      <c r="F169" s="285"/>
      <c r="G169" s="285"/>
      <c r="H169" s="285"/>
      <c r="I169" s="285"/>
    </row>
    <row r="170" spans="5:9" s="10" customFormat="1" ht="20.100000000000001" customHeight="1">
      <c r="E170" s="285"/>
      <c r="F170" s="285"/>
      <c r="G170" s="285"/>
      <c r="H170" s="285"/>
      <c r="I170" s="285"/>
    </row>
    <row r="171" spans="5:9" s="10" customFormat="1" ht="20.100000000000001" customHeight="1">
      <c r="E171" s="285"/>
      <c r="F171" s="285"/>
      <c r="G171" s="285"/>
      <c r="H171" s="285"/>
      <c r="I171" s="285"/>
    </row>
    <row r="172" spans="5:9" s="10" customFormat="1" ht="20.100000000000001" customHeight="1">
      <c r="E172" s="285"/>
      <c r="F172" s="285"/>
      <c r="G172" s="285"/>
      <c r="H172" s="285"/>
      <c r="I172" s="285"/>
    </row>
    <row r="173" spans="5:9" s="10" customFormat="1" ht="20.100000000000001" customHeight="1">
      <c r="E173" s="285"/>
      <c r="F173" s="285"/>
      <c r="G173" s="285"/>
      <c r="H173" s="285"/>
      <c r="I173" s="285"/>
    </row>
    <row r="174" spans="5:9" s="10" customFormat="1" ht="20.100000000000001" customHeight="1">
      <c r="E174" s="285"/>
      <c r="F174" s="285"/>
      <c r="G174" s="285"/>
      <c r="H174" s="285"/>
      <c r="I174" s="285"/>
    </row>
    <row r="175" spans="5:9" s="10" customFormat="1" ht="20.100000000000001" customHeight="1">
      <c r="E175" s="285"/>
      <c r="F175" s="285"/>
      <c r="G175" s="285"/>
      <c r="H175" s="285"/>
      <c r="I175" s="285"/>
    </row>
    <row r="176" spans="5:9" s="10" customFormat="1" ht="20.100000000000001" customHeight="1">
      <c r="E176" s="285"/>
      <c r="F176" s="285"/>
      <c r="G176" s="285"/>
      <c r="H176" s="285"/>
      <c r="I176" s="285"/>
    </row>
    <row r="177" spans="5:9" s="10" customFormat="1" ht="20.100000000000001" customHeight="1">
      <c r="E177" s="285"/>
      <c r="F177" s="285"/>
      <c r="G177" s="285"/>
      <c r="H177" s="285"/>
      <c r="I177" s="285"/>
    </row>
    <row r="178" spans="5:9" s="10" customFormat="1" ht="20.100000000000001" customHeight="1">
      <c r="E178" s="285"/>
      <c r="F178" s="285"/>
      <c r="G178" s="285"/>
      <c r="H178" s="285"/>
      <c r="I178" s="285"/>
    </row>
    <row r="179" spans="5:9" s="10" customFormat="1" ht="20.100000000000001" customHeight="1">
      <c r="E179" s="285"/>
      <c r="F179" s="285"/>
      <c r="G179" s="285"/>
      <c r="H179" s="285"/>
      <c r="I179" s="285"/>
    </row>
    <row r="180" spans="5:9" s="10" customFormat="1" ht="20.100000000000001" customHeight="1">
      <c r="E180" s="285"/>
      <c r="F180" s="285"/>
      <c r="G180" s="285"/>
      <c r="H180" s="285"/>
      <c r="I180" s="285"/>
    </row>
    <row r="181" spans="5:9" s="10" customFormat="1" ht="20.100000000000001" customHeight="1">
      <c r="E181" s="285"/>
      <c r="F181" s="285"/>
      <c r="G181" s="285"/>
      <c r="H181" s="285"/>
      <c r="I181" s="285"/>
    </row>
    <row r="182" spans="5:9" s="10" customFormat="1" ht="20.100000000000001" customHeight="1">
      <c r="E182" s="285"/>
      <c r="F182" s="285"/>
      <c r="G182" s="285"/>
      <c r="H182" s="285"/>
      <c r="I182" s="285"/>
    </row>
    <row r="183" spans="5:9" s="10" customFormat="1" ht="20.100000000000001" customHeight="1">
      <c r="E183" s="285"/>
      <c r="F183" s="285"/>
      <c r="G183" s="285"/>
      <c r="H183" s="285"/>
      <c r="I183" s="285"/>
    </row>
    <row r="184" spans="5:9" s="10" customFormat="1" ht="20.100000000000001" customHeight="1">
      <c r="E184" s="285"/>
      <c r="F184" s="285"/>
      <c r="G184" s="285"/>
      <c r="H184" s="285"/>
      <c r="I184" s="285"/>
    </row>
    <row r="185" spans="5:9" s="10" customFormat="1" ht="20.100000000000001" customHeight="1">
      <c r="E185" s="285"/>
      <c r="F185" s="285"/>
      <c r="G185" s="285"/>
      <c r="H185" s="285"/>
      <c r="I185" s="285"/>
    </row>
    <row r="186" spans="5:9" s="10" customFormat="1" ht="20.100000000000001" customHeight="1">
      <c r="E186" s="285"/>
      <c r="F186" s="285"/>
      <c r="G186" s="285"/>
      <c r="H186" s="285"/>
      <c r="I186" s="285"/>
    </row>
    <row r="187" spans="5:9" s="10" customFormat="1" ht="20.100000000000001" customHeight="1">
      <c r="E187" s="285"/>
      <c r="F187" s="285"/>
      <c r="G187" s="285"/>
      <c r="H187" s="285"/>
      <c r="I187" s="285"/>
    </row>
    <row r="188" spans="5:9" s="10" customFormat="1" ht="20.100000000000001" customHeight="1">
      <c r="E188" s="285"/>
      <c r="F188" s="285"/>
      <c r="G188" s="285"/>
      <c r="H188" s="285"/>
      <c r="I188" s="285"/>
    </row>
    <row r="189" spans="5:9" s="10" customFormat="1" ht="20.100000000000001" customHeight="1">
      <c r="E189" s="285"/>
      <c r="F189" s="285"/>
      <c r="G189" s="285"/>
      <c r="H189" s="285"/>
      <c r="I189" s="285"/>
    </row>
    <row r="190" spans="5:9" s="10" customFormat="1" ht="20.100000000000001" customHeight="1">
      <c r="E190" s="285"/>
      <c r="F190" s="285"/>
      <c r="G190" s="285"/>
      <c r="H190" s="285"/>
      <c r="I190" s="285"/>
    </row>
    <row r="191" spans="5:9" ht="20.100000000000001" customHeight="1"/>
    <row r="192" spans="5:9"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sheetData>
  <pageMargins left="0.98425196850393704" right="0.98425196850393704" top="0.94488188976377996" bottom="1.49606299212598" header="0.511811023622047" footer="1.1811023622047201"/>
  <pageSetup paperSize="9" firstPageNumber="371"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6"/>
  <sheetViews>
    <sheetView workbookViewId="0">
      <selection activeCell="R7" sqref="R7"/>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655</v>
      </c>
      <c r="B1" s="1"/>
      <c r="E1" s="356"/>
      <c r="F1" s="356"/>
      <c r="G1" s="356"/>
      <c r="H1" s="356"/>
      <c r="I1" s="356"/>
    </row>
    <row r="2" spans="1:10" s="3" customFormat="1" ht="20.100000000000001" customHeight="1">
      <c r="A2" s="6" t="s">
        <v>430</v>
      </c>
      <c r="B2" s="1"/>
      <c r="E2" s="356"/>
      <c r="F2" s="356"/>
      <c r="G2" s="356"/>
      <c r="H2" s="356"/>
      <c r="I2" s="356"/>
    </row>
    <row r="3" spans="1:10" s="3" customFormat="1" ht="9" customHeight="1">
      <c r="A3" s="6"/>
      <c r="B3" s="1"/>
      <c r="E3" s="356"/>
      <c r="F3" s="356"/>
      <c r="G3" s="356"/>
      <c r="H3" s="356"/>
      <c r="I3" s="356"/>
    </row>
    <row r="4" spans="1:10" s="10" customFormat="1" ht="20.100000000000001" customHeight="1">
      <c r="A4" s="123"/>
      <c r="B4" s="180"/>
      <c r="C4" s="11"/>
      <c r="E4" s="356"/>
      <c r="F4" s="356"/>
      <c r="G4" s="356"/>
      <c r="H4" s="356"/>
      <c r="I4" s="179" t="s">
        <v>424</v>
      </c>
      <c r="J4" s="11"/>
    </row>
    <row r="5" spans="1:10" s="10" customFormat="1" ht="23.25" customHeight="1">
      <c r="A5" s="11"/>
      <c r="B5" s="12">
        <v>2010</v>
      </c>
      <c r="C5" s="131">
        <v>2014</v>
      </c>
      <c r="D5" s="12">
        <v>2015</v>
      </c>
      <c r="E5" s="12">
        <v>2016</v>
      </c>
      <c r="F5" s="12">
        <v>2017</v>
      </c>
      <c r="G5" s="12">
        <v>2018</v>
      </c>
      <c r="H5" s="12">
        <v>2019</v>
      </c>
      <c r="I5" s="12">
        <v>2020</v>
      </c>
      <c r="J5" s="11"/>
    </row>
    <row r="6" spans="1:10" s="10" customFormat="1" ht="7.5" customHeight="1">
      <c r="A6" s="11"/>
      <c r="B6" s="323"/>
      <c r="C6" s="11"/>
      <c r="D6" s="323"/>
      <c r="E6" s="323"/>
      <c r="F6" s="323"/>
      <c r="G6" s="323"/>
      <c r="H6" s="323"/>
      <c r="I6" s="323"/>
      <c r="J6" s="11"/>
    </row>
    <row r="7" spans="1:10" s="10" customFormat="1" ht="21.75" customHeight="1">
      <c r="A7" s="185" t="s">
        <v>2</v>
      </c>
      <c r="B7" s="298">
        <f>SUM(B8:B31)</f>
        <v>2967</v>
      </c>
      <c r="C7" s="298">
        <f>SUM(C8:C31)+1</f>
        <v>2480.3000000000002</v>
      </c>
      <c r="D7" s="298">
        <f t="shared" ref="D7" si="0">SUM(D8:D31)</f>
        <v>2118</v>
      </c>
      <c r="E7" s="298">
        <v>1884</v>
      </c>
      <c r="F7" s="298">
        <v>765.5</v>
      </c>
      <c r="G7" s="298">
        <v>496.68</v>
      </c>
      <c r="H7" s="298">
        <v>476.09999999999997</v>
      </c>
      <c r="I7" s="298">
        <v>435</v>
      </c>
      <c r="J7" s="11"/>
    </row>
    <row r="8" spans="1:10" s="10" customFormat="1" ht="21.75" customHeight="1">
      <c r="A8" s="19" t="s">
        <v>3</v>
      </c>
      <c r="B8" s="373">
        <v>0</v>
      </c>
      <c r="C8" s="373">
        <v>0</v>
      </c>
      <c r="D8" s="373">
        <v>0</v>
      </c>
      <c r="E8" s="373">
        <v>0</v>
      </c>
      <c r="F8" s="373">
        <v>0</v>
      </c>
      <c r="G8" s="364">
        <v>0</v>
      </c>
      <c r="H8" s="373">
        <v>0</v>
      </c>
      <c r="I8" s="373">
        <v>0</v>
      </c>
      <c r="J8" s="11"/>
    </row>
    <row r="9" spans="1:10" s="10" customFormat="1" ht="21.75" customHeight="1">
      <c r="A9" s="186" t="s">
        <v>4</v>
      </c>
      <c r="B9" s="116"/>
      <c r="C9" s="116"/>
      <c r="D9" s="116"/>
      <c r="E9" s="116"/>
      <c r="F9" s="116"/>
      <c r="G9" s="356"/>
      <c r="H9" s="116"/>
      <c r="J9" s="11"/>
    </row>
    <row r="10" spans="1:10" s="10" customFormat="1" ht="21.75" customHeight="1">
      <c r="A10" s="19" t="s">
        <v>5</v>
      </c>
      <c r="B10" s="373">
        <v>0</v>
      </c>
      <c r="C10" s="373">
        <v>0</v>
      </c>
      <c r="D10" s="373">
        <v>0</v>
      </c>
      <c r="E10" s="373">
        <v>0</v>
      </c>
      <c r="F10" s="373">
        <v>0</v>
      </c>
      <c r="G10" s="373">
        <v>0</v>
      </c>
      <c r="H10" s="374">
        <v>0</v>
      </c>
      <c r="I10" s="374">
        <v>0</v>
      </c>
      <c r="J10" s="11"/>
    </row>
    <row r="11" spans="1:10" s="10" customFormat="1" ht="21.75" customHeight="1">
      <c r="A11" s="186" t="s">
        <v>6</v>
      </c>
      <c r="B11" s="116"/>
      <c r="C11" s="116"/>
      <c r="D11" s="116"/>
      <c r="E11" s="116"/>
      <c r="F11" s="116"/>
      <c r="G11" s="356"/>
      <c r="H11" s="116"/>
      <c r="J11" s="11"/>
    </row>
    <row r="12" spans="1:10" s="10" customFormat="1" ht="21.75" customHeight="1">
      <c r="A12" s="19" t="s">
        <v>7</v>
      </c>
      <c r="B12" s="299">
        <v>977</v>
      </c>
      <c r="C12" s="299">
        <v>565</v>
      </c>
      <c r="D12" s="299">
        <v>562</v>
      </c>
      <c r="E12" s="299">
        <v>510</v>
      </c>
      <c r="F12" s="299">
        <v>300</v>
      </c>
      <c r="G12" s="299">
        <v>180</v>
      </c>
      <c r="H12" s="299">
        <v>200</v>
      </c>
      <c r="I12" s="10">
        <v>200</v>
      </c>
      <c r="J12" s="11"/>
    </row>
    <row r="13" spans="1:10" s="10" customFormat="1" ht="21.75" customHeight="1">
      <c r="A13" s="186" t="s">
        <v>8</v>
      </c>
      <c r="B13" s="299"/>
      <c r="C13" s="299"/>
      <c r="D13" s="299"/>
      <c r="E13" s="299"/>
      <c r="F13" s="299"/>
      <c r="G13" s="299"/>
      <c r="H13" s="299"/>
      <c r="J13" s="11"/>
    </row>
    <row r="14" spans="1:10" s="10" customFormat="1" ht="21.75" customHeight="1">
      <c r="A14" s="19" t="s">
        <v>9</v>
      </c>
      <c r="B14" s="299">
        <v>20</v>
      </c>
      <c r="C14" s="299">
        <v>5</v>
      </c>
      <c r="D14" s="299">
        <v>5</v>
      </c>
      <c r="E14" s="299">
        <v>5</v>
      </c>
      <c r="F14" s="299">
        <v>5</v>
      </c>
      <c r="G14" s="299">
        <v>5.5</v>
      </c>
      <c r="H14" s="299">
        <v>5.5</v>
      </c>
      <c r="I14" s="10">
        <v>6</v>
      </c>
      <c r="J14" s="11"/>
    </row>
    <row r="15" spans="1:10" s="10" customFormat="1" ht="21.75" customHeight="1">
      <c r="A15" s="186" t="s">
        <v>31</v>
      </c>
      <c r="B15" s="299"/>
      <c r="C15" s="299"/>
      <c r="D15" s="299"/>
      <c r="E15" s="299"/>
      <c r="F15" s="299"/>
      <c r="G15" s="299"/>
      <c r="H15" s="299"/>
      <c r="J15" s="11"/>
    </row>
    <row r="16" spans="1:10" s="10" customFormat="1" ht="21.75" customHeight="1">
      <c r="A16" s="19" t="s">
        <v>11</v>
      </c>
      <c r="B16" s="299">
        <v>13</v>
      </c>
      <c r="C16" s="299">
        <v>16.8</v>
      </c>
      <c r="D16" s="299">
        <v>13</v>
      </c>
      <c r="E16" s="299">
        <v>13</v>
      </c>
      <c r="F16" s="299">
        <v>16.5</v>
      </c>
      <c r="G16" s="299">
        <v>13.7</v>
      </c>
      <c r="H16" s="299">
        <v>11.9</v>
      </c>
      <c r="I16" s="10">
        <v>12</v>
      </c>
      <c r="J16" s="11"/>
    </row>
    <row r="17" spans="1:10" s="10" customFormat="1" ht="21.75" customHeight="1">
      <c r="A17" s="186" t="s">
        <v>32</v>
      </c>
      <c r="B17" s="299"/>
      <c r="C17" s="299"/>
      <c r="D17" s="299"/>
      <c r="E17" s="299"/>
      <c r="F17" s="299"/>
      <c r="G17" s="299"/>
      <c r="H17" s="299"/>
      <c r="J17" s="11"/>
    </row>
    <row r="18" spans="1:10" s="10" customFormat="1" ht="21.75" customHeight="1">
      <c r="A18" s="19" t="s">
        <v>13</v>
      </c>
      <c r="B18" s="299">
        <v>10</v>
      </c>
      <c r="C18" s="373">
        <v>0</v>
      </c>
      <c r="D18" s="299">
        <v>0</v>
      </c>
      <c r="E18" s="299">
        <v>0</v>
      </c>
      <c r="F18" s="299">
        <v>0</v>
      </c>
      <c r="G18" s="299">
        <v>0</v>
      </c>
      <c r="H18" s="299">
        <v>0</v>
      </c>
      <c r="I18" s="10">
        <v>3</v>
      </c>
      <c r="J18" s="373"/>
    </row>
    <row r="19" spans="1:10" s="10" customFormat="1" ht="21.75" customHeight="1">
      <c r="A19" s="186" t="s">
        <v>34</v>
      </c>
      <c r="B19" s="299"/>
      <c r="C19" s="299"/>
      <c r="D19" s="299"/>
      <c r="E19" s="299"/>
      <c r="F19" s="299"/>
      <c r="G19" s="299"/>
      <c r="H19" s="299"/>
      <c r="J19" s="11"/>
    </row>
    <row r="20" spans="1:10" s="10" customFormat="1" ht="21.75" customHeight="1">
      <c r="A20" s="19" t="s">
        <v>15</v>
      </c>
      <c r="B20" s="299">
        <v>111</v>
      </c>
      <c r="C20" s="299">
        <v>21</v>
      </c>
      <c r="D20" s="299">
        <v>22</v>
      </c>
      <c r="E20" s="299">
        <v>63</v>
      </c>
      <c r="F20" s="299">
        <v>20</v>
      </c>
      <c r="G20" s="116">
        <v>17</v>
      </c>
      <c r="H20" s="299">
        <v>2</v>
      </c>
      <c r="I20" s="10">
        <v>5</v>
      </c>
      <c r="J20" s="11"/>
    </row>
    <row r="21" spans="1:10" s="10" customFormat="1" ht="21.75" customHeight="1">
      <c r="A21" s="186" t="s">
        <v>35</v>
      </c>
      <c r="B21" s="116"/>
      <c r="C21" s="116"/>
      <c r="D21" s="116"/>
      <c r="E21" s="116"/>
      <c r="F21" s="116"/>
      <c r="G21" s="356"/>
      <c r="H21" s="116"/>
      <c r="J21" s="11"/>
    </row>
    <row r="22" spans="1:10" s="10" customFormat="1" ht="21.75" customHeight="1">
      <c r="A22" s="19" t="s">
        <v>17</v>
      </c>
      <c r="B22" s="373">
        <v>0</v>
      </c>
      <c r="C22" s="373">
        <v>0</v>
      </c>
      <c r="D22" s="373">
        <v>0</v>
      </c>
      <c r="E22" s="373">
        <v>2</v>
      </c>
      <c r="F22" s="373">
        <v>0</v>
      </c>
      <c r="G22" s="116">
        <v>0</v>
      </c>
      <c r="H22" s="373">
        <v>0</v>
      </c>
      <c r="I22" s="373">
        <v>0</v>
      </c>
      <c r="J22" s="356"/>
    </row>
    <row r="23" spans="1:10" s="10" customFormat="1" ht="21.75" customHeight="1">
      <c r="A23" s="186" t="s">
        <v>36</v>
      </c>
      <c r="B23" s="116"/>
      <c r="C23" s="116"/>
      <c r="D23" s="116"/>
      <c r="E23" s="116"/>
      <c r="F23" s="116"/>
      <c r="G23" s="356"/>
      <c r="H23" s="116"/>
      <c r="J23" s="11"/>
    </row>
    <row r="24" spans="1:10" s="10" customFormat="1" ht="21.75" customHeight="1">
      <c r="A24" s="19" t="s">
        <v>19</v>
      </c>
      <c r="B24" s="116">
        <v>221</v>
      </c>
      <c r="C24" s="116">
        <v>90.5</v>
      </c>
      <c r="D24" s="116">
        <v>108</v>
      </c>
      <c r="E24" s="116">
        <v>36</v>
      </c>
      <c r="F24" s="116">
        <v>28</v>
      </c>
      <c r="G24" s="116">
        <v>17.260000000000002</v>
      </c>
      <c r="H24" s="116">
        <v>14</v>
      </c>
      <c r="I24" s="10">
        <v>12</v>
      </c>
      <c r="J24" s="11"/>
    </row>
    <row r="25" spans="1:10" s="10" customFormat="1" ht="21.75" customHeight="1">
      <c r="A25" s="186" t="s">
        <v>37</v>
      </c>
      <c r="B25" s="116"/>
      <c r="C25" s="116"/>
      <c r="D25" s="116"/>
      <c r="E25" s="116"/>
      <c r="F25" s="116"/>
      <c r="G25" s="356"/>
      <c r="H25" s="116"/>
      <c r="J25" s="11"/>
    </row>
    <row r="26" spans="1:10" s="10" customFormat="1" ht="21.75" customHeight="1">
      <c r="A26" s="19" t="s">
        <v>21</v>
      </c>
      <c r="B26" s="373">
        <v>249</v>
      </c>
      <c r="C26" s="373">
        <v>111</v>
      </c>
      <c r="D26" s="373">
        <v>81</v>
      </c>
      <c r="E26" s="373">
        <v>32</v>
      </c>
      <c r="F26" s="373">
        <v>20</v>
      </c>
      <c r="G26" s="116">
        <v>12</v>
      </c>
      <c r="H26" s="373">
        <v>11</v>
      </c>
      <c r="I26" s="10">
        <v>10</v>
      </c>
      <c r="J26" s="11"/>
    </row>
    <row r="27" spans="1:10" s="10" customFormat="1" ht="21.75" customHeight="1">
      <c r="A27" s="186" t="s">
        <v>38</v>
      </c>
      <c r="B27" s="116"/>
      <c r="C27" s="116"/>
      <c r="D27" s="116"/>
      <c r="E27" s="116"/>
      <c r="F27" s="116"/>
      <c r="G27" s="356"/>
      <c r="H27" s="116"/>
      <c r="J27" s="11"/>
    </row>
    <row r="28" spans="1:10" s="10" customFormat="1" ht="21.75" customHeight="1">
      <c r="A28" s="19" t="s">
        <v>23</v>
      </c>
      <c r="B28" s="116">
        <v>987</v>
      </c>
      <c r="C28" s="116">
        <v>1200</v>
      </c>
      <c r="D28" s="116">
        <v>1128</v>
      </c>
      <c r="E28" s="116">
        <v>1000</v>
      </c>
      <c r="F28" s="116">
        <v>297</v>
      </c>
      <c r="G28" s="116">
        <v>135.9</v>
      </c>
      <c r="H28" s="116">
        <v>162</v>
      </c>
      <c r="I28" s="10">
        <v>127</v>
      </c>
      <c r="J28" s="11"/>
    </row>
    <row r="29" spans="1:10" s="10" customFormat="1" ht="21.75" customHeight="1">
      <c r="A29" s="186" t="s">
        <v>39</v>
      </c>
      <c r="B29" s="116"/>
      <c r="C29" s="116"/>
      <c r="D29" s="116"/>
      <c r="E29" s="116"/>
      <c r="F29" s="116"/>
      <c r="G29" s="356"/>
      <c r="H29" s="116"/>
      <c r="J29" s="11"/>
    </row>
    <row r="30" spans="1:10" s="10" customFormat="1" ht="21.75" customHeight="1">
      <c r="A30" s="19" t="s">
        <v>25</v>
      </c>
      <c r="B30" s="116">
        <v>379</v>
      </c>
      <c r="C30" s="116">
        <v>470</v>
      </c>
      <c r="D30" s="116">
        <v>199</v>
      </c>
      <c r="E30" s="116">
        <v>223</v>
      </c>
      <c r="F30" s="116">
        <v>79</v>
      </c>
      <c r="G30" s="116">
        <v>115.32</v>
      </c>
      <c r="H30" s="116">
        <v>69.7</v>
      </c>
      <c r="I30" s="10">
        <v>60</v>
      </c>
      <c r="J30" s="11"/>
    </row>
    <row r="31" spans="1:10" s="10" customFormat="1" ht="21.75" customHeight="1">
      <c r="A31" s="186" t="s">
        <v>40</v>
      </c>
      <c r="B31" s="116"/>
      <c r="C31" s="116"/>
      <c r="D31" s="116"/>
      <c r="E31" s="116"/>
      <c r="F31" s="116"/>
      <c r="G31" s="356"/>
      <c r="H31" s="116"/>
      <c r="J31" s="11"/>
    </row>
    <row r="32" spans="1:10" s="10" customFormat="1" ht="12.75" customHeight="1">
      <c r="A32" s="123"/>
      <c r="B32" s="123"/>
      <c r="C32" s="123"/>
      <c r="D32" s="123"/>
      <c r="E32" s="123"/>
      <c r="F32" s="123"/>
      <c r="G32" s="123"/>
      <c r="H32" s="123"/>
      <c r="I32" s="123"/>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26"/>
      <c r="B34" s="127"/>
      <c r="C34" s="11"/>
      <c r="D34" s="11"/>
      <c r="E34" s="356"/>
      <c r="F34" s="356"/>
      <c r="G34" s="356"/>
      <c r="H34" s="356"/>
      <c r="I34" s="356"/>
      <c r="J34" s="11"/>
    </row>
    <row r="35" spans="1:10" s="10" customFormat="1" ht="20.100000000000001" customHeight="1">
      <c r="A35" s="128"/>
      <c r="B35" s="126"/>
      <c r="C35" s="11"/>
      <c r="D35" s="11"/>
      <c r="E35" s="356"/>
      <c r="F35" s="356"/>
      <c r="G35" s="356"/>
      <c r="H35" s="356"/>
      <c r="I35" s="356"/>
      <c r="J35" s="11"/>
    </row>
    <row r="36" spans="1:10" s="10" customFormat="1" ht="20.100000000000001" customHeight="1">
      <c r="A36" s="11"/>
      <c r="B36" s="11"/>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20.100000000000001" customHeight="1">
      <c r="E95" s="285"/>
      <c r="F95" s="285"/>
      <c r="G95" s="285"/>
      <c r="H95" s="285"/>
      <c r="I95" s="285"/>
    </row>
    <row r="96" spans="5:9" s="10" customFormat="1" ht="20.100000000000001" customHeight="1">
      <c r="E96" s="285"/>
      <c r="F96" s="285"/>
      <c r="G96" s="285"/>
      <c r="H96" s="285"/>
      <c r="I96" s="285"/>
    </row>
    <row r="97" spans="5:9" s="10" customFormat="1" ht="20.100000000000001" customHeight="1">
      <c r="E97" s="285"/>
      <c r="F97" s="285"/>
      <c r="G97" s="285"/>
      <c r="H97" s="285"/>
      <c r="I97" s="285"/>
    </row>
    <row r="98" spans="5:9" s="10" customFormat="1" ht="20.100000000000001" customHeight="1">
      <c r="E98" s="285"/>
      <c r="F98" s="285"/>
      <c r="G98" s="285"/>
      <c r="H98" s="285"/>
      <c r="I98" s="285"/>
    </row>
    <row r="99" spans="5:9" s="10" customFormat="1" ht="20.100000000000001" customHeight="1">
      <c r="E99" s="285"/>
      <c r="F99" s="285"/>
      <c r="G99" s="285"/>
      <c r="H99" s="285"/>
      <c r="I99" s="285"/>
    </row>
    <row r="100" spans="5:9" s="10" customFormat="1" ht="20.100000000000001" customHeight="1">
      <c r="E100" s="285"/>
      <c r="F100" s="285"/>
      <c r="G100" s="285"/>
      <c r="H100" s="285"/>
      <c r="I100" s="285"/>
    </row>
    <row r="101" spans="5:9" s="10" customFormat="1" ht="20.100000000000001" customHeight="1">
      <c r="E101" s="285"/>
      <c r="F101" s="285"/>
      <c r="G101" s="285"/>
      <c r="H101" s="285"/>
      <c r="I101" s="285"/>
    </row>
    <row r="102" spans="5:9" s="10" customFormat="1" ht="20.100000000000001" customHeight="1">
      <c r="E102" s="285"/>
      <c r="F102" s="285"/>
      <c r="G102" s="285"/>
      <c r="H102" s="285"/>
      <c r="I102" s="285"/>
    </row>
    <row r="103" spans="5:9" s="10" customFormat="1" ht="20.100000000000001" customHeight="1">
      <c r="E103" s="285"/>
      <c r="F103" s="285"/>
      <c r="G103" s="285"/>
      <c r="H103" s="285"/>
      <c r="I103" s="285"/>
    </row>
    <row r="104" spans="5:9" s="10" customFormat="1" ht="20.100000000000001" customHeight="1">
      <c r="E104" s="285"/>
      <c r="F104" s="285"/>
      <c r="G104" s="285"/>
      <c r="H104" s="285"/>
      <c r="I104" s="285"/>
    </row>
    <row r="105" spans="5:9" s="10" customFormat="1" ht="20.100000000000001" customHeight="1">
      <c r="E105" s="285"/>
      <c r="F105" s="285"/>
      <c r="G105" s="285"/>
      <c r="H105" s="285"/>
      <c r="I105" s="285"/>
    </row>
    <row r="106" spans="5:9" s="10" customFormat="1" ht="20.100000000000001" customHeight="1">
      <c r="E106" s="285"/>
      <c r="F106" s="285"/>
      <c r="G106" s="285"/>
      <c r="H106" s="285"/>
      <c r="I106" s="285"/>
    </row>
    <row r="107" spans="5:9" s="10" customFormat="1" ht="20.100000000000001" customHeight="1">
      <c r="E107" s="285"/>
      <c r="F107" s="285"/>
      <c r="G107" s="285"/>
      <c r="H107" s="285"/>
      <c r="I107" s="285"/>
    </row>
    <row r="108" spans="5:9" s="10" customFormat="1" ht="20.100000000000001" customHeight="1">
      <c r="E108" s="285"/>
      <c r="F108" s="285"/>
      <c r="G108" s="285"/>
      <c r="H108" s="285"/>
      <c r="I108" s="285"/>
    </row>
    <row r="109" spans="5:9" s="10" customFormat="1" ht="20.100000000000001" customHeight="1">
      <c r="E109" s="285"/>
      <c r="F109" s="285"/>
      <c r="G109" s="285"/>
      <c r="H109" s="285"/>
      <c r="I109" s="285"/>
    </row>
    <row r="110" spans="5:9" s="10" customFormat="1" ht="20.100000000000001" customHeight="1">
      <c r="E110" s="285"/>
      <c r="F110" s="285"/>
      <c r="G110" s="285"/>
      <c r="H110" s="285"/>
      <c r="I110" s="285"/>
    </row>
    <row r="111" spans="5:9" s="10" customFormat="1" ht="20.100000000000001" customHeight="1">
      <c r="E111" s="285"/>
      <c r="F111" s="285"/>
      <c r="G111" s="285"/>
      <c r="H111" s="285"/>
      <c r="I111" s="285"/>
    </row>
    <row r="112" spans="5:9" s="10" customFormat="1" ht="20.100000000000001" customHeight="1">
      <c r="E112" s="285"/>
      <c r="F112" s="285"/>
      <c r="G112" s="285"/>
      <c r="H112" s="285"/>
      <c r="I112" s="285"/>
    </row>
    <row r="113" spans="5:9" s="10" customFormat="1" ht="20.100000000000001" customHeight="1">
      <c r="E113" s="285"/>
      <c r="F113" s="285"/>
      <c r="G113" s="285"/>
      <c r="H113" s="285"/>
      <c r="I113" s="285"/>
    </row>
    <row r="114" spans="5:9" s="10" customFormat="1" ht="20.100000000000001" customHeight="1">
      <c r="E114" s="285"/>
      <c r="F114" s="285"/>
      <c r="G114" s="285"/>
      <c r="H114" s="285"/>
      <c r="I114" s="285"/>
    </row>
    <row r="115" spans="5:9" s="10" customFormat="1" ht="20.100000000000001" customHeight="1">
      <c r="E115" s="285"/>
      <c r="F115" s="285"/>
      <c r="G115" s="285"/>
      <c r="H115" s="285"/>
      <c r="I115" s="285"/>
    </row>
    <row r="116" spans="5:9" s="10" customFormat="1" ht="20.100000000000001" customHeight="1">
      <c r="E116" s="285"/>
      <c r="F116" s="285"/>
      <c r="G116" s="285"/>
      <c r="H116" s="285"/>
      <c r="I116" s="285"/>
    </row>
    <row r="117" spans="5:9" s="10" customFormat="1" ht="20.100000000000001" customHeight="1">
      <c r="E117" s="285"/>
      <c r="F117" s="285"/>
      <c r="G117" s="285"/>
      <c r="H117" s="285"/>
      <c r="I117" s="285"/>
    </row>
    <row r="118" spans="5:9" s="10" customFormat="1" ht="20.100000000000001" customHeight="1">
      <c r="E118" s="285"/>
      <c r="F118" s="285"/>
      <c r="G118" s="285"/>
      <c r="H118" s="285"/>
      <c r="I118" s="285"/>
    </row>
    <row r="119" spans="5:9" s="10" customFormat="1" ht="20.100000000000001" customHeight="1">
      <c r="E119" s="285"/>
      <c r="F119" s="285"/>
      <c r="G119" s="285"/>
      <c r="H119" s="285"/>
      <c r="I119" s="285"/>
    </row>
    <row r="120" spans="5:9" s="10" customFormat="1" ht="20.100000000000001" customHeight="1">
      <c r="E120" s="285"/>
      <c r="F120" s="285"/>
      <c r="G120" s="285"/>
      <c r="H120" s="285"/>
      <c r="I120" s="285"/>
    </row>
    <row r="121" spans="5:9" s="10" customFormat="1" ht="20.100000000000001" customHeight="1">
      <c r="E121" s="285"/>
      <c r="F121" s="285"/>
      <c r="G121" s="285"/>
      <c r="H121" s="285"/>
      <c r="I121" s="285"/>
    </row>
    <row r="122" spans="5:9" s="10" customFormat="1" ht="20.100000000000001" customHeight="1">
      <c r="E122" s="285"/>
      <c r="F122" s="285"/>
      <c r="G122" s="285"/>
      <c r="H122" s="285"/>
      <c r="I122" s="285"/>
    </row>
    <row r="123" spans="5:9" s="10" customFormat="1" ht="20.100000000000001" customHeight="1">
      <c r="E123" s="285"/>
      <c r="F123" s="285"/>
      <c r="G123" s="285"/>
      <c r="H123" s="285"/>
      <c r="I123" s="285"/>
    </row>
    <row r="124" spans="5:9" s="10" customFormat="1" ht="20.100000000000001" customHeight="1">
      <c r="E124" s="285"/>
      <c r="F124" s="285"/>
      <c r="G124" s="285"/>
      <c r="H124" s="285"/>
      <c r="I124" s="285"/>
    </row>
    <row r="125" spans="5:9" s="10" customFormat="1" ht="20.100000000000001" customHeight="1">
      <c r="E125" s="285"/>
      <c r="F125" s="285"/>
      <c r="G125" s="285"/>
      <c r="H125" s="285"/>
      <c r="I125" s="285"/>
    </row>
    <row r="126" spans="5:9" s="10" customFormat="1" ht="20.100000000000001" customHeight="1">
      <c r="E126" s="285"/>
      <c r="F126" s="285"/>
      <c r="G126" s="285"/>
      <c r="H126" s="285"/>
      <c r="I126" s="285"/>
    </row>
    <row r="127" spans="5:9" s="10" customFormat="1" ht="20.100000000000001" customHeight="1">
      <c r="E127" s="285"/>
      <c r="F127" s="285"/>
      <c r="G127" s="285"/>
      <c r="H127" s="285"/>
      <c r="I127" s="285"/>
    </row>
    <row r="128" spans="5:9" s="10" customFormat="1" ht="20.100000000000001" customHeight="1">
      <c r="E128" s="285"/>
      <c r="F128" s="285"/>
      <c r="G128" s="285"/>
      <c r="H128" s="285"/>
      <c r="I128" s="285"/>
    </row>
    <row r="129" spans="5:9" s="10" customFormat="1" ht="20.100000000000001" customHeight="1">
      <c r="E129" s="285"/>
      <c r="F129" s="285"/>
      <c r="G129" s="285"/>
      <c r="H129" s="285"/>
      <c r="I129" s="285"/>
    </row>
    <row r="130" spans="5:9" s="10" customFormat="1" ht="20.100000000000001" customHeight="1">
      <c r="E130" s="285"/>
      <c r="F130" s="285"/>
      <c r="G130" s="285"/>
      <c r="H130" s="285"/>
      <c r="I130" s="285"/>
    </row>
    <row r="131" spans="5:9" s="10" customFormat="1" ht="20.100000000000001" customHeight="1">
      <c r="E131" s="285"/>
      <c r="F131" s="285"/>
      <c r="G131" s="285"/>
      <c r="H131" s="285"/>
      <c r="I131" s="285"/>
    </row>
    <row r="132" spans="5:9" s="10" customFormat="1" ht="20.100000000000001" customHeight="1">
      <c r="E132" s="285"/>
      <c r="F132" s="285"/>
      <c r="G132" s="285"/>
      <c r="H132" s="285"/>
      <c r="I132" s="285"/>
    </row>
    <row r="133" spans="5:9" s="10" customFormat="1" ht="20.100000000000001" customHeight="1">
      <c r="E133" s="285"/>
      <c r="F133" s="285"/>
      <c r="G133" s="285"/>
      <c r="H133" s="285"/>
      <c r="I133" s="285"/>
    </row>
    <row r="134" spans="5:9" s="10" customFormat="1" ht="20.100000000000001" customHeight="1">
      <c r="E134" s="285"/>
      <c r="F134" s="285"/>
      <c r="G134" s="285"/>
      <c r="H134" s="285"/>
      <c r="I134" s="285"/>
    </row>
    <row r="135" spans="5:9" s="10" customFormat="1" ht="20.100000000000001" customHeight="1">
      <c r="E135" s="285"/>
      <c r="F135" s="285"/>
      <c r="G135" s="285"/>
      <c r="H135" s="285"/>
      <c r="I135" s="285"/>
    </row>
    <row r="136" spans="5:9" s="10" customFormat="1" ht="20.100000000000001" customHeight="1">
      <c r="E136" s="285"/>
      <c r="F136" s="285"/>
      <c r="G136" s="285"/>
      <c r="H136" s="285"/>
      <c r="I136" s="285"/>
    </row>
    <row r="137" spans="5:9" s="10" customFormat="1" ht="20.100000000000001" customHeight="1">
      <c r="E137" s="285"/>
      <c r="F137" s="285"/>
      <c r="G137" s="285"/>
      <c r="H137" s="285"/>
      <c r="I137" s="285"/>
    </row>
    <row r="138" spans="5:9" s="10" customFormat="1" ht="20.100000000000001" customHeight="1">
      <c r="E138" s="285"/>
      <c r="F138" s="285"/>
      <c r="G138" s="285"/>
      <c r="H138" s="285"/>
      <c r="I138" s="285"/>
    </row>
    <row r="139" spans="5:9" s="10" customFormat="1" ht="20.100000000000001" customHeight="1">
      <c r="E139" s="285"/>
      <c r="F139" s="285"/>
      <c r="G139" s="285"/>
      <c r="H139" s="285"/>
      <c r="I139" s="285"/>
    </row>
    <row r="140" spans="5:9" s="10" customFormat="1" ht="20.100000000000001" customHeight="1">
      <c r="E140" s="285"/>
      <c r="F140" s="285"/>
      <c r="G140" s="285"/>
      <c r="H140" s="285"/>
      <c r="I140" s="285"/>
    </row>
    <row r="141" spans="5:9" s="10" customFormat="1" ht="20.100000000000001" customHeight="1">
      <c r="E141" s="285"/>
      <c r="F141" s="285"/>
      <c r="G141" s="285"/>
      <c r="H141" s="285"/>
      <c r="I141" s="285"/>
    </row>
    <row r="142" spans="5:9" s="10" customFormat="1" ht="20.100000000000001" customHeight="1">
      <c r="E142" s="285"/>
      <c r="F142" s="285"/>
      <c r="G142" s="285"/>
      <c r="H142" s="285"/>
      <c r="I142" s="285"/>
    </row>
    <row r="143" spans="5:9" s="10" customFormat="1" ht="20.100000000000001" customHeight="1">
      <c r="E143" s="285"/>
      <c r="F143" s="285"/>
      <c r="G143" s="285"/>
      <c r="H143" s="285"/>
      <c r="I143" s="285"/>
    </row>
    <row r="144" spans="5:9" s="10" customFormat="1" ht="20.100000000000001" customHeight="1">
      <c r="E144" s="285"/>
      <c r="F144" s="285"/>
      <c r="G144" s="285"/>
      <c r="H144" s="285"/>
      <c r="I144" s="285"/>
    </row>
    <row r="145" spans="5:9" s="10" customFormat="1" ht="20.100000000000001" customHeight="1">
      <c r="E145" s="285"/>
      <c r="F145" s="285"/>
      <c r="G145" s="285"/>
      <c r="H145" s="285"/>
      <c r="I145" s="285"/>
    </row>
    <row r="146" spans="5:9" s="10" customFormat="1" ht="20.100000000000001" customHeight="1">
      <c r="E146" s="285"/>
      <c r="F146" s="285"/>
      <c r="G146" s="285"/>
      <c r="H146" s="285"/>
      <c r="I146" s="285"/>
    </row>
    <row r="147" spans="5:9" s="10" customFormat="1" ht="20.100000000000001" customHeight="1">
      <c r="E147" s="285"/>
      <c r="F147" s="285"/>
      <c r="G147" s="285"/>
      <c r="H147" s="285"/>
      <c r="I147" s="285"/>
    </row>
    <row r="148" spans="5:9" s="10" customFormat="1" ht="20.100000000000001" customHeight="1">
      <c r="E148" s="285"/>
      <c r="F148" s="285"/>
      <c r="G148" s="285"/>
      <c r="H148" s="285"/>
      <c r="I148" s="285"/>
    </row>
    <row r="149" spans="5:9" s="10" customFormat="1" ht="20.100000000000001" customHeight="1">
      <c r="E149" s="285"/>
      <c r="F149" s="285"/>
      <c r="G149" s="285"/>
      <c r="H149" s="285"/>
      <c r="I149" s="285"/>
    </row>
    <row r="150" spans="5:9" s="10" customFormat="1" ht="20.100000000000001" customHeight="1">
      <c r="E150" s="285"/>
      <c r="F150" s="285"/>
      <c r="G150" s="285"/>
      <c r="H150" s="285"/>
      <c r="I150" s="285"/>
    </row>
    <row r="151" spans="5:9" s="10" customFormat="1" ht="20.100000000000001" customHeight="1">
      <c r="E151" s="285"/>
      <c r="F151" s="285"/>
      <c r="G151" s="285"/>
      <c r="H151" s="285"/>
      <c r="I151" s="285"/>
    </row>
    <row r="152" spans="5:9" s="10" customFormat="1" ht="20.100000000000001" customHeight="1">
      <c r="E152" s="285"/>
      <c r="F152" s="285"/>
      <c r="G152" s="285"/>
      <c r="H152" s="285"/>
      <c r="I152" s="285"/>
    </row>
    <row r="153" spans="5:9" s="10" customFormat="1" ht="20.100000000000001" customHeight="1">
      <c r="E153" s="285"/>
      <c r="F153" s="285"/>
      <c r="G153" s="285"/>
      <c r="H153" s="285"/>
      <c r="I153" s="285"/>
    </row>
    <row r="154" spans="5:9" s="10" customFormat="1" ht="20.100000000000001" customHeight="1">
      <c r="E154" s="285"/>
      <c r="F154" s="285"/>
      <c r="G154" s="285"/>
      <c r="H154" s="285"/>
      <c r="I154" s="285"/>
    </row>
    <row r="155" spans="5:9" s="10" customFormat="1" ht="20.100000000000001" customHeight="1">
      <c r="E155" s="285"/>
      <c r="F155" s="285"/>
      <c r="G155" s="285"/>
      <c r="H155" s="285"/>
      <c r="I155" s="285"/>
    </row>
    <row r="156" spans="5:9" s="10" customFormat="1" ht="20.100000000000001" customHeight="1">
      <c r="E156" s="285"/>
      <c r="F156" s="285"/>
      <c r="G156" s="285"/>
      <c r="H156" s="285"/>
      <c r="I156" s="285"/>
    </row>
    <row r="157" spans="5:9" s="10" customFormat="1" ht="20.100000000000001" customHeight="1">
      <c r="E157" s="285"/>
      <c r="F157" s="285"/>
      <c r="G157" s="285"/>
      <c r="H157" s="285"/>
      <c r="I157" s="285"/>
    </row>
    <row r="158" spans="5:9" s="10" customFormat="1" ht="20.100000000000001" customHeight="1">
      <c r="E158" s="285"/>
      <c r="F158" s="285"/>
      <c r="G158" s="285"/>
      <c r="H158" s="285"/>
      <c r="I158" s="285"/>
    </row>
    <row r="159" spans="5:9" s="10" customFormat="1" ht="20.100000000000001" customHeight="1">
      <c r="E159" s="285"/>
      <c r="F159" s="285"/>
      <c r="G159" s="285"/>
      <c r="H159" s="285"/>
      <c r="I159" s="285"/>
    </row>
    <row r="160" spans="5:9" s="10" customFormat="1" ht="20.100000000000001" customHeight="1">
      <c r="E160" s="285"/>
      <c r="F160" s="285"/>
      <c r="G160" s="285"/>
      <c r="H160" s="285"/>
      <c r="I160" s="285"/>
    </row>
    <row r="161" spans="5:9" s="10" customFormat="1" ht="20.100000000000001" customHeight="1">
      <c r="E161" s="285"/>
      <c r="F161" s="285"/>
      <c r="G161" s="285"/>
      <c r="H161" s="285"/>
      <c r="I161" s="285"/>
    </row>
    <row r="162" spans="5:9" s="10" customFormat="1" ht="20.100000000000001" customHeight="1">
      <c r="E162" s="285"/>
      <c r="F162" s="285"/>
      <c r="G162" s="285"/>
      <c r="H162" s="285"/>
      <c r="I162" s="285"/>
    </row>
    <row r="163" spans="5:9" s="10" customFormat="1" ht="20.100000000000001" customHeight="1">
      <c r="E163" s="285"/>
      <c r="F163" s="285"/>
      <c r="G163" s="285"/>
      <c r="H163" s="285"/>
      <c r="I163" s="285"/>
    </row>
    <row r="164" spans="5:9" s="10" customFormat="1" ht="20.100000000000001" customHeight="1">
      <c r="E164" s="285"/>
      <c r="F164" s="285"/>
      <c r="G164" s="285"/>
      <c r="H164" s="285"/>
      <c r="I164" s="285"/>
    </row>
    <row r="165" spans="5:9" s="10" customFormat="1" ht="20.100000000000001" customHeight="1">
      <c r="E165" s="285"/>
      <c r="F165" s="285"/>
      <c r="G165" s="285"/>
      <c r="H165" s="285"/>
      <c r="I165" s="285"/>
    </row>
    <row r="166" spans="5:9" s="10" customFormat="1" ht="20.100000000000001" customHeight="1">
      <c r="E166" s="285"/>
      <c r="F166" s="285"/>
      <c r="G166" s="285"/>
      <c r="H166" s="285"/>
      <c r="I166" s="285"/>
    </row>
    <row r="167" spans="5:9" s="10" customFormat="1" ht="20.100000000000001" customHeight="1">
      <c r="E167" s="285"/>
      <c r="F167" s="285"/>
      <c r="G167" s="285"/>
      <c r="H167" s="285"/>
      <c r="I167" s="285"/>
    </row>
    <row r="168" spans="5:9" s="10" customFormat="1" ht="20.100000000000001" customHeight="1">
      <c r="E168" s="285"/>
      <c r="F168" s="285"/>
      <c r="G168" s="285"/>
      <c r="H168" s="285"/>
      <c r="I168" s="285"/>
    </row>
    <row r="169" spans="5:9" s="10" customFormat="1" ht="20.100000000000001" customHeight="1">
      <c r="E169" s="285"/>
      <c r="F169" s="285"/>
      <c r="G169" s="285"/>
      <c r="H169" s="285"/>
      <c r="I169" s="285"/>
    </row>
    <row r="170" spans="5:9" s="10" customFormat="1" ht="20.100000000000001" customHeight="1">
      <c r="E170" s="285"/>
      <c r="F170" s="285"/>
      <c r="G170" s="285"/>
      <c r="H170" s="285"/>
      <c r="I170" s="285"/>
    </row>
    <row r="171" spans="5:9" s="10" customFormat="1" ht="20.100000000000001" customHeight="1">
      <c r="E171" s="285"/>
      <c r="F171" s="285"/>
      <c r="G171" s="285"/>
      <c r="H171" s="285"/>
      <c r="I171" s="285"/>
    </row>
    <row r="172" spans="5:9" s="10" customFormat="1" ht="20.100000000000001" customHeight="1">
      <c r="E172" s="285"/>
      <c r="F172" s="285"/>
      <c r="G172" s="285"/>
      <c r="H172" s="285"/>
      <c r="I172" s="285"/>
    </row>
    <row r="173" spans="5:9" s="10" customFormat="1" ht="20.100000000000001" customHeight="1">
      <c r="E173" s="285"/>
      <c r="F173" s="285"/>
      <c r="G173" s="285"/>
      <c r="H173" s="285"/>
      <c r="I173" s="285"/>
    </row>
    <row r="174" spans="5:9" s="10" customFormat="1" ht="20.100000000000001" customHeight="1">
      <c r="E174" s="285"/>
      <c r="F174" s="285"/>
      <c r="G174" s="285"/>
      <c r="H174" s="285"/>
      <c r="I174" s="285"/>
    </row>
    <row r="175" spans="5:9" s="10" customFormat="1" ht="20.100000000000001" customHeight="1">
      <c r="E175" s="285"/>
      <c r="F175" s="285"/>
      <c r="G175" s="285"/>
      <c r="H175" s="285"/>
      <c r="I175" s="285"/>
    </row>
    <row r="176" spans="5:9" s="10" customFormat="1" ht="20.100000000000001" customHeight="1">
      <c r="E176" s="285"/>
      <c r="F176" s="285"/>
      <c r="G176" s="285"/>
      <c r="H176" s="285"/>
      <c r="I176" s="285"/>
    </row>
    <row r="177" spans="5:9" s="10" customFormat="1" ht="20.100000000000001" customHeight="1">
      <c r="E177" s="285"/>
      <c r="F177" s="285"/>
      <c r="G177" s="285"/>
      <c r="H177" s="285"/>
      <c r="I177" s="285"/>
    </row>
    <row r="178" spans="5:9" s="10" customFormat="1" ht="20.100000000000001" customHeight="1">
      <c r="E178" s="285"/>
      <c r="F178" s="285"/>
      <c r="G178" s="285"/>
      <c r="H178" s="285"/>
      <c r="I178" s="285"/>
    </row>
    <row r="179" spans="5:9" s="10" customFormat="1" ht="20.100000000000001" customHeight="1">
      <c r="E179" s="285"/>
      <c r="F179" s="285"/>
      <c r="G179" s="285"/>
      <c r="H179" s="285"/>
      <c r="I179" s="285"/>
    </row>
    <row r="180" spans="5:9" s="10" customFormat="1" ht="20.100000000000001" customHeight="1">
      <c r="E180" s="285"/>
      <c r="F180" s="285"/>
      <c r="G180" s="285"/>
      <c r="H180" s="285"/>
      <c r="I180" s="285"/>
    </row>
    <row r="181" spans="5:9" s="10" customFormat="1" ht="20.100000000000001" customHeight="1">
      <c r="E181" s="285"/>
      <c r="F181" s="285"/>
      <c r="G181" s="285"/>
      <c r="H181" s="285"/>
      <c r="I181" s="285"/>
    </row>
    <row r="182" spans="5:9" s="10" customFormat="1" ht="20.100000000000001" customHeight="1">
      <c r="E182" s="285"/>
      <c r="F182" s="285"/>
      <c r="G182" s="285"/>
      <c r="H182" s="285"/>
      <c r="I182" s="285"/>
    </row>
    <row r="183" spans="5:9" s="10" customFormat="1" ht="20.100000000000001" customHeight="1">
      <c r="E183" s="285"/>
      <c r="F183" s="285"/>
      <c r="G183" s="285"/>
      <c r="H183" s="285"/>
      <c r="I183" s="285"/>
    </row>
    <row r="184" spans="5:9" s="10" customFormat="1" ht="20.100000000000001" customHeight="1">
      <c r="E184" s="285"/>
      <c r="F184" s="285"/>
      <c r="G184" s="285"/>
      <c r="H184" s="285"/>
      <c r="I184" s="285"/>
    </row>
    <row r="185" spans="5:9" s="10" customFormat="1" ht="20.100000000000001" customHeight="1">
      <c r="E185" s="285"/>
      <c r="F185" s="285"/>
      <c r="G185" s="285"/>
      <c r="H185" s="285"/>
      <c r="I185" s="285"/>
    </row>
    <row r="186" spans="5:9" s="10" customFormat="1" ht="20.100000000000001" customHeight="1">
      <c r="E186" s="285"/>
      <c r="F186" s="285"/>
      <c r="G186" s="285"/>
      <c r="H186" s="285"/>
      <c r="I186" s="285"/>
    </row>
    <row r="187" spans="5:9" s="10" customFormat="1" ht="20.100000000000001" customHeight="1">
      <c r="E187" s="285"/>
      <c r="F187" s="285"/>
      <c r="G187" s="285"/>
      <c r="H187" s="285"/>
      <c r="I187" s="285"/>
    </row>
    <row r="188" spans="5:9" s="10" customFormat="1" ht="20.100000000000001" customHeight="1">
      <c r="E188" s="285"/>
      <c r="F188" s="285"/>
      <c r="G188" s="285"/>
      <c r="H188" s="285"/>
      <c r="I188" s="285"/>
    </row>
    <row r="189" spans="5:9" s="10" customFormat="1" ht="20.100000000000001" customHeight="1">
      <c r="E189" s="285"/>
      <c r="F189" s="285"/>
      <c r="G189" s="285"/>
      <c r="H189" s="285"/>
      <c r="I189" s="285"/>
    </row>
    <row r="190" spans="5:9" s="10" customFormat="1" ht="20.100000000000001" customHeight="1">
      <c r="E190" s="285"/>
      <c r="F190" s="285"/>
      <c r="G190" s="285"/>
      <c r="H190" s="285"/>
      <c r="I190" s="285"/>
    </row>
    <row r="191" spans="5:9" ht="20.100000000000001" customHeight="1"/>
    <row r="192" spans="5:9"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sheetData>
  <pageMargins left="0.98425196850393704" right="0.98425196850393704" top="0.94488188976377996" bottom="1.49606299212598" header="0.511811023622047" footer="1.1811023622047201"/>
  <pageSetup paperSize="9" firstPageNumber="372"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7"/>
  <sheetViews>
    <sheetView workbookViewId="0">
      <selection activeCell="R7" sqref="R7"/>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656</v>
      </c>
      <c r="B1" s="1"/>
      <c r="E1" s="356"/>
      <c r="F1" s="356"/>
      <c r="G1" s="356"/>
      <c r="H1" s="356"/>
      <c r="I1" s="356"/>
    </row>
    <row r="2" spans="1:10" s="3" customFormat="1" ht="20.100000000000001" customHeight="1">
      <c r="A2" s="6" t="s">
        <v>431</v>
      </c>
      <c r="B2" s="1"/>
      <c r="E2" s="356"/>
      <c r="F2" s="356"/>
      <c r="G2" s="356"/>
      <c r="H2" s="356"/>
      <c r="I2" s="356"/>
    </row>
    <row r="3" spans="1:10" s="3" customFormat="1" ht="9" customHeight="1">
      <c r="A3" s="6"/>
      <c r="B3" s="1"/>
      <c r="E3" s="356"/>
      <c r="F3" s="356"/>
      <c r="G3" s="356"/>
      <c r="H3" s="356"/>
      <c r="I3" s="356"/>
    </row>
    <row r="4" spans="1:10" s="10" customFormat="1" ht="20.100000000000001" customHeight="1">
      <c r="A4" s="123"/>
      <c r="B4" s="180"/>
      <c r="C4" s="123" t="s">
        <v>432</v>
      </c>
      <c r="D4" s="11"/>
      <c r="E4" s="356"/>
      <c r="F4" s="356"/>
      <c r="G4" s="356"/>
      <c r="H4" s="356"/>
      <c r="I4" s="179" t="s">
        <v>413</v>
      </c>
      <c r="J4" s="11"/>
    </row>
    <row r="5" spans="1:10" s="10" customFormat="1" ht="27" customHeight="1">
      <c r="A5" s="11"/>
      <c r="B5" s="12">
        <v>2010</v>
      </c>
      <c r="C5" s="131">
        <v>2014</v>
      </c>
      <c r="D5" s="12">
        <v>2015</v>
      </c>
      <c r="E5" s="12">
        <v>2016</v>
      </c>
      <c r="F5" s="12">
        <v>2017</v>
      </c>
      <c r="G5" s="12">
        <v>2018</v>
      </c>
      <c r="H5" s="12">
        <v>2019</v>
      </c>
      <c r="I5" s="12">
        <v>2020</v>
      </c>
      <c r="J5" s="11"/>
    </row>
    <row r="6" spans="1:10" s="10" customFormat="1" ht="7.5" customHeight="1">
      <c r="A6" s="11"/>
      <c r="B6" s="295"/>
      <c r="C6" s="11"/>
      <c r="D6" s="295"/>
      <c r="E6" s="295"/>
      <c r="F6" s="295"/>
      <c r="G6" s="295"/>
      <c r="H6" s="295"/>
      <c r="I6" s="295"/>
      <c r="J6" s="11"/>
    </row>
    <row r="7" spans="1:10" s="10" customFormat="1" ht="21.75" customHeight="1">
      <c r="A7" s="185" t="s">
        <v>2</v>
      </c>
      <c r="B7" s="296">
        <v>189.80114593865858</v>
      </c>
      <c r="C7" s="296">
        <f>'144'!C7/'142'!C7*10</f>
        <v>193.03914849010198</v>
      </c>
      <c r="D7" s="296">
        <f>'144'!D7/'142'!D7*10</f>
        <v>196.52502360717659</v>
      </c>
      <c r="E7" s="296">
        <v>199.98407643312103</v>
      </c>
      <c r="F7" s="296">
        <v>198.33703461789682</v>
      </c>
      <c r="G7" s="296">
        <v>191.90404284448744</v>
      </c>
      <c r="H7" s="296">
        <v>199.9957992018484</v>
      </c>
      <c r="I7" s="296">
        <v>207.58620689655172</v>
      </c>
      <c r="J7" s="11"/>
    </row>
    <row r="8" spans="1:10" s="10" customFormat="1" ht="21.75" customHeight="1">
      <c r="A8" s="19" t="s">
        <v>3</v>
      </c>
      <c r="B8" s="373">
        <v>0</v>
      </c>
      <c r="C8" s="373">
        <v>0</v>
      </c>
      <c r="D8" s="373">
        <v>0</v>
      </c>
      <c r="E8" s="364">
        <v>0</v>
      </c>
      <c r="F8" s="364">
        <v>0</v>
      </c>
      <c r="G8" s="364">
        <v>0</v>
      </c>
      <c r="H8" s="373">
        <v>0</v>
      </c>
      <c r="I8" s="373">
        <v>0</v>
      </c>
      <c r="J8" s="356"/>
    </row>
    <row r="9" spans="1:10" s="10" customFormat="1" ht="21.75" customHeight="1">
      <c r="A9" s="186" t="s">
        <v>4</v>
      </c>
      <c r="B9" s="373"/>
      <c r="C9" s="373"/>
      <c r="D9" s="373"/>
      <c r="E9" s="356"/>
      <c r="F9" s="356"/>
      <c r="G9" s="356"/>
      <c r="H9" s="373"/>
      <c r="I9" s="373"/>
      <c r="J9" s="356"/>
    </row>
    <row r="10" spans="1:10" s="10" customFormat="1" ht="21.75" customHeight="1">
      <c r="A10" s="19" t="s">
        <v>5</v>
      </c>
      <c r="B10" s="373">
        <v>0</v>
      </c>
      <c r="C10" s="373">
        <v>0</v>
      </c>
      <c r="D10" s="373">
        <v>0</v>
      </c>
      <c r="E10" s="364">
        <v>0</v>
      </c>
      <c r="F10" s="364">
        <v>0</v>
      </c>
      <c r="G10" s="364">
        <v>0</v>
      </c>
      <c r="H10" s="373">
        <v>0</v>
      </c>
      <c r="I10" s="373">
        <v>0</v>
      </c>
      <c r="J10" s="356"/>
    </row>
    <row r="11" spans="1:10" s="10" customFormat="1" ht="21.75" customHeight="1">
      <c r="A11" s="186" t="s">
        <v>6</v>
      </c>
      <c r="B11" s="364"/>
      <c r="C11" s="364"/>
      <c r="D11" s="364"/>
      <c r="E11" s="356"/>
      <c r="F11" s="356"/>
      <c r="G11" s="356"/>
      <c r="H11" s="364"/>
      <c r="I11" s="11"/>
      <c r="J11" s="11"/>
    </row>
    <row r="12" spans="1:10" s="10" customFormat="1" ht="21.75" customHeight="1">
      <c r="A12" s="19" t="s">
        <v>7</v>
      </c>
      <c r="B12" s="297">
        <v>202.7</v>
      </c>
      <c r="C12" s="297">
        <f>'144'!C12:C13/'142'!C12:C13*10</f>
        <v>200</v>
      </c>
      <c r="D12" s="297">
        <f>'144'!D12:D13/'142'!D12:D13*10</f>
        <v>205</v>
      </c>
      <c r="E12" s="297">
        <v>199.76470588235293</v>
      </c>
      <c r="F12" s="297">
        <v>210</v>
      </c>
      <c r="G12" s="297">
        <v>210</v>
      </c>
      <c r="H12" s="297">
        <v>210.5</v>
      </c>
      <c r="I12" s="11">
        <v>217.75</v>
      </c>
      <c r="J12" s="11"/>
    </row>
    <row r="13" spans="1:10" s="10" customFormat="1" ht="21.75" customHeight="1">
      <c r="A13" s="186" t="s">
        <v>8</v>
      </c>
      <c r="B13" s="297"/>
      <c r="C13" s="297"/>
      <c r="D13" s="297"/>
      <c r="E13" s="297"/>
      <c r="F13" s="297"/>
      <c r="G13" s="297"/>
      <c r="H13" s="297"/>
      <c r="I13" s="11"/>
      <c r="J13" s="11"/>
    </row>
    <row r="14" spans="1:10" s="10" customFormat="1" ht="21.75" customHeight="1">
      <c r="A14" s="19" t="s">
        <v>9</v>
      </c>
      <c r="B14" s="297">
        <v>72</v>
      </c>
      <c r="C14" s="297">
        <f>'144'!C14:C15/'142'!C14:C15*10</f>
        <v>80</v>
      </c>
      <c r="D14" s="297">
        <f>'144'!D14:D15/'142'!D14:D15*10</f>
        <v>80</v>
      </c>
      <c r="E14" s="297">
        <v>80</v>
      </c>
      <c r="F14" s="297">
        <v>80</v>
      </c>
      <c r="G14" s="297">
        <v>80</v>
      </c>
      <c r="H14" s="297">
        <v>81.090909090909093</v>
      </c>
      <c r="I14" s="297">
        <v>165</v>
      </c>
      <c r="J14" s="11"/>
    </row>
    <row r="15" spans="1:10" s="10" customFormat="1" ht="21.75" customHeight="1">
      <c r="A15" s="186" t="s">
        <v>31</v>
      </c>
      <c r="B15" s="297"/>
      <c r="C15" s="297"/>
      <c r="D15" s="297"/>
      <c r="E15" s="297"/>
      <c r="F15" s="297"/>
      <c r="G15" s="297"/>
      <c r="H15" s="297"/>
      <c r="I15" s="11"/>
      <c r="J15" s="11"/>
    </row>
    <row r="16" spans="1:10" s="10" customFormat="1" ht="21.75" customHeight="1">
      <c r="A16" s="19" t="s">
        <v>11</v>
      </c>
      <c r="B16" s="297">
        <v>123.08</v>
      </c>
      <c r="C16" s="297">
        <f>'144'!C16:C17/'142'!C16:C17*10</f>
        <v>124.70238095238095</v>
      </c>
      <c r="D16" s="297">
        <f>'144'!D16:D17/'142'!D16:D17*10</f>
        <v>126.15384615384615</v>
      </c>
      <c r="E16" s="297">
        <v>128.46153846153845</v>
      </c>
      <c r="F16" s="297">
        <v>124.24242424242424</v>
      </c>
      <c r="G16" s="297">
        <v>124.08759124087592</v>
      </c>
      <c r="H16" s="297">
        <v>125.04201680672269</v>
      </c>
      <c r="I16" s="121">
        <v>203.33333333333331</v>
      </c>
      <c r="J16" s="11"/>
    </row>
    <row r="17" spans="1:10" s="10" customFormat="1" ht="21.75" customHeight="1">
      <c r="A17" s="186" t="s">
        <v>32</v>
      </c>
      <c r="B17" s="297"/>
      <c r="C17" s="297"/>
      <c r="D17" s="297"/>
      <c r="E17" s="297"/>
      <c r="F17" s="297"/>
      <c r="G17" s="297"/>
      <c r="H17" s="297"/>
      <c r="I17" s="11"/>
      <c r="J17" s="11"/>
    </row>
    <row r="18" spans="1:10" s="10" customFormat="1" ht="21.75" customHeight="1">
      <c r="A18" s="19" t="s">
        <v>13</v>
      </c>
      <c r="B18" s="297">
        <v>110</v>
      </c>
      <c r="C18" s="373">
        <v>0</v>
      </c>
      <c r="D18" s="297">
        <v>0</v>
      </c>
      <c r="E18" s="297">
        <v>0</v>
      </c>
      <c r="F18" s="297">
        <v>0</v>
      </c>
      <c r="G18" s="297">
        <v>0</v>
      </c>
      <c r="H18" s="297">
        <v>0</v>
      </c>
      <c r="I18" s="297">
        <v>150</v>
      </c>
      <c r="J18" s="11"/>
    </row>
    <row r="19" spans="1:10" s="10" customFormat="1" ht="21.75" customHeight="1">
      <c r="A19" s="186" t="s">
        <v>34</v>
      </c>
      <c r="B19" s="297"/>
      <c r="C19" s="297"/>
      <c r="D19" s="297"/>
      <c r="E19" s="297"/>
      <c r="F19" s="297"/>
      <c r="G19" s="297"/>
      <c r="H19" s="297"/>
      <c r="I19" s="11"/>
      <c r="J19" s="11"/>
    </row>
    <row r="20" spans="1:10" s="10" customFormat="1" ht="21.75" customHeight="1">
      <c r="A20" s="19" t="s">
        <v>15</v>
      </c>
      <c r="B20" s="297">
        <v>150</v>
      </c>
      <c r="C20" s="297">
        <f>'144'!C20:C21/'142'!C20:C21*10</f>
        <v>180</v>
      </c>
      <c r="D20" s="297">
        <f>'144'!D20:D21/'142'!D20:D21*10</f>
        <v>178.63636363636363</v>
      </c>
      <c r="E20" s="297">
        <v>200</v>
      </c>
      <c r="F20" s="297">
        <v>200</v>
      </c>
      <c r="G20" s="297">
        <v>200</v>
      </c>
      <c r="H20" s="297">
        <v>200</v>
      </c>
      <c r="I20" s="121">
        <v>186</v>
      </c>
      <c r="J20" s="11"/>
    </row>
    <row r="21" spans="1:10" s="10" customFormat="1" ht="21.75" customHeight="1">
      <c r="A21" s="186" t="s">
        <v>35</v>
      </c>
      <c r="B21" s="364"/>
      <c r="C21" s="364"/>
      <c r="D21" s="364"/>
      <c r="E21" s="297"/>
      <c r="F21" s="297"/>
      <c r="G21" s="297"/>
      <c r="H21" s="364"/>
      <c r="I21" s="11"/>
      <c r="J21" s="11"/>
    </row>
    <row r="22" spans="1:10" s="10" customFormat="1" ht="21.75" customHeight="1">
      <c r="A22" s="19" t="s">
        <v>17</v>
      </c>
      <c r="B22" s="373">
        <v>0</v>
      </c>
      <c r="C22" s="373">
        <v>0</v>
      </c>
      <c r="D22" s="373">
        <v>0</v>
      </c>
      <c r="E22" s="297">
        <v>90</v>
      </c>
      <c r="F22" s="297">
        <v>0</v>
      </c>
      <c r="G22" s="297">
        <v>0</v>
      </c>
      <c r="H22" s="373">
        <v>0</v>
      </c>
      <c r="I22" s="373">
        <v>0</v>
      </c>
      <c r="J22" s="373"/>
    </row>
    <row r="23" spans="1:10" s="10" customFormat="1" ht="21.75" customHeight="1">
      <c r="A23" s="186" t="s">
        <v>36</v>
      </c>
      <c r="B23" s="364"/>
      <c r="C23" s="364"/>
      <c r="D23" s="364"/>
      <c r="E23" s="297"/>
      <c r="F23" s="297"/>
      <c r="G23" s="297"/>
      <c r="H23" s="364"/>
      <c r="I23" s="11"/>
      <c r="J23" s="11"/>
    </row>
    <row r="24" spans="1:10" s="10" customFormat="1" ht="21.75" customHeight="1">
      <c r="A24" s="19" t="s">
        <v>19</v>
      </c>
      <c r="B24" s="364">
        <v>52.171945701357465</v>
      </c>
      <c r="C24" s="364">
        <f>'144'!C24:C25/'142'!C24:C25*10</f>
        <v>82.872928176795583</v>
      </c>
      <c r="D24" s="364">
        <f>'144'!D24:D25/'142'!D24:D25*10</f>
        <v>83.888888888888886</v>
      </c>
      <c r="E24" s="297">
        <v>85</v>
      </c>
      <c r="F24" s="297">
        <v>85.535714285714292</v>
      </c>
      <c r="G24" s="297">
        <v>87.752027809965227</v>
      </c>
      <c r="H24" s="297">
        <v>192.28571428571428</v>
      </c>
      <c r="I24" s="297">
        <v>190</v>
      </c>
      <c r="J24" s="11"/>
    </row>
    <row r="25" spans="1:10" s="10" customFormat="1" ht="21.75" customHeight="1">
      <c r="A25" s="186" t="s">
        <v>37</v>
      </c>
      <c r="B25" s="364"/>
      <c r="C25" s="364"/>
      <c r="D25" s="364"/>
      <c r="E25" s="297"/>
      <c r="F25" s="297"/>
      <c r="G25" s="297"/>
      <c r="H25" s="364"/>
      <c r="I25" s="11"/>
      <c r="J25" s="11"/>
    </row>
    <row r="26" spans="1:10" s="10" customFormat="1" ht="21.75" customHeight="1">
      <c r="A26" s="19" t="s">
        <v>21</v>
      </c>
      <c r="B26" s="374">
        <v>118.8</v>
      </c>
      <c r="C26" s="374">
        <f>'144'!C26:C27/'142'!C26:C27*10</f>
        <v>114.05405405405405</v>
      </c>
      <c r="D26" s="374">
        <f>'144'!D26:D27/'142'!D26:D27*10</f>
        <v>114.93827160493828</v>
      </c>
      <c r="E26" s="297">
        <v>106.25</v>
      </c>
      <c r="F26" s="297">
        <v>107.5</v>
      </c>
      <c r="G26" s="297">
        <v>107.61666666666665</v>
      </c>
      <c r="H26" s="297">
        <v>113.18181818181819</v>
      </c>
      <c r="I26" s="121">
        <v>185</v>
      </c>
      <c r="J26" s="11"/>
    </row>
    <row r="27" spans="1:10" s="10" customFormat="1" ht="21.75" customHeight="1">
      <c r="A27" s="186" t="s">
        <v>38</v>
      </c>
      <c r="B27" s="364"/>
      <c r="C27" s="364"/>
      <c r="D27" s="364"/>
      <c r="E27" s="297"/>
      <c r="F27" s="297"/>
      <c r="G27" s="297"/>
      <c r="H27" s="364"/>
      <c r="I27" s="11"/>
      <c r="J27" s="11"/>
    </row>
    <row r="28" spans="1:10" s="10" customFormat="1" ht="21.75" customHeight="1">
      <c r="A28" s="19" t="s">
        <v>23</v>
      </c>
      <c r="B28" s="364">
        <v>243.87031408308005</v>
      </c>
      <c r="C28" s="364">
        <f>'144'!C28:C29/'142'!C28:C29*10</f>
        <v>215.04166666666666</v>
      </c>
      <c r="D28" s="364">
        <f>'144'!D28:D29/'142'!D28:D29*10</f>
        <v>214.76063829787233</v>
      </c>
      <c r="E28" s="297">
        <v>215</v>
      </c>
      <c r="F28" s="297">
        <v>216.16161616161617</v>
      </c>
      <c r="G28" s="297">
        <v>215</v>
      </c>
      <c r="H28" s="297">
        <v>214.72222222222223</v>
      </c>
      <c r="I28" s="121">
        <v>215.51181102362204</v>
      </c>
      <c r="J28" s="11"/>
    </row>
    <row r="29" spans="1:10" s="10" customFormat="1" ht="21.75" customHeight="1">
      <c r="A29" s="186" t="s">
        <v>39</v>
      </c>
      <c r="B29" s="364"/>
      <c r="C29" s="364"/>
      <c r="D29" s="364"/>
      <c r="E29" s="297"/>
      <c r="F29" s="297"/>
      <c r="G29" s="297"/>
      <c r="H29" s="364"/>
      <c r="I29" s="11"/>
      <c r="J29" s="11"/>
    </row>
    <row r="30" spans="1:10" s="10" customFormat="1" ht="21.75" customHeight="1">
      <c r="A30" s="19" t="s">
        <v>25</v>
      </c>
      <c r="B30" s="364">
        <v>164.91</v>
      </c>
      <c r="C30" s="364">
        <f>'144'!C30:C31/'142'!C30:C31*10</f>
        <v>173</v>
      </c>
      <c r="D30" s="364">
        <f>'144'!D30:D31/'142'!D30:D31*10</f>
        <v>173.06532663316585</v>
      </c>
      <c r="E30" s="297">
        <v>173.00448430493273</v>
      </c>
      <c r="F30" s="297">
        <v>172.55696202531647</v>
      </c>
      <c r="G30" s="297">
        <v>173.00034686090879</v>
      </c>
      <c r="H30" s="297">
        <v>173.05595408895266</v>
      </c>
      <c r="I30" s="297">
        <v>174</v>
      </c>
      <c r="J30" s="11"/>
    </row>
    <row r="31" spans="1:10" s="10" customFormat="1" ht="21.75" customHeight="1">
      <c r="A31" s="186" t="s">
        <v>40</v>
      </c>
      <c r="B31" s="364"/>
      <c r="C31" s="364"/>
      <c r="D31" s="364"/>
      <c r="E31" s="364"/>
      <c r="F31" s="364"/>
      <c r="G31" s="356"/>
      <c r="H31" s="364"/>
      <c r="J31" s="11"/>
    </row>
    <row r="32" spans="1:10" s="10" customFormat="1" ht="11.25" customHeight="1">
      <c r="A32" s="123"/>
      <c r="B32" s="123"/>
      <c r="C32" s="123"/>
      <c r="D32" s="123"/>
      <c r="E32" s="123"/>
      <c r="F32" s="123"/>
      <c r="G32" s="123"/>
      <c r="H32" s="123"/>
      <c r="I32" s="123"/>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1"/>
      <c r="B34" s="11"/>
      <c r="C34" s="11"/>
      <c r="D34" s="11"/>
      <c r="E34" s="356"/>
      <c r="F34" s="356"/>
      <c r="G34" s="356"/>
      <c r="H34" s="356"/>
      <c r="I34" s="356"/>
      <c r="J34" s="11"/>
    </row>
    <row r="35" spans="1:10" s="10" customFormat="1" ht="20.100000000000001" customHeight="1">
      <c r="A35" s="126"/>
      <c r="B35" s="127"/>
      <c r="C35" s="11"/>
      <c r="D35" s="11"/>
      <c r="E35" s="356"/>
      <c r="F35" s="356"/>
      <c r="G35" s="356"/>
      <c r="H35" s="356"/>
      <c r="I35" s="356"/>
      <c r="J35" s="11"/>
    </row>
    <row r="36" spans="1:10" s="10" customFormat="1" ht="20.100000000000001" customHeight="1">
      <c r="A36" s="128"/>
      <c r="B36" s="126"/>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20.100000000000001" customHeight="1">
      <c r="E95" s="285"/>
      <c r="F95" s="285"/>
      <c r="G95" s="285"/>
      <c r="H95" s="285"/>
      <c r="I95" s="285"/>
    </row>
    <row r="96" spans="5:9" s="10" customFormat="1" ht="20.100000000000001" customHeight="1">
      <c r="E96" s="285"/>
      <c r="F96" s="285"/>
      <c r="G96" s="285"/>
      <c r="H96" s="285"/>
      <c r="I96" s="285"/>
    </row>
    <row r="97" spans="5:9" s="10" customFormat="1" ht="20.100000000000001" customHeight="1">
      <c r="E97" s="285"/>
      <c r="F97" s="285"/>
      <c r="G97" s="285"/>
      <c r="H97" s="285"/>
      <c r="I97" s="285"/>
    </row>
    <row r="98" spans="5:9" s="10" customFormat="1" ht="20.100000000000001" customHeight="1">
      <c r="E98" s="285"/>
      <c r="F98" s="285"/>
      <c r="G98" s="285"/>
      <c r="H98" s="285"/>
      <c r="I98" s="285"/>
    </row>
    <row r="99" spans="5:9" s="10" customFormat="1" ht="20.100000000000001" customHeight="1">
      <c r="E99" s="285"/>
      <c r="F99" s="285"/>
      <c r="G99" s="285"/>
      <c r="H99" s="285"/>
      <c r="I99" s="285"/>
    </row>
    <row r="100" spans="5:9" s="10" customFormat="1" ht="20.100000000000001" customHeight="1">
      <c r="E100" s="285"/>
      <c r="F100" s="285"/>
      <c r="G100" s="285"/>
      <c r="H100" s="285"/>
      <c r="I100" s="285"/>
    </row>
    <row r="101" spans="5:9" s="10" customFormat="1" ht="20.100000000000001" customHeight="1">
      <c r="E101" s="285"/>
      <c r="F101" s="285"/>
      <c r="G101" s="285"/>
      <c r="H101" s="285"/>
      <c r="I101" s="285"/>
    </row>
    <row r="102" spans="5:9" s="10" customFormat="1" ht="20.100000000000001" customHeight="1">
      <c r="E102" s="285"/>
      <c r="F102" s="285"/>
      <c r="G102" s="285"/>
      <c r="H102" s="285"/>
      <c r="I102" s="285"/>
    </row>
    <row r="103" spans="5:9" s="10" customFormat="1" ht="20.100000000000001" customHeight="1">
      <c r="E103" s="285"/>
      <c r="F103" s="285"/>
      <c r="G103" s="285"/>
      <c r="H103" s="285"/>
      <c r="I103" s="285"/>
    </row>
    <row r="104" spans="5:9" s="10" customFormat="1" ht="20.100000000000001" customHeight="1">
      <c r="E104" s="285"/>
      <c r="F104" s="285"/>
      <c r="G104" s="285"/>
      <c r="H104" s="285"/>
      <c r="I104" s="285"/>
    </row>
    <row r="105" spans="5:9" s="10" customFormat="1" ht="20.100000000000001" customHeight="1">
      <c r="E105" s="285"/>
      <c r="F105" s="285"/>
      <c r="G105" s="285"/>
      <c r="H105" s="285"/>
      <c r="I105" s="285"/>
    </row>
    <row r="106" spans="5:9" s="10" customFormat="1" ht="20.100000000000001" customHeight="1">
      <c r="E106" s="285"/>
      <c r="F106" s="285"/>
      <c r="G106" s="285"/>
      <c r="H106" s="285"/>
      <c r="I106" s="285"/>
    </row>
    <row r="107" spans="5:9" s="10" customFormat="1" ht="20.100000000000001" customHeight="1">
      <c r="E107" s="285"/>
      <c r="F107" s="285"/>
      <c r="G107" s="285"/>
      <c r="H107" s="285"/>
      <c r="I107" s="285"/>
    </row>
    <row r="108" spans="5:9" s="10" customFormat="1" ht="20.100000000000001" customHeight="1">
      <c r="E108" s="285"/>
      <c r="F108" s="285"/>
      <c r="G108" s="285"/>
      <c r="H108" s="285"/>
      <c r="I108" s="285"/>
    </row>
    <row r="109" spans="5:9" s="10" customFormat="1" ht="20.100000000000001" customHeight="1">
      <c r="E109" s="285"/>
      <c r="F109" s="285"/>
      <c r="G109" s="285"/>
      <c r="H109" s="285"/>
      <c r="I109" s="285"/>
    </row>
    <row r="110" spans="5:9" s="10" customFormat="1" ht="20.100000000000001" customHeight="1">
      <c r="E110" s="285"/>
      <c r="F110" s="285"/>
      <c r="G110" s="285"/>
      <c r="H110" s="285"/>
      <c r="I110" s="285"/>
    </row>
    <row r="111" spans="5:9" s="10" customFormat="1" ht="20.100000000000001" customHeight="1">
      <c r="E111" s="285"/>
      <c r="F111" s="285"/>
      <c r="G111" s="285"/>
      <c r="H111" s="285"/>
      <c r="I111" s="285"/>
    </row>
    <row r="112" spans="5:9" s="10" customFormat="1" ht="20.100000000000001" customHeight="1">
      <c r="E112" s="285"/>
      <c r="F112" s="285"/>
      <c r="G112" s="285"/>
      <c r="H112" s="285"/>
      <c r="I112" s="285"/>
    </row>
    <row r="113" spans="5:9" s="10" customFormat="1" ht="20.100000000000001" customHeight="1">
      <c r="E113" s="285"/>
      <c r="F113" s="285"/>
      <c r="G113" s="285"/>
      <c r="H113" s="285"/>
      <c r="I113" s="285"/>
    </row>
    <row r="114" spans="5:9" s="10" customFormat="1" ht="20.100000000000001" customHeight="1">
      <c r="E114" s="285"/>
      <c r="F114" s="285"/>
      <c r="G114" s="285"/>
      <c r="H114" s="285"/>
      <c r="I114" s="285"/>
    </row>
    <row r="115" spans="5:9" s="10" customFormat="1" ht="20.100000000000001" customHeight="1">
      <c r="E115" s="285"/>
      <c r="F115" s="285"/>
      <c r="G115" s="285"/>
      <c r="H115" s="285"/>
      <c r="I115" s="285"/>
    </row>
    <row r="116" spans="5:9" s="10" customFormat="1" ht="20.100000000000001" customHeight="1">
      <c r="E116" s="285"/>
      <c r="F116" s="285"/>
      <c r="G116" s="285"/>
      <c r="H116" s="285"/>
      <c r="I116" s="285"/>
    </row>
    <row r="117" spans="5:9" s="10" customFormat="1" ht="20.100000000000001" customHeight="1">
      <c r="E117" s="285"/>
      <c r="F117" s="285"/>
      <c r="G117" s="285"/>
      <c r="H117" s="285"/>
      <c r="I117" s="285"/>
    </row>
    <row r="118" spans="5:9" s="10" customFormat="1" ht="20.100000000000001" customHeight="1">
      <c r="E118" s="285"/>
      <c r="F118" s="285"/>
      <c r="G118" s="285"/>
      <c r="H118" s="285"/>
      <c r="I118" s="285"/>
    </row>
    <row r="119" spans="5:9" s="10" customFormat="1" ht="20.100000000000001" customHeight="1">
      <c r="E119" s="285"/>
      <c r="F119" s="285"/>
      <c r="G119" s="285"/>
      <c r="H119" s="285"/>
      <c r="I119" s="285"/>
    </row>
    <row r="120" spans="5:9" s="10" customFormat="1" ht="20.100000000000001" customHeight="1">
      <c r="E120" s="285"/>
      <c r="F120" s="285"/>
      <c r="G120" s="285"/>
      <c r="H120" s="285"/>
      <c r="I120" s="285"/>
    </row>
    <row r="121" spans="5:9" s="10" customFormat="1" ht="20.100000000000001" customHeight="1">
      <c r="E121" s="285"/>
      <c r="F121" s="285"/>
      <c r="G121" s="285"/>
      <c r="H121" s="285"/>
      <c r="I121" s="285"/>
    </row>
    <row r="122" spans="5:9" s="10" customFormat="1" ht="20.100000000000001" customHeight="1">
      <c r="E122" s="285"/>
      <c r="F122" s="285"/>
      <c r="G122" s="285"/>
      <c r="H122" s="285"/>
      <c r="I122" s="285"/>
    </row>
    <row r="123" spans="5:9" s="10" customFormat="1" ht="20.100000000000001" customHeight="1">
      <c r="E123" s="285"/>
      <c r="F123" s="285"/>
      <c r="G123" s="285"/>
      <c r="H123" s="285"/>
      <c r="I123" s="285"/>
    </row>
    <row r="124" spans="5:9" s="10" customFormat="1" ht="20.100000000000001" customHeight="1">
      <c r="E124" s="285"/>
      <c r="F124" s="285"/>
      <c r="G124" s="285"/>
      <c r="H124" s="285"/>
      <c r="I124" s="285"/>
    </row>
    <row r="125" spans="5:9" s="10" customFormat="1" ht="20.100000000000001" customHeight="1">
      <c r="E125" s="285"/>
      <c r="F125" s="285"/>
      <c r="G125" s="285"/>
      <c r="H125" s="285"/>
      <c r="I125" s="285"/>
    </row>
    <row r="126" spans="5:9" s="10" customFormat="1" ht="20.100000000000001" customHeight="1">
      <c r="E126" s="285"/>
      <c r="F126" s="285"/>
      <c r="G126" s="285"/>
      <c r="H126" s="285"/>
      <c r="I126" s="285"/>
    </row>
    <row r="127" spans="5:9" s="10" customFormat="1" ht="20.100000000000001" customHeight="1">
      <c r="E127" s="285"/>
      <c r="F127" s="285"/>
      <c r="G127" s="285"/>
      <c r="H127" s="285"/>
      <c r="I127" s="285"/>
    </row>
    <row r="128" spans="5:9" s="10" customFormat="1" ht="20.100000000000001" customHeight="1">
      <c r="E128" s="285"/>
      <c r="F128" s="285"/>
      <c r="G128" s="285"/>
      <c r="H128" s="285"/>
      <c r="I128" s="285"/>
    </row>
    <row r="129" spans="5:9" s="10" customFormat="1" ht="20.100000000000001" customHeight="1">
      <c r="E129" s="285"/>
      <c r="F129" s="285"/>
      <c r="G129" s="285"/>
      <c r="H129" s="285"/>
      <c r="I129" s="285"/>
    </row>
    <row r="130" spans="5:9" s="10" customFormat="1" ht="20.100000000000001" customHeight="1">
      <c r="E130" s="285"/>
      <c r="F130" s="285"/>
      <c r="G130" s="285"/>
      <c r="H130" s="285"/>
      <c r="I130" s="285"/>
    </row>
    <row r="131" spans="5:9" s="10" customFormat="1" ht="20.100000000000001" customHeight="1">
      <c r="E131" s="285"/>
      <c r="F131" s="285"/>
      <c r="G131" s="285"/>
      <c r="H131" s="285"/>
      <c r="I131" s="285"/>
    </row>
    <row r="132" spans="5:9" s="10" customFormat="1" ht="20.100000000000001" customHeight="1">
      <c r="E132" s="285"/>
      <c r="F132" s="285"/>
      <c r="G132" s="285"/>
      <c r="H132" s="285"/>
      <c r="I132" s="285"/>
    </row>
    <row r="133" spans="5:9" s="10" customFormat="1" ht="20.100000000000001" customHeight="1">
      <c r="E133" s="285"/>
      <c r="F133" s="285"/>
      <c r="G133" s="285"/>
      <c r="H133" s="285"/>
      <c r="I133" s="285"/>
    </row>
    <row r="134" spans="5:9" s="10" customFormat="1" ht="20.100000000000001" customHeight="1">
      <c r="E134" s="285"/>
      <c r="F134" s="285"/>
      <c r="G134" s="285"/>
      <c r="H134" s="285"/>
      <c r="I134" s="285"/>
    </row>
    <row r="135" spans="5:9" s="10" customFormat="1" ht="20.100000000000001" customHeight="1">
      <c r="E135" s="285"/>
      <c r="F135" s="285"/>
      <c r="G135" s="285"/>
      <c r="H135" s="285"/>
      <c r="I135" s="285"/>
    </row>
    <row r="136" spans="5:9" s="10" customFormat="1" ht="20.100000000000001" customHeight="1">
      <c r="E136" s="285"/>
      <c r="F136" s="285"/>
      <c r="G136" s="285"/>
      <c r="H136" s="285"/>
      <c r="I136" s="285"/>
    </row>
    <row r="137" spans="5:9" s="10" customFormat="1" ht="20.100000000000001" customHeight="1">
      <c r="E137" s="285"/>
      <c r="F137" s="285"/>
      <c r="G137" s="285"/>
      <c r="H137" s="285"/>
      <c r="I137" s="285"/>
    </row>
    <row r="138" spans="5:9" s="10" customFormat="1" ht="20.100000000000001" customHeight="1">
      <c r="E138" s="285"/>
      <c r="F138" s="285"/>
      <c r="G138" s="285"/>
      <c r="H138" s="285"/>
      <c r="I138" s="285"/>
    </row>
    <row r="139" spans="5:9" s="10" customFormat="1" ht="20.100000000000001" customHeight="1">
      <c r="E139" s="285"/>
      <c r="F139" s="285"/>
      <c r="G139" s="285"/>
      <c r="H139" s="285"/>
      <c r="I139" s="285"/>
    </row>
    <row r="140" spans="5:9" s="10" customFormat="1" ht="20.100000000000001" customHeight="1">
      <c r="E140" s="285"/>
      <c r="F140" s="285"/>
      <c r="G140" s="285"/>
      <c r="H140" s="285"/>
      <c r="I140" s="285"/>
    </row>
    <row r="141" spans="5:9" s="10" customFormat="1" ht="20.100000000000001" customHeight="1">
      <c r="E141" s="285"/>
      <c r="F141" s="285"/>
      <c r="G141" s="285"/>
      <c r="H141" s="285"/>
      <c r="I141" s="285"/>
    </row>
    <row r="142" spans="5:9" s="10" customFormat="1" ht="20.100000000000001" customHeight="1">
      <c r="E142" s="285"/>
      <c r="F142" s="285"/>
      <c r="G142" s="285"/>
      <c r="H142" s="285"/>
      <c r="I142" s="285"/>
    </row>
    <row r="143" spans="5:9" s="10" customFormat="1" ht="20.100000000000001" customHeight="1">
      <c r="E143" s="285"/>
      <c r="F143" s="285"/>
      <c r="G143" s="285"/>
      <c r="H143" s="285"/>
      <c r="I143" s="285"/>
    </row>
    <row r="144" spans="5:9" s="10" customFormat="1" ht="20.100000000000001" customHeight="1">
      <c r="E144" s="285"/>
      <c r="F144" s="285"/>
      <c r="G144" s="285"/>
      <c r="H144" s="285"/>
      <c r="I144" s="285"/>
    </row>
    <row r="145" spans="5:9" s="10" customFormat="1" ht="20.100000000000001" customHeight="1">
      <c r="E145" s="285"/>
      <c r="F145" s="285"/>
      <c r="G145" s="285"/>
      <c r="H145" s="285"/>
      <c r="I145" s="285"/>
    </row>
    <row r="146" spans="5:9" s="10" customFormat="1" ht="20.100000000000001" customHeight="1">
      <c r="E146" s="285"/>
      <c r="F146" s="285"/>
      <c r="G146" s="285"/>
      <c r="H146" s="285"/>
      <c r="I146" s="285"/>
    </row>
    <row r="147" spans="5:9" s="10" customFormat="1" ht="20.100000000000001" customHeight="1">
      <c r="E147" s="285"/>
      <c r="F147" s="285"/>
      <c r="G147" s="285"/>
      <c r="H147" s="285"/>
      <c r="I147" s="285"/>
    </row>
    <row r="148" spans="5:9" s="10" customFormat="1" ht="20.100000000000001" customHeight="1">
      <c r="E148" s="285"/>
      <c r="F148" s="285"/>
      <c r="G148" s="285"/>
      <c r="H148" s="285"/>
      <c r="I148" s="285"/>
    </row>
    <row r="149" spans="5:9" s="10" customFormat="1" ht="20.100000000000001" customHeight="1">
      <c r="E149" s="285"/>
      <c r="F149" s="285"/>
      <c r="G149" s="285"/>
      <c r="H149" s="285"/>
      <c r="I149" s="285"/>
    </row>
    <row r="150" spans="5:9" s="10" customFormat="1" ht="20.100000000000001" customHeight="1">
      <c r="E150" s="285"/>
      <c r="F150" s="285"/>
      <c r="G150" s="285"/>
      <c r="H150" s="285"/>
      <c r="I150" s="285"/>
    </row>
    <row r="151" spans="5:9" s="10" customFormat="1" ht="20.100000000000001" customHeight="1">
      <c r="E151" s="285"/>
      <c r="F151" s="285"/>
      <c r="G151" s="285"/>
      <c r="H151" s="285"/>
      <c r="I151" s="285"/>
    </row>
    <row r="152" spans="5:9" s="10" customFormat="1" ht="20.100000000000001" customHeight="1">
      <c r="E152" s="285"/>
      <c r="F152" s="285"/>
      <c r="G152" s="285"/>
      <c r="H152" s="285"/>
      <c r="I152" s="285"/>
    </row>
    <row r="153" spans="5:9" s="10" customFormat="1" ht="20.100000000000001" customHeight="1">
      <c r="E153" s="285"/>
      <c r="F153" s="285"/>
      <c r="G153" s="285"/>
      <c r="H153" s="285"/>
      <c r="I153" s="285"/>
    </row>
    <row r="154" spans="5:9" s="10" customFormat="1" ht="20.100000000000001" customHeight="1">
      <c r="E154" s="285"/>
      <c r="F154" s="285"/>
      <c r="G154" s="285"/>
      <c r="H154" s="285"/>
      <c r="I154" s="285"/>
    </row>
    <row r="155" spans="5:9" s="10" customFormat="1" ht="20.100000000000001" customHeight="1">
      <c r="E155" s="285"/>
      <c r="F155" s="285"/>
      <c r="G155" s="285"/>
      <c r="H155" s="285"/>
      <c r="I155" s="285"/>
    </row>
    <row r="156" spans="5:9" s="10" customFormat="1" ht="20.100000000000001" customHeight="1">
      <c r="E156" s="285"/>
      <c r="F156" s="285"/>
      <c r="G156" s="285"/>
      <c r="H156" s="285"/>
      <c r="I156" s="285"/>
    </row>
    <row r="157" spans="5:9" s="10" customFormat="1" ht="20.100000000000001" customHeight="1">
      <c r="E157" s="285"/>
      <c r="F157" s="285"/>
      <c r="G157" s="285"/>
      <c r="H157" s="285"/>
      <c r="I157" s="285"/>
    </row>
    <row r="158" spans="5:9" s="10" customFormat="1" ht="20.100000000000001" customHeight="1">
      <c r="E158" s="285"/>
      <c r="F158" s="285"/>
      <c r="G158" s="285"/>
      <c r="H158" s="285"/>
      <c r="I158" s="285"/>
    </row>
    <row r="159" spans="5:9" s="10" customFormat="1" ht="20.100000000000001" customHeight="1">
      <c r="E159" s="285"/>
      <c r="F159" s="285"/>
      <c r="G159" s="285"/>
      <c r="H159" s="285"/>
      <c r="I159" s="285"/>
    </row>
    <row r="160" spans="5:9" s="10" customFormat="1" ht="20.100000000000001" customHeight="1">
      <c r="E160" s="285"/>
      <c r="F160" s="285"/>
      <c r="G160" s="285"/>
      <c r="H160" s="285"/>
      <c r="I160" s="285"/>
    </row>
    <row r="161" spans="5:9" s="10" customFormat="1" ht="20.100000000000001" customHeight="1">
      <c r="E161" s="285"/>
      <c r="F161" s="285"/>
      <c r="G161" s="285"/>
      <c r="H161" s="285"/>
      <c r="I161" s="285"/>
    </row>
    <row r="162" spans="5:9" s="10" customFormat="1" ht="20.100000000000001" customHeight="1">
      <c r="E162" s="285"/>
      <c r="F162" s="285"/>
      <c r="G162" s="285"/>
      <c r="H162" s="285"/>
      <c r="I162" s="285"/>
    </row>
    <row r="163" spans="5:9" s="10" customFormat="1" ht="20.100000000000001" customHeight="1">
      <c r="E163" s="285"/>
      <c r="F163" s="285"/>
      <c r="G163" s="285"/>
      <c r="H163" s="285"/>
      <c r="I163" s="285"/>
    </row>
    <row r="164" spans="5:9" s="10" customFormat="1" ht="20.100000000000001" customHeight="1">
      <c r="E164" s="285"/>
      <c r="F164" s="285"/>
      <c r="G164" s="285"/>
      <c r="H164" s="285"/>
      <c r="I164" s="285"/>
    </row>
    <row r="165" spans="5:9" s="10" customFormat="1" ht="20.100000000000001" customHeight="1">
      <c r="E165" s="285"/>
      <c r="F165" s="285"/>
      <c r="G165" s="285"/>
      <c r="H165" s="285"/>
      <c r="I165" s="285"/>
    </row>
    <row r="166" spans="5:9" s="10" customFormat="1" ht="20.100000000000001" customHeight="1">
      <c r="E166" s="285"/>
      <c r="F166" s="285"/>
      <c r="G166" s="285"/>
      <c r="H166" s="285"/>
      <c r="I166" s="285"/>
    </row>
    <row r="167" spans="5:9" s="10" customFormat="1" ht="20.100000000000001" customHeight="1">
      <c r="E167" s="285"/>
      <c r="F167" s="285"/>
      <c r="G167" s="285"/>
      <c r="H167" s="285"/>
      <c r="I167" s="285"/>
    </row>
    <row r="168" spans="5:9" s="10" customFormat="1" ht="20.100000000000001" customHeight="1">
      <c r="E168" s="285"/>
      <c r="F168" s="285"/>
      <c r="G168" s="285"/>
      <c r="H168" s="285"/>
      <c r="I168" s="285"/>
    </row>
    <row r="169" spans="5:9" s="10" customFormat="1" ht="20.100000000000001" customHeight="1">
      <c r="E169" s="285"/>
      <c r="F169" s="285"/>
      <c r="G169" s="285"/>
      <c r="H169" s="285"/>
      <c r="I169" s="285"/>
    </row>
    <row r="170" spans="5:9" s="10" customFormat="1" ht="20.100000000000001" customHeight="1">
      <c r="E170" s="285"/>
      <c r="F170" s="285"/>
      <c r="G170" s="285"/>
      <c r="H170" s="285"/>
      <c r="I170" s="285"/>
    </row>
    <row r="171" spans="5:9" s="10" customFormat="1" ht="20.100000000000001" customHeight="1">
      <c r="E171" s="285"/>
      <c r="F171" s="285"/>
      <c r="G171" s="285"/>
      <c r="H171" s="285"/>
      <c r="I171" s="285"/>
    </row>
    <row r="172" spans="5:9" s="10" customFormat="1" ht="20.100000000000001" customHeight="1">
      <c r="E172" s="285"/>
      <c r="F172" s="285"/>
      <c r="G172" s="285"/>
      <c r="H172" s="285"/>
      <c r="I172" s="285"/>
    </row>
    <row r="173" spans="5:9" s="10" customFormat="1" ht="20.100000000000001" customHeight="1">
      <c r="E173" s="285"/>
      <c r="F173" s="285"/>
      <c r="G173" s="285"/>
      <c r="H173" s="285"/>
      <c r="I173" s="285"/>
    </row>
    <row r="174" spans="5:9" s="10" customFormat="1" ht="20.100000000000001" customHeight="1">
      <c r="E174" s="285"/>
      <c r="F174" s="285"/>
      <c r="G174" s="285"/>
      <c r="H174" s="285"/>
      <c r="I174" s="285"/>
    </row>
    <row r="175" spans="5:9" s="10" customFormat="1" ht="20.100000000000001" customHeight="1">
      <c r="E175" s="285"/>
      <c r="F175" s="285"/>
      <c r="G175" s="285"/>
      <c r="H175" s="285"/>
      <c r="I175" s="285"/>
    </row>
    <row r="176" spans="5:9" s="10" customFormat="1" ht="20.100000000000001" customHeight="1">
      <c r="E176" s="285"/>
      <c r="F176" s="285"/>
      <c r="G176" s="285"/>
      <c r="H176" s="285"/>
      <c r="I176" s="285"/>
    </row>
    <row r="177" spans="5:9" s="10" customFormat="1" ht="20.100000000000001" customHeight="1">
      <c r="E177" s="285"/>
      <c r="F177" s="285"/>
      <c r="G177" s="285"/>
      <c r="H177" s="285"/>
      <c r="I177" s="285"/>
    </row>
    <row r="178" spans="5:9" s="10" customFormat="1" ht="20.100000000000001" customHeight="1">
      <c r="E178" s="285"/>
      <c r="F178" s="285"/>
      <c r="G178" s="285"/>
      <c r="H178" s="285"/>
      <c r="I178" s="285"/>
    </row>
    <row r="179" spans="5:9" s="10" customFormat="1" ht="20.100000000000001" customHeight="1">
      <c r="E179" s="285"/>
      <c r="F179" s="285"/>
      <c r="G179" s="285"/>
      <c r="H179" s="285"/>
      <c r="I179" s="285"/>
    </row>
    <row r="180" spans="5:9" s="10" customFormat="1" ht="20.100000000000001" customHeight="1">
      <c r="E180" s="285"/>
      <c r="F180" s="285"/>
      <c r="G180" s="285"/>
      <c r="H180" s="285"/>
      <c r="I180" s="285"/>
    </row>
    <row r="181" spans="5:9" s="10" customFormat="1" ht="20.100000000000001" customHeight="1">
      <c r="E181" s="285"/>
      <c r="F181" s="285"/>
      <c r="G181" s="285"/>
      <c r="H181" s="285"/>
      <c r="I181" s="285"/>
    </row>
    <row r="182" spans="5:9" s="10" customFormat="1" ht="20.100000000000001" customHeight="1">
      <c r="E182" s="285"/>
      <c r="F182" s="285"/>
      <c r="G182" s="285"/>
      <c r="H182" s="285"/>
      <c r="I182" s="285"/>
    </row>
    <row r="183" spans="5:9" s="10" customFormat="1" ht="20.100000000000001" customHeight="1">
      <c r="E183" s="285"/>
      <c r="F183" s="285"/>
      <c r="G183" s="285"/>
      <c r="H183" s="285"/>
      <c r="I183" s="285"/>
    </row>
    <row r="184" spans="5:9" s="10" customFormat="1" ht="20.100000000000001" customHeight="1">
      <c r="E184" s="285"/>
      <c r="F184" s="285"/>
      <c r="G184" s="285"/>
      <c r="H184" s="285"/>
      <c r="I184" s="285"/>
    </row>
    <row r="185" spans="5:9" s="10" customFormat="1" ht="20.100000000000001" customHeight="1">
      <c r="E185" s="285"/>
      <c r="F185" s="285"/>
      <c r="G185" s="285"/>
      <c r="H185" s="285"/>
      <c r="I185" s="285"/>
    </row>
    <row r="186" spans="5:9" s="10" customFormat="1" ht="20.100000000000001" customHeight="1">
      <c r="E186" s="285"/>
      <c r="F186" s="285"/>
      <c r="G186" s="285"/>
      <c r="H186" s="285"/>
      <c r="I186" s="285"/>
    </row>
    <row r="187" spans="5:9" s="10" customFormat="1" ht="20.100000000000001" customHeight="1">
      <c r="E187" s="285"/>
      <c r="F187" s="285"/>
      <c r="G187" s="285"/>
      <c r="H187" s="285"/>
      <c r="I187" s="285"/>
    </row>
    <row r="188" spans="5:9" s="10" customFormat="1" ht="20.100000000000001" customHeight="1">
      <c r="E188" s="285"/>
      <c r="F188" s="285"/>
      <c r="G188" s="285"/>
      <c r="H188" s="285"/>
      <c r="I188" s="285"/>
    </row>
    <row r="189" spans="5:9" s="10" customFormat="1" ht="20.100000000000001" customHeight="1">
      <c r="E189" s="285"/>
      <c r="F189" s="285"/>
      <c r="G189" s="285"/>
      <c r="H189" s="285"/>
      <c r="I189" s="285"/>
    </row>
    <row r="190" spans="5:9" s="10" customFormat="1" ht="20.100000000000001" customHeight="1">
      <c r="E190" s="285"/>
      <c r="F190" s="285"/>
      <c r="G190" s="285"/>
      <c r="H190" s="285"/>
      <c r="I190" s="285"/>
    </row>
    <row r="191" spans="5:9" s="10" customFormat="1" ht="20.100000000000001" customHeight="1">
      <c r="E191" s="285"/>
      <c r="F191" s="285"/>
      <c r="G191" s="285"/>
      <c r="H191" s="285"/>
      <c r="I191" s="285"/>
    </row>
    <row r="192" spans="5:9"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sheetData>
  <pageMargins left="0.98425196850393704" right="0.98425196850393704" top="0.94488188976377996" bottom="1.49606299212598" header="0.511811023622047" footer="1.1811023622047201"/>
  <pageSetup paperSize="9" firstPageNumber="373"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6"/>
  <sheetViews>
    <sheetView workbookViewId="0">
      <selection activeCell="R7" sqref="R7"/>
    </sheetView>
  </sheetViews>
  <sheetFormatPr defaultRowHeight="14.25"/>
  <cols>
    <col min="1" max="1" width="25.42578125" style="10" customWidth="1"/>
    <col min="2" max="4" width="10.42578125" style="10" hidden="1" customWidth="1"/>
    <col min="5" max="9" width="10.42578125" style="356" customWidth="1"/>
    <col min="10" max="10" width="9.140625" style="10"/>
    <col min="11" max="16384" width="9.140625" style="27"/>
  </cols>
  <sheetData>
    <row r="1" spans="1:10" s="3" customFormat="1" ht="24" customHeight="1">
      <c r="A1" s="1" t="s">
        <v>657</v>
      </c>
      <c r="B1" s="1"/>
      <c r="E1" s="356"/>
      <c r="F1" s="356"/>
      <c r="G1" s="356"/>
      <c r="H1" s="356"/>
      <c r="I1" s="356"/>
    </row>
    <row r="2" spans="1:10" s="3" customFormat="1" ht="20.100000000000001" customHeight="1">
      <c r="A2" s="6" t="s">
        <v>433</v>
      </c>
      <c r="B2" s="1"/>
      <c r="E2" s="356"/>
      <c r="F2" s="356"/>
      <c r="G2" s="356"/>
      <c r="H2" s="356"/>
      <c r="I2" s="356"/>
    </row>
    <row r="3" spans="1:10" s="3" customFormat="1" ht="12" customHeight="1">
      <c r="A3" s="6"/>
      <c r="B3" s="1"/>
      <c r="E3" s="356"/>
      <c r="F3" s="356"/>
      <c r="G3" s="356"/>
      <c r="H3" s="356"/>
      <c r="I3" s="356"/>
    </row>
    <row r="4" spans="1:10" s="10" customFormat="1" ht="18.75" customHeight="1">
      <c r="A4" s="123"/>
      <c r="B4" s="180"/>
      <c r="C4" s="11"/>
      <c r="E4" s="356"/>
      <c r="F4" s="356"/>
      <c r="G4" s="356"/>
      <c r="H4" s="356"/>
      <c r="I4" s="179" t="s">
        <v>387</v>
      </c>
      <c r="J4" s="11"/>
    </row>
    <row r="5" spans="1:10" s="10" customFormat="1" ht="27" customHeight="1">
      <c r="A5" s="11"/>
      <c r="B5" s="12">
        <v>2010</v>
      </c>
      <c r="C5" s="131">
        <v>2014</v>
      </c>
      <c r="D5" s="12">
        <v>2015</v>
      </c>
      <c r="E5" s="12">
        <v>2016</v>
      </c>
      <c r="F5" s="12">
        <v>2017</v>
      </c>
      <c r="G5" s="12">
        <v>2018</v>
      </c>
      <c r="H5" s="12">
        <v>2019</v>
      </c>
      <c r="I5" s="12">
        <v>2020</v>
      </c>
      <c r="J5" s="11"/>
    </row>
    <row r="6" spans="1:10" s="10" customFormat="1" ht="7.5" customHeight="1">
      <c r="A6" s="11"/>
      <c r="B6" s="323"/>
      <c r="C6" s="11"/>
      <c r="D6" s="323"/>
      <c r="E6" s="323"/>
      <c r="F6" s="323"/>
      <c r="G6" s="323"/>
      <c r="H6" s="323"/>
      <c r="I6" s="323"/>
      <c r="J6" s="11"/>
    </row>
    <row r="7" spans="1:10" s="10" customFormat="1" ht="21.75" customHeight="1">
      <c r="A7" s="185" t="s">
        <v>2</v>
      </c>
      <c r="B7" s="298">
        <f t="shared" ref="B7:D7" si="0">SUM(B8:B31)</f>
        <v>56314</v>
      </c>
      <c r="C7" s="298">
        <f t="shared" si="0"/>
        <v>47879.5</v>
      </c>
      <c r="D7" s="298">
        <f t="shared" si="0"/>
        <v>41624</v>
      </c>
      <c r="E7" s="298">
        <v>37677</v>
      </c>
      <c r="F7" s="298">
        <v>15182.7</v>
      </c>
      <c r="G7" s="298">
        <v>9531.4900000000016</v>
      </c>
      <c r="H7" s="298">
        <v>9521.8000000000011</v>
      </c>
      <c r="I7" s="298">
        <v>9030</v>
      </c>
      <c r="J7" s="11"/>
    </row>
    <row r="8" spans="1:10" s="10" customFormat="1" ht="21.75" customHeight="1">
      <c r="A8" s="19" t="s">
        <v>3</v>
      </c>
      <c r="B8" s="373">
        <v>0</v>
      </c>
      <c r="C8" s="373">
        <v>0</v>
      </c>
      <c r="D8" s="373">
        <v>0</v>
      </c>
      <c r="E8" s="373">
        <v>0</v>
      </c>
      <c r="F8" s="373">
        <v>0</v>
      </c>
      <c r="G8" s="364">
        <v>0</v>
      </c>
      <c r="H8" s="373">
        <v>0</v>
      </c>
      <c r="I8" s="373">
        <v>0</v>
      </c>
      <c r="J8" s="11"/>
    </row>
    <row r="9" spans="1:10" s="10" customFormat="1" ht="21.75" customHeight="1">
      <c r="A9" s="186" t="s">
        <v>4</v>
      </c>
      <c r="B9" s="116"/>
      <c r="C9" s="116"/>
      <c r="D9" s="116"/>
      <c r="E9" s="116"/>
      <c r="F9" s="116"/>
      <c r="G9" s="356"/>
      <c r="H9" s="116"/>
      <c r="I9" s="116"/>
      <c r="J9" s="11"/>
    </row>
    <row r="10" spans="1:10" s="10" customFormat="1" ht="21.75" customHeight="1">
      <c r="A10" s="19" t="s">
        <v>5</v>
      </c>
      <c r="B10" s="373">
        <v>0</v>
      </c>
      <c r="C10" s="373">
        <v>0</v>
      </c>
      <c r="D10" s="373">
        <v>0</v>
      </c>
      <c r="E10" s="373">
        <v>0</v>
      </c>
      <c r="F10" s="373">
        <v>0</v>
      </c>
      <c r="G10" s="364">
        <v>0</v>
      </c>
      <c r="H10" s="373">
        <v>0</v>
      </c>
      <c r="I10" s="373">
        <v>0</v>
      </c>
      <c r="J10" s="11"/>
    </row>
    <row r="11" spans="1:10" s="10" customFormat="1" ht="21.75" customHeight="1">
      <c r="A11" s="186" t="s">
        <v>6</v>
      </c>
      <c r="B11" s="116"/>
      <c r="C11" s="116"/>
      <c r="D11" s="116"/>
      <c r="E11" s="116"/>
      <c r="F11" s="116"/>
      <c r="G11" s="356"/>
      <c r="H11" s="116"/>
      <c r="I11" s="116"/>
      <c r="J11" s="11"/>
    </row>
    <row r="12" spans="1:10" s="10" customFormat="1" ht="21.75" customHeight="1">
      <c r="A12" s="19" t="s">
        <v>7</v>
      </c>
      <c r="B12" s="299">
        <v>19804</v>
      </c>
      <c r="C12" s="299">
        <v>11300</v>
      </c>
      <c r="D12" s="299">
        <v>11521</v>
      </c>
      <c r="E12" s="299">
        <v>10188</v>
      </c>
      <c r="F12" s="299">
        <v>6300</v>
      </c>
      <c r="G12" s="299">
        <v>3780</v>
      </c>
      <c r="H12" s="299">
        <v>4210</v>
      </c>
      <c r="I12" s="299">
        <v>4355</v>
      </c>
      <c r="J12" s="11"/>
    </row>
    <row r="13" spans="1:10" s="10" customFormat="1" ht="21.75" customHeight="1">
      <c r="A13" s="19" t="s">
        <v>8</v>
      </c>
      <c r="B13" s="299"/>
      <c r="C13" s="299"/>
      <c r="D13" s="299"/>
      <c r="E13" s="299"/>
      <c r="F13" s="299"/>
      <c r="G13" s="356"/>
      <c r="H13" s="299"/>
      <c r="I13" s="299"/>
      <c r="J13" s="11"/>
    </row>
    <row r="14" spans="1:10" s="10" customFormat="1" ht="21.75" customHeight="1">
      <c r="A14" s="19" t="s">
        <v>9</v>
      </c>
      <c r="B14" s="299">
        <v>144</v>
      </c>
      <c r="C14" s="299">
        <v>40</v>
      </c>
      <c r="D14" s="299">
        <v>40</v>
      </c>
      <c r="E14" s="299">
        <v>40</v>
      </c>
      <c r="F14" s="299">
        <v>40</v>
      </c>
      <c r="G14" s="299">
        <v>44</v>
      </c>
      <c r="H14" s="299">
        <v>44.6</v>
      </c>
      <c r="I14" s="299">
        <v>99</v>
      </c>
      <c r="J14" s="11"/>
    </row>
    <row r="15" spans="1:10" s="10" customFormat="1" ht="21.75" customHeight="1">
      <c r="A15" s="19" t="s">
        <v>10</v>
      </c>
      <c r="B15" s="299"/>
      <c r="C15" s="299"/>
      <c r="D15" s="299"/>
      <c r="E15" s="299"/>
      <c r="F15" s="299"/>
      <c r="G15" s="356"/>
      <c r="H15" s="299"/>
      <c r="I15" s="299"/>
      <c r="J15" s="11"/>
    </row>
    <row r="16" spans="1:10" s="10" customFormat="1" ht="21.75" customHeight="1">
      <c r="A16" s="19" t="s">
        <v>11</v>
      </c>
      <c r="B16" s="299">
        <v>160</v>
      </c>
      <c r="C16" s="299">
        <v>209.5</v>
      </c>
      <c r="D16" s="299">
        <v>164</v>
      </c>
      <c r="E16" s="299">
        <v>167</v>
      </c>
      <c r="F16" s="299">
        <v>205</v>
      </c>
      <c r="G16" s="299">
        <v>170</v>
      </c>
      <c r="H16" s="299">
        <v>148.80000000000001</v>
      </c>
      <c r="I16" s="299">
        <v>244</v>
      </c>
      <c r="J16" s="11"/>
    </row>
    <row r="17" spans="1:10" s="10" customFormat="1" ht="21.75" customHeight="1">
      <c r="A17" s="19" t="s">
        <v>12</v>
      </c>
      <c r="B17" s="299"/>
      <c r="C17" s="299"/>
      <c r="D17" s="299"/>
      <c r="E17" s="299"/>
      <c r="F17" s="299"/>
      <c r="G17" s="356"/>
      <c r="H17" s="299"/>
      <c r="I17" s="299"/>
      <c r="J17" s="11"/>
    </row>
    <row r="18" spans="1:10" s="10" customFormat="1" ht="21.75" customHeight="1">
      <c r="A18" s="19" t="s">
        <v>13</v>
      </c>
      <c r="B18" s="299">
        <v>110</v>
      </c>
      <c r="C18" s="373">
        <v>0</v>
      </c>
      <c r="D18" s="299">
        <v>0</v>
      </c>
      <c r="E18" s="299">
        <v>0</v>
      </c>
      <c r="F18" s="299">
        <v>0</v>
      </c>
      <c r="G18" s="299">
        <v>0</v>
      </c>
      <c r="H18" s="299">
        <v>0</v>
      </c>
      <c r="I18" s="299">
        <v>45</v>
      </c>
      <c r="J18" s="11"/>
    </row>
    <row r="19" spans="1:10" s="10" customFormat="1" ht="21.75" customHeight="1">
      <c r="A19" s="19" t="s">
        <v>14</v>
      </c>
      <c r="B19" s="299"/>
      <c r="C19" s="299"/>
      <c r="D19" s="299"/>
      <c r="E19" s="299"/>
      <c r="F19" s="299"/>
      <c r="G19" s="356"/>
      <c r="H19" s="299"/>
      <c r="I19" s="299"/>
      <c r="J19" s="11"/>
    </row>
    <row r="20" spans="1:10" s="10" customFormat="1" ht="21.75" customHeight="1">
      <c r="A20" s="19" t="s">
        <v>15</v>
      </c>
      <c r="B20" s="299">
        <v>1665</v>
      </c>
      <c r="C20" s="299">
        <v>378</v>
      </c>
      <c r="D20" s="299">
        <v>393</v>
      </c>
      <c r="E20" s="299">
        <v>1260</v>
      </c>
      <c r="F20" s="299">
        <v>400</v>
      </c>
      <c r="G20" s="299">
        <v>340</v>
      </c>
      <c r="H20" s="299">
        <v>40</v>
      </c>
      <c r="I20" s="299">
        <v>93</v>
      </c>
      <c r="J20" s="11"/>
    </row>
    <row r="21" spans="1:10" s="10" customFormat="1" ht="21.75" customHeight="1">
      <c r="A21" s="19" t="s">
        <v>16</v>
      </c>
      <c r="B21" s="116"/>
      <c r="C21" s="116"/>
      <c r="D21" s="116"/>
      <c r="E21" s="116"/>
      <c r="F21" s="116"/>
      <c r="G21" s="356"/>
      <c r="H21" s="116"/>
      <c r="I21" s="116"/>
      <c r="J21" s="11"/>
    </row>
    <row r="22" spans="1:10" s="10" customFormat="1" ht="21.75" customHeight="1">
      <c r="A22" s="19" t="s">
        <v>17</v>
      </c>
      <c r="B22" s="373">
        <v>0</v>
      </c>
      <c r="C22" s="373">
        <v>0</v>
      </c>
      <c r="D22" s="373">
        <v>0</v>
      </c>
      <c r="E22" s="373">
        <v>18</v>
      </c>
      <c r="F22" s="373">
        <v>0</v>
      </c>
      <c r="G22" s="373">
        <v>0</v>
      </c>
      <c r="H22" s="373">
        <v>0</v>
      </c>
      <c r="I22" s="373">
        <v>0</v>
      </c>
      <c r="J22" s="356"/>
    </row>
    <row r="23" spans="1:10" s="10" customFormat="1" ht="21.75" customHeight="1">
      <c r="A23" s="19" t="s">
        <v>18</v>
      </c>
      <c r="B23" s="116"/>
      <c r="C23" s="116"/>
      <c r="D23" s="116"/>
      <c r="E23" s="116"/>
      <c r="F23" s="116"/>
      <c r="G23" s="356"/>
      <c r="H23" s="116"/>
      <c r="I23" s="116"/>
      <c r="J23" s="11"/>
    </row>
    <row r="24" spans="1:10" s="10" customFormat="1" ht="21.75" customHeight="1">
      <c r="A24" s="19" t="s">
        <v>19</v>
      </c>
      <c r="B24" s="116">
        <v>1153</v>
      </c>
      <c r="C24" s="116">
        <v>750</v>
      </c>
      <c r="D24" s="116">
        <v>906</v>
      </c>
      <c r="E24" s="116">
        <v>306</v>
      </c>
      <c r="F24" s="116">
        <v>239.5</v>
      </c>
      <c r="G24" s="116">
        <v>151.46</v>
      </c>
      <c r="H24" s="116">
        <v>269.2</v>
      </c>
      <c r="I24" s="116">
        <v>228</v>
      </c>
      <c r="J24" s="11"/>
    </row>
    <row r="25" spans="1:10" s="10" customFormat="1" ht="21.75" customHeight="1">
      <c r="A25" s="19" t="s">
        <v>20</v>
      </c>
      <c r="B25" s="116"/>
      <c r="C25" s="116"/>
      <c r="D25" s="116"/>
      <c r="E25" s="116"/>
      <c r="F25" s="116"/>
      <c r="G25" s="356"/>
      <c r="H25" s="116"/>
      <c r="I25" s="116"/>
      <c r="J25" s="11"/>
    </row>
    <row r="26" spans="1:10" s="10" customFormat="1" ht="21.75" customHeight="1">
      <c r="A26" s="19" t="s">
        <v>21</v>
      </c>
      <c r="B26" s="373">
        <v>2958</v>
      </c>
      <c r="C26" s="373">
        <v>1266</v>
      </c>
      <c r="D26" s="373">
        <v>931</v>
      </c>
      <c r="E26" s="373">
        <v>340</v>
      </c>
      <c r="F26" s="373">
        <v>215</v>
      </c>
      <c r="G26" s="116">
        <v>129.13999999999999</v>
      </c>
      <c r="H26" s="373">
        <v>124.5</v>
      </c>
      <c r="I26" s="373">
        <v>185</v>
      </c>
      <c r="J26" s="11"/>
    </row>
    <row r="27" spans="1:10" s="10" customFormat="1" ht="21.75" customHeight="1">
      <c r="A27" s="19" t="s">
        <v>22</v>
      </c>
      <c r="B27" s="116"/>
      <c r="C27" s="116"/>
      <c r="D27" s="116"/>
      <c r="E27" s="116"/>
      <c r="F27" s="116"/>
      <c r="G27" s="356"/>
      <c r="H27" s="116"/>
      <c r="I27" s="116"/>
      <c r="J27" s="11"/>
    </row>
    <row r="28" spans="1:10" s="10" customFormat="1" ht="21.75" customHeight="1">
      <c r="A28" s="19" t="s">
        <v>23</v>
      </c>
      <c r="B28" s="116">
        <v>24070</v>
      </c>
      <c r="C28" s="116">
        <v>25805</v>
      </c>
      <c r="D28" s="116">
        <v>24225</v>
      </c>
      <c r="E28" s="116">
        <v>21500</v>
      </c>
      <c r="F28" s="116">
        <v>6420</v>
      </c>
      <c r="G28" s="116">
        <v>2921.85</v>
      </c>
      <c r="H28" s="116">
        <v>3478.5</v>
      </c>
      <c r="I28" s="116">
        <v>2737</v>
      </c>
      <c r="J28" s="11"/>
    </row>
    <row r="29" spans="1:10" s="10" customFormat="1" ht="21.75" customHeight="1">
      <c r="A29" s="19" t="s">
        <v>24</v>
      </c>
      <c r="B29" s="116"/>
      <c r="C29" s="116"/>
      <c r="D29" s="116"/>
      <c r="E29" s="116"/>
      <c r="F29" s="116"/>
      <c r="G29" s="356"/>
      <c r="H29" s="116"/>
      <c r="I29" s="116"/>
      <c r="J29" s="11"/>
    </row>
    <row r="30" spans="1:10" s="10" customFormat="1" ht="21.75" customHeight="1">
      <c r="A30" s="19" t="s">
        <v>25</v>
      </c>
      <c r="B30" s="116">
        <v>6250</v>
      </c>
      <c r="C30" s="116">
        <v>8131</v>
      </c>
      <c r="D30" s="116">
        <v>3444</v>
      </c>
      <c r="E30" s="116">
        <v>3858</v>
      </c>
      <c r="F30" s="116">
        <v>1363.2</v>
      </c>
      <c r="G30" s="116">
        <v>1995.04</v>
      </c>
      <c r="H30" s="116">
        <v>1206.2</v>
      </c>
      <c r="I30" s="116">
        <v>1044</v>
      </c>
      <c r="J30" s="11"/>
    </row>
    <row r="31" spans="1:10" s="10" customFormat="1" ht="21.75" customHeight="1">
      <c r="A31" s="19" t="s">
        <v>26</v>
      </c>
      <c r="B31" s="116"/>
      <c r="C31" s="116"/>
      <c r="D31" s="116"/>
      <c r="E31" s="116"/>
      <c r="F31" s="116"/>
      <c r="G31" s="356"/>
      <c r="H31" s="116"/>
      <c r="J31" s="11"/>
    </row>
    <row r="32" spans="1:10" s="10" customFormat="1" ht="9" customHeight="1">
      <c r="A32" s="22"/>
      <c r="B32" s="123"/>
      <c r="C32" s="123"/>
      <c r="D32" s="123"/>
      <c r="E32" s="123"/>
      <c r="F32" s="123"/>
      <c r="G32" s="123"/>
      <c r="H32" s="123"/>
      <c r="I32" s="123"/>
      <c r="J32" s="11"/>
    </row>
    <row r="33" spans="1:10" s="10" customFormat="1" ht="20.100000000000001" customHeight="1">
      <c r="A33" s="11"/>
      <c r="B33" s="11"/>
      <c r="C33" s="11"/>
      <c r="D33" s="11"/>
      <c r="E33" s="356"/>
      <c r="F33" s="356"/>
      <c r="G33" s="356"/>
      <c r="H33" s="356"/>
      <c r="I33" s="356"/>
      <c r="J33" s="11"/>
    </row>
    <row r="34" spans="1:10" s="10" customFormat="1" ht="20.100000000000001" customHeight="1">
      <c r="A34" s="11"/>
      <c r="B34" s="11"/>
      <c r="C34" s="11"/>
      <c r="D34" s="11"/>
      <c r="E34" s="356"/>
      <c r="F34" s="356"/>
      <c r="G34" s="356"/>
      <c r="H34" s="356"/>
      <c r="I34" s="356"/>
      <c r="J34" s="11"/>
    </row>
    <row r="35" spans="1:10" s="10" customFormat="1" ht="20.100000000000001" customHeight="1">
      <c r="A35" s="126"/>
      <c r="B35" s="127"/>
      <c r="C35" s="11"/>
      <c r="D35" s="11"/>
      <c r="E35" s="356"/>
      <c r="F35" s="356"/>
      <c r="G35" s="356"/>
      <c r="H35" s="356"/>
      <c r="I35" s="356"/>
      <c r="J35" s="11"/>
    </row>
    <row r="36" spans="1:10" s="10" customFormat="1" ht="20.100000000000001" customHeight="1">
      <c r="A36" s="128"/>
      <c r="B36" s="126"/>
      <c r="C36" s="11"/>
      <c r="D36" s="11"/>
      <c r="E36" s="356"/>
      <c r="F36" s="356"/>
      <c r="G36" s="356"/>
      <c r="H36" s="356"/>
      <c r="I36" s="356"/>
      <c r="J36" s="11"/>
    </row>
    <row r="37" spans="1:10" s="10" customFormat="1" ht="20.100000000000001" customHeight="1">
      <c r="A37" s="11"/>
      <c r="B37" s="11"/>
      <c r="C37" s="11"/>
      <c r="D37" s="11"/>
      <c r="E37" s="356"/>
      <c r="F37" s="356"/>
      <c r="G37" s="356"/>
      <c r="H37" s="356"/>
      <c r="I37" s="356"/>
      <c r="J37" s="11"/>
    </row>
    <row r="38" spans="1:10" s="10" customFormat="1" ht="20.100000000000001" customHeight="1">
      <c r="E38" s="285"/>
      <c r="F38" s="285"/>
      <c r="G38" s="285"/>
      <c r="H38" s="285"/>
      <c r="I38" s="285"/>
    </row>
    <row r="39" spans="1:10" s="10" customFormat="1" ht="20.100000000000001" customHeight="1">
      <c r="E39" s="285"/>
      <c r="F39" s="285"/>
      <c r="G39" s="285"/>
      <c r="H39" s="285"/>
      <c r="I39" s="285"/>
    </row>
    <row r="40" spans="1:10" s="10" customFormat="1" ht="20.100000000000001" customHeight="1">
      <c r="E40" s="285"/>
      <c r="F40" s="285"/>
      <c r="G40" s="285"/>
      <c r="H40" s="285"/>
      <c r="I40" s="285"/>
    </row>
    <row r="41" spans="1:10" s="10" customFormat="1" ht="20.100000000000001" customHeight="1">
      <c r="E41" s="285"/>
      <c r="F41" s="285"/>
      <c r="G41" s="285"/>
      <c r="H41" s="285"/>
      <c r="I41" s="285"/>
    </row>
    <row r="42" spans="1:10" s="10" customFormat="1" ht="20.100000000000001" customHeight="1">
      <c r="E42" s="285"/>
      <c r="F42" s="285"/>
      <c r="G42" s="285"/>
      <c r="H42" s="285"/>
      <c r="I42" s="285"/>
    </row>
    <row r="43" spans="1:10" s="10" customFormat="1" ht="20.100000000000001" customHeight="1">
      <c r="E43" s="285"/>
      <c r="F43" s="285"/>
      <c r="G43" s="285"/>
      <c r="H43" s="285"/>
      <c r="I43" s="285"/>
    </row>
    <row r="44" spans="1:10" s="10" customFormat="1" ht="20.100000000000001" customHeight="1">
      <c r="E44" s="285"/>
      <c r="F44" s="285"/>
      <c r="G44" s="285"/>
      <c r="H44" s="285"/>
      <c r="I44" s="285"/>
    </row>
    <row r="45" spans="1:10" s="10" customFormat="1" ht="20.100000000000001" customHeight="1">
      <c r="E45" s="285"/>
      <c r="F45" s="285"/>
      <c r="G45" s="285"/>
      <c r="H45" s="285"/>
      <c r="I45" s="285"/>
    </row>
    <row r="46" spans="1:10" s="10" customFormat="1" ht="20.100000000000001" customHeight="1">
      <c r="E46" s="285"/>
      <c r="F46" s="285"/>
      <c r="G46" s="285"/>
      <c r="H46" s="285"/>
      <c r="I46" s="285"/>
    </row>
    <row r="47" spans="1:10" s="10" customFormat="1" ht="20.100000000000001" customHeight="1">
      <c r="E47" s="285"/>
      <c r="F47" s="285"/>
      <c r="G47" s="285"/>
      <c r="H47" s="285"/>
      <c r="I47" s="285"/>
    </row>
    <row r="48" spans="1:10" s="10" customFormat="1" ht="20.100000000000001" customHeight="1">
      <c r="E48" s="285"/>
      <c r="F48" s="285"/>
      <c r="G48" s="285"/>
      <c r="H48" s="285"/>
      <c r="I48" s="285"/>
    </row>
    <row r="49" spans="5:9" s="10" customFormat="1" ht="20.100000000000001" customHeight="1">
      <c r="E49" s="285"/>
      <c r="F49" s="285"/>
      <c r="G49" s="285"/>
      <c r="H49" s="285"/>
      <c r="I49" s="285"/>
    </row>
    <row r="50" spans="5:9" s="10" customFormat="1" ht="20.100000000000001" customHeight="1">
      <c r="E50" s="285"/>
      <c r="F50" s="285"/>
      <c r="G50" s="285"/>
      <c r="H50" s="285"/>
      <c r="I50" s="285"/>
    </row>
    <row r="51" spans="5:9" s="10" customFormat="1" ht="20.100000000000001" customHeight="1">
      <c r="E51" s="285"/>
      <c r="F51" s="285"/>
      <c r="G51" s="285"/>
      <c r="H51" s="285"/>
      <c r="I51" s="285"/>
    </row>
    <row r="52" spans="5:9" s="10" customFormat="1" ht="20.100000000000001" customHeight="1">
      <c r="E52" s="285"/>
      <c r="F52" s="285"/>
      <c r="G52" s="285"/>
      <c r="H52" s="285"/>
      <c r="I52" s="285"/>
    </row>
    <row r="53" spans="5:9" s="10" customFormat="1" ht="20.100000000000001" customHeight="1">
      <c r="E53" s="285"/>
      <c r="F53" s="285"/>
      <c r="G53" s="285"/>
      <c r="H53" s="285"/>
      <c r="I53" s="285"/>
    </row>
    <row r="54" spans="5:9" s="10" customFormat="1" ht="20.100000000000001" customHeight="1">
      <c r="E54" s="285"/>
      <c r="F54" s="285"/>
      <c r="G54" s="285"/>
      <c r="H54" s="285"/>
      <c r="I54" s="285"/>
    </row>
    <row r="55" spans="5:9" s="10" customFormat="1" ht="20.100000000000001" customHeight="1">
      <c r="E55" s="285"/>
      <c r="F55" s="285"/>
      <c r="G55" s="285"/>
      <c r="H55" s="285"/>
      <c r="I55" s="285"/>
    </row>
    <row r="56" spans="5:9" s="10" customFormat="1" ht="20.100000000000001" customHeight="1">
      <c r="E56" s="285"/>
      <c r="F56" s="285"/>
      <c r="G56" s="285"/>
      <c r="H56" s="285"/>
      <c r="I56" s="285"/>
    </row>
    <row r="57" spans="5:9" s="10" customFormat="1" ht="20.100000000000001" customHeight="1">
      <c r="E57" s="285"/>
      <c r="F57" s="285"/>
      <c r="G57" s="285"/>
      <c r="H57" s="285"/>
      <c r="I57" s="285"/>
    </row>
    <row r="58" spans="5:9" s="10" customFormat="1" ht="20.100000000000001" customHeight="1">
      <c r="E58" s="285"/>
      <c r="F58" s="285"/>
      <c r="G58" s="285"/>
      <c r="H58" s="285"/>
      <c r="I58" s="285"/>
    </row>
    <row r="59" spans="5:9" s="10" customFormat="1" ht="20.100000000000001" customHeight="1">
      <c r="E59" s="285"/>
      <c r="F59" s="285"/>
      <c r="G59" s="285"/>
      <c r="H59" s="285"/>
      <c r="I59" s="285"/>
    </row>
    <row r="60" spans="5:9" s="10" customFormat="1" ht="20.100000000000001" customHeight="1">
      <c r="E60" s="285"/>
      <c r="F60" s="285"/>
      <c r="G60" s="285"/>
      <c r="H60" s="285"/>
      <c r="I60" s="285"/>
    </row>
    <row r="61" spans="5:9" s="10" customFormat="1" ht="20.100000000000001" customHeight="1">
      <c r="E61" s="285"/>
      <c r="F61" s="285"/>
      <c r="G61" s="285"/>
      <c r="H61" s="285"/>
      <c r="I61" s="285"/>
    </row>
    <row r="62" spans="5:9" s="10" customFormat="1" ht="20.100000000000001" customHeight="1">
      <c r="E62" s="285"/>
      <c r="F62" s="285"/>
      <c r="G62" s="285"/>
      <c r="H62" s="285"/>
      <c r="I62" s="285"/>
    </row>
    <row r="63" spans="5:9" s="10" customFormat="1" ht="20.100000000000001" customHeight="1">
      <c r="E63" s="285"/>
      <c r="F63" s="285"/>
      <c r="G63" s="285"/>
      <c r="H63" s="285"/>
      <c r="I63" s="285"/>
    </row>
    <row r="64" spans="5:9" s="10" customFormat="1" ht="20.100000000000001" customHeight="1">
      <c r="E64" s="285"/>
      <c r="F64" s="285"/>
      <c r="G64" s="285"/>
      <c r="H64" s="285"/>
      <c r="I64" s="285"/>
    </row>
    <row r="65" spans="5:9" s="10" customFormat="1" ht="20.100000000000001" customHeight="1">
      <c r="E65" s="285"/>
      <c r="F65" s="285"/>
      <c r="G65" s="285"/>
      <c r="H65" s="285"/>
      <c r="I65" s="285"/>
    </row>
    <row r="66" spans="5:9" s="10" customFormat="1" ht="20.100000000000001" customHeight="1">
      <c r="E66" s="285"/>
      <c r="F66" s="285"/>
      <c r="G66" s="285"/>
      <c r="H66" s="285"/>
      <c r="I66" s="285"/>
    </row>
    <row r="67" spans="5:9" s="10" customFormat="1" ht="20.100000000000001" customHeight="1">
      <c r="E67" s="285"/>
      <c r="F67" s="285"/>
      <c r="G67" s="285"/>
      <c r="H67" s="285"/>
      <c r="I67" s="285"/>
    </row>
    <row r="68" spans="5:9" s="10" customFormat="1" ht="20.100000000000001" customHeight="1">
      <c r="E68" s="285"/>
      <c r="F68" s="285"/>
      <c r="G68" s="285"/>
      <c r="H68" s="285"/>
      <c r="I68" s="285"/>
    </row>
    <row r="69" spans="5:9" s="10" customFormat="1" ht="20.100000000000001" customHeight="1">
      <c r="E69" s="285"/>
      <c r="F69" s="285"/>
      <c r="G69" s="285"/>
      <c r="H69" s="285"/>
      <c r="I69" s="285"/>
    </row>
    <row r="70" spans="5:9" s="10" customFormat="1" ht="20.100000000000001" customHeight="1">
      <c r="E70" s="285"/>
      <c r="F70" s="285"/>
      <c r="G70" s="285"/>
      <c r="H70" s="285"/>
      <c r="I70" s="285"/>
    </row>
    <row r="71" spans="5:9" s="10" customFormat="1" ht="20.100000000000001" customHeight="1">
      <c r="E71" s="285"/>
      <c r="F71" s="285"/>
      <c r="G71" s="285"/>
      <c r="H71" s="285"/>
      <c r="I71" s="285"/>
    </row>
    <row r="72" spans="5:9" s="10" customFormat="1" ht="20.100000000000001" customHeight="1">
      <c r="E72" s="285"/>
      <c r="F72" s="285"/>
      <c r="G72" s="285"/>
      <c r="H72" s="285"/>
      <c r="I72" s="285"/>
    </row>
    <row r="73" spans="5:9" s="10" customFormat="1" ht="20.100000000000001" customHeight="1">
      <c r="E73" s="285"/>
      <c r="F73" s="285"/>
      <c r="G73" s="285"/>
      <c r="H73" s="285"/>
      <c r="I73" s="285"/>
    </row>
    <row r="74" spans="5:9" s="10" customFormat="1" ht="20.100000000000001" customHeight="1">
      <c r="E74" s="285"/>
      <c r="F74" s="285"/>
      <c r="G74" s="285"/>
      <c r="H74" s="285"/>
      <c r="I74" s="285"/>
    </row>
    <row r="75" spans="5:9" s="10" customFormat="1" ht="20.100000000000001" customHeight="1">
      <c r="E75" s="285"/>
      <c r="F75" s="285"/>
      <c r="G75" s="285"/>
      <c r="H75" s="285"/>
      <c r="I75" s="285"/>
    </row>
    <row r="76" spans="5:9" s="10" customFormat="1" ht="20.100000000000001" customHeight="1">
      <c r="E76" s="285"/>
      <c r="F76" s="285"/>
      <c r="G76" s="285"/>
      <c r="H76" s="285"/>
      <c r="I76" s="285"/>
    </row>
    <row r="77" spans="5:9" s="10" customFormat="1" ht="20.100000000000001" customHeight="1">
      <c r="E77" s="285"/>
      <c r="F77" s="285"/>
      <c r="G77" s="285"/>
      <c r="H77" s="285"/>
      <c r="I77" s="285"/>
    </row>
    <row r="78" spans="5:9" s="10" customFormat="1" ht="20.100000000000001" customHeight="1">
      <c r="E78" s="285"/>
      <c r="F78" s="285"/>
      <c r="G78" s="285"/>
      <c r="H78" s="285"/>
      <c r="I78" s="285"/>
    </row>
    <row r="79" spans="5:9" s="10" customFormat="1" ht="20.100000000000001" customHeight="1">
      <c r="E79" s="285"/>
      <c r="F79" s="285"/>
      <c r="G79" s="285"/>
      <c r="H79" s="285"/>
      <c r="I79" s="285"/>
    </row>
    <row r="80" spans="5:9" s="10" customFormat="1" ht="20.100000000000001" customHeight="1">
      <c r="E80" s="285"/>
      <c r="F80" s="285"/>
      <c r="G80" s="285"/>
      <c r="H80" s="285"/>
      <c r="I80" s="285"/>
    </row>
    <row r="81" spans="5:9" s="10" customFormat="1" ht="20.100000000000001" customHeight="1">
      <c r="E81" s="285"/>
      <c r="F81" s="285"/>
      <c r="G81" s="285"/>
      <c r="H81" s="285"/>
      <c r="I81" s="285"/>
    </row>
    <row r="82" spans="5:9" s="10" customFormat="1" ht="20.100000000000001" customHeight="1">
      <c r="E82" s="285"/>
      <c r="F82" s="285"/>
      <c r="G82" s="285"/>
      <c r="H82" s="285"/>
      <c r="I82" s="285"/>
    </row>
    <row r="83" spans="5:9" s="10" customFormat="1" ht="20.100000000000001" customHeight="1">
      <c r="E83" s="285"/>
      <c r="F83" s="285"/>
      <c r="G83" s="285"/>
      <c r="H83" s="285"/>
      <c r="I83" s="285"/>
    </row>
    <row r="84" spans="5:9" s="10" customFormat="1" ht="20.100000000000001" customHeight="1">
      <c r="E84" s="285"/>
      <c r="F84" s="285"/>
      <c r="G84" s="285"/>
      <c r="H84" s="285"/>
      <c r="I84" s="285"/>
    </row>
    <row r="85" spans="5:9" s="10" customFormat="1" ht="20.100000000000001" customHeight="1">
      <c r="E85" s="285"/>
      <c r="F85" s="285"/>
      <c r="G85" s="285"/>
      <c r="H85" s="285"/>
      <c r="I85" s="285"/>
    </row>
    <row r="86" spans="5:9" s="10" customFormat="1" ht="20.100000000000001" customHeight="1">
      <c r="E86" s="285"/>
      <c r="F86" s="285"/>
      <c r="G86" s="285"/>
      <c r="H86" s="285"/>
      <c r="I86" s="285"/>
    </row>
    <row r="87" spans="5:9" s="10" customFormat="1" ht="20.100000000000001" customHeight="1">
      <c r="E87" s="285"/>
      <c r="F87" s="285"/>
      <c r="G87" s="285"/>
      <c r="H87" s="285"/>
      <c r="I87" s="285"/>
    </row>
    <row r="88" spans="5:9" s="10" customFormat="1" ht="20.100000000000001" customHeight="1">
      <c r="E88" s="285"/>
      <c r="F88" s="285"/>
      <c r="G88" s="285"/>
      <c r="H88" s="285"/>
      <c r="I88" s="285"/>
    </row>
    <row r="89" spans="5:9" s="10" customFormat="1" ht="20.100000000000001" customHeight="1">
      <c r="E89" s="285"/>
      <c r="F89" s="285"/>
      <c r="G89" s="285"/>
      <c r="H89" s="285"/>
      <c r="I89" s="285"/>
    </row>
    <row r="90" spans="5:9" s="10" customFormat="1" ht="20.100000000000001" customHeight="1">
      <c r="E90" s="285"/>
      <c r="F90" s="285"/>
      <c r="G90" s="285"/>
      <c r="H90" s="285"/>
      <c r="I90" s="285"/>
    </row>
    <row r="91" spans="5:9" s="10" customFormat="1" ht="20.100000000000001" customHeight="1">
      <c r="E91" s="285"/>
      <c r="F91" s="285"/>
      <c r="G91" s="285"/>
      <c r="H91" s="285"/>
      <c r="I91" s="285"/>
    </row>
    <row r="92" spans="5:9" s="10" customFormat="1" ht="20.100000000000001" customHeight="1">
      <c r="E92" s="285"/>
      <c r="F92" s="285"/>
      <c r="G92" s="285"/>
      <c r="H92" s="285"/>
      <c r="I92" s="285"/>
    </row>
    <row r="93" spans="5:9" s="10" customFormat="1" ht="20.100000000000001" customHeight="1">
      <c r="E93" s="285"/>
      <c r="F93" s="285"/>
      <c r="G93" s="285"/>
      <c r="H93" s="285"/>
      <c r="I93" s="285"/>
    </row>
    <row r="94" spans="5:9" s="10" customFormat="1" ht="20.100000000000001" customHeight="1">
      <c r="E94" s="285"/>
      <c r="F94" s="285"/>
      <c r="G94" s="285"/>
      <c r="H94" s="285"/>
      <c r="I94" s="285"/>
    </row>
    <row r="95" spans="5:9" s="10" customFormat="1" ht="20.100000000000001" customHeight="1">
      <c r="E95" s="285"/>
      <c r="F95" s="285"/>
      <c r="G95" s="285"/>
      <c r="H95" s="285"/>
      <c r="I95" s="285"/>
    </row>
    <row r="96" spans="5:9" s="10" customFormat="1" ht="20.100000000000001" customHeight="1">
      <c r="E96" s="285"/>
      <c r="F96" s="285"/>
      <c r="G96" s="285"/>
      <c r="H96" s="285"/>
      <c r="I96" s="285"/>
    </row>
    <row r="97" spans="5:9" s="10" customFormat="1" ht="20.100000000000001" customHeight="1">
      <c r="E97" s="285"/>
      <c r="F97" s="285"/>
      <c r="G97" s="285"/>
      <c r="H97" s="285"/>
      <c r="I97" s="285"/>
    </row>
    <row r="98" spans="5:9" s="10" customFormat="1" ht="20.100000000000001" customHeight="1">
      <c r="E98" s="285"/>
      <c r="F98" s="285"/>
      <c r="G98" s="285"/>
      <c r="H98" s="285"/>
      <c r="I98" s="285"/>
    </row>
    <row r="99" spans="5:9" s="10" customFormat="1" ht="20.100000000000001" customHeight="1">
      <c r="E99" s="285"/>
      <c r="F99" s="285"/>
      <c r="G99" s="285"/>
      <c r="H99" s="285"/>
      <c r="I99" s="285"/>
    </row>
    <row r="100" spans="5:9" s="10" customFormat="1" ht="20.100000000000001" customHeight="1">
      <c r="E100" s="285"/>
      <c r="F100" s="285"/>
      <c r="G100" s="285"/>
      <c r="H100" s="285"/>
      <c r="I100" s="285"/>
    </row>
    <row r="101" spans="5:9" s="10" customFormat="1" ht="20.100000000000001" customHeight="1">
      <c r="E101" s="285"/>
      <c r="F101" s="285"/>
      <c r="G101" s="285"/>
      <c r="H101" s="285"/>
      <c r="I101" s="285"/>
    </row>
    <row r="102" spans="5:9" s="10" customFormat="1" ht="20.100000000000001" customHeight="1">
      <c r="E102" s="285"/>
      <c r="F102" s="285"/>
      <c r="G102" s="285"/>
      <c r="H102" s="285"/>
      <c r="I102" s="285"/>
    </row>
    <row r="103" spans="5:9" s="10" customFormat="1" ht="20.100000000000001" customHeight="1">
      <c r="E103" s="285"/>
      <c r="F103" s="285"/>
      <c r="G103" s="285"/>
      <c r="H103" s="285"/>
      <c r="I103" s="285"/>
    </row>
    <row r="104" spans="5:9" s="10" customFormat="1" ht="20.100000000000001" customHeight="1">
      <c r="E104" s="285"/>
      <c r="F104" s="285"/>
      <c r="G104" s="285"/>
      <c r="H104" s="285"/>
      <c r="I104" s="285"/>
    </row>
    <row r="105" spans="5:9" s="10" customFormat="1" ht="20.100000000000001" customHeight="1">
      <c r="E105" s="285"/>
      <c r="F105" s="285"/>
      <c r="G105" s="285"/>
      <c r="H105" s="285"/>
      <c r="I105" s="285"/>
    </row>
    <row r="106" spans="5:9" s="10" customFormat="1" ht="20.100000000000001" customHeight="1">
      <c r="E106" s="285"/>
      <c r="F106" s="285"/>
      <c r="G106" s="285"/>
      <c r="H106" s="285"/>
      <c r="I106" s="285"/>
    </row>
    <row r="107" spans="5:9" s="10" customFormat="1" ht="20.100000000000001" customHeight="1">
      <c r="E107" s="285"/>
      <c r="F107" s="285"/>
      <c r="G107" s="285"/>
      <c r="H107" s="285"/>
      <c r="I107" s="285"/>
    </row>
    <row r="108" spans="5:9" s="10" customFormat="1" ht="20.100000000000001" customHeight="1">
      <c r="E108" s="285"/>
      <c r="F108" s="285"/>
      <c r="G108" s="285"/>
      <c r="H108" s="285"/>
      <c r="I108" s="285"/>
    </row>
    <row r="109" spans="5:9" s="10" customFormat="1" ht="20.100000000000001" customHeight="1">
      <c r="E109" s="285"/>
      <c r="F109" s="285"/>
      <c r="G109" s="285"/>
      <c r="H109" s="285"/>
      <c r="I109" s="285"/>
    </row>
    <row r="110" spans="5:9" s="10" customFormat="1" ht="20.100000000000001" customHeight="1">
      <c r="E110" s="285"/>
      <c r="F110" s="285"/>
      <c r="G110" s="285"/>
      <c r="H110" s="285"/>
      <c r="I110" s="285"/>
    </row>
    <row r="111" spans="5:9" s="10" customFormat="1" ht="20.100000000000001" customHeight="1">
      <c r="E111" s="285"/>
      <c r="F111" s="285"/>
      <c r="G111" s="285"/>
      <c r="H111" s="285"/>
      <c r="I111" s="285"/>
    </row>
    <row r="112" spans="5:9" s="10" customFormat="1" ht="20.100000000000001" customHeight="1">
      <c r="E112" s="285"/>
      <c r="F112" s="285"/>
      <c r="G112" s="285"/>
      <c r="H112" s="285"/>
      <c r="I112" s="285"/>
    </row>
    <row r="113" spans="5:9" s="10" customFormat="1" ht="20.100000000000001" customHeight="1">
      <c r="E113" s="285"/>
      <c r="F113" s="285"/>
      <c r="G113" s="285"/>
      <c r="H113" s="285"/>
      <c r="I113" s="285"/>
    </row>
    <row r="114" spans="5:9" s="10" customFormat="1" ht="20.100000000000001" customHeight="1">
      <c r="E114" s="285"/>
      <c r="F114" s="285"/>
      <c r="G114" s="285"/>
      <c r="H114" s="285"/>
      <c r="I114" s="285"/>
    </row>
    <row r="115" spans="5:9" s="10" customFormat="1" ht="20.100000000000001" customHeight="1">
      <c r="E115" s="285"/>
      <c r="F115" s="285"/>
      <c r="G115" s="285"/>
      <c r="H115" s="285"/>
      <c r="I115" s="285"/>
    </row>
    <row r="116" spans="5:9" s="10" customFormat="1" ht="20.100000000000001" customHeight="1">
      <c r="E116" s="285"/>
      <c r="F116" s="285"/>
      <c r="G116" s="285"/>
      <c r="H116" s="285"/>
      <c r="I116" s="285"/>
    </row>
    <row r="117" spans="5:9" s="10" customFormat="1" ht="20.100000000000001" customHeight="1">
      <c r="E117" s="285"/>
      <c r="F117" s="285"/>
      <c r="G117" s="285"/>
      <c r="H117" s="285"/>
      <c r="I117" s="285"/>
    </row>
    <row r="118" spans="5:9" s="10" customFormat="1" ht="20.100000000000001" customHeight="1">
      <c r="E118" s="285"/>
      <c r="F118" s="285"/>
      <c r="G118" s="285"/>
      <c r="H118" s="285"/>
      <c r="I118" s="285"/>
    </row>
    <row r="119" spans="5:9" s="10" customFormat="1" ht="20.100000000000001" customHeight="1">
      <c r="E119" s="285"/>
      <c r="F119" s="285"/>
      <c r="G119" s="285"/>
      <c r="H119" s="285"/>
      <c r="I119" s="285"/>
    </row>
    <row r="120" spans="5:9" s="10" customFormat="1" ht="20.100000000000001" customHeight="1">
      <c r="E120" s="285"/>
      <c r="F120" s="285"/>
      <c r="G120" s="285"/>
      <c r="H120" s="285"/>
      <c r="I120" s="285"/>
    </row>
    <row r="121" spans="5:9" s="10" customFormat="1" ht="20.100000000000001" customHeight="1">
      <c r="E121" s="285"/>
      <c r="F121" s="285"/>
      <c r="G121" s="285"/>
      <c r="H121" s="285"/>
      <c r="I121" s="285"/>
    </row>
    <row r="122" spans="5:9" s="10" customFormat="1" ht="20.100000000000001" customHeight="1">
      <c r="E122" s="285"/>
      <c r="F122" s="285"/>
      <c r="G122" s="285"/>
      <c r="H122" s="285"/>
      <c r="I122" s="285"/>
    </row>
    <row r="123" spans="5:9" s="10" customFormat="1" ht="20.100000000000001" customHeight="1">
      <c r="E123" s="285"/>
      <c r="F123" s="285"/>
      <c r="G123" s="285"/>
      <c r="H123" s="285"/>
      <c r="I123" s="285"/>
    </row>
    <row r="124" spans="5:9" s="10" customFormat="1" ht="20.100000000000001" customHeight="1">
      <c r="E124" s="285"/>
      <c r="F124" s="285"/>
      <c r="G124" s="285"/>
      <c r="H124" s="285"/>
      <c r="I124" s="285"/>
    </row>
    <row r="125" spans="5:9" s="10" customFormat="1" ht="20.100000000000001" customHeight="1">
      <c r="E125" s="285"/>
      <c r="F125" s="285"/>
      <c r="G125" s="285"/>
      <c r="H125" s="285"/>
      <c r="I125" s="285"/>
    </row>
    <row r="126" spans="5:9" s="10" customFormat="1" ht="20.100000000000001" customHeight="1">
      <c r="E126" s="285"/>
      <c r="F126" s="285"/>
      <c r="G126" s="285"/>
      <c r="H126" s="285"/>
      <c r="I126" s="285"/>
    </row>
    <row r="127" spans="5:9" s="10" customFormat="1" ht="20.100000000000001" customHeight="1">
      <c r="E127" s="285"/>
      <c r="F127" s="285"/>
      <c r="G127" s="285"/>
      <c r="H127" s="285"/>
      <c r="I127" s="285"/>
    </row>
    <row r="128" spans="5:9" s="10" customFormat="1" ht="20.100000000000001" customHeight="1">
      <c r="E128" s="285"/>
      <c r="F128" s="285"/>
      <c r="G128" s="285"/>
      <c r="H128" s="285"/>
      <c r="I128" s="285"/>
    </row>
    <row r="129" spans="5:9" s="10" customFormat="1" ht="20.100000000000001" customHeight="1">
      <c r="E129" s="285"/>
      <c r="F129" s="285"/>
      <c r="G129" s="285"/>
      <c r="H129" s="285"/>
      <c r="I129" s="285"/>
    </row>
    <row r="130" spans="5:9" s="10" customFormat="1" ht="20.100000000000001" customHeight="1">
      <c r="E130" s="285"/>
      <c r="F130" s="285"/>
      <c r="G130" s="285"/>
      <c r="H130" s="285"/>
      <c r="I130" s="285"/>
    </row>
    <row r="131" spans="5:9" s="10" customFormat="1" ht="20.100000000000001" customHeight="1">
      <c r="E131" s="285"/>
      <c r="F131" s="285"/>
      <c r="G131" s="285"/>
      <c r="H131" s="285"/>
      <c r="I131" s="285"/>
    </row>
    <row r="132" spans="5:9" s="10" customFormat="1" ht="20.100000000000001" customHeight="1">
      <c r="E132" s="285"/>
      <c r="F132" s="285"/>
      <c r="G132" s="285"/>
      <c r="H132" s="285"/>
      <c r="I132" s="285"/>
    </row>
    <row r="133" spans="5:9" s="10" customFormat="1" ht="20.100000000000001" customHeight="1">
      <c r="E133" s="285"/>
      <c r="F133" s="285"/>
      <c r="G133" s="285"/>
      <c r="H133" s="285"/>
      <c r="I133" s="285"/>
    </row>
    <row r="134" spans="5:9" s="10" customFormat="1" ht="20.100000000000001" customHeight="1">
      <c r="E134" s="285"/>
      <c r="F134" s="285"/>
      <c r="G134" s="285"/>
      <c r="H134" s="285"/>
      <c r="I134" s="285"/>
    </row>
    <row r="135" spans="5:9" s="10" customFormat="1" ht="20.100000000000001" customHeight="1">
      <c r="E135" s="285"/>
      <c r="F135" s="285"/>
      <c r="G135" s="285"/>
      <c r="H135" s="285"/>
      <c r="I135" s="285"/>
    </row>
    <row r="136" spans="5:9" s="10" customFormat="1" ht="20.100000000000001" customHeight="1">
      <c r="E136" s="285"/>
      <c r="F136" s="285"/>
      <c r="G136" s="285"/>
      <c r="H136" s="285"/>
      <c r="I136" s="285"/>
    </row>
    <row r="137" spans="5:9" s="10" customFormat="1" ht="20.100000000000001" customHeight="1">
      <c r="E137" s="285"/>
      <c r="F137" s="285"/>
      <c r="G137" s="285"/>
      <c r="H137" s="285"/>
      <c r="I137" s="285"/>
    </row>
    <row r="138" spans="5:9" s="10" customFormat="1" ht="20.100000000000001" customHeight="1">
      <c r="E138" s="285"/>
      <c r="F138" s="285"/>
      <c r="G138" s="285"/>
      <c r="H138" s="285"/>
      <c r="I138" s="285"/>
    </row>
    <row r="139" spans="5:9" s="10" customFormat="1" ht="20.100000000000001" customHeight="1">
      <c r="E139" s="285"/>
      <c r="F139" s="285"/>
      <c r="G139" s="285"/>
      <c r="H139" s="285"/>
      <c r="I139" s="285"/>
    </row>
    <row r="140" spans="5:9" s="10" customFormat="1" ht="20.100000000000001" customHeight="1">
      <c r="E140" s="285"/>
      <c r="F140" s="285"/>
      <c r="G140" s="285"/>
      <c r="H140" s="285"/>
      <c r="I140" s="285"/>
    </row>
    <row r="141" spans="5:9" s="10" customFormat="1" ht="20.100000000000001" customHeight="1">
      <c r="E141" s="285"/>
      <c r="F141" s="285"/>
      <c r="G141" s="285"/>
      <c r="H141" s="285"/>
      <c r="I141" s="285"/>
    </row>
    <row r="142" spans="5:9" s="10" customFormat="1" ht="20.100000000000001" customHeight="1">
      <c r="E142" s="285"/>
      <c r="F142" s="285"/>
      <c r="G142" s="285"/>
      <c r="H142" s="285"/>
      <c r="I142" s="285"/>
    </row>
    <row r="143" spans="5:9" s="10" customFormat="1" ht="20.100000000000001" customHeight="1">
      <c r="E143" s="285"/>
      <c r="F143" s="285"/>
      <c r="G143" s="285"/>
      <c r="H143" s="285"/>
      <c r="I143" s="285"/>
    </row>
    <row r="144" spans="5:9" s="10" customFormat="1" ht="20.100000000000001" customHeight="1">
      <c r="E144" s="285"/>
      <c r="F144" s="285"/>
      <c r="G144" s="285"/>
      <c r="H144" s="285"/>
      <c r="I144" s="285"/>
    </row>
    <row r="145" spans="5:9" s="10" customFormat="1" ht="20.100000000000001" customHeight="1">
      <c r="E145" s="285"/>
      <c r="F145" s="285"/>
      <c r="G145" s="285"/>
      <c r="H145" s="285"/>
      <c r="I145" s="285"/>
    </row>
    <row r="146" spans="5:9" s="10" customFormat="1" ht="20.100000000000001" customHeight="1">
      <c r="E146" s="285"/>
      <c r="F146" s="285"/>
      <c r="G146" s="285"/>
      <c r="H146" s="285"/>
      <c r="I146" s="285"/>
    </row>
    <row r="147" spans="5:9" s="10" customFormat="1" ht="20.100000000000001" customHeight="1">
      <c r="E147" s="285"/>
      <c r="F147" s="285"/>
      <c r="G147" s="285"/>
      <c r="H147" s="285"/>
      <c r="I147" s="285"/>
    </row>
    <row r="148" spans="5:9" s="10" customFormat="1" ht="20.100000000000001" customHeight="1">
      <c r="E148" s="285"/>
      <c r="F148" s="285"/>
      <c r="G148" s="285"/>
      <c r="H148" s="285"/>
      <c r="I148" s="285"/>
    </row>
    <row r="149" spans="5:9" s="10" customFormat="1" ht="20.100000000000001" customHeight="1">
      <c r="E149" s="285"/>
      <c r="F149" s="285"/>
      <c r="G149" s="285"/>
      <c r="H149" s="285"/>
      <c r="I149" s="285"/>
    </row>
    <row r="150" spans="5:9" s="10" customFormat="1" ht="20.100000000000001" customHeight="1">
      <c r="E150" s="285"/>
      <c r="F150" s="285"/>
      <c r="G150" s="285"/>
      <c r="H150" s="285"/>
      <c r="I150" s="285"/>
    </row>
    <row r="151" spans="5:9" s="10" customFormat="1" ht="20.100000000000001" customHeight="1">
      <c r="E151" s="285"/>
      <c r="F151" s="285"/>
      <c r="G151" s="285"/>
      <c r="H151" s="285"/>
      <c r="I151" s="285"/>
    </row>
    <row r="152" spans="5:9" s="10" customFormat="1" ht="20.100000000000001" customHeight="1">
      <c r="E152" s="285"/>
      <c r="F152" s="285"/>
      <c r="G152" s="285"/>
      <c r="H152" s="285"/>
      <c r="I152" s="285"/>
    </row>
    <row r="153" spans="5:9" s="10" customFormat="1" ht="20.100000000000001" customHeight="1">
      <c r="E153" s="285"/>
      <c r="F153" s="285"/>
      <c r="G153" s="285"/>
      <c r="H153" s="285"/>
      <c r="I153" s="285"/>
    </row>
    <row r="154" spans="5:9" s="10" customFormat="1" ht="20.100000000000001" customHeight="1">
      <c r="E154" s="285"/>
      <c r="F154" s="285"/>
      <c r="G154" s="285"/>
      <c r="H154" s="285"/>
      <c r="I154" s="285"/>
    </row>
    <row r="155" spans="5:9" s="10" customFormat="1" ht="20.100000000000001" customHeight="1">
      <c r="E155" s="285"/>
      <c r="F155" s="285"/>
      <c r="G155" s="285"/>
      <c r="H155" s="285"/>
      <c r="I155" s="285"/>
    </row>
    <row r="156" spans="5:9" s="10" customFormat="1" ht="20.100000000000001" customHeight="1">
      <c r="E156" s="285"/>
      <c r="F156" s="285"/>
      <c r="G156" s="285"/>
      <c r="H156" s="285"/>
      <c r="I156" s="285"/>
    </row>
    <row r="157" spans="5:9" s="10" customFormat="1" ht="20.100000000000001" customHeight="1">
      <c r="E157" s="285"/>
      <c r="F157" s="285"/>
      <c r="G157" s="285"/>
      <c r="H157" s="285"/>
      <c r="I157" s="285"/>
    </row>
    <row r="158" spans="5:9" s="10" customFormat="1" ht="20.100000000000001" customHeight="1">
      <c r="E158" s="285"/>
      <c r="F158" s="285"/>
      <c r="G158" s="285"/>
      <c r="H158" s="285"/>
      <c r="I158" s="285"/>
    </row>
    <row r="159" spans="5:9" s="10" customFormat="1" ht="20.100000000000001" customHeight="1">
      <c r="E159" s="285"/>
      <c r="F159" s="285"/>
      <c r="G159" s="285"/>
      <c r="H159" s="285"/>
      <c r="I159" s="285"/>
    </row>
    <row r="160" spans="5:9" s="10" customFormat="1" ht="20.100000000000001" customHeight="1">
      <c r="E160" s="285"/>
      <c r="F160" s="285"/>
      <c r="G160" s="285"/>
      <c r="H160" s="285"/>
      <c r="I160" s="285"/>
    </row>
    <row r="161" spans="5:9" s="10" customFormat="1" ht="20.100000000000001" customHeight="1">
      <c r="E161" s="285"/>
      <c r="F161" s="285"/>
      <c r="G161" s="285"/>
      <c r="H161" s="285"/>
      <c r="I161" s="285"/>
    </row>
    <row r="162" spans="5:9" s="10" customFormat="1" ht="20.100000000000001" customHeight="1">
      <c r="E162" s="285"/>
      <c r="F162" s="285"/>
      <c r="G162" s="285"/>
      <c r="H162" s="285"/>
      <c r="I162" s="285"/>
    </row>
    <row r="163" spans="5:9" s="10" customFormat="1" ht="20.100000000000001" customHeight="1">
      <c r="E163" s="285"/>
      <c r="F163" s="285"/>
      <c r="G163" s="285"/>
      <c r="H163" s="285"/>
      <c r="I163" s="285"/>
    </row>
    <row r="164" spans="5:9" s="10" customFormat="1" ht="20.100000000000001" customHeight="1">
      <c r="E164" s="285"/>
      <c r="F164" s="285"/>
      <c r="G164" s="285"/>
      <c r="H164" s="285"/>
      <c r="I164" s="285"/>
    </row>
    <row r="165" spans="5:9" s="10" customFormat="1" ht="20.100000000000001" customHeight="1">
      <c r="E165" s="285"/>
      <c r="F165" s="285"/>
      <c r="G165" s="285"/>
      <c r="H165" s="285"/>
      <c r="I165" s="285"/>
    </row>
    <row r="166" spans="5:9" s="10" customFormat="1" ht="20.100000000000001" customHeight="1">
      <c r="E166" s="285"/>
      <c r="F166" s="285"/>
      <c r="G166" s="285"/>
      <c r="H166" s="285"/>
      <c r="I166" s="285"/>
    </row>
    <row r="167" spans="5:9" s="10" customFormat="1" ht="20.100000000000001" customHeight="1">
      <c r="E167" s="285"/>
      <c r="F167" s="285"/>
      <c r="G167" s="285"/>
      <c r="H167" s="285"/>
      <c r="I167" s="285"/>
    </row>
    <row r="168" spans="5:9" s="10" customFormat="1" ht="20.100000000000001" customHeight="1">
      <c r="E168" s="285"/>
      <c r="F168" s="285"/>
      <c r="G168" s="285"/>
      <c r="H168" s="285"/>
      <c r="I168" s="285"/>
    </row>
    <row r="169" spans="5:9" s="10" customFormat="1" ht="20.100000000000001" customHeight="1">
      <c r="E169" s="285"/>
      <c r="F169" s="285"/>
      <c r="G169" s="285"/>
      <c r="H169" s="285"/>
      <c r="I169" s="285"/>
    </row>
    <row r="170" spans="5:9" s="10" customFormat="1" ht="20.100000000000001" customHeight="1">
      <c r="E170" s="285"/>
      <c r="F170" s="285"/>
      <c r="G170" s="285"/>
      <c r="H170" s="285"/>
      <c r="I170" s="285"/>
    </row>
    <row r="171" spans="5:9" s="10" customFormat="1" ht="20.100000000000001" customHeight="1">
      <c r="E171" s="285"/>
      <c r="F171" s="285"/>
      <c r="G171" s="285"/>
      <c r="H171" s="285"/>
      <c r="I171" s="285"/>
    </row>
    <row r="172" spans="5:9" s="10" customFormat="1" ht="20.100000000000001" customHeight="1">
      <c r="E172" s="285"/>
      <c r="F172" s="285"/>
      <c r="G172" s="285"/>
      <c r="H172" s="285"/>
      <c r="I172" s="285"/>
    </row>
    <row r="173" spans="5:9" s="10" customFormat="1" ht="20.100000000000001" customHeight="1">
      <c r="E173" s="285"/>
      <c r="F173" s="285"/>
      <c r="G173" s="285"/>
      <c r="H173" s="285"/>
      <c r="I173" s="285"/>
    </row>
    <row r="174" spans="5:9" s="10" customFormat="1" ht="20.100000000000001" customHeight="1">
      <c r="E174" s="285"/>
      <c r="F174" s="285"/>
      <c r="G174" s="285"/>
      <c r="H174" s="285"/>
      <c r="I174" s="285"/>
    </row>
    <row r="175" spans="5:9" s="10" customFormat="1" ht="20.100000000000001" customHeight="1">
      <c r="E175" s="285"/>
      <c r="F175" s="285"/>
      <c r="G175" s="285"/>
      <c r="H175" s="285"/>
      <c r="I175" s="285"/>
    </row>
    <row r="176" spans="5:9" s="10" customFormat="1" ht="20.100000000000001" customHeight="1">
      <c r="E176" s="285"/>
      <c r="F176" s="285"/>
      <c r="G176" s="285"/>
      <c r="H176" s="285"/>
      <c r="I176" s="285"/>
    </row>
    <row r="177" spans="5:9" s="10" customFormat="1" ht="20.100000000000001" customHeight="1">
      <c r="E177" s="285"/>
      <c r="F177" s="285"/>
      <c r="G177" s="285"/>
      <c r="H177" s="285"/>
      <c r="I177" s="285"/>
    </row>
    <row r="178" spans="5:9" s="10" customFormat="1" ht="20.100000000000001" customHeight="1">
      <c r="E178" s="285"/>
      <c r="F178" s="285"/>
      <c r="G178" s="285"/>
      <c r="H178" s="285"/>
      <c r="I178" s="285"/>
    </row>
    <row r="179" spans="5:9" s="10" customFormat="1" ht="20.100000000000001" customHeight="1">
      <c r="E179" s="285"/>
      <c r="F179" s="285"/>
      <c r="G179" s="285"/>
      <c r="H179" s="285"/>
      <c r="I179" s="285"/>
    </row>
    <row r="180" spans="5:9" s="10" customFormat="1" ht="20.100000000000001" customHeight="1">
      <c r="E180" s="285"/>
      <c r="F180" s="285"/>
      <c r="G180" s="285"/>
      <c r="H180" s="285"/>
      <c r="I180" s="285"/>
    </row>
    <row r="181" spans="5:9" s="10" customFormat="1" ht="20.100000000000001" customHeight="1">
      <c r="E181" s="285"/>
      <c r="F181" s="285"/>
      <c r="G181" s="285"/>
      <c r="H181" s="285"/>
      <c r="I181" s="285"/>
    </row>
    <row r="182" spans="5:9" s="10" customFormat="1" ht="20.100000000000001" customHeight="1">
      <c r="E182" s="285"/>
      <c r="F182" s="285"/>
      <c r="G182" s="285"/>
      <c r="H182" s="285"/>
      <c r="I182" s="285"/>
    </row>
    <row r="183" spans="5:9" s="10" customFormat="1" ht="20.100000000000001" customHeight="1">
      <c r="E183" s="285"/>
      <c r="F183" s="285"/>
      <c r="G183" s="285"/>
      <c r="H183" s="285"/>
      <c r="I183" s="285"/>
    </row>
    <row r="184" spans="5:9" s="10" customFormat="1" ht="20.100000000000001" customHeight="1">
      <c r="E184" s="285"/>
      <c r="F184" s="285"/>
      <c r="G184" s="285"/>
      <c r="H184" s="285"/>
      <c r="I184" s="285"/>
    </row>
    <row r="185" spans="5:9" s="10" customFormat="1" ht="20.100000000000001" customHeight="1">
      <c r="E185" s="285"/>
      <c r="F185" s="285"/>
      <c r="G185" s="285"/>
      <c r="H185" s="285"/>
      <c r="I185" s="285"/>
    </row>
    <row r="186" spans="5:9" s="10" customFormat="1" ht="20.100000000000001" customHeight="1">
      <c r="E186" s="285"/>
      <c r="F186" s="285"/>
      <c r="G186" s="285"/>
      <c r="H186" s="285"/>
      <c r="I186" s="285"/>
    </row>
    <row r="187" spans="5:9" s="10" customFormat="1" ht="20.100000000000001" customHeight="1">
      <c r="E187" s="285"/>
      <c r="F187" s="285"/>
      <c r="G187" s="285"/>
      <c r="H187" s="285"/>
      <c r="I187" s="285"/>
    </row>
    <row r="188" spans="5:9" s="10" customFormat="1" ht="20.100000000000001" customHeight="1">
      <c r="E188" s="285"/>
      <c r="F188" s="285"/>
      <c r="G188" s="285"/>
      <c r="H188" s="285"/>
      <c r="I188" s="285"/>
    </row>
    <row r="189" spans="5:9" s="10" customFormat="1" ht="20.100000000000001" customHeight="1">
      <c r="E189" s="285"/>
      <c r="F189" s="285"/>
      <c r="G189" s="285"/>
      <c r="H189" s="285"/>
      <c r="I189" s="285"/>
    </row>
    <row r="190" spans="5:9" s="10" customFormat="1" ht="20.100000000000001" customHeight="1">
      <c r="E190" s="285"/>
      <c r="F190" s="285"/>
      <c r="G190" s="285"/>
      <c r="H190" s="285"/>
      <c r="I190" s="285"/>
    </row>
    <row r="191" spans="5:9" s="10" customFormat="1" ht="20.100000000000001" customHeight="1">
      <c r="E191" s="285"/>
      <c r="F191" s="285"/>
      <c r="G191" s="285"/>
      <c r="H191" s="285"/>
      <c r="I191" s="285"/>
    </row>
    <row r="192" spans="5:9"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sheetData>
  <pageMargins left="0.98425196850393704" right="0.98425196850393704" top="0.94488188976377996" bottom="1.49606299212598" header="0.511811023622047" footer="1.1811023622047201"/>
  <pageSetup paperSize="9" firstPageNumber="374"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147"/>
  <sheetViews>
    <sheetView zoomScale="96" zoomScaleNormal="96" workbookViewId="0"/>
  </sheetViews>
  <sheetFormatPr defaultRowHeight="15.95" customHeight="1"/>
  <cols>
    <col min="1" max="1" width="28.42578125" style="10" customWidth="1"/>
    <col min="2" max="2" width="10.42578125" style="10" hidden="1" customWidth="1"/>
    <col min="3" max="4" width="10.5703125" style="10" hidden="1" customWidth="1"/>
    <col min="5" max="5" width="10.42578125" style="10" customWidth="1"/>
    <col min="6" max="6" width="10.5703125" style="10" customWidth="1"/>
    <col min="7" max="7" width="10.42578125" style="10" customWidth="1"/>
    <col min="8" max="9" width="10.7109375" style="10" customWidth="1"/>
    <col min="10" max="10" width="2.5703125" style="10" customWidth="1"/>
    <col min="11" max="11" width="9.140625" style="10"/>
    <col min="12" max="16384" width="9.140625" style="27"/>
  </cols>
  <sheetData>
    <row r="1" spans="1:11" s="3" customFormat="1" ht="24" customHeight="1">
      <c r="A1" s="1" t="s">
        <v>658</v>
      </c>
      <c r="B1" s="1"/>
    </row>
    <row r="2" spans="1:11" s="3" customFormat="1" ht="23.25" customHeight="1">
      <c r="A2" s="6" t="s">
        <v>434</v>
      </c>
      <c r="B2" s="1"/>
    </row>
    <row r="3" spans="1:11" s="3" customFormat="1" ht="9.75" customHeight="1">
      <c r="A3" s="114"/>
      <c r="B3" s="114"/>
    </row>
    <row r="4" spans="1:11" s="10" customFormat="1" ht="6" customHeight="1">
      <c r="A4" s="190"/>
      <c r="B4" s="123"/>
      <c r="C4" s="11"/>
      <c r="D4" s="11"/>
      <c r="E4" s="11"/>
      <c r="F4" s="11"/>
      <c r="G4" s="11"/>
      <c r="H4" s="11"/>
      <c r="I4" s="11"/>
    </row>
    <row r="5" spans="1:11" s="10" customFormat="1" ht="28.5" customHeight="1">
      <c r="A5" s="300"/>
      <c r="B5" s="301">
        <v>2010</v>
      </c>
      <c r="C5" s="301">
        <v>2014</v>
      </c>
      <c r="D5" s="301">
        <v>2015</v>
      </c>
      <c r="E5" s="301">
        <v>2016</v>
      </c>
      <c r="F5" s="301">
        <v>2017</v>
      </c>
      <c r="G5" s="301">
        <v>2018</v>
      </c>
      <c r="H5" s="301">
        <v>2019</v>
      </c>
      <c r="I5" s="301">
        <v>2020</v>
      </c>
    </row>
    <row r="6" spans="1:11" s="125" customFormat="1" ht="22.5" customHeight="1">
      <c r="A6" s="302" t="s">
        <v>435</v>
      </c>
      <c r="B6" s="303"/>
      <c r="C6" s="303"/>
      <c r="D6" s="303"/>
      <c r="E6" s="303"/>
      <c r="F6" s="303"/>
      <c r="G6" s="303"/>
      <c r="H6" s="303"/>
      <c r="I6" s="303"/>
      <c r="J6" s="304"/>
      <c r="K6" s="304"/>
    </row>
    <row r="7" spans="1:11" s="125" customFormat="1" ht="21" customHeight="1">
      <c r="A7" s="305" t="s">
        <v>436</v>
      </c>
      <c r="B7" s="306">
        <v>1004</v>
      </c>
      <c r="C7" s="306">
        <v>596.29999999999995</v>
      </c>
      <c r="D7" s="306">
        <v>437.2</v>
      </c>
      <c r="E7" s="501">
        <v>395</v>
      </c>
      <c r="F7" s="501">
        <v>506.9</v>
      </c>
      <c r="G7" s="501">
        <v>368.97</v>
      </c>
      <c r="H7" s="501">
        <v>353.9</v>
      </c>
      <c r="I7" s="501">
        <v>267.12</v>
      </c>
      <c r="J7" s="304"/>
      <c r="K7" s="304"/>
    </row>
    <row r="8" spans="1:11" s="125" customFormat="1" ht="31.5" customHeight="1">
      <c r="A8" s="305" t="s">
        <v>437</v>
      </c>
      <c r="B8" s="307">
        <v>131</v>
      </c>
      <c r="C8" s="306">
        <v>7</v>
      </c>
      <c r="D8" s="306">
        <v>17</v>
      </c>
      <c r="E8" s="306">
        <v>10</v>
      </c>
      <c r="F8" s="308">
        <v>0</v>
      </c>
      <c r="G8" s="306">
        <v>1.2</v>
      </c>
      <c r="H8" s="308">
        <v>0</v>
      </c>
      <c r="I8" s="308">
        <v>0.33</v>
      </c>
      <c r="J8" s="304"/>
      <c r="K8" s="304"/>
    </row>
    <row r="9" spans="1:11" s="125" customFormat="1" ht="31.5" customHeight="1">
      <c r="A9" s="305" t="s">
        <v>438</v>
      </c>
      <c r="B9" s="306">
        <f>190+108</f>
        <v>298</v>
      </c>
      <c r="C9" s="306">
        <v>393</v>
      </c>
      <c r="D9" s="306">
        <v>437</v>
      </c>
      <c r="E9" s="306">
        <v>547.80999999999995</v>
      </c>
      <c r="F9" s="306">
        <v>704.3</v>
      </c>
      <c r="G9" s="306">
        <v>635.55999999999995</v>
      </c>
      <c r="H9" s="306">
        <v>736.8</v>
      </c>
      <c r="I9" s="306">
        <v>904.34</v>
      </c>
      <c r="J9" s="304"/>
      <c r="K9" s="304"/>
    </row>
    <row r="10" spans="1:11" s="125" customFormat="1" ht="40.5" customHeight="1">
      <c r="A10" s="305" t="s">
        <v>439</v>
      </c>
      <c r="B10" s="309">
        <f>B11+B12</f>
        <v>51890</v>
      </c>
      <c r="C10" s="309">
        <f>C11+C12</f>
        <v>65420.5</v>
      </c>
      <c r="D10" s="309">
        <v>67333</v>
      </c>
      <c r="E10" s="309">
        <v>69239.399999999994</v>
      </c>
      <c r="F10" s="309">
        <v>71689.399999999994</v>
      </c>
      <c r="G10" s="306">
        <v>73231.399999999994</v>
      </c>
      <c r="H10" s="309">
        <v>74841.3</v>
      </c>
      <c r="I10" s="309">
        <v>76740.259999999995</v>
      </c>
      <c r="J10" s="304"/>
      <c r="K10" s="304"/>
    </row>
    <row r="11" spans="1:11" s="125" customFormat="1" ht="25.5" customHeight="1">
      <c r="A11" s="305" t="s">
        <v>440</v>
      </c>
      <c r="B11" s="306">
        <f>'148(rau)'!B7+'150'!B7</f>
        <v>46763</v>
      </c>
      <c r="C11" s="306">
        <f>'148(rau)'!C7+'150'!C7</f>
        <v>58069.2</v>
      </c>
      <c r="D11" s="306">
        <v>59374</v>
      </c>
      <c r="E11" s="306">
        <v>59047</v>
      </c>
      <c r="F11" s="306">
        <v>63451.7</v>
      </c>
      <c r="G11" s="306">
        <v>64857</v>
      </c>
      <c r="H11" s="306">
        <v>65689</v>
      </c>
      <c r="I11" s="306">
        <v>67734.899999999994</v>
      </c>
      <c r="J11" s="304"/>
      <c r="K11" s="304"/>
    </row>
    <row r="12" spans="1:11" s="125" customFormat="1" ht="31.5" customHeight="1">
      <c r="A12" s="305" t="s">
        <v>441</v>
      </c>
      <c r="B12" s="306">
        <f t="shared" ref="B12:D12" si="0">B13+B14</f>
        <v>5127</v>
      </c>
      <c r="C12" s="306">
        <f t="shared" si="0"/>
        <v>7351.2999999999993</v>
      </c>
      <c r="D12" s="306">
        <f t="shared" si="0"/>
        <v>7791.5499999999993</v>
      </c>
      <c r="E12" s="306">
        <v>7934.45</v>
      </c>
      <c r="F12" s="306">
        <v>8178.95</v>
      </c>
      <c r="G12" s="306">
        <v>8326.32</v>
      </c>
      <c r="H12" s="306">
        <v>8836.4000000000015</v>
      </c>
      <c r="I12" s="306">
        <v>9007.260000000002</v>
      </c>
      <c r="J12" s="304"/>
      <c r="K12" s="304"/>
    </row>
    <row r="13" spans="1:11" s="125" customFormat="1" ht="31.5" customHeight="1">
      <c r="A13" s="305" t="s">
        <v>442</v>
      </c>
      <c r="B13" s="306">
        <v>5127</v>
      </c>
      <c r="C13" s="306">
        <v>7325.5999999999995</v>
      </c>
      <c r="D13" s="306">
        <v>7762.5999999999995</v>
      </c>
      <c r="E13" s="306">
        <v>7908</v>
      </c>
      <c r="F13" s="306">
        <v>8152</v>
      </c>
      <c r="G13" s="306">
        <v>8300.4</v>
      </c>
      <c r="H13" s="306">
        <v>8792.3000000000011</v>
      </c>
      <c r="I13" s="306">
        <v>8962.0000000000018</v>
      </c>
      <c r="J13" s="304"/>
      <c r="K13" s="304"/>
    </row>
    <row r="14" spans="1:11" s="125" customFormat="1" ht="31.5" customHeight="1">
      <c r="A14" s="305" t="s">
        <v>443</v>
      </c>
      <c r="B14" s="356">
        <v>0</v>
      </c>
      <c r="C14" s="308">
        <v>25.7</v>
      </c>
      <c r="D14" s="371">
        <v>28.95</v>
      </c>
      <c r="E14" s="371">
        <v>26.45</v>
      </c>
      <c r="F14" s="371">
        <v>26.95</v>
      </c>
      <c r="G14" s="308">
        <v>25.92</v>
      </c>
      <c r="H14" s="371">
        <v>44.1</v>
      </c>
      <c r="I14" s="371">
        <v>45.260000000000005</v>
      </c>
      <c r="J14" s="304"/>
      <c r="K14" s="304"/>
    </row>
    <row r="15" spans="1:11" s="125" customFormat="1" ht="31.5" customHeight="1">
      <c r="A15" s="305" t="s">
        <v>444</v>
      </c>
      <c r="B15" s="356">
        <v>0</v>
      </c>
      <c r="C15" s="306">
        <f>C16+C17</f>
        <v>843</v>
      </c>
      <c r="D15" s="371">
        <v>1264</v>
      </c>
      <c r="E15" s="371">
        <v>1391</v>
      </c>
      <c r="F15" s="371">
        <v>1841</v>
      </c>
      <c r="G15" s="306">
        <v>1925.1</v>
      </c>
      <c r="H15" s="371">
        <v>2239.5</v>
      </c>
      <c r="I15" s="371">
        <v>2256.13</v>
      </c>
      <c r="J15" s="304"/>
      <c r="K15" s="304"/>
    </row>
    <row r="16" spans="1:11" s="125" customFormat="1" ht="31.5" customHeight="1">
      <c r="A16" s="305" t="s">
        <v>445</v>
      </c>
      <c r="B16" s="356">
        <v>0</v>
      </c>
      <c r="C16" s="306">
        <v>650</v>
      </c>
      <c r="D16" s="371">
        <v>1069</v>
      </c>
      <c r="E16" s="371">
        <v>1225.7</v>
      </c>
      <c r="F16" s="371">
        <v>1783.3</v>
      </c>
      <c r="G16" s="306">
        <v>1754.6</v>
      </c>
      <c r="H16" s="371">
        <v>1635.7</v>
      </c>
      <c r="I16" s="371">
        <v>1620.83</v>
      </c>
      <c r="J16" s="304"/>
      <c r="K16" s="304"/>
    </row>
    <row r="17" spans="1:11" s="125" customFormat="1" ht="31.5" customHeight="1">
      <c r="A17" s="305" t="s">
        <v>446</v>
      </c>
      <c r="B17" s="356">
        <v>0</v>
      </c>
      <c r="C17" s="306">
        <v>193</v>
      </c>
      <c r="D17" s="371">
        <f>D15-D16</f>
        <v>195</v>
      </c>
      <c r="E17" s="371">
        <v>165.29999999999995</v>
      </c>
      <c r="F17" s="371">
        <v>57.700000000000045</v>
      </c>
      <c r="G17" s="306">
        <v>170.5</v>
      </c>
      <c r="H17" s="371">
        <v>603.79999999999995</v>
      </c>
      <c r="I17" s="371">
        <v>635.29999999999995</v>
      </c>
      <c r="J17" s="304"/>
      <c r="K17" s="304"/>
    </row>
    <row r="18" spans="1:11" s="125" customFormat="1" ht="31.5" customHeight="1">
      <c r="A18" s="310" t="s">
        <v>447</v>
      </c>
      <c r="B18" s="309">
        <f>10861-5126</f>
        <v>5735</v>
      </c>
      <c r="C18" s="309">
        <v>5896</v>
      </c>
      <c r="D18" s="309">
        <v>6257</v>
      </c>
      <c r="E18" s="309">
        <v>7509.89</v>
      </c>
      <c r="F18" s="309">
        <v>8072</v>
      </c>
      <c r="G18" s="309">
        <v>9057.6</v>
      </c>
      <c r="H18" s="309">
        <v>9187.4</v>
      </c>
      <c r="I18" s="309">
        <v>10433.299999999999</v>
      </c>
      <c r="J18" s="304"/>
      <c r="K18" s="304"/>
    </row>
    <row r="19" spans="1:11" s="125" customFormat="1" ht="27.75" customHeight="1">
      <c r="A19" s="311" t="s">
        <v>448</v>
      </c>
      <c r="B19" s="312"/>
      <c r="C19" s="312"/>
      <c r="D19" s="312"/>
      <c r="E19" s="312"/>
      <c r="F19" s="312"/>
      <c r="G19" s="312"/>
      <c r="H19" s="312"/>
      <c r="I19" s="312"/>
      <c r="J19" s="304"/>
      <c r="K19" s="304"/>
    </row>
    <row r="20" spans="1:11" s="125" customFormat="1" ht="31.5" customHeight="1">
      <c r="A20" s="305" t="s">
        <v>436</v>
      </c>
      <c r="B20" s="313">
        <v>712.73</v>
      </c>
      <c r="C20" s="308">
        <v>661.66</v>
      </c>
      <c r="D20" s="308">
        <v>641.61</v>
      </c>
      <c r="E20" s="308">
        <v>643.49367088607596</v>
      </c>
      <c r="F20" s="308">
        <v>645.82955217991707</v>
      </c>
      <c r="G20" s="308">
        <v>643.78269235981247</v>
      </c>
      <c r="H20" s="308">
        <v>657.79033625317879</v>
      </c>
      <c r="I20" s="308">
        <v>681.00628930817606</v>
      </c>
      <c r="J20" s="304"/>
      <c r="K20" s="304"/>
    </row>
    <row r="21" spans="1:11" s="125" customFormat="1" ht="31.5" customHeight="1">
      <c r="A21" s="305" t="s">
        <v>437</v>
      </c>
      <c r="B21" s="313">
        <f t="shared" ref="B21:D22" si="1">B34/B8*10</f>
        <v>12.442748091603054</v>
      </c>
      <c r="C21" s="313">
        <f t="shared" si="1"/>
        <v>11.899999999999999</v>
      </c>
      <c r="D21" s="313">
        <f t="shared" si="1"/>
        <v>13.058823529411764</v>
      </c>
      <c r="E21" s="313">
        <v>12.1</v>
      </c>
      <c r="F21" s="308">
        <v>0</v>
      </c>
      <c r="G21" s="308">
        <v>12.5</v>
      </c>
      <c r="H21" s="308">
        <v>0</v>
      </c>
      <c r="I21" s="308">
        <v>1.2121212121212122</v>
      </c>
      <c r="J21" s="304"/>
      <c r="K21" s="304"/>
    </row>
    <row r="22" spans="1:11" s="125" customFormat="1" ht="31.5" customHeight="1">
      <c r="A22" s="305" t="s">
        <v>438</v>
      </c>
      <c r="B22" s="313">
        <f t="shared" si="1"/>
        <v>12.214765100671141</v>
      </c>
      <c r="C22" s="313">
        <f t="shared" si="1"/>
        <v>11.730279898218829</v>
      </c>
      <c r="D22" s="313">
        <f t="shared" si="1"/>
        <v>12.135926773455379</v>
      </c>
      <c r="E22" s="313">
        <v>12.181413263722824</v>
      </c>
      <c r="F22" s="313">
        <v>12.416583842112736</v>
      </c>
      <c r="G22" s="308">
        <v>12.156208697841276</v>
      </c>
      <c r="H22" s="308">
        <v>12.575597176981542</v>
      </c>
      <c r="I22" s="308">
        <v>12.579781940420636</v>
      </c>
      <c r="J22" s="304"/>
      <c r="K22" s="304"/>
    </row>
    <row r="23" spans="1:11" s="125" customFormat="1" ht="40.5" customHeight="1">
      <c r="A23" s="305" t="s">
        <v>439</v>
      </c>
      <c r="B23" s="308"/>
      <c r="C23" s="308"/>
      <c r="D23" s="308"/>
      <c r="E23" s="308"/>
      <c r="F23" s="308"/>
      <c r="G23" s="308"/>
      <c r="H23" s="308"/>
      <c r="I23" s="308"/>
      <c r="J23" s="304"/>
      <c r="K23" s="304"/>
    </row>
    <row r="24" spans="1:11" s="125" customFormat="1" ht="31.5" customHeight="1">
      <c r="A24" s="314" t="s">
        <v>449</v>
      </c>
      <c r="B24" s="313">
        <f>B37/B11*10</f>
        <v>269.93370827363515</v>
      </c>
      <c r="C24" s="315">
        <v>313.77</v>
      </c>
      <c r="D24" s="315">
        <f t="shared" ref="D24" si="2">D37/D11*10</f>
        <v>329.07771078249738</v>
      </c>
      <c r="E24" s="315">
        <v>317.73739563398647</v>
      </c>
      <c r="F24" s="315">
        <v>311.45327863556065</v>
      </c>
      <c r="G24" s="308">
        <v>321.26364154987124</v>
      </c>
      <c r="H24" s="308">
        <v>335.36840262448823</v>
      </c>
      <c r="I24" s="308">
        <v>342.0402185579369</v>
      </c>
      <c r="J24" s="304"/>
      <c r="K24" s="304"/>
    </row>
    <row r="25" spans="1:11" s="125" customFormat="1" ht="41.25" customHeight="1">
      <c r="A25" s="356" t="s">
        <v>785</v>
      </c>
      <c r="B25" s="313">
        <f>B38/B13</f>
        <v>215.49990247708212</v>
      </c>
      <c r="C25" s="315">
        <f>C38/C13</f>
        <v>304.27554057005568</v>
      </c>
      <c r="D25" s="315">
        <f>D38/D13</f>
        <v>310.92997449308217</v>
      </c>
      <c r="E25" s="315">
        <v>332.08968512898332</v>
      </c>
      <c r="F25" s="315">
        <v>336.88</v>
      </c>
      <c r="G25" s="308">
        <v>343.28629945544793</v>
      </c>
      <c r="H25" s="308">
        <v>332.40535468534966</v>
      </c>
      <c r="I25" s="308">
        <v>344.85109350591381</v>
      </c>
      <c r="J25" s="304"/>
      <c r="K25" s="304"/>
    </row>
    <row r="26" spans="1:11" s="125" customFormat="1" ht="31.5" customHeight="1">
      <c r="A26" s="314" t="s">
        <v>450</v>
      </c>
      <c r="B26" s="313">
        <v>0</v>
      </c>
      <c r="C26" s="315">
        <f>C39/C14</f>
        <v>0.62607003891050583</v>
      </c>
      <c r="D26" s="315">
        <f>D39/D14</f>
        <v>0.60794473229706392</v>
      </c>
      <c r="E26" s="315">
        <v>0.67984877126654064</v>
      </c>
      <c r="F26" s="315">
        <v>0.91554730983302413</v>
      </c>
      <c r="G26" s="308">
        <v>0.86585648148148153</v>
      </c>
      <c r="H26" s="308">
        <v>0.76600907029478449</v>
      </c>
      <c r="I26" s="308">
        <v>0.78007070260715849</v>
      </c>
      <c r="J26" s="304"/>
      <c r="K26" s="304"/>
    </row>
    <row r="27" spans="1:11" s="125" customFormat="1" ht="34.5" customHeight="1">
      <c r="A27" s="316" t="s">
        <v>451</v>
      </c>
      <c r="B27" s="313"/>
      <c r="C27" s="315"/>
      <c r="D27" s="315"/>
      <c r="E27" s="315"/>
      <c r="F27" s="315"/>
      <c r="G27" s="308"/>
      <c r="H27" s="308"/>
      <c r="I27" s="308"/>
      <c r="J27" s="304"/>
      <c r="K27" s="304"/>
    </row>
    <row r="28" spans="1:11" s="125" customFormat="1" ht="34.5" customHeight="1">
      <c r="A28" s="305" t="s">
        <v>444</v>
      </c>
      <c r="B28" s="313"/>
      <c r="C28" s="315"/>
      <c r="D28" s="315"/>
      <c r="E28" s="315"/>
      <c r="F28" s="315"/>
      <c r="G28" s="308"/>
      <c r="H28" s="308"/>
      <c r="I28" s="308"/>
      <c r="J28" s="304"/>
      <c r="K28" s="304"/>
    </row>
    <row r="29" spans="1:11" s="125" customFormat="1" ht="31.5" customHeight="1">
      <c r="A29" s="305" t="s">
        <v>445</v>
      </c>
      <c r="B29" s="313">
        <v>0</v>
      </c>
      <c r="C29" s="315">
        <f t="shared" ref="C29:D31" si="3">C41/C16*10</f>
        <v>94.292307692307688</v>
      </c>
      <c r="D29" s="315">
        <f t="shared" si="3"/>
        <v>117.83910196445277</v>
      </c>
      <c r="E29" s="315">
        <v>109.02031492208535</v>
      </c>
      <c r="F29" s="315">
        <v>106.0881511803959</v>
      </c>
      <c r="G29" s="308">
        <v>124.35084919639804</v>
      </c>
      <c r="H29" s="308">
        <v>129.81170141223939</v>
      </c>
      <c r="I29" s="308">
        <v>168.62934422487245</v>
      </c>
      <c r="J29" s="304"/>
      <c r="K29" s="304"/>
    </row>
    <row r="30" spans="1:11" s="125" customFormat="1" ht="31.5" customHeight="1">
      <c r="A30" s="305" t="s">
        <v>446</v>
      </c>
      <c r="B30" s="313">
        <v>0</v>
      </c>
      <c r="C30" s="315">
        <f t="shared" si="3"/>
        <v>108.29015544041451</v>
      </c>
      <c r="D30" s="315">
        <f t="shared" si="3"/>
        <v>128.47692307692307</v>
      </c>
      <c r="E30" s="315">
        <v>9.503327283726561</v>
      </c>
      <c r="F30" s="315">
        <v>31.584055459272076</v>
      </c>
      <c r="G30" s="308">
        <v>96.058651026392965</v>
      </c>
      <c r="H30" s="308">
        <v>140.55647565419014</v>
      </c>
      <c r="I30" s="308">
        <v>165.83425153470802</v>
      </c>
      <c r="J30" s="304"/>
      <c r="K30" s="304"/>
    </row>
    <row r="31" spans="1:11" s="125" customFormat="1" ht="31.5" customHeight="1">
      <c r="A31" s="409" t="s">
        <v>447</v>
      </c>
      <c r="B31" s="313">
        <f>B43/B18*10</f>
        <v>426.16041848299915</v>
      </c>
      <c r="C31" s="315">
        <f t="shared" si="3"/>
        <v>586.07530529172323</v>
      </c>
      <c r="D31" s="315">
        <f t="shared" si="3"/>
        <v>676.07191945021577</v>
      </c>
      <c r="E31" s="315">
        <v>618.14527243408361</v>
      </c>
      <c r="F31" s="315">
        <v>652.53728939544101</v>
      </c>
      <c r="G31" s="308">
        <v>582.74134428546199</v>
      </c>
      <c r="H31" s="308">
        <v>556.65095674510746</v>
      </c>
      <c r="I31" s="308">
        <v>552.10482781095152</v>
      </c>
      <c r="J31" s="304"/>
      <c r="K31" s="304"/>
    </row>
    <row r="32" spans="1:11" s="125" customFormat="1" ht="31.5" customHeight="1">
      <c r="A32" s="311" t="s">
        <v>452</v>
      </c>
      <c r="B32" s="312"/>
      <c r="C32" s="312"/>
      <c r="D32" s="312"/>
      <c r="E32" s="312"/>
      <c r="F32" s="312"/>
      <c r="G32" s="312"/>
      <c r="H32" s="312"/>
      <c r="I32" s="312"/>
      <c r="J32" s="304"/>
      <c r="K32" s="304"/>
    </row>
    <row r="33" spans="1:11" s="125" customFormat="1" ht="31.5" customHeight="1">
      <c r="A33" s="305" t="s">
        <v>436</v>
      </c>
      <c r="B33" s="360">
        <v>71558</v>
      </c>
      <c r="C33" s="360">
        <v>39435.300000000003</v>
      </c>
      <c r="D33" s="360">
        <v>28038.1</v>
      </c>
      <c r="E33" s="360">
        <v>25418</v>
      </c>
      <c r="F33" s="360">
        <v>32737.1</v>
      </c>
      <c r="G33" s="360">
        <v>23753.65</v>
      </c>
      <c r="H33" s="360">
        <v>23279.199999999997</v>
      </c>
      <c r="I33" s="360">
        <v>18191.04</v>
      </c>
      <c r="J33" s="304"/>
      <c r="K33" s="304"/>
    </row>
    <row r="34" spans="1:11" s="125" customFormat="1" ht="31.5" customHeight="1">
      <c r="A34" s="305" t="s">
        <v>437</v>
      </c>
      <c r="B34" s="317">
        <v>163</v>
      </c>
      <c r="C34" s="312">
        <v>8.33</v>
      </c>
      <c r="D34" s="312">
        <v>22.2</v>
      </c>
      <c r="E34" s="312">
        <v>12.1</v>
      </c>
      <c r="F34" s="312">
        <v>0</v>
      </c>
      <c r="G34" s="312">
        <v>1.5</v>
      </c>
      <c r="H34" s="308">
        <v>0</v>
      </c>
      <c r="I34" s="308">
        <v>0.04</v>
      </c>
      <c r="J34" s="304"/>
      <c r="K34" s="304"/>
    </row>
    <row r="35" spans="1:11" s="125" customFormat="1" ht="31.5" customHeight="1">
      <c r="A35" s="305" t="s">
        <v>438</v>
      </c>
      <c r="B35" s="312">
        <f>225+139</f>
        <v>364</v>
      </c>
      <c r="C35" s="312">
        <v>461</v>
      </c>
      <c r="D35" s="312">
        <v>530.34</v>
      </c>
      <c r="E35" s="312">
        <v>667.31</v>
      </c>
      <c r="F35" s="312">
        <v>874.5</v>
      </c>
      <c r="G35" s="312">
        <v>772.6</v>
      </c>
      <c r="H35" s="312">
        <v>926.57</v>
      </c>
      <c r="I35" s="312">
        <v>1137.6399999999999</v>
      </c>
      <c r="J35" s="304"/>
      <c r="K35" s="304"/>
    </row>
    <row r="36" spans="1:11" s="125" customFormat="1" ht="42" customHeight="1">
      <c r="A36" s="305" t="s">
        <v>439</v>
      </c>
      <c r="B36" s="312"/>
      <c r="C36" s="312"/>
      <c r="D36" s="312"/>
      <c r="E36" s="312"/>
      <c r="F36" s="312"/>
      <c r="G36" s="312"/>
      <c r="H36" s="312"/>
      <c r="I36" s="312"/>
      <c r="J36" s="304"/>
      <c r="K36" s="304"/>
    </row>
    <row r="37" spans="1:11" s="125" customFormat="1" ht="31.5" customHeight="1">
      <c r="A37" s="305" t="s">
        <v>453</v>
      </c>
      <c r="B37" s="312">
        <f>'149(rau)'!B7+'151'!B7</f>
        <v>1262291</v>
      </c>
      <c r="C37" s="312">
        <f>'149(rau)'!C7+'151'!C7</f>
        <v>1822077</v>
      </c>
      <c r="D37" s="312">
        <f>'149(rau)'!D7+'151'!D7</f>
        <v>1953866</v>
      </c>
      <c r="E37" s="312">
        <v>1876144</v>
      </c>
      <c r="F37" s="312">
        <v>1976224</v>
      </c>
      <c r="G37" s="312">
        <v>2083619.5999999999</v>
      </c>
      <c r="H37" s="312">
        <v>2203001.5000000005</v>
      </c>
      <c r="I37" s="312">
        <v>2316806</v>
      </c>
      <c r="J37" s="304"/>
      <c r="K37" s="304"/>
    </row>
    <row r="38" spans="1:11" s="125" customFormat="1" ht="39.75" customHeight="1">
      <c r="A38" s="305" t="s">
        <v>454</v>
      </c>
      <c r="B38" s="312">
        <v>1104868</v>
      </c>
      <c r="C38" s="312">
        <v>2229000.9</v>
      </c>
      <c r="D38" s="312">
        <v>2413625.0199999996</v>
      </c>
      <c r="E38" s="312">
        <v>2626165.23</v>
      </c>
      <c r="F38" s="312">
        <v>2746213.8</v>
      </c>
      <c r="G38" s="312">
        <v>2849413.6</v>
      </c>
      <c r="H38" s="312">
        <v>2922607.6</v>
      </c>
      <c r="I38" s="312">
        <v>3090555.5</v>
      </c>
      <c r="J38" s="304"/>
      <c r="K38" s="304"/>
    </row>
    <row r="39" spans="1:11" s="125" customFormat="1" ht="33" customHeight="1">
      <c r="A39" s="305" t="s">
        <v>455</v>
      </c>
      <c r="B39" s="372">
        <v>0</v>
      </c>
      <c r="C39" s="308">
        <v>16.09</v>
      </c>
      <c r="D39" s="308">
        <v>17.600000000000001</v>
      </c>
      <c r="E39" s="502">
        <v>17.981999999999999</v>
      </c>
      <c r="F39" s="502">
        <v>24.673999999999999</v>
      </c>
      <c r="G39" s="502">
        <v>22.443000000000001</v>
      </c>
      <c r="H39" s="502">
        <v>33.780999999999999</v>
      </c>
      <c r="I39" s="502">
        <v>35.305999999999997</v>
      </c>
      <c r="J39" s="304"/>
      <c r="K39" s="304"/>
    </row>
    <row r="40" spans="1:11" s="125" customFormat="1" ht="31.5" customHeight="1">
      <c r="A40" s="305" t="s">
        <v>444</v>
      </c>
      <c r="B40" s="318"/>
      <c r="C40" s="312"/>
      <c r="D40" s="312"/>
      <c r="E40" s="312"/>
      <c r="F40" s="312"/>
      <c r="G40" s="312"/>
      <c r="H40" s="312"/>
      <c r="I40" s="312"/>
      <c r="J40" s="304"/>
      <c r="K40" s="304"/>
    </row>
    <row r="41" spans="1:11" s="125" customFormat="1" ht="22.5" customHeight="1">
      <c r="A41" s="305" t="s">
        <v>445</v>
      </c>
      <c r="B41" s="372">
        <v>0</v>
      </c>
      <c r="C41" s="312">
        <f>5349+628+152</f>
        <v>6129</v>
      </c>
      <c r="D41" s="312">
        <v>12597</v>
      </c>
      <c r="E41" s="312">
        <v>13362.62</v>
      </c>
      <c r="F41" s="312">
        <v>18918.7</v>
      </c>
      <c r="G41" s="312">
        <v>21818.6</v>
      </c>
      <c r="H41" s="312">
        <v>21233.3</v>
      </c>
      <c r="I41" s="312">
        <v>27331.95</v>
      </c>
      <c r="J41" s="304"/>
      <c r="K41" s="304"/>
    </row>
    <row r="42" spans="1:11" s="125" customFormat="1" ht="22.5" customHeight="1">
      <c r="A42" s="305" t="s">
        <v>446</v>
      </c>
      <c r="B42" s="372">
        <v>0</v>
      </c>
      <c r="C42" s="312">
        <f>58+21+1913+80+18</f>
        <v>2090</v>
      </c>
      <c r="D42" s="312">
        <f>57.5+35.7+2295.3+39.6+16.2+61</f>
        <v>2505.2999999999997</v>
      </c>
      <c r="E42" s="312">
        <v>157.09</v>
      </c>
      <c r="F42" s="312">
        <v>182.24</v>
      </c>
      <c r="G42" s="312">
        <v>1637.8</v>
      </c>
      <c r="H42" s="312">
        <v>8486.7999999999993</v>
      </c>
      <c r="I42" s="312">
        <v>10535.45</v>
      </c>
      <c r="J42" s="304"/>
      <c r="K42" s="304"/>
    </row>
    <row r="43" spans="1:11" s="125" customFormat="1" ht="31.5" customHeight="1">
      <c r="A43" s="319" t="s">
        <v>456</v>
      </c>
      <c r="B43" s="320">
        <v>244403</v>
      </c>
      <c r="C43" s="321">
        <v>345550</v>
      </c>
      <c r="D43" s="321">
        <f>417641.2+5377</f>
        <v>423018.2</v>
      </c>
      <c r="E43" s="321">
        <v>464220.3</v>
      </c>
      <c r="F43" s="321">
        <v>526728.1</v>
      </c>
      <c r="G43" s="321">
        <v>527823.80000000005</v>
      </c>
      <c r="H43" s="321">
        <v>511417.5</v>
      </c>
      <c r="I43" s="321">
        <v>576027.53</v>
      </c>
      <c r="J43" s="304"/>
      <c r="K43" s="304"/>
    </row>
    <row r="44" spans="1:11" s="10" customFormat="1" ht="12.75" customHeight="1">
      <c r="A44" s="322"/>
      <c r="B44" s="322"/>
      <c r="C44" s="322"/>
      <c r="D44" s="322"/>
      <c r="E44" s="322"/>
      <c r="F44" s="322"/>
      <c r="G44" s="322"/>
      <c r="H44" s="322"/>
      <c r="I44" s="322"/>
      <c r="J44" s="322"/>
      <c r="K44" s="322"/>
    </row>
    <row r="45" spans="1:11" s="10" customFormat="1" ht="15.95" customHeight="1">
      <c r="A45" s="322"/>
      <c r="B45" s="322"/>
      <c r="C45" s="322"/>
      <c r="D45" s="322"/>
      <c r="E45" s="322"/>
      <c r="F45" s="322"/>
      <c r="G45" s="322"/>
      <c r="H45" s="322"/>
      <c r="I45" s="322"/>
      <c r="J45" s="322"/>
      <c r="K45" s="322"/>
    </row>
    <row r="46" spans="1:11" s="10" customFormat="1" ht="15.95" customHeight="1">
      <c r="A46" s="322"/>
      <c r="B46" s="322"/>
      <c r="C46" s="322"/>
      <c r="D46" s="322"/>
      <c r="E46" s="322"/>
      <c r="F46" s="322"/>
      <c r="G46" s="322"/>
      <c r="H46" s="322"/>
      <c r="I46" s="322"/>
      <c r="J46" s="322"/>
      <c r="K46" s="322"/>
    </row>
    <row r="47" spans="1:11" s="10" customFormat="1" ht="15.95" customHeight="1">
      <c r="A47" s="322"/>
      <c r="B47" s="322"/>
      <c r="C47" s="322"/>
      <c r="D47" s="322"/>
      <c r="E47" s="322"/>
      <c r="F47" s="322"/>
      <c r="G47" s="322"/>
      <c r="H47" s="322"/>
      <c r="I47" s="322"/>
      <c r="J47" s="322"/>
      <c r="K47" s="322"/>
    </row>
    <row r="48" spans="1:11" s="10" customFormat="1" ht="15.95" customHeight="1">
      <c r="A48" s="322"/>
      <c r="B48" s="322"/>
      <c r="C48" s="322"/>
      <c r="D48" s="322"/>
      <c r="E48" s="322"/>
      <c r="F48" s="322"/>
      <c r="G48" s="322"/>
      <c r="H48" s="322"/>
      <c r="I48" s="322"/>
      <c r="J48" s="322"/>
      <c r="K48" s="322"/>
    </row>
    <row r="49" spans="1:11" s="10" customFormat="1" ht="15.95" customHeight="1">
      <c r="A49" s="322"/>
      <c r="B49" s="322"/>
      <c r="C49" s="322"/>
      <c r="D49" s="322"/>
      <c r="E49" s="322"/>
      <c r="F49" s="322"/>
      <c r="G49" s="322"/>
      <c r="H49" s="322"/>
      <c r="I49" s="322"/>
      <c r="J49" s="322"/>
      <c r="K49" s="322"/>
    </row>
    <row r="50" spans="1:11" s="10" customFormat="1" ht="15.95" customHeight="1">
      <c r="A50" s="322"/>
      <c r="B50" s="322"/>
      <c r="C50" s="322"/>
      <c r="D50" s="322"/>
      <c r="E50" s="322"/>
      <c r="F50" s="322"/>
      <c r="G50" s="322"/>
      <c r="H50" s="322"/>
      <c r="I50" s="322"/>
      <c r="J50" s="322"/>
      <c r="K50" s="322"/>
    </row>
    <row r="51" spans="1:11" s="10" customFormat="1" ht="15.95" customHeight="1">
      <c r="A51" s="322"/>
      <c r="B51" s="322"/>
      <c r="C51" s="322"/>
      <c r="D51" s="322"/>
      <c r="E51" s="322"/>
      <c r="F51" s="322"/>
      <c r="G51" s="322"/>
      <c r="H51" s="322"/>
      <c r="I51" s="322"/>
      <c r="J51" s="322"/>
      <c r="K51" s="322"/>
    </row>
    <row r="52" spans="1:11" s="10" customFormat="1" ht="15.95" customHeight="1">
      <c r="A52" s="322"/>
      <c r="B52" s="322"/>
      <c r="C52" s="322"/>
      <c r="D52" s="322"/>
      <c r="E52" s="322"/>
      <c r="F52" s="322"/>
      <c r="G52" s="322"/>
      <c r="H52" s="322"/>
      <c r="I52" s="322"/>
      <c r="J52" s="322"/>
      <c r="K52" s="322"/>
    </row>
    <row r="53" spans="1:11" s="10" customFormat="1" ht="15.95" customHeight="1">
      <c r="A53" s="322"/>
      <c r="B53" s="322"/>
      <c r="C53" s="322"/>
      <c r="D53" s="322"/>
      <c r="E53" s="322"/>
      <c r="F53" s="322"/>
      <c r="G53" s="322"/>
      <c r="H53" s="322"/>
      <c r="I53" s="322"/>
      <c r="J53" s="322"/>
      <c r="K53" s="322"/>
    </row>
    <row r="54" spans="1:11" s="10" customFormat="1" ht="15.95" customHeight="1">
      <c r="A54" s="322"/>
      <c r="B54" s="322"/>
      <c r="C54" s="322"/>
      <c r="D54" s="322"/>
      <c r="E54" s="322"/>
      <c r="F54" s="322"/>
      <c r="G54" s="322"/>
      <c r="H54" s="322"/>
      <c r="I54" s="322"/>
      <c r="J54" s="322"/>
      <c r="K54" s="322"/>
    </row>
    <row r="55" spans="1:11" s="10" customFormat="1" ht="15.95" customHeight="1">
      <c r="A55" s="322"/>
      <c r="B55" s="322"/>
      <c r="C55" s="322"/>
      <c r="D55" s="322"/>
      <c r="E55" s="322"/>
      <c r="F55" s="322"/>
      <c r="G55" s="322"/>
      <c r="H55" s="322"/>
      <c r="I55" s="322"/>
      <c r="J55" s="322"/>
      <c r="K55" s="322"/>
    </row>
    <row r="56" spans="1:11" s="10" customFormat="1" ht="15.95" customHeight="1">
      <c r="A56" s="322"/>
      <c r="B56" s="322"/>
      <c r="C56" s="322"/>
      <c r="D56" s="322"/>
      <c r="E56" s="322"/>
      <c r="F56" s="322"/>
      <c r="G56" s="322"/>
      <c r="H56" s="322"/>
      <c r="I56" s="322"/>
      <c r="J56" s="322"/>
      <c r="K56" s="322"/>
    </row>
    <row r="57" spans="1:11" s="10" customFormat="1" ht="15.95" customHeight="1">
      <c r="A57" s="322"/>
      <c r="B57" s="322"/>
      <c r="C57" s="322"/>
      <c r="D57" s="322"/>
      <c r="E57" s="322"/>
      <c r="F57" s="322"/>
      <c r="G57" s="322"/>
      <c r="H57" s="322"/>
      <c r="I57" s="322"/>
      <c r="J57" s="322"/>
      <c r="K57" s="322"/>
    </row>
    <row r="58" spans="1:11" s="10" customFormat="1" ht="15.95" customHeight="1">
      <c r="A58" s="322"/>
      <c r="B58" s="322"/>
      <c r="C58" s="322"/>
      <c r="D58" s="322"/>
      <c r="E58" s="322"/>
      <c r="F58" s="322"/>
      <c r="G58" s="322"/>
      <c r="H58" s="322"/>
      <c r="I58" s="322"/>
      <c r="J58" s="322"/>
      <c r="K58" s="322"/>
    </row>
    <row r="59" spans="1:11" s="10" customFormat="1" ht="15.95" customHeight="1">
      <c r="A59" s="322"/>
      <c r="B59" s="322"/>
      <c r="C59" s="322"/>
      <c r="D59" s="322"/>
      <c r="E59" s="322"/>
      <c r="F59" s="322"/>
      <c r="G59" s="322"/>
      <c r="H59" s="322"/>
      <c r="I59" s="322"/>
      <c r="J59" s="322"/>
      <c r="K59" s="322"/>
    </row>
    <row r="60" spans="1:11" s="10" customFormat="1" ht="15.95" customHeight="1">
      <c r="A60" s="322"/>
      <c r="B60" s="322"/>
      <c r="C60" s="322"/>
      <c r="D60" s="322"/>
      <c r="E60" s="322"/>
      <c r="F60" s="322"/>
      <c r="G60" s="322"/>
      <c r="H60" s="322"/>
      <c r="I60" s="322"/>
      <c r="J60" s="322"/>
      <c r="K60" s="322"/>
    </row>
    <row r="61" spans="1:11" s="10" customFormat="1" ht="15.95" customHeight="1">
      <c r="A61" s="322"/>
      <c r="B61" s="322"/>
      <c r="C61" s="322"/>
      <c r="D61" s="322"/>
      <c r="E61" s="322"/>
      <c r="F61" s="322"/>
      <c r="G61" s="322"/>
      <c r="H61" s="322"/>
      <c r="I61" s="322"/>
      <c r="J61" s="322"/>
      <c r="K61" s="322"/>
    </row>
    <row r="62" spans="1:11" s="10" customFormat="1" ht="15.95" customHeight="1">
      <c r="A62" s="322"/>
      <c r="B62" s="322"/>
      <c r="C62" s="322"/>
      <c r="D62" s="322"/>
      <c r="E62" s="322"/>
      <c r="F62" s="322"/>
      <c r="G62" s="322"/>
      <c r="H62" s="322"/>
      <c r="I62" s="322"/>
      <c r="J62" s="322"/>
      <c r="K62" s="322"/>
    </row>
    <row r="63" spans="1:11" s="10" customFormat="1" ht="15.95" customHeight="1">
      <c r="A63" s="322"/>
      <c r="B63" s="322"/>
      <c r="C63" s="322"/>
      <c r="D63" s="322"/>
      <c r="E63" s="322"/>
      <c r="F63" s="322"/>
      <c r="G63" s="322"/>
      <c r="H63" s="322"/>
      <c r="I63" s="322"/>
      <c r="J63" s="322"/>
      <c r="K63" s="322"/>
    </row>
    <row r="64" spans="1:11" s="10" customFormat="1" ht="15.95" customHeight="1"/>
    <row r="65" s="10" customFormat="1" ht="15.95" customHeight="1"/>
    <row r="66" s="10" customFormat="1" ht="15.95" customHeight="1"/>
    <row r="67" s="10" customFormat="1" ht="15.95" customHeight="1"/>
    <row r="68" s="10" customFormat="1" ht="15.95" customHeight="1"/>
    <row r="69" s="10" customFormat="1" ht="15.95" customHeight="1"/>
    <row r="70" s="10" customFormat="1" ht="15.95" customHeight="1"/>
    <row r="71" s="10" customFormat="1" ht="15.95" customHeight="1"/>
    <row r="72" s="10" customFormat="1" ht="15.95" customHeight="1"/>
    <row r="73" s="10" customFormat="1" ht="15.95" customHeight="1"/>
    <row r="74" s="10" customFormat="1" ht="15.95" customHeight="1"/>
    <row r="75" s="10" customFormat="1" ht="15.95" customHeight="1"/>
    <row r="76" s="10" customFormat="1" ht="15.95" customHeight="1"/>
    <row r="77" s="10" customFormat="1" ht="15.95" customHeight="1"/>
    <row r="78" s="10" customFormat="1" ht="15.95" customHeight="1"/>
    <row r="79" s="10" customFormat="1" ht="15.95" customHeight="1"/>
    <row r="80" s="10" customFormat="1" ht="15.95" customHeight="1"/>
    <row r="81" s="10" customFormat="1" ht="15.95" customHeight="1"/>
    <row r="82" s="10" customFormat="1" ht="15.95" customHeight="1"/>
    <row r="83" s="10" customFormat="1" ht="15.95" customHeight="1"/>
    <row r="84" s="10" customFormat="1" ht="15.95" customHeight="1"/>
    <row r="85" s="10" customFormat="1" ht="15.95" customHeight="1"/>
    <row r="86" s="10" customFormat="1" ht="15.95" customHeight="1"/>
    <row r="87" s="10" customFormat="1" ht="15.95" customHeight="1"/>
    <row r="88" s="10" customFormat="1" ht="15.95" customHeight="1"/>
    <row r="89" s="10" customFormat="1" ht="15.95" customHeight="1"/>
    <row r="90" s="10" customFormat="1" ht="15.95" customHeight="1"/>
    <row r="91" s="10" customFormat="1" ht="15.95" customHeight="1"/>
    <row r="92" s="10" customFormat="1" ht="15.95" customHeight="1"/>
    <row r="93" s="10" customFormat="1" ht="15.95" customHeight="1"/>
    <row r="94" s="10" customFormat="1" ht="15.95" customHeight="1"/>
    <row r="95" s="10" customFormat="1" ht="15.95" customHeight="1"/>
    <row r="96" s="10" customFormat="1" ht="15.95" customHeight="1"/>
    <row r="97" s="10" customFormat="1" ht="15.95" customHeight="1"/>
    <row r="98" s="10" customFormat="1" ht="15.95" customHeight="1"/>
    <row r="99" s="10" customFormat="1" ht="15.95" customHeight="1"/>
    <row r="100" s="10" customFormat="1" ht="15.95" customHeight="1"/>
    <row r="101" s="10" customFormat="1" ht="15.95" customHeight="1"/>
    <row r="102" s="10" customFormat="1" ht="15.95" customHeight="1"/>
    <row r="103" s="10" customFormat="1" ht="15.95" customHeight="1"/>
    <row r="104" s="10" customFormat="1" ht="15.95" customHeight="1"/>
    <row r="105" s="10" customFormat="1" ht="15.95" customHeight="1"/>
    <row r="106" s="10" customFormat="1" ht="15.95" customHeight="1"/>
    <row r="107" s="10" customFormat="1" ht="15.95" customHeight="1"/>
    <row r="108" s="10" customFormat="1" ht="15.95" customHeight="1"/>
    <row r="109" s="10" customFormat="1" ht="15.95" customHeight="1"/>
    <row r="110" s="10" customFormat="1" ht="15.95" customHeight="1"/>
    <row r="111" s="10" customFormat="1" ht="15.95" customHeight="1"/>
    <row r="112" s="10" customFormat="1" ht="15.95" customHeight="1"/>
    <row r="113" s="10" customFormat="1" ht="15.95" customHeight="1"/>
    <row r="114" s="10" customFormat="1" ht="15.95" customHeight="1"/>
    <row r="115" s="10" customFormat="1" ht="15.95" customHeight="1"/>
    <row r="116" s="10" customFormat="1" ht="15.95" customHeight="1"/>
    <row r="117" s="10" customFormat="1" ht="15.95" customHeight="1"/>
    <row r="118" s="10" customFormat="1" ht="15.95" customHeight="1"/>
    <row r="119" s="10" customFormat="1" ht="15.95" customHeight="1"/>
    <row r="120" s="10" customFormat="1" ht="15.95" customHeight="1"/>
    <row r="121" s="10" customFormat="1" ht="15.95" customHeight="1"/>
    <row r="122" s="10" customFormat="1" ht="15.95" customHeight="1"/>
    <row r="123" s="10" customFormat="1" ht="15.95" customHeight="1"/>
    <row r="124" s="10" customFormat="1" ht="15.95" customHeight="1"/>
    <row r="125" s="10" customFormat="1" ht="15.95" customHeight="1"/>
    <row r="126" s="10" customFormat="1" ht="15.95" customHeight="1"/>
    <row r="127" s="10" customFormat="1" ht="15.95" customHeight="1"/>
    <row r="128" s="10" customFormat="1" ht="15.95" customHeight="1"/>
    <row r="129" s="10" customFormat="1" ht="15.95" customHeight="1"/>
    <row r="130" s="10" customFormat="1" ht="15.95" customHeight="1"/>
    <row r="131" s="10" customFormat="1" ht="15.95" customHeight="1"/>
    <row r="132" s="10" customFormat="1" ht="15.95" customHeight="1"/>
    <row r="133" s="10" customFormat="1" ht="15.95" customHeight="1"/>
    <row r="134" s="10" customFormat="1" ht="15.95" customHeight="1"/>
    <row r="135" s="10" customFormat="1" ht="15.95" customHeight="1"/>
    <row r="136" s="10" customFormat="1" ht="15.95" customHeight="1"/>
    <row r="137" s="10" customFormat="1" ht="15.95" customHeight="1"/>
    <row r="138" s="10" customFormat="1" ht="15.95" customHeight="1"/>
    <row r="139" s="10" customFormat="1" ht="15.95" customHeight="1"/>
    <row r="140" s="10" customFormat="1" ht="15.95" customHeight="1"/>
    <row r="141" s="10" customFormat="1" ht="15.95" customHeight="1"/>
    <row r="142" s="10" customFormat="1" ht="15.95" customHeight="1"/>
    <row r="143" s="10" customFormat="1" ht="15.95" customHeight="1"/>
    <row r="144" s="10" customFormat="1" ht="15.95" customHeight="1"/>
    <row r="145" s="10" customFormat="1" ht="15.95" customHeight="1"/>
    <row r="146" s="10" customFormat="1" ht="15.95" customHeight="1"/>
    <row r="147" s="10" customFormat="1" ht="15.95" customHeight="1"/>
  </sheetData>
  <pageMargins left="0.78740157480314998" right="0.78740157480314998" top="0.94488188976377996" bottom="1.49606299212598" header="0.511811023622047" footer="1.1811023622047201"/>
  <pageSetup paperSize="9" firstPageNumber="375"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3"/>
  <sheetViews>
    <sheetView workbookViewId="0">
      <pane xSplit="4" ySplit="6" topLeftCell="E7" activePane="bottomRight" state="frozen"/>
      <selection activeCell="E1" sqref="E1:V1048576"/>
      <selection pane="topRight" activeCell="E1" sqref="E1:V1048576"/>
      <selection pane="bottomLeft" activeCell="E1" sqref="E1:V1048576"/>
      <selection pane="bottomRight" activeCell="R10" sqref="R10"/>
    </sheetView>
  </sheetViews>
  <sheetFormatPr defaultRowHeight="12.75"/>
  <cols>
    <col min="1" max="1" width="25.5703125" style="30" customWidth="1"/>
    <col min="2" max="4" width="10.85546875" style="30" hidden="1" customWidth="1"/>
    <col min="5" max="8" width="10.85546875" style="30" customWidth="1"/>
    <col min="9" max="10" width="9.140625" style="30"/>
    <col min="11" max="16384" width="9.140625" style="282"/>
  </cols>
  <sheetData>
    <row r="1" spans="1:10" s="270" customFormat="1" ht="24" customHeight="1">
      <c r="A1" s="1" t="s">
        <v>659</v>
      </c>
      <c r="B1" s="1"/>
      <c r="C1" s="3"/>
      <c r="D1" s="3"/>
      <c r="E1" s="3"/>
      <c r="F1" s="3"/>
      <c r="G1" s="3"/>
      <c r="H1" s="3"/>
    </row>
    <row r="2" spans="1:10" s="270" customFormat="1" ht="20.100000000000001" customHeight="1">
      <c r="A2" s="6" t="s">
        <v>457</v>
      </c>
      <c r="B2" s="1"/>
      <c r="C2" s="3"/>
      <c r="D2" s="3"/>
      <c r="E2" s="3"/>
      <c r="F2" s="3"/>
      <c r="G2" s="3"/>
      <c r="H2" s="3"/>
    </row>
    <row r="3" spans="1:10" s="270" customFormat="1" ht="12" customHeight="1">
      <c r="A3" s="3"/>
      <c r="B3" s="3"/>
      <c r="C3" s="3"/>
      <c r="D3" s="3"/>
      <c r="E3" s="3"/>
      <c r="F3" s="3"/>
      <c r="G3" s="3"/>
      <c r="H3" s="3"/>
    </row>
    <row r="4" spans="1:10" s="30" customFormat="1" ht="15.75" customHeight="1">
      <c r="A4" s="123"/>
      <c r="B4" s="123"/>
      <c r="C4" s="11"/>
      <c r="D4" s="123"/>
      <c r="F4" s="123"/>
      <c r="G4" s="123"/>
      <c r="H4" s="179"/>
      <c r="I4" s="179" t="s">
        <v>458</v>
      </c>
    </row>
    <row r="5" spans="1:10" s="30" customFormat="1" ht="23.25" customHeight="1">
      <c r="A5" s="11"/>
      <c r="B5" s="131">
        <v>2010</v>
      </c>
      <c r="C5" s="131">
        <v>2014</v>
      </c>
      <c r="D5" s="131">
        <v>2015</v>
      </c>
      <c r="E5" s="131">
        <v>2016</v>
      </c>
      <c r="F5" s="131">
        <v>2017</v>
      </c>
      <c r="G5" s="131">
        <v>2018</v>
      </c>
      <c r="H5" s="131">
        <v>2019</v>
      </c>
      <c r="I5" s="131">
        <v>2020</v>
      </c>
    </row>
    <row r="6" spans="1:10" s="30" customFormat="1" ht="7.5" customHeight="1">
      <c r="A6" s="11"/>
      <c r="B6" s="323"/>
      <c r="C6" s="11"/>
      <c r="D6" s="11"/>
      <c r="E6" s="11"/>
      <c r="F6" s="11"/>
      <c r="G6" s="11"/>
      <c r="H6" s="11"/>
      <c r="I6" s="29"/>
    </row>
    <row r="7" spans="1:10" s="30" customFormat="1" ht="25.5" customHeight="1">
      <c r="A7" s="15" t="s">
        <v>2</v>
      </c>
      <c r="B7" s="215">
        <f>SUM(B8:B31)</f>
        <v>114686</v>
      </c>
      <c r="C7" s="215">
        <f>SUM(C8:C31)</f>
        <v>125236</v>
      </c>
      <c r="D7" s="215">
        <f>SUM(D8:D31)</f>
        <v>126530</v>
      </c>
      <c r="E7" s="215">
        <v>125612.49</v>
      </c>
      <c r="F7" s="215">
        <v>128795</v>
      </c>
      <c r="G7" s="215">
        <v>127279.97</v>
      </c>
      <c r="H7" s="215">
        <v>128662.56</v>
      </c>
      <c r="I7" s="215">
        <v>130888</v>
      </c>
      <c r="J7" s="356"/>
    </row>
    <row r="8" spans="1:10" s="30" customFormat="1" ht="19.5" customHeight="1">
      <c r="A8" s="19" t="s">
        <v>3</v>
      </c>
      <c r="B8" s="118">
        <v>10958</v>
      </c>
      <c r="C8" s="118">
        <v>12100</v>
      </c>
      <c r="D8" s="118">
        <v>12683</v>
      </c>
      <c r="E8" s="118">
        <v>12324</v>
      </c>
      <c r="F8" s="118">
        <v>12107</v>
      </c>
      <c r="G8" s="118">
        <v>12067.33</v>
      </c>
      <c r="H8" s="118">
        <v>12228.29</v>
      </c>
      <c r="I8" s="118">
        <v>12004</v>
      </c>
      <c r="J8" s="356"/>
    </row>
    <row r="9" spans="1:10" s="30" customFormat="1" ht="19.5" customHeight="1">
      <c r="A9" s="186" t="s">
        <v>4</v>
      </c>
      <c r="B9" s="118"/>
      <c r="C9" s="118"/>
      <c r="D9" s="118"/>
      <c r="E9" s="118"/>
      <c r="F9" s="118"/>
      <c r="G9" s="118"/>
      <c r="H9" s="118"/>
      <c r="I9" s="118"/>
      <c r="J9" s="356"/>
    </row>
    <row r="10" spans="1:10" s="30" customFormat="1" ht="19.5" customHeight="1">
      <c r="A10" s="19" t="s">
        <v>5</v>
      </c>
      <c r="B10" s="118">
        <v>140</v>
      </c>
      <c r="C10" s="118">
        <v>300</v>
      </c>
      <c r="D10" s="118">
        <v>333</v>
      </c>
      <c r="E10" s="118">
        <v>353.8</v>
      </c>
      <c r="F10" s="118">
        <v>357</v>
      </c>
      <c r="G10" s="118">
        <v>354.38</v>
      </c>
      <c r="H10" s="118">
        <v>432.65</v>
      </c>
      <c r="I10" s="118">
        <v>475</v>
      </c>
      <c r="J10" s="356"/>
    </row>
    <row r="11" spans="1:10" s="30" customFormat="1" ht="19.5" customHeight="1">
      <c r="A11" s="186" t="s">
        <v>6</v>
      </c>
      <c r="B11" s="118"/>
      <c r="C11" s="118"/>
      <c r="D11" s="118"/>
      <c r="E11" s="118"/>
      <c r="F11" s="118"/>
      <c r="G11" s="118"/>
      <c r="H11" s="118"/>
      <c r="I11" s="118"/>
      <c r="J11" s="356"/>
    </row>
    <row r="12" spans="1:10" s="30" customFormat="1" ht="19.5" customHeight="1">
      <c r="A12" s="19" t="s">
        <v>7</v>
      </c>
      <c r="B12" s="118">
        <v>5980</v>
      </c>
      <c r="C12" s="118">
        <v>5494</v>
      </c>
      <c r="D12" s="118">
        <v>5628</v>
      </c>
      <c r="E12" s="118">
        <v>5624.7</v>
      </c>
      <c r="F12" s="118">
        <v>5533</v>
      </c>
      <c r="G12" s="118">
        <v>5382.6</v>
      </c>
      <c r="H12" s="118">
        <v>5456</v>
      </c>
      <c r="I12" s="118">
        <v>5183</v>
      </c>
      <c r="J12" s="356"/>
    </row>
    <row r="13" spans="1:10" s="30" customFormat="1" ht="19.5" customHeight="1">
      <c r="A13" s="186" t="s">
        <v>8</v>
      </c>
      <c r="B13" s="118"/>
      <c r="C13" s="118"/>
      <c r="D13" s="118"/>
      <c r="E13" s="118"/>
      <c r="F13" s="118"/>
      <c r="G13" s="118"/>
      <c r="H13" s="118"/>
      <c r="I13" s="118"/>
      <c r="J13" s="356"/>
    </row>
    <row r="14" spans="1:10" s="30" customFormat="1" ht="19.5" customHeight="1">
      <c r="A14" s="19" t="s">
        <v>9</v>
      </c>
      <c r="B14" s="118">
        <v>4010</v>
      </c>
      <c r="C14" s="118">
        <v>4255</v>
      </c>
      <c r="D14" s="118">
        <v>4385</v>
      </c>
      <c r="E14" s="118">
        <v>4325</v>
      </c>
      <c r="F14" s="118">
        <v>4828</v>
      </c>
      <c r="G14" s="118">
        <v>5432.1</v>
      </c>
      <c r="H14" s="118">
        <v>5809.76</v>
      </c>
      <c r="I14" s="118">
        <v>6628</v>
      </c>
      <c r="J14" s="356"/>
    </row>
    <row r="15" spans="1:10" s="30" customFormat="1" ht="19.5" customHeight="1">
      <c r="A15" s="186" t="s">
        <v>31</v>
      </c>
      <c r="B15" s="118"/>
      <c r="C15" s="118"/>
      <c r="D15" s="118"/>
      <c r="E15" s="118"/>
      <c r="F15" s="118"/>
      <c r="G15" s="118"/>
      <c r="H15" s="118"/>
      <c r="I15" s="118"/>
      <c r="J15" s="356"/>
    </row>
    <row r="16" spans="1:10" s="30" customFormat="1" ht="19.5" customHeight="1">
      <c r="A16" s="19" t="s">
        <v>11</v>
      </c>
      <c r="B16" s="118">
        <v>7307</v>
      </c>
      <c r="C16" s="118">
        <v>6346</v>
      </c>
      <c r="D16" s="118">
        <v>6431</v>
      </c>
      <c r="E16" s="118">
        <v>6418</v>
      </c>
      <c r="F16" s="118">
        <v>6504</v>
      </c>
      <c r="G16" s="118">
        <v>6022.9</v>
      </c>
      <c r="H16" s="118">
        <v>5881.14</v>
      </c>
      <c r="I16" s="118">
        <v>5522</v>
      </c>
      <c r="J16" s="356"/>
    </row>
    <row r="17" spans="1:10" s="30" customFormat="1" ht="19.5" customHeight="1">
      <c r="A17" s="186" t="s">
        <v>32</v>
      </c>
      <c r="B17" s="118"/>
      <c r="C17" s="118"/>
      <c r="D17" s="118"/>
      <c r="E17" s="118"/>
      <c r="F17" s="118"/>
      <c r="G17" s="118"/>
      <c r="H17" s="118"/>
      <c r="I17" s="118"/>
      <c r="J17" s="356"/>
    </row>
    <row r="18" spans="1:10" s="30" customFormat="1" ht="19.5" customHeight="1">
      <c r="A18" s="19" t="s">
        <v>13</v>
      </c>
      <c r="B18" s="118">
        <v>27750</v>
      </c>
      <c r="C18" s="118">
        <v>34385</v>
      </c>
      <c r="D18" s="118">
        <v>34228</v>
      </c>
      <c r="E18" s="118">
        <v>34115</v>
      </c>
      <c r="F18" s="118">
        <v>34668</v>
      </c>
      <c r="G18" s="118">
        <v>34923.25</v>
      </c>
      <c r="H18" s="118">
        <v>35075.480000000003</v>
      </c>
      <c r="I18" s="118">
        <v>34945</v>
      </c>
      <c r="J18" s="356"/>
    </row>
    <row r="19" spans="1:10" s="30" customFormat="1" ht="19.5" customHeight="1">
      <c r="A19" s="186" t="s">
        <v>34</v>
      </c>
      <c r="B19" s="118"/>
      <c r="C19" s="118"/>
      <c r="D19" s="118"/>
      <c r="E19" s="118"/>
      <c r="F19" s="118"/>
      <c r="G19" s="118"/>
      <c r="H19" s="118"/>
      <c r="I19" s="118"/>
      <c r="J19" s="356"/>
    </row>
    <row r="20" spans="1:10" s="30" customFormat="1" ht="19.5" customHeight="1">
      <c r="A20" s="19" t="s">
        <v>15</v>
      </c>
      <c r="B20" s="118">
        <v>26724</v>
      </c>
      <c r="C20" s="118">
        <v>28437</v>
      </c>
      <c r="D20" s="118">
        <v>29099</v>
      </c>
      <c r="E20" s="118">
        <v>29929.3</v>
      </c>
      <c r="F20" s="118">
        <v>32125</v>
      </c>
      <c r="G20" s="118">
        <v>32136.35</v>
      </c>
      <c r="H20" s="118">
        <v>33238.74</v>
      </c>
      <c r="I20" s="118">
        <v>35731</v>
      </c>
    </row>
    <row r="21" spans="1:10" s="30" customFormat="1" ht="19.5" customHeight="1">
      <c r="A21" s="186" t="s">
        <v>35</v>
      </c>
      <c r="B21" s="118"/>
      <c r="C21" s="118"/>
      <c r="D21" s="118"/>
      <c r="E21" s="118"/>
      <c r="F21" s="118"/>
      <c r="G21" s="118"/>
      <c r="H21" s="118"/>
      <c r="I21" s="118"/>
    </row>
    <row r="22" spans="1:10" s="30" customFormat="1" ht="19.5" customHeight="1">
      <c r="A22" s="19" t="s">
        <v>17</v>
      </c>
      <c r="B22" s="118">
        <v>6429</v>
      </c>
      <c r="C22" s="118">
        <v>6762</v>
      </c>
      <c r="D22" s="118">
        <v>6693</v>
      </c>
      <c r="E22" s="118">
        <v>6582.3</v>
      </c>
      <c r="F22" s="118">
        <v>6967</v>
      </c>
      <c r="G22" s="118">
        <v>6548.4</v>
      </c>
      <c r="H22" s="118">
        <v>6073.7</v>
      </c>
      <c r="I22" s="118">
        <v>6085</v>
      </c>
    </row>
    <row r="23" spans="1:10" s="30" customFormat="1" ht="19.5" customHeight="1">
      <c r="A23" s="186" t="s">
        <v>36</v>
      </c>
      <c r="B23" s="118"/>
      <c r="C23" s="118"/>
      <c r="D23" s="118"/>
      <c r="E23" s="118"/>
      <c r="F23" s="118"/>
      <c r="G23" s="118"/>
      <c r="H23" s="118"/>
      <c r="I23" s="118"/>
    </row>
    <row r="24" spans="1:10" s="30" customFormat="1" ht="19.5" customHeight="1">
      <c r="A24" s="19" t="s">
        <v>19</v>
      </c>
      <c r="B24" s="118">
        <v>1831</v>
      </c>
      <c r="C24" s="118">
        <v>1870</v>
      </c>
      <c r="D24" s="118">
        <v>1977</v>
      </c>
      <c r="E24" s="118">
        <v>1995.89</v>
      </c>
      <c r="F24" s="118">
        <v>2049</v>
      </c>
      <c r="G24" s="118">
        <v>1874.16</v>
      </c>
      <c r="H24" s="118">
        <v>1727.54</v>
      </c>
      <c r="I24" s="118">
        <v>1786</v>
      </c>
    </row>
    <row r="25" spans="1:10" s="30" customFormat="1" ht="19.5" customHeight="1">
      <c r="A25" s="186" t="s">
        <v>37</v>
      </c>
      <c r="B25" s="118"/>
      <c r="C25" s="118"/>
      <c r="D25" s="118"/>
      <c r="E25" s="118"/>
      <c r="F25" s="118"/>
      <c r="G25" s="118"/>
      <c r="H25" s="118"/>
      <c r="I25" s="118"/>
    </row>
    <row r="26" spans="1:10" s="30" customFormat="1" ht="19.5" customHeight="1">
      <c r="A26" s="19" t="s">
        <v>21</v>
      </c>
      <c r="B26" s="118">
        <v>2197</v>
      </c>
      <c r="C26" s="118">
        <v>1460</v>
      </c>
      <c r="D26" s="118">
        <v>1253</v>
      </c>
      <c r="E26" s="118">
        <v>1110</v>
      </c>
      <c r="F26" s="118">
        <v>1181</v>
      </c>
      <c r="G26" s="118">
        <v>950.98</v>
      </c>
      <c r="H26" s="118">
        <v>767.49</v>
      </c>
      <c r="I26" s="118">
        <v>656</v>
      </c>
    </row>
    <row r="27" spans="1:10" s="30" customFormat="1" ht="19.5" customHeight="1">
      <c r="A27" s="186" t="s">
        <v>38</v>
      </c>
      <c r="B27" s="118"/>
      <c r="C27" s="118"/>
      <c r="D27" s="118"/>
      <c r="E27" s="118"/>
      <c r="F27" s="118"/>
      <c r="G27" s="118"/>
      <c r="H27" s="118"/>
      <c r="I27" s="118"/>
    </row>
    <row r="28" spans="1:10" s="30" customFormat="1" ht="19.5" customHeight="1">
      <c r="A28" s="19" t="s">
        <v>23</v>
      </c>
      <c r="B28" s="118">
        <v>10435</v>
      </c>
      <c r="C28" s="118">
        <v>11377</v>
      </c>
      <c r="D28" s="118">
        <v>11244</v>
      </c>
      <c r="E28" s="118">
        <v>11017.55</v>
      </c>
      <c r="F28" s="118">
        <v>9681</v>
      </c>
      <c r="G28" s="118">
        <v>8866.2800000000007</v>
      </c>
      <c r="H28" s="118">
        <v>8627.67</v>
      </c>
      <c r="I28" s="118">
        <v>8548</v>
      </c>
    </row>
    <row r="29" spans="1:10" s="30" customFormat="1" ht="19.5" customHeight="1">
      <c r="A29" s="186" t="s">
        <v>39</v>
      </c>
      <c r="B29" s="118"/>
      <c r="C29" s="118"/>
      <c r="D29" s="118"/>
      <c r="E29" s="118"/>
      <c r="F29" s="118"/>
      <c r="G29" s="118"/>
      <c r="H29" s="118"/>
      <c r="I29" s="118"/>
    </row>
    <row r="30" spans="1:10" s="30" customFormat="1" ht="19.5" customHeight="1">
      <c r="A30" s="19" t="s">
        <v>25</v>
      </c>
      <c r="B30" s="323">
        <v>10925</v>
      </c>
      <c r="C30" s="118">
        <v>12450</v>
      </c>
      <c r="D30" s="118">
        <v>12576</v>
      </c>
      <c r="E30" s="118">
        <v>11815.95</v>
      </c>
      <c r="F30" s="118">
        <v>12795</v>
      </c>
      <c r="G30" s="118">
        <v>12721.24</v>
      </c>
      <c r="H30" s="118">
        <v>13344.1</v>
      </c>
      <c r="I30" s="118">
        <v>13325</v>
      </c>
    </row>
    <row r="31" spans="1:10" s="30" customFormat="1" ht="19.5" customHeight="1">
      <c r="A31" s="186" t="s">
        <v>40</v>
      </c>
      <c r="B31" s="323"/>
      <c r="C31" s="118"/>
      <c r="D31" s="11"/>
      <c r="E31" s="11"/>
      <c r="F31" s="11"/>
      <c r="G31" s="11"/>
      <c r="H31" s="11"/>
      <c r="I31" s="356"/>
    </row>
    <row r="32" spans="1:10" s="30" customFormat="1" ht="12.75" customHeight="1">
      <c r="A32" s="123"/>
      <c r="B32" s="123"/>
      <c r="C32" s="123"/>
      <c r="D32" s="123"/>
      <c r="E32" s="123"/>
      <c r="F32" s="123"/>
      <c r="G32" s="123"/>
      <c r="H32" s="123"/>
      <c r="I32" s="273"/>
    </row>
    <row r="33" spans="1:9" s="30" customFormat="1" ht="15.75" customHeight="1">
      <c r="A33" s="11"/>
      <c r="B33" s="11"/>
      <c r="C33" s="11"/>
      <c r="D33" s="11"/>
      <c r="E33" s="11"/>
      <c r="F33" s="11"/>
      <c r="G33" s="11"/>
      <c r="H33" s="11"/>
      <c r="I33" s="29"/>
    </row>
    <row r="34" spans="1:9" s="30" customFormat="1" ht="33" customHeight="1">
      <c r="A34" s="519" t="s">
        <v>459</v>
      </c>
      <c r="B34" s="519"/>
      <c r="C34" s="519"/>
      <c r="D34" s="519"/>
      <c r="E34" s="519"/>
      <c r="F34" s="519"/>
      <c r="G34" s="519"/>
      <c r="H34" s="519"/>
    </row>
    <row r="35" spans="1:9" s="30" customFormat="1" ht="28.5" customHeight="1">
      <c r="A35" s="519" t="s">
        <v>460</v>
      </c>
      <c r="B35" s="519"/>
      <c r="C35" s="519"/>
      <c r="D35" s="519"/>
      <c r="E35" s="519"/>
      <c r="F35" s="519"/>
      <c r="G35" s="519"/>
      <c r="H35" s="519"/>
      <c r="I35" s="29"/>
    </row>
    <row r="36" spans="1:9" s="30" customFormat="1" ht="20.100000000000001" customHeight="1">
      <c r="A36" s="29"/>
      <c r="B36" s="29"/>
      <c r="C36" s="29"/>
      <c r="D36" s="29"/>
      <c r="E36" s="29"/>
      <c r="F36" s="29"/>
      <c r="G36" s="29"/>
      <c r="H36" s="29"/>
      <c r="I36" s="29"/>
    </row>
    <row r="37" spans="1:9" s="30" customFormat="1" ht="20.100000000000001" customHeight="1"/>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ht="20.100000000000001" customHeight="1"/>
    <row r="61" s="30" customFormat="1" ht="20.100000000000001" customHeight="1"/>
    <row r="62" s="30" customFormat="1" ht="20.100000000000001" customHeight="1"/>
    <row r="63" s="30" customFormat="1" ht="20.100000000000001" customHeight="1"/>
    <row r="64" s="30" customFormat="1" ht="20.100000000000001" customHeight="1"/>
    <row r="65" s="30" customFormat="1" ht="20.100000000000001" customHeight="1"/>
    <row r="66" s="30" customFormat="1" ht="20.100000000000001" customHeight="1"/>
    <row r="67" s="30" customFormat="1" ht="20.100000000000001" customHeight="1"/>
    <row r="68" s="30" customFormat="1" ht="20.100000000000001" customHeight="1"/>
    <row r="69" s="30" customFormat="1" ht="20.100000000000001" customHeight="1"/>
    <row r="70" s="30" customFormat="1" ht="20.100000000000001" customHeight="1"/>
    <row r="71" s="30" customFormat="1" ht="20.100000000000001" customHeight="1"/>
    <row r="72" s="30" customFormat="1" ht="20.100000000000001" customHeight="1"/>
    <row r="73" s="30" customFormat="1" ht="20.100000000000001" customHeight="1"/>
    <row r="74" s="30" customFormat="1" ht="20.100000000000001" customHeight="1"/>
    <row r="75" s="30" customFormat="1" ht="20.100000000000001" customHeight="1"/>
    <row r="76" s="30" customFormat="1" ht="20.100000000000001" customHeight="1"/>
    <row r="77" s="30" customFormat="1" ht="20.100000000000001" customHeight="1"/>
    <row r="78" s="30" customFormat="1" ht="20.100000000000001" customHeight="1"/>
    <row r="79" s="30" customFormat="1" ht="20.100000000000001" customHeight="1"/>
    <row r="80"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s="30" customFormat="1" ht="20.100000000000001" customHeight="1"/>
    <row r="174" s="30" customFormat="1" ht="20.100000000000001" customHeight="1"/>
    <row r="175" s="30" customFormat="1" ht="20.100000000000001" customHeight="1"/>
    <row r="176" s="30" customFormat="1" ht="20.100000000000001" customHeight="1"/>
    <row r="177" s="30" customFormat="1" ht="20.100000000000001" customHeight="1"/>
    <row r="178" s="30" customFormat="1" ht="20.100000000000001" customHeight="1"/>
    <row r="179" s="30" customFormat="1" ht="20.100000000000001" customHeight="1"/>
    <row r="180" s="30" customFormat="1" ht="20.100000000000001" customHeight="1"/>
    <row r="181" s="30" customFormat="1" ht="20.100000000000001" customHeight="1"/>
    <row r="182" s="30" customFormat="1" ht="20.100000000000001" customHeight="1"/>
    <row r="183" s="30" customFormat="1" ht="20.100000000000001" customHeight="1"/>
    <row r="184" s="30" customFormat="1" ht="20.100000000000001" customHeight="1"/>
    <row r="185" s="30" customFormat="1" ht="20.100000000000001" customHeight="1"/>
    <row r="186" s="30" customFormat="1" ht="20.100000000000001" customHeight="1"/>
    <row r="187" s="30" customFormat="1" ht="20.100000000000001" customHeight="1"/>
    <row r="188" s="30" customFormat="1" ht="20.100000000000001" customHeight="1"/>
    <row r="189" s="30" customFormat="1"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sheetData>
  <mergeCells count="2">
    <mergeCell ref="A34:H34"/>
    <mergeCell ref="A35:H35"/>
  </mergeCells>
  <pageMargins left="0.98425196850393704" right="0.98425196850393704" top="0.94488188976377996" bottom="1.49606299212598" header="0.511811023622047" footer="1.1811023622047201"/>
  <pageSetup paperSize="9" firstPageNumber="377"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366"/>
  <sheetViews>
    <sheetView tabSelected="1" workbookViewId="0">
      <selection activeCell="L8" sqref="L8"/>
    </sheetView>
  </sheetViews>
  <sheetFormatPr defaultRowHeight="12.75"/>
  <cols>
    <col min="1" max="1" width="31.5703125" style="10" customWidth="1"/>
    <col min="2" max="4" width="10.28515625" style="10" hidden="1" customWidth="1"/>
    <col min="5" max="5" width="10.28515625" style="10" customWidth="1"/>
    <col min="6" max="8" width="11.42578125" style="10" customWidth="1"/>
    <col min="9" max="9" width="12.42578125" style="10" customWidth="1"/>
    <col min="10" max="16384" width="9.140625" style="10"/>
  </cols>
  <sheetData>
    <row r="1" spans="1:10" s="3" customFormat="1" ht="24" customHeight="1">
      <c r="A1" s="1" t="s">
        <v>804</v>
      </c>
      <c r="B1" s="1"/>
      <c r="C1" s="1"/>
    </row>
    <row r="2" spans="1:10" s="3" customFormat="1" ht="20.100000000000001" customHeight="1">
      <c r="A2" s="1" t="s">
        <v>787</v>
      </c>
    </row>
    <row r="3" spans="1:10" s="3" customFormat="1" ht="20.100000000000001" customHeight="1">
      <c r="A3" s="353" t="s">
        <v>788</v>
      </c>
      <c r="B3" s="6"/>
      <c r="C3" s="178"/>
    </row>
    <row r="4" spans="1:10" s="3" customFormat="1" ht="10.5" customHeight="1">
      <c r="A4" s="353"/>
      <c r="B4" s="6"/>
      <c r="C4" s="178"/>
    </row>
    <row r="5" spans="1:10" ht="27.75" customHeight="1">
      <c r="A5" s="123"/>
      <c r="B5" s="123"/>
      <c r="C5" s="179"/>
      <c r="D5" s="179"/>
      <c r="E5" s="179"/>
      <c r="G5" s="180"/>
      <c r="H5" s="180"/>
      <c r="I5" s="179" t="s">
        <v>333</v>
      </c>
      <c r="J5" s="11"/>
    </row>
    <row r="6" spans="1:10" ht="41.25" customHeight="1">
      <c r="A6" s="11"/>
      <c r="B6" s="131">
        <v>2010</v>
      </c>
      <c r="C6" s="131">
        <v>2014</v>
      </c>
      <c r="D6" s="131">
        <v>2015</v>
      </c>
      <c r="E6" s="131">
        <v>2016</v>
      </c>
      <c r="F6" s="131">
        <v>2017</v>
      </c>
      <c r="G6" s="131">
        <v>2018</v>
      </c>
      <c r="H6" s="131">
        <v>2019</v>
      </c>
      <c r="I6" s="131" t="s">
        <v>601</v>
      </c>
      <c r="J6" s="11"/>
    </row>
    <row r="7" spans="1:10" ht="38.25" customHeight="1">
      <c r="A7" s="354" t="s">
        <v>2</v>
      </c>
      <c r="B7" s="181">
        <v>82.6</v>
      </c>
      <c r="C7" s="181">
        <v>135.4</v>
      </c>
      <c r="D7" s="181">
        <v>146.4</v>
      </c>
      <c r="E7" s="439">
        <v>153.19999999999999</v>
      </c>
      <c r="F7" s="439">
        <v>172.9</v>
      </c>
      <c r="G7" s="440">
        <v>169.28</v>
      </c>
      <c r="H7" s="439">
        <v>179.3</v>
      </c>
      <c r="I7" s="439">
        <v>190.9</v>
      </c>
      <c r="J7" s="149"/>
    </row>
    <row r="8" spans="1:10" ht="38.25" customHeight="1">
      <c r="A8" s="354" t="s">
        <v>334</v>
      </c>
      <c r="B8" s="181">
        <v>140.80000000000001</v>
      </c>
      <c r="C8" s="181">
        <v>248.1</v>
      </c>
      <c r="D8" s="181">
        <v>283.89999999999998</v>
      </c>
      <c r="E8" s="439">
        <v>336.8</v>
      </c>
      <c r="F8" s="439">
        <v>386.6</v>
      </c>
      <c r="G8" s="440">
        <v>399.24</v>
      </c>
      <c r="H8" s="439">
        <v>461.7</v>
      </c>
      <c r="I8" s="439">
        <v>517.5</v>
      </c>
      <c r="J8" s="356"/>
    </row>
    <row r="9" spans="1:10" ht="38.25" customHeight="1">
      <c r="A9" s="19" t="s">
        <v>335</v>
      </c>
      <c r="B9" s="182">
        <v>32.799999999999997</v>
      </c>
      <c r="C9" s="182">
        <v>52.6</v>
      </c>
      <c r="D9" s="182">
        <v>51.4</v>
      </c>
      <c r="E9" s="380">
        <v>57.6</v>
      </c>
      <c r="F9" s="380">
        <v>65.2</v>
      </c>
      <c r="G9" s="441">
        <v>66.8</v>
      </c>
      <c r="H9" s="380">
        <v>63.3</v>
      </c>
      <c r="I9" s="380">
        <v>67.7</v>
      </c>
      <c r="J9" s="356"/>
    </row>
    <row r="10" spans="1:10" ht="38.25" customHeight="1">
      <c r="A10" s="19" t="s">
        <v>336</v>
      </c>
      <c r="B10" s="182">
        <v>335.7</v>
      </c>
      <c r="C10" s="182">
        <v>507.9</v>
      </c>
      <c r="D10" s="182">
        <v>564</v>
      </c>
      <c r="E10" s="380">
        <v>559.4</v>
      </c>
      <c r="F10" s="380">
        <v>622.5</v>
      </c>
      <c r="G10" s="441">
        <v>621.9</v>
      </c>
      <c r="H10" s="380">
        <v>705.3</v>
      </c>
      <c r="I10" s="380">
        <v>766.5</v>
      </c>
      <c r="J10" s="356"/>
    </row>
    <row r="11" spans="1:10" ht="38.25" customHeight="1">
      <c r="A11" s="19" t="s">
        <v>337</v>
      </c>
      <c r="B11" s="182">
        <v>971.7</v>
      </c>
      <c r="C11" s="182">
        <v>1645</v>
      </c>
      <c r="D11" s="182">
        <v>1873</v>
      </c>
      <c r="E11" s="380">
        <v>2302</v>
      </c>
      <c r="F11" s="380">
        <v>2631.8</v>
      </c>
      <c r="G11" s="441">
        <v>2860</v>
      </c>
      <c r="H11" s="380">
        <v>2883.5</v>
      </c>
      <c r="I11" s="380">
        <v>3020.4</v>
      </c>
      <c r="J11" s="356"/>
    </row>
    <row r="12" spans="1:10" ht="38.25" customHeight="1">
      <c r="A12" s="354" t="s">
        <v>338</v>
      </c>
      <c r="B12" s="181">
        <v>60.8</v>
      </c>
      <c r="C12" s="181">
        <v>96.1</v>
      </c>
      <c r="D12" s="181">
        <v>100.8</v>
      </c>
      <c r="E12" s="442">
        <v>98.9</v>
      </c>
      <c r="F12" s="442">
        <v>111.2</v>
      </c>
      <c r="G12" s="443">
        <v>104.44</v>
      </c>
      <c r="H12" s="442">
        <v>100.3</v>
      </c>
      <c r="I12" s="442">
        <v>100.85</v>
      </c>
      <c r="J12" s="356"/>
    </row>
    <row r="13" spans="1:10" ht="38.25" customHeight="1">
      <c r="A13" s="19" t="s">
        <v>339</v>
      </c>
      <c r="B13" s="182">
        <v>37.9</v>
      </c>
      <c r="C13" s="182">
        <v>93</v>
      </c>
      <c r="D13" s="182">
        <v>104.9</v>
      </c>
      <c r="E13" s="380">
        <v>92.1</v>
      </c>
      <c r="F13" s="380">
        <v>93.7</v>
      </c>
      <c r="G13" s="441">
        <v>109.5</v>
      </c>
      <c r="H13" s="380">
        <v>126.9</v>
      </c>
      <c r="I13" s="380">
        <v>133.83000000000001</v>
      </c>
      <c r="J13" s="356"/>
    </row>
    <row r="14" spans="1:10" ht="38.25" customHeight="1">
      <c r="A14" s="19" t="s">
        <v>340</v>
      </c>
      <c r="B14" s="182">
        <v>65.3</v>
      </c>
      <c r="C14" s="182">
        <v>104.6</v>
      </c>
      <c r="D14" s="182">
        <v>107.4</v>
      </c>
      <c r="E14" s="380">
        <v>102.9</v>
      </c>
      <c r="F14" s="380">
        <v>126.3</v>
      </c>
      <c r="G14" s="441">
        <v>110.3</v>
      </c>
      <c r="H14" s="380">
        <v>104.4</v>
      </c>
      <c r="I14" s="380">
        <v>106.03</v>
      </c>
      <c r="J14" s="356"/>
    </row>
    <row r="15" spans="1:10" ht="38.25" customHeight="1">
      <c r="A15" s="19" t="s">
        <v>341</v>
      </c>
      <c r="B15" s="182">
        <v>10.6</v>
      </c>
      <c r="C15" s="182">
        <v>14.8</v>
      </c>
      <c r="D15" s="182">
        <v>20.8</v>
      </c>
      <c r="E15" s="380">
        <v>24.6</v>
      </c>
      <c r="F15" s="380">
        <v>6</v>
      </c>
      <c r="G15" s="441">
        <v>11</v>
      </c>
      <c r="H15" s="380">
        <v>16.100000000000001</v>
      </c>
      <c r="I15" s="380">
        <v>17.82</v>
      </c>
      <c r="J15" s="356"/>
    </row>
    <row r="16" spans="1:10" ht="38.25" customHeight="1">
      <c r="A16" s="19" t="s">
        <v>342</v>
      </c>
      <c r="B16" s="182">
        <v>26.5</v>
      </c>
      <c r="C16" s="182">
        <v>44.1</v>
      </c>
      <c r="D16" s="182">
        <v>48.3</v>
      </c>
      <c r="E16" s="380">
        <v>48.8</v>
      </c>
      <c r="F16" s="380">
        <v>57.8</v>
      </c>
      <c r="G16" s="441">
        <v>67.5</v>
      </c>
      <c r="H16" s="380">
        <v>83.3</v>
      </c>
      <c r="I16" s="380">
        <v>76.3</v>
      </c>
      <c r="J16" s="356"/>
    </row>
    <row r="17" spans="1:10" ht="15" customHeight="1">
      <c r="A17" s="22"/>
      <c r="B17" s="183"/>
      <c r="C17" s="183"/>
      <c r="D17" s="123"/>
      <c r="E17" s="378"/>
      <c r="F17" s="378"/>
      <c r="G17" s="378"/>
      <c r="H17" s="378"/>
      <c r="I17" s="378"/>
      <c r="J17" s="11"/>
    </row>
    <row r="18" spans="1:10" ht="15.75" customHeight="1">
      <c r="A18" s="19"/>
      <c r="B18" s="118"/>
      <c r="C18" s="118"/>
      <c r="D18" s="11"/>
      <c r="E18" s="11"/>
      <c r="F18" s="11"/>
      <c r="G18" s="11"/>
      <c r="H18" s="11"/>
      <c r="I18" s="11"/>
      <c r="J18" s="11"/>
    </row>
    <row r="19" spans="1:10" ht="20.25" customHeight="1">
      <c r="A19" s="184" t="s">
        <v>343</v>
      </c>
      <c r="B19" s="444"/>
      <c r="C19" s="444"/>
    </row>
    <row r="20" spans="1:10" ht="33" customHeight="1">
      <c r="A20" s="518" t="s">
        <v>344</v>
      </c>
      <c r="B20" s="518"/>
      <c r="C20" s="518"/>
      <c r="D20" s="518"/>
      <c r="E20" s="518"/>
      <c r="F20" s="518"/>
      <c r="G20" s="518"/>
      <c r="H20" s="518"/>
      <c r="I20" s="518"/>
    </row>
    <row r="21" spans="1:10" ht="16.5" customHeight="1">
      <c r="A21" s="184" t="s">
        <v>345</v>
      </c>
      <c r="B21" s="444"/>
      <c r="C21" s="444"/>
    </row>
    <row r="22" spans="1:10" ht="18.75" customHeight="1">
      <c r="A22" s="445" t="s">
        <v>346</v>
      </c>
      <c r="B22" s="444"/>
      <c r="C22" s="444"/>
      <c r="D22" s="444"/>
      <c r="E22" s="444"/>
      <c r="F22" s="444"/>
      <c r="G22" s="444"/>
      <c r="H22" s="444"/>
      <c r="I22" s="444"/>
    </row>
    <row r="23" spans="1:10" ht="20.100000000000001" customHeight="1">
      <c r="A23" s="11"/>
      <c r="B23" s="11"/>
      <c r="C23" s="11"/>
      <c r="D23" s="11"/>
      <c r="E23" s="11"/>
      <c r="F23" s="11"/>
      <c r="G23" s="11"/>
      <c r="H23" s="11"/>
      <c r="I23" s="11"/>
      <c r="J23" s="11"/>
    </row>
    <row r="24" spans="1:10" ht="20.100000000000001" customHeight="1">
      <c r="A24" s="11"/>
      <c r="B24" s="11"/>
      <c r="C24" s="11"/>
      <c r="D24" s="11"/>
      <c r="E24" s="11"/>
      <c r="F24" s="11"/>
      <c r="G24" s="11"/>
      <c r="H24" s="11"/>
      <c r="I24" s="11"/>
      <c r="J24" s="11"/>
    </row>
    <row r="25" spans="1:10" ht="20.100000000000001" customHeight="1">
      <c r="A25" s="11"/>
      <c r="B25" s="11"/>
      <c r="C25" s="11"/>
      <c r="D25" s="11"/>
      <c r="E25" s="11"/>
      <c r="F25" s="11"/>
      <c r="G25" s="11"/>
      <c r="H25" s="11"/>
      <c r="I25" s="11"/>
      <c r="J25" s="11"/>
    </row>
    <row r="26" spans="1:10" ht="20.100000000000001" customHeight="1">
      <c r="A26" s="11"/>
      <c r="B26" s="11"/>
      <c r="C26" s="11"/>
      <c r="D26" s="11"/>
      <c r="E26" s="11"/>
      <c r="F26" s="11"/>
      <c r="G26" s="11"/>
      <c r="H26" s="11"/>
      <c r="I26" s="11"/>
      <c r="J26" s="11"/>
    </row>
    <row r="27" spans="1:10" ht="20.100000000000001" customHeight="1">
      <c r="A27" s="11"/>
      <c r="B27" s="11"/>
      <c r="C27" s="11"/>
      <c r="D27" s="11"/>
      <c r="E27" s="11"/>
      <c r="F27" s="11"/>
      <c r="G27" s="11"/>
      <c r="H27" s="11"/>
      <c r="I27" s="11"/>
      <c r="J27" s="11"/>
    </row>
    <row r="28" spans="1:10" ht="20.100000000000001" customHeight="1">
      <c r="A28" s="11"/>
      <c r="B28" s="11"/>
      <c r="C28" s="11"/>
      <c r="D28" s="11"/>
      <c r="E28" s="11"/>
      <c r="F28" s="11"/>
      <c r="G28" s="11"/>
      <c r="H28" s="11"/>
      <c r="I28" s="11"/>
      <c r="J28" s="11"/>
    </row>
    <row r="29" spans="1:10" ht="20.100000000000001" customHeight="1">
      <c r="A29" s="11"/>
      <c r="B29" s="11"/>
      <c r="C29" s="11"/>
      <c r="D29" s="11"/>
      <c r="E29" s="11"/>
      <c r="F29" s="11"/>
      <c r="G29" s="11"/>
      <c r="H29" s="11"/>
      <c r="I29" s="11"/>
      <c r="J29" s="11"/>
    </row>
    <row r="30" spans="1:10" ht="20.100000000000001" customHeight="1">
      <c r="A30" s="11"/>
      <c r="B30" s="11"/>
      <c r="C30" s="11"/>
      <c r="D30" s="11"/>
      <c r="E30" s="11"/>
      <c r="F30" s="11"/>
      <c r="G30" s="11"/>
      <c r="H30" s="11"/>
      <c r="I30" s="11"/>
      <c r="J30" s="11"/>
    </row>
    <row r="31" spans="1:10" ht="20.100000000000001" customHeight="1">
      <c r="A31" s="11"/>
      <c r="B31" s="11"/>
      <c r="C31" s="11"/>
      <c r="D31" s="11"/>
      <c r="E31" s="11"/>
      <c r="F31" s="11"/>
      <c r="G31" s="11"/>
      <c r="H31" s="11"/>
      <c r="I31" s="11"/>
      <c r="J31" s="11"/>
    </row>
    <row r="32" spans="1:10" ht="20.100000000000001" customHeight="1">
      <c r="A32" s="11"/>
      <c r="B32" s="11"/>
      <c r="C32" s="11"/>
      <c r="D32" s="11"/>
      <c r="E32" s="11"/>
      <c r="F32" s="11"/>
      <c r="G32" s="11"/>
      <c r="H32" s="11"/>
      <c r="I32" s="11"/>
      <c r="J32" s="11"/>
    </row>
    <row r="33" spans="1:10" ht="20.100000000000001" customHeight="1">
      <c r="A33" s="11"/>
      <c r="B33" s="11"/>
      <c r="C33" s="11"/>
      <c r="D33" s="11"/>
      <c r="E33" s="11"/>
      <c r="F33" s="11"/>
      <c r="G33" s="11"/>
      <c r="H33" s="11"/>
      <c r="I33" s="11"/>
      <c r="J33" s="11"/>
    </row>
    <row r="34" spans="1:10" ht="20.100000000000001" customHeight="1">
      <c r="A34" s="11"/>
      <c r="B34" s="11"/>
      <c r="C34" s="11"/>
      <c r="D34" s="11"/>
      <c r="E34" s="11"/>
      <c r="F34" s="11"/>
      <c r="G34" s="11"/>
      <c r="H34" s="11"/>
      <c r="I34" s="11"/>
      <c r="J34" s="11"/>
    </row>
    <row r="35" spans="1:10" ht="20.100000000000001" customHeight="1">
      <c r="A35" s="11"/>
      <c r="B35" s="11"/>
      <c r="C35" s="11"/>
      <c r="D35" s="11"/>
      <c r="E35" s="11"/>
      <c r="F35" s="11"/>
      <c r="G35" s="11"/>
      <c r="H35" s="11"/>
      <c r="I35" s="11"/>
      <c r="J35" s="11"/>
    </row>
    <row r="36" spans="1:10" ht="20.100000000000001" customHeight="1">
      <c r="A36" s="11"/>
      <c r="B36" s="11"/>
      <c r="C36" s="11"/>
      <c r="D36" s="11"/>
      <c r="E36" s="11"/>
      <c r="F36" s="11"/>
      <c r="G36" s="11"/>
      <c r="H36" s="11"/>
      <c r="I36" s="11"/>
      <c r="J36" s="11"/>
    </row>
    <row r="37" spans="1:10" ht="20.100000000000001" customHeight="1">
      <c r="A37" s="11"/>
      <c r="B37" s="11"/>
      <c r="C37" s="11"/>
      <c r="D37" s="11"/>
      <c r="E37" s="11"/>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c r="A75" s="11"/>
      <c r="B75" s="11"/>
      <c r="C75" s="11"/>
      <c r="D75" s="11"/>
      <c r="E75" s="11"/>
      <c r="F75" s="11"/>
      <c r="G75" s="11"/>
      <c r="H75" s="11"/>
      <c r="I75" s="11"/>
      <c r="J75" s="11"/>
    </row>
    <row r="76" spans="1:10" ht="20.100000000000001" customHeight="1">
      <c r="A76" s="11"/>
      <c r="B76" s="11"/>
      <c r="C76" s="11"/>
      <c r="D76" s="11"/>
      <c r="E76" s="11"/>
      <c r="F76" s="11"/>
      <c r="G76" s="11"/>
      <c r="H76" s="11"/>
      <c r="I76" s="11"/>
      <c r="J76" s="11"/>
    </row>
    <row r="77" spans="1:10" ht="20.100000000000001" customHeight="1">
      <c r="A77" s="11"/>
      <c r="B77" s="11"/>
      <c r="C77" s="11"/>
      <c r="D77" s="11"/>
      <c r="E77" s="11"/>
      <c r="F77" s="11"/>
      <c r="G77" s="11"/>
      <c r="H77" s="11"/>
      <c r="I77" s="11"/>
      <c r="J77" s="11"/>
    </row>
    <row r="78" spans="1:10" ht="20.100000000000001" customHeight="1">
      <c r="A78" s="11"/>
      <c r="B78" s="11"/>
      <c r="C78" s="11"/>
      <c r="D78" s="11"/>
      <c r="E78" s="11"/>
      <c r="F78" s="11"/>
      <c r="G78" s="11"/>
      <c r="H78" s="11"/>
      <c r="I78" s="11"/>
      <c r="J78" s="11"/>
    </row>
    <row r="79" spans="1:10" ht="20.100000000000001" customHeight="1">
      <c r="A79" s="11"/>
      <c r="B79" s="11"/>
      <c r="C79" s="11"/>
      <c r="D79" s="11"/>
      <c r="E79" s="11"/>
      <c r="F79" s="11"/>
      <c r="G79" s="11"/>
      <c r="H79" s="11"/>
      <c r="I79" s="11"/>
      <c r="J79" s="11"/>
    </row>
    <row r="80" spans="1:10" ht="20.100000000000001" customHeight="1">
      <c r="A80" s="11"/>
      <c r="B80" s="11"/>
      <c r="C80" s="11"/>
      <c r="D80" s="11"/>
      <c r="E80" s="11"/>
      <c r="F80" s="11"/>
      <c r="G80" s="11"/>
      <c r="H80" s="11"/>
      <c r="I80" s="11"/>
      <c r="J80" s="11"/>
    </row>
    <row r="81" spans="1:10" ht="20.100000000000001" customHeight="1">
      <c r="A81" s="11"/>
      <c r="B81" s="11"/>
      <c r="C81" s="11"/>
      <c r="D81" s="11"/>
      <c r="E81" s="11"/>
      <c r="F81" s="11"/>
      <c r="G81" s="11"/>
      <c r="H81" s="11"/>
      <c r="I81" s="11"/>
      <c r="J81" s="11"/>
    </row>
    <row r="82" spans="1:10" ht="20.100000000000001" customHeight="1">
      <c r="A82" s="11"/>
      <c r="B82" s="11"/>
      <c r="C82" s="11"/>
      <c r="D82" s="11"/>
      <c r="E82" s="11"/>
      <c r="F82" s="11"/>
      <c r="G82" s="11"/>
      <c r="H82" s="11"/>
      <c r="I82" s="11"/>
      <c r="J82" s="11"/>
    </row>
    <row r="83" spans="1:10" ht="20.100000000000001" customHeight="1">
      <c r="A83" s="11"/>
      <c r="B83" s="11"/>
      <c r="C83" s="11"/>
      <c r="D83" s="11"/>
      <c r="E83" s="11"/>
      <c r="F83" s="11"/>
      <c r="G83" s="11"/>
      <c r="H83" s="11"/>
      <c r="I83" s="11"/>
      <c r="J83" s="11"/>
    </row>
    <row r="84" spans="1:10" ht="20.100000000000001" customHeight="1">
      <c r="A84" s="11"/>
      <c r="B84" s="11"/>
      <c r="C84" s="11"/>
      <c r="D84" s="11"/>
      <c r="E84" s="11"/>
      <c r="F84" s="11"/>
      <c r="G84" s="11"/>
      <c r="H84" s="11"/>
      <c r="I84" s="11"/>
      <c r="J84" s="11"/>
    </row>
    <row r="85" spans="1:10" ht="20.100000000000001" customHeight="1">
      <c r="A85" s="11"/>
      <c r="B85" s="11"/>
      <c r="C85" s="11"/>
      <c r="D85" s="11"/>
      <c r="E85" s="11"/>
      <c r="F85" s="11"/>
      <c r="G85" s="11"/>
      <c r="H85" s="11"/>
      <c r="I85" s="11"/>
      <c r="J85" s="11"/>
    </row>
    <row r="86" spans="1:10" ht="20.100000000000001" customHeight="1">
      <c r="A86" s="11"/>
      <c r="B86" s="11"/>
      <c r="C86" s="11"/>
      <c r="D86" s="11"/>
      <c r="E86" s="11"/>
      <c r="F86" s="11"/>
      <c r="G86" s="11"/>
      <c r="H86" s="11"/>
      <c r="I86" s="11"/>
      <c r="J86" s="11"/>
    </row>
    <row r="87" spans="1:10" ht="20.100000000000001" customHeight="1">
      <c r="A87" s="11"/>
      <c r="B87" s="11"/>
      <c r="C87" s="11"/>
      <c r="D87" s="11"/>
      <c r="E87" s="11"/>
      <c r="F87" s="11"/>
      <c r="G87" s="11"/>
      <c r="H87" s="11"/>
      <c r="I87" s="11"/>
      <c r="J87" s="11"/>
    </row>
    <row r="88" spans="1:10" ht="20.100000000000001" customHeight="1">
      <c r="A88" s="11"/>
      <c r="B88" s="11"/>
      <c r="C88" s="11"/>
      <c r="D88" s="11"/>
      <c r="E88" s="11"/>
      <c r="F88" s="11"/>
      <c r="G88" s="11"/>
      <c r="H88" s="11"/>
      <c r="I88" s="11"/>
      <c r="J88" s="11"/>
    </row>
    <row r="89" spans="1:10" ht="20.100000000000001" customHeight="1">
      <c r="A89" s="11"/>
      <c r="B89" s="11"/>
      <c r="C89" s="11"/>
      <c r="D89" s="11"/>
      <c r="E89" s="11"/>
      <c r="F89" s="11"/>
      <c r="G89" s="11"/>
      <c r="H89" s="11"/>
      <c r="I89" s="11"/>
      <c r="J89" s="11"/>
    </row>
    <row r="90" spans="1:10" ht="20.100000000000001" customHeight="1">
      <c r="A90" s="11"/>
      <c r="B90" s="11"/>
      <c r="C90" s="11"/>
      <c r="D90" s="11"/>
      <c r="E90" s="11"/>
      <c r="F90" s="11"/>
      <c r="G90" s="11"/>
      <c r="H90" s="11"/>
      <c r="I90" s="11"/>
      <c r="J90" s="11"/>
    </row>
    <row r="91" spans="1:10" ht="20.100000000000001" customHeight="1">
      <c r="A91" s="11"/>
      <c r="B91" s="11"/>
      <c r="C91" s="11"/>
      <c r="D91" s="11"/>
      <c r="E91" s="11"/>
      <c r="F91" s="11"/>
      <c r="G91" s="11"/>
      <c r="H91" s="11"/>
      <c r="I91" s="11"/>
      <c r="J91" s="11"/>
    </row>
    <row r="92" spans="1:10" ht="20.100000000000001" customHeight="1">
      <c r="A92" s="11"/>
      <c r="B92" s="11"/>
      <c r="C92" s="11"/>
      <c r="D92" s="11"/>
      <c r="E92" s="11"/>
      <c r="F92" s="11"/>
      <c r="G92" s="11"/>
      <c r="H92" s="11"/>
      <c r="I92" s="11"/>
      <c r="J92" s="11"/>
    </row>
    <row r="93" spans="1:10" ht="20.100000000000001" customHeight="1">
      <c r="A93" s="11"/>
      <c r="B93" s="11"/>
      <c r="C93" s="11"/>
      <c r="D93" s="11"/>
      <c r="E93" s="11"/>
      <c r="F93" s="11"/>
      <c r="G93" s="11"/>
      <c r="H93" s="11"/>
      <c r="I93" s="11"/>
      <c r="J93" s="11"/>
    </row>
    <row r="94" spans="1:10" ht="15.95" customHeight="1">
      <c r="A94" s="11"/>
      <c r="B94" s="11"/>
      <c r="C94" s="11"/>
      <c r="D94" s="11"/>
      <c r="E94" s="11"/>
      <c r="F94" s="11"/>
      <c r="G94" s="11"/>
      <c r="H94" s="11"/>
      <c r="I94" s="11"/>
      <c r="J94" s="11"/>
    </row>
    <row r="95" spans="1:10" ht="15.95" customHeight="1">
      <c r="A95" s="11"/>
      <c r="B95" s="11"/>
      <c r="C95" s="11"/>
      <c r="D95" s="11"/>
      <c r="E95" s="11"/>
      <c r="F95" s="11"/>
      <c r="G95" s="11"/>
      <c r="H95" s="11"/>
      <c r="I95" s="11"/>
      <c r="J95" s="11"/>
    </row>
    <row r="96" spans="1:10" ht="15.95" customHeight="1">
      <c r="A96" s="11"/>
      <c r="B96" s="11"/>
      <c r="C96" s="11"/>
      <c r="D96" s="11"/>
      <c r="E96" s="11"/>
      <c r="F96" s="11"/>
      <c r="G96" s="11"/>
      <c r="H96" s="11"/>
      <c r="I96" s="11"/>
      <c r="J96" s="11"/>
    </row>
    <row r="97" spans="1:10" ht="15.95" customHeight="1">
      <c r="A97" s="11"/>
      <c r="B97" s="11"/>
      <c r="C97" s="11"/>
      <c r="D97" s="11"/>
      <c r="E97" s="11"/>
      <c r="F97" s="11"/>
      <c r="G97" s="11"/>
      <c r="H97" s="11"/>
      <c r="I97" s="11"/>
      <c r="J97" s="11"/>
    </row>
    <row r="98" spans="1:10" ht="15.95" customHeight="1">
      <c r="A98" s="11"/>
      <c r="B98" s="11"/>
      <c r="C98" s="11"/>
      <c r="D98" s="11"/>
      <c r="E98" s="11"/>
      <c r="F98" s="11"/>
      <c r="G98" s="11"/>
      <c r="H98" s="11"/>
      <c r="I98" s="11"/>
      <c r="J98" s="11"/>
    </row>
    <row r="99" spans="1:10" ht="15.95" customHeight="1">
      <c r="A99" s="11"/>
      <c r="B99" s="11"/>
      <c r="C99" s="11"/>
      <c r="D99" s="11"/>
      <c r="E99" s="11"/>
      <c r="F99" s="11"/>
      <c r="G99" s="11"/>
      <c r="H99" s="11"/>
      <c r="I99" s="11"/>
      <c r="J99" s="11"/>
    </row>
    <row r="100" spans="1:10" ht="15.95" customHeight="1">
      <c r="A100" s="11"/>
      <c r="B100" s="11"/>
      <c r="C100" s="11"/>
      <c r="D100" s="11"/>
      <c r="E100" s="11"/>
      <c r="F100" s="11"/>
      <c r="G100" s="11"/>
      <c r="H100" s="11"/>
      <c r="I100" s="11"/>
      <c r="J100" s="11"/>
    </row>
    <row r="101" spans="1:10" ht="15.95" customHeight="1">
      <c r="A101" s="11"/>
      <c r="B101" s="11"/>
      <c r="C101" s="11"/>
      <c r="D101" s="11"/>
      <c r="E101" s="11"/>
      <c r="F101" s="11"/>
      <c r="G101" s="11"/>
      <c r="H101" s="11"/>
      <c r="I101" s="11"/>
      <c r="J101" s="11"/>
    </row>
    <row r="102" spans="1:10" ht="15.95" customHeight="1">
      <c r="A102" s="11"/>
      <c r="B102" s="11"/>
      <c r="C102" s="11"/>
      <c r="D102" s="11"/>
      <c r="E102" s="11"/>
      <c r="F102" s="11"/>
      <c r="G102" s="11"/>
      <c r="H102" s="11"/>
      <c r="I102" s="11"/>
      <c r="J102" s="11"/>
    </row>
    <row r="103" spans="1:10" ht="15.95" customHeight="1">
      <c r="A103" s="11"/>
      <c r="B103" s="11"/>
      <c r="C103" s="11"/>
      <c r="D103" s="11"/>
      <c r="E103" s="11"/>
      <c r="F103" s="11"/>
      <c r="G103" s="11"/>
      <c r="H103" s="11"/>
      <c r="I103" s="11"/>
      <c r="J103" s="11"/>
    </row>
    <row r="104" spans="1:10" ht="15.95" customHeight="1">
      <c r="A104" s="11"/>
      <c r="B104" s="11"/>
      <c r="C104" s="11"/>
      <c r="D104" s="11"/>
      <c r="E104" s="11"/>
      <c r="F104" s="11"/>
      <c r="G104" s="11"/>
      <c r="H104" s="11"/>
      <c r="I104" s="11"/>
      <c r="J104" s="11"/>
    </row>
    <row r="105" spans="1:10" ht="15.95" customHeight="1">
      <c r="A105" s="11"/>
      <c r="B105" s="11"/>
      <c r="C105" s="11"/>
      <c r="D105" s="11"/>
      <c r="E105" s="11"/>
      <c r="F105" s="11"/>
      <c r="G105" s="11"/>
      <c r="H105" s="11"/>
      <c r="I105" s="11"/>
      <c r="J105" s="11"/>
    </row>
    <row r="106" spans="1:10" ht="15.95" customHeight="1">
      <c r="A106" s="11"/>
      <c r="B106" s="11"/>
      <c r="C106" s="11"/>
      <c r="D106" s="11"/>
      <c r="E106" s="11"/>
      <c r="F106" s="11"/>
      <c r="G106" s="11"/>
      <c r="H106" s="11"/>
      <c r="I106" s="11"/>
      <c r="J106" s="11"/>
    </row>
    <row r="107" spans="1:10" ht="15.95" customHeight="1">
      <c r="A107" s="11"/>
      <c r="B107" s="11"/>
      <c r="C107" s="11"/>
      <c r="D107" s="11"/>
      <c r="E107" s="11"/>
      <c r="F107" s="11"/>
      <c r="G107" s="11"/>
      <c r="H107" s="11"/>
      <c r="I107" s="11"/>
      <c r="J107" s="11"/>
    </row>
    <row r="108" spans="1:10" ht="15.95" customHeight="1">
      <c r="A108" s="11"/>
      <c r="B108" s="11"/>
      <c r="C108" s="11"/>
      <c r="D108" s="11"/>
      <c r="E108" s="11"/>
      <c r="F108" s="11"/>
      <c r="G108" s="11"/>
      <c r="H108" s="11"/>
      <c r="I108" s="11"/>
      <c r="J108" s="11"/>
    </row>
    <row r="109" spans="1:10" ht="15.95" customHeight="1">
      <c r="A109" s="11"/>
      <c r="B109" s="11"/>
      <c r="C109" s="11"/>
      <c r="D109" s="11"/>
      <c r="E109" s="11"/>
      <c r="F109" s="11"/>
      <c r="G109" s="11"/>
      <c r="H109" s="11"/>
      <c r="I109" s="11"/>
      <c r="J109" s="11"/>
    </row>
    <row r="110" spans="1:10" ht="15.95" customHeight="1">
      <c r="A110" s="11"/>
      <c r="B110" s="11"/>
      <c r="C110" s="11"/>
      <c r="D110" s="11"/>
      <c r="E110" s="11"/>
      <c r="F110" s="11"/>
      <c r="G110" s="11"/>
      <c r="H110" s="11"/>
      <c r="I110" s="11"/>
      <c r="J110" s="11"/>
    </row>
    <row r="111" spans="1:10" ht="15.95" customHeight="1">
      <c r="A111" s="11"/>
      <c r="B111" s="11"/>
      <c r="C111" s="11"/>
      <c r="D111" s="11"/>
      <c r="E111" s="11"/>
      <c r="F111" s="11"/>
      <c r="G111" s="11"/>
      <c r="H111" s="11"/>
      <c r="I111" s="11"/>
      <c r="J111" s="11"/>
    </row>
    <row r="112" spans="1:10" ht="15.95" customHeight="1">
      <c r="A112" s="11"/>
      <c r="B112" s="11"/>
      <c r="C112" s="11"/>
      <c r="D112" s="11"/>
      <c r="E112" s="11"/>
      <c r="F112" s="11"/>
      <c r="G112" s="11"/>
      <c r="H112" s="11"/>
      <c r="I112" s="11"/>
      <c r="J112" s="11"/>
    </row>
    <row r="113" spans="1:10" ht="15.95" customHeight="1">
      <c r="A113" s="11"/>
      <c r="B113" s="11"/>
      <c r="C113" s="11"/>
      <c r="D113" s="11"/>
      <c r="E113" s="11"/>
      <c r="F113" s="11"/>
      <c r="G113" s="11"/>
      <c r="H113" s="11"/>
      <c r="I113" s="11"/>
      <c r="J113" s="11"/>
    </row>
    <row r="114" spans="1:10" ht="15.95" customHeight="1">
      <c r="A114" s="11"/>
      <c r="B114" s="11"/>
      <c r="C114" s="11"/>
      <c r="D114" s="11"/>
      <c r="E114" s="11"/>
      <c r="F114" s="11"/>
      <c r="G114" s="11"/>
      <c r="H114" s="11"/>
      <c r="I114" s="11"/>
      <c r="J114" s="11"/>
    </row>
    <row r="115" spans="1:10" ht="15.95" customHeight="1">
      <c r="A115" s="11"/>
      <c r="B115" s="11"/>
      <c r="C115" s="11"/>
      <c r="D115" s="11"/>
      <c r="E115" s="11"/>
      <c r="F115" s="11"/>
      <c r="G115" s="11"/>
      <c r="H115" s="11"/>
      <c r="I115" s="11"/>
      <c r="J115" s="11"/>
    </row>
    <row r="116" spans="1:10" ht="15.95" customHeight="1">
      <c r="A116" s="11"/>
      <c r="B116" s="11"/>
      <c r="C116" s="11"/>
      <c r="D116" s="11"/>
      <c r="E116" s="11"/>
      <c r="F116" s="11"/>
      <c r="G116" s="11"/>
      <c r="H116" s="11"/>
      <c r="I116" s="11"/>
      <c r="J116" s="11"/>
    </row>
    <row r="117" spans="1:10" ht="15.95" customHeight="1">
      <c r="A117" s="11"/>
      <c r="B117" s="11"/>
      <c r="C117" s="11"/>
      <c r="D117" s="11"/>
      <c r="E117" s="11"/>
      <c r="F117" s="11"/>
      <c r="G117" s="11"/>
      <c r="H117" s="11"/>
      <c r="I117" s="11"/>
      <c r="J117" s="11"/>
    </row>
    <row r="118" spans="1:10" ht="15.95" customHeight="1">
      <c r="A118" s="11"/>
      <c r="B118" s="11"/>
      <c r="C118" s="11"/>
      <c r="D118" s="11"/>
      <c r="E118" s="11"/>
      <c r="F118" s="11"/>
      <c r="G118" s="11"/>
      <c r="H118" s="11"/>
      <c r="I118" s="11"/>
      <c r="J118" s="11"/>
    </row>
    <row r="119" spans="1:10" ht="15.95" customHeight="1">
      <c r="A119" s="11"/>
      <c r="B119" s="11"/>
      <c r="C119" s="11"/>
      <c r="D119" s="11"/>
      <c r="E119" s="11"/>
      <c r="F119" s="11"/>
      <c r="G119" s="11"/>
      <c r="H119" s="11"/>
      <c r="I119" s="11"/>
      <c r="J119" s="11"/>
    </row>
    <row r="120" spans="1:10" ht="15.95" customHeight="1">
      <c r="A120" s="11"/>
      <c r="B120" s="11"/>
      <c r="C120" s="11"/>
      <c r="D120" s="11"/>
      <c r="E120" s="11"/>
      <c r="F120" s="11"/>
      <c r="G120" s="11"/>
      <c r="H120" s="11"/>
      <c r="I120" s="11"/>
      <c r="J120" s="11"/>
    </row>
    <row r="121" spans="1:10" ht="15.95" customHeight="1">
      <c r="A121" s="11"/>
      <c r="B121" s="11"/>
      <c r="C121" s="11"/>
      <c r="D121" s="11"/>
      <c r="E121" s="11"/>
      <c r="F121" s="11"/>
      <c r="G121" s="11"/>
      <c r="H121" s="11"/>
      <c r="I121" s="11"/>
      <c r="J121" s="11"/>
    </row>
    <row r="122" spans="1:10" ht="15.95" customHeight="1">
      <c r="A122" s="11"/>
      <c r="B122" s="11"/>
      <c r="C122" s="11"/>
      <c r="D122" s="11"/>
      <c r="E122" s="11"/>
      <c r="F122" s="11"/>
      <c r="G122" s="11"/>
      <c r="H122" s="11"/>
      <c r="I122" s="11"/>
      <c r="J122" s="11"/>
    </row>
    <row r="123" spans="1:10" ht="15.95" customHeight="1">
      <c r="A123" s="11"/>
      <c r="B123" s="11"/>
      <c r="C123" s="11"/>
      <c r="D123" s="11"/>
      <c r="E123" s="11"/>
      <c r="F123" s="11"/>
      <c r="G123" s="11"/>
      <c r="H123" s="11"/>
      <c r="I123" s="11"/>
      <c r="J123" s="11"/>
    </row>
    <row r="124" spans="1:10" ht="15.95" customHeight="1">
      <c r="A124" s="11"/>
      <c r="B124" s="11"/>
      <c r="C124" s="11"/>
      <c r="D124" s="11"/>
      <c r="E124" s="11"/>
      <c r="F124" s="11"/>
      <c r="G124" s="11"/>
      <c r="H124" s="11"/>
      <c r="I124" s="11"/>
      <c r="J124" s="11"/>
    </row>
    <row r="125" spans="1:10" ht="15.95" customHeight="1">
      <c r="A125" s="11"/>
      <c r="B125" s="11"/>
      <c r="C125" s="11"/>
      <c r="D125" s="11"/>
      <c r="E125" s="11"/>
      <c r="F125" s="11"/>
      <c r="G125" s="11"/>
      <c r="H125" s="11"/>
      <c r="I125" s="11"/>
      <c r="J125" s="11"/>
    </row>
    <row r="126" spans="1:10" ht="15.95" customHeight="1">
      <c r="A126" s="11"/>
      <c r="B126" s="11"/>
      <c r="C126" s="11"/>
      <c r="D126" s="11"/>
      <c r="E126" s="11"/>
      <c r="F126" s="11"/>
      <c r="G126" s="11"/>
      <c r="H126" s="11"/>
      <c r="I126" s="11"/>
      <c r="J126" s="11"/>
    </row>
    <row r="127" spans="1:10" ht="15.95" customHeight="1">
      <c r="A127" s="11"/>
      <c r="B127" s="11"/>
      <c r="C127" s="11"/>
      <c r="D127" s="11"/>
      <c r="E127" s="11"/>
      <c r="F127" s="11"/>
      <c r="G127" s="11"/>
      <c r="H127" s="11"/>
      <c r="I127" s="11"/>
      <c r="J127" s="11"/>
    </row>
    <row r="128" spans="1:10" ht="15.95" customHeight="1">
      <c r="A128" s="11"/>
      <c r="B128" s="11"/>
      <c r="C128" s="11"/>
      <c r="D128" s="11"/>
      <c r="E128" s="11"/>
      <c r="F128" s="11"/>
      <c r="G128" s="11"/>
      <c r="H128" s="11"/>
      <c r="I128" s="11"/>
      <c r="J128" s="11"/>
    </row>
    <row r="129" spans="1:10" ht="15.95" customHeight="1">
      <c r="A129" s="11"/>
      <c r="B129" s="11"/>
      <c r="C129" s="11"/>
      <c r="D129" s="11"/>
      <c r="E129" s="11"/>
      <c r="F129" s="11"/>
      <c r="G129" s="11"/>
      <c r="H129" s="11"/>
      <c r="I129" s="11"/>
      <c r="J129" s="11"/>
    </row>
    <row r="130" spans="1:10" ht="15.95" customHeight="1">
      <c r="A130" s="11"/>
      <c r="B130" s="11"/>
      <c r="C130" s="11"/>
      <c r="D130" s="11"/>
      <c r="E130" s="11"/>
      <c r="F130" s="11"/>
      <c r="G130" s="11"/>
      <c r="H130" s="11"/>
      <c r="I130" s="11"/>
      <c r="J130" s="11"/>
    </row>
    <row r="131" spans="1:10" ht="15.95" customHeight="1">
      <c r="A131" s="11"/>
      <c r="B131" s="11"/>
      <c r="C131" s="11"/>
      <c r="D131" s="11"/>
      <c r="E131" s="11"/>
      <c r="F131" s="11"/>
      <c r="G131" s="11"/>
      <c r="H131" s="11"/>
      <c r="I131" s="11"/>
      <c r="J131" s="11"/>
    </row>
    <row r="132" spans="1:10" ht="15.95" customHeight="1">
      <c r="A132" s="11"/>
      <c r="B132" s="11"/>
      <c r="C132" s="11"/>
      <c r="D132" s="11"/>
      <c r="E132" s="11"/>
      <c r="F132" s="11"/>
      <c r="G132" s="11"/>
      <c r="H132" s="11"/>
      <c r="I132" s="11"/>
      <c r="J132" s="11"/>
    </row>
    <row r="133" spans="1:10" ht="15.95" customHeight="1">
      <c r="A133" s="11"/>
      <c r="B133" s="11"/>
      <c r="C133" s="11"/>
      <c r="D133" s="11"/>
      <c r="E133" s="11"/>
      <c r="F133" s="11"/>
      <c r="G133" s="11"/>
      <c r="H133" s="11"/>
      <c r="I133" s="11"/>
      <c r="J133" s="11"/>
    </row>
    <row r="134" spans="1:10" ht="15.95" customHeight="1">
      <c r="A134" s="11"/>
      <c r="B134" s="11"/>
      <c r="C134" s="11"/>
      <c r="D134" s="11"/>
      <c r="E134" s="11"/>
      <c r="F134" s="11"/>
      <c r="G134" s="11"/>
      <c r="H134" s="11"/>
      <c r="I134" s="11"/>
      <c r="J134" s="11"/>
    </row>
    <row r="135" spans="1:10" ht="15.95" customHeight="1">
      <c r="A135" s="11"/>
      <c r="B135" s="11"/>
      <c r="C135" s="11"/>
      <c r="D135" s="11"/>
      <c r="E135" s="11"/>
      <c r="F135" s="11"/>
      <c r="G135" s="11"/>
      <c r="H135" s="11"/>
      <c r="I135" s="11"/>
      <c r="J135" s="11"/>
    </row>
    <row r="136" spans="1:10" ht="15.95" customHeight="1">
      <c r="A136" s="11"/>
      <c r="B136" s="11"/>
      <c r="C136" s="11"/>
      <c r="D136" s="11"/>
      <c r="E136" s="11"/>
      <c r="F136" s="11"/>
      <c r="G136" s="11"/>
      <c r="H136" s="11"/>
      <c r="I136" s="11"/>
      <c r="J136" s="11"/>
    </row>
    <row r="137" spans="1:10" ht="15.95" customHeight="1">
      <c r="A137" s="11"/>
      <c r="B137" s="11"/>
      <c r="C137" s="11"/>
      <c r="D137" s="11"/>
      <c r="E137" s="11"/>
      <c r="F137" s="11"/>
      <c r="G137" s="11"/>
      <c r="H137" s="11"/>
      <c r="I137" s="11"/>
      <c r="J137" s="11"/>
    </row>
    <row r="138" spans="1:10" ht="15.95" customHeight="1">
      <c r="A138" s="11"/>
      <c r="B138" s="11"/>
      <c r="C138" s="11"/>
      <c r="D138" s="11"/>
      <c r="E138" s="11"/>
      <c r="F138" s="11"/>
      <c r="G138" s="11"/>
      <c r="H138" s="11"/>
      <c r="I138" s="11"/>
      <c r="J138" s="11"/>
    </row>
    <row r="139" spans="1:10" ht="15.95" customHeight="1">
      <c r="A139" s="11"/>
      <c r="B139" s="11"/>
      <c r="C139" s="11"/>
      <c r="D139" s="11"/>
      <c r="E139" s="11"/>
      <c r="F139" s="11"/>
      <c r="G139" s="11"/>
      <c r="H139" s="11"/>
      <c r="I139" s="11"/>
      <c r="J139" s="11"/>
    </row>
    <row r="140" spans="1:10" ht="15.95" customHeight="1">
      <c r="A140" s="11"/>
      <c r="B140" s="11"/>
      <c r="C140" s="11"/>
      <c r="D140" s="11"/>
      <c r="E140" s="11"/>
      <c r="F140" s="11"/>
      <c r="G140" s="11"/>
      <c r="H140" s="11"/>
      <c r="I140" s="11"/>
      <c r="J140" s="11"/>
    </row>
    <row r="141" spans="1:10" ht="15.95" customHeight="1">
      <c r="A141" s="11"/>
      <c r="B141" s="11"/>
      <c r="C141" s="11"/>
      <c r="D141" s="11"/>
      <c r="E141" s="11"/>
      <c r="F141" s="11"/>
      <c r="G141" s="11"/>
      <c r="H141" s="11"/>
      <c r="I141" s="11"/>
      <c r="J141" s="11"/>
    </row>
    <row r="142" spans="1:10" ht="15.95" customHeight="1">
      <c r="A142" s="11"/>
      <c r="B142" s="11"/>
      <c r="C142" s="11"/>
      <c r="D142" s="11"/>
      <c r="E142" s="11"/>
      <c r="F142" s="11"/>
      <c r="G142" s="11"/>
      <c r="H142" s="11"/>
      <c r="I142" s="11"/>
      <c r="J142" s="11"/>
    </row>
    <row r="143" spans="1:10" ht="15.95" customHeight="1">
      <c r="A143" s="11"/>
      <c r="B143" s="11"/>
      <c r="C143" s="11"/>
      <c r="D143" s="11"/>
      <c r="E143" s="11"/>
      <c r="F143" s="11"/>
      <c r="G143" s="11"/>
      <c r="H143" s="11"/>
      <c r="I143" s="11"/>
      <c r="J143" s="11"/>
    </row>
    <row r="144" spans="1:10" ht="15.95" customHeight="1">
      <c r="A144" s="11"/>
      <c r="B144" s="11"/>
      <c r="C144" s="11"/>
      <c r="D144" s="11"/>
      <c r="E144" s="11"/>
      <c r="F144" s="11"/>
      <c r="G144" s="11"/>
      <c r="H144" s="11"/>
      <c r="I144" s="11"/>
      <c r="J144" s="11"/>
    </row>
    <row r="145" spans="1:10" ht="15.95" customHeight="1">
      <c r="A145" s="11"/>
      <c r="B145" s="11"/>
      <c r="C145" s="11"/>
      <c r="D145" s="11"/>
      <c r="E145" s="11"/>
      <c r="F145" s="11"/>
      <c r="G145" s="11"/>
      <c r="H145" s="11"/>
      <c r="I145" s="11"/>
      <c r="J145" s="11"/>
    </row>
    <row r="146" spans="1:10" ht="15.95" customHeight="1">
      <c r="A146" s="11"/>
      <c r="B146" s="11"/>
      <c r="C146" s="11"/>
      <c r="D146" s="11"/>
      <c r="E146" s="11"/>
      <c r="F146" s="11"/>
      <c r="G146" s="11"/>
      <c r="H146" s="11"/>
      <c r="I146" s="11"/>
      <c r="J146" s="11"/>
    </row>
    <row r="147" spans="1:10" ht="15.95" customHeight="1">
      <c r="A147" s="11"/>
      <c r="B147" s="11"/>
      <c r="C147" s="11"/>
      <c r="D147" s="11"/>
      <c r="E147" s="11"/>
      <c r="F147" s="11"/>
      <c r="G147" s="11"/>
      <c r="H147" s="11"/>
      <c r="I147" s="11"/>
      <c r="J147" s="11"/>
    </row>
    <row r="148" spans="1:10" ht="15.95" customHeight="1">
      <c r="A148" s="11"/>
      <c r="B148" s="11"/>
      <c r="C148" s="11"/>
      <c r="D148" s="11"/>
      <c r="E148" s="11"/>
      <c r="F148" s="11"/>
      <c r="G148" s="11"/>
      <c r="H148" s="11"/>
      <c r="I148" s="11"/>
      <c r="J148" s="11"/>
    </row>
    <row r="149" spans="1:10" ht="15.95" customHeight="1">
      <c r="A149" s="11"/>
      <c r="B149" s="11"/>
      <c r="C149" s="11"/>
      <c r="D149" s="11"/>
      <c r="E149" s="11"/>
      <c r="F149" s="11"/>
      <c r="G149" s="11"/>
      <c r="H149" s="11"/>
      <c r="I149" s="11"/>
      <c r="J149" s="11"/>
    </row>
    <row r="150" spans="1:10" ht="15.95" customHeight="1">
      <c r="A150" s="11"/>
      <c r="B150" s="11"/>
      <c r="C150" s="11"/>
      <c r="D150" s="11"/>
      <c r="E150" s="11"/>
      <c r="F150" s="11"/>
      <c r="G150" s="11"/>
      <c r="H150" s="11"/>
      <c r="I150" s="11"/>
      <c r="J150" s="11"/>
    </row>
    <row r="151" spans="1:10" ht="15.95" customHeight="1">
      <c r="A151" s="11"/>
      <c r="B151" s="11"/>
      <c r="C151" s="11"/>
      <c r="D151" s="11"/>
      <c r="E151" s="11"/>
      <c r="F151" s="11"/>
      <c r="G151" s="11"/>
      <c r="H151" s="11"/>
      <c r="I151" s="11"/>
      <c r="J151" s="11"/>
    </row>
    <row r="152" spans="1:10" ht="15.95" customHeight="1">
      <c r="A152" s="11"/>
      <c r="B152" s="11"/>
      <c r="C152" s="11"/>
      <c r="D152" s="11"/>
      <c r="E152" s="11"/>
      <c r="F152" s="11"/>
      <c r="G152" s="11"/>
      <c r="H152" s="11"/>
      <c r="I152" s="11"/>
      <c r="J152" s="11"/>
    </row>
    <row r="153" spans="1:10" ht="15.95" customHeight="1">
      <c r="A153" s="11"/>
      <c r="B153" s="11"/>
      <c r="C153" s="11"/>
      <c r="D153" s="11"/>
      <c r="E153" s="11"/>
      <c r="F153" s="11"/>
      <c r="G153" s="11"/>
      <c r="H153" s="11"/>
      <c r="I153" s="11"/>
      <c r="J153" s="11"/>
    </row>
    <row r="154" spans="1:10" ht="15.95" customHeight="1">
      <c r="A154" s="11"/>
      <c r="B154" s="11"/>
      <c r="C154" s="11"/>
      <c r="D154" s="11"/>
      <c r="E154" s="11"/>
      <c r="F154" s="11"/>
      <c r="G154" s="11"/>
      <c r="H154" s="11"/>
      <c r="I154" s="11"/>
      <c r="J154" s="11"/>
    </row>
    <row r="155" spans="1:10" ht="15.95" customHeight="1">
      <c r="A155" s="11"/>
      <c r="B155" s="11"/>
      <c r="C155" s="11"/>
      <c r="D155" s="11"/>
      <c r="E155" s="11"/>
      <c r="F155" s="11"/>
      <c r="G155" s="11"/>
      <c r="H155" s="11"/>
      <c r="I155" s="11"/>
      <c r="J155" s="11"/>
    </row>
    <row r="156" spans="1:10" ht="15.95" customHeight="1">
      <c r="A156" s="11"/>
      <c r="B156" s="11"/>
      <c r="C156" s="11"/>
      <c r="D156" s="11"/>
      <c r="E156" s="11"/>
      <c r="F156" s="11"/>
      <c r="G156" s="11"/>
      <c r="H156" s="11"/>
      <c r="I156" s="11"/>
      <c r="J156" s="11"/>
    </row>
    <row r="157" spans="1:10" ht="15.95" customHeight="1">
      <c r="A157" s="11"/>
      <c r="B157" s="11"/>
      <c r="C157" s="11"/>
      <c r="D157" s="11"/>
      <c r="E157" s="11"/>
      <c r="F157" s="11"/>
      <c r="G157" s="11"/>
      <c r="H157" s="11"/>
      <c r="I157" s="11"/>
      <c r="J157" s="11"/>
    </row>
    <row r="158" spans="1:10" ht="15.95" customHeight="1">
      <c r="A158" s="11"/>
      <c r="B158" s="11"/>
      <c r="C158" s="11"/>
      <c r="D158" s="11"/>
      <c r="E158" s="11"/>
      <c r="F158" s="11"/>
      <c r="G158" s="11"/>
      <c r="H158" s="11"/>
      <c r="I158" s="11"/>
      <c r="J158" s="11"/>
    </row>
    <row r="159" spans="1:10" ht="15.95" customHeight="1">
      <c r="A159" s="11"/>
      <c r="B159" s="11"/>
      <c r="C159" s="11"/>
      <c r="D159" s="11"/>
      <c r="E159" s="11"/>
      <c r="F159" s="11"/>
      <c r="G159" s="11"/>
      <c r="H159" s="11"/>
      <c r="I159" s="11"/>
      <c r="J159" s="11"/>
    </row>
    <row r="160" spans="1:10" ht="15.95" customHeight="1">
      <c r="A160" s="11"/>
      <c r="B160" s="11"/>
      <c r="C160" s="11"/>
      <c r="D160" s="11"/>
      <c r="E160" s="11"/>
      <c r="F160" s="11"/>
      <c r="G160" s="11"/>
      <c r="H160" s="11"/>
      <c r="I160" s="11"/>
      <c r="J160" s="11"/>
    </row>
    <row r="161" spans="1:10" ht="15.95" customHeight="1">
      <c r="A161" s="11"/>
      <c r="B161" s="11"/>
      <c r="C161" s="11"/>
      <c r="D161" s="11"/>
      <c r="E161" s="11"/>
      <c r="F161" s="11"/>
      <c r="G161" s="11"/>
      <c r="H161" s="11"/>
      <c r="I161" s="11"/>
      <c r="J161" s="11"/>
    </row>
    <row r="162" spans="1:10" ht="15.95" customHeight="1">
      <c r="A162" s="11"/>
      <c r="B162" s="11"/>
      <c r="C162" s="11"/>
      <c r="D162" s="11"/>
      <c r="E162" s="11"/>
      <c r="F162" s="11"/>
      <c r="G162" s="11"/>
      <c r="H162" s="11"/>
      <c r="I162" s="11"/>
      <c r="J162" s="11"/>
    </row>
    <row r="163" spans="1:10" ht="15.95" customHeight="1">
      <c r="A163" s="11"/>
      <c r="B163" s="11"/>
      <c r="C163" s="11"/>
      <c r="D163" s="11"/>
      <c r="E163" s="11"/>
      <c r="F163" s="11"/>
      <c r="G163" s="11"/>
      <c r="H163" s="11"/>
      <c r="I163" s="11"/>
      <c r="J163" s="11"/>
    </row>
    <row r="164" spans="1:10" ht="15.95" customHeight="1">
      <c r="A164" s="11"/>
      <c r="B164" s="11"/>
      <c r="C164" s="11"/>
      <c r="D164" s="11"/>
      <c r="E164" s="11"/>
      <c r="F164" s="11"/>
      <c r="G164" s="11"/>
      <c r="H164" s="11"/>
      <c r="I164" s="11"/>
      <c r="J164" s="11"/>
    </row>
    <row r="165" spans="1:10" ht="15.95" customHeight="1">
      <c r="A165" s="11"/>
      <c r="B165" s="11"/>
      <c r="C165" s="11"/>
      <c r="D165" s="11"/>
      <c r="E165" s="11"/>
      <c r="F165" s="11"/>
      <c r="G165" s="11"/>
      <c r="H165" s="11"/>
      <c r="I165" s="11"/>
      <c r="J165" s="11"/>
    </row>
    <row r="166" spans="1:10" ht="15.95" customHeight="1">
      <c r="A166" s="11"/>
      <c r="B166" s="11"/>
      <c r="C166" s="11"/>
      <c r="D166" s="11"/>
      <c r="E166" s="11"/>
      <c r="F166" s="11"/>
      <c r="G166" s="11"/>
      <c r="H166" s="11"/>
      <c r="I166" s="11"/>
      <c r="J166" s="11"/>
    </row>
    <row r="167" spans="1:10" ht="15.95" customHeight="1">
      <c r="A167" s="11"/>
      <c r="B167" s="11"/>
      <c r="C167" s="11"/>
      <c r="D167" s="11"/>
      <c r="E167" s="11"/>
      <c r="F167" s="11"/>
      <c r="G167" s="11"/>
      <c r="H167" s="11"/>
      <c r="I167" s="11"/>
      <c r="J167" s="11"/>
    </row>
    <row r="168" spans="1:10" ht="15.95" customHeight="1">
      <c r="A168" s="11"/>
      <c r="B168" s="11"/>
      <c r="C168" s="11"/>
      <c r="D168" s="11"/>
      <c r="E168" s="11"/>
      <c r="F168" s="11"/>
      <c r="G168" s="11"/>
      <c r="H168" s="11"/>
      <c r="I168" s="11"/>
      <c r="J168" s="11"/>
    </row>
    <row r="169" spans="1:10" ht="15.95" customHeight="1">
      <c r="A169" s="11"/>
      <c r="B169" s="11"/>
      <c r="C169" s="11"/>
      <c r="D169" s="11"/>
      <c r="E169" s="11"/>
      <c r="F169" s="11"/>
      <c r="G169" s="11"/>
      <c r="H169" s="11"/>
      <c r="I169" s="11"/>
      <c r="J169" s="11"/>
    </row>
    <row r="170" spans="1:10" ht="15.95" customHeight="1">
      <c r="A170" s="11"/>
      <c r="B170" s="11"/>
      <c r="C170" s="11"/>
      <c r="D170" s="11"/>
      <c r="E170" s="11"/>
      <c r="F170" s="11"/>
      <c r="G170" s="11"/>
      <c r="H170" s="11"/>
      <c r="I170" s="11"/>
      <c r="J170" s="11"/>
    </row>
    <row r="171" spans="1:10" ht="15.95" customHeight="1">
      <c r="A171" s="11"/>
      <c r="B171" s="11"/>
      <c r="C171" s="11"/>
      <c r="D171" s="11"/>
      <c r="E171" s="11"/>
      <c r="F171" s="11"/>
      <c r="G171" s="11"/>
      <c r="H171" s="11"/>
      <c r="I171" s="11"/>
      <c r="J171" s="11"/>
    </row>
    <row r="172" spans="1:10" ht="15.95" customHeight="1">
      <c r="A172" s="11"/>
      <c r="B172" s="11"/>
      <c r="C172" s="11"/>
      <c r="D172" s="11"/>
      <c r="E172" s="11"/>
      <c r="F172" s="11"/>
      <c r="G172" s="11"/>
      <c r="H172" s="11"/>
      <c r="I172" s="11"/>
      <c r="J172" s="11"/>
    </row>
    <row r="173" spans="1:10" ht="15.95" customHeight="1">
      <c r="A173" s="11"/>
      <c r="B173" s="11"/>
      <c r="C173" s="11"/>
      <c r="D173" s="11"/>
      <c r="E173" s="11"/>
      <c r="F173" s="11"/>
      <c r="G173" s="11"/>
      <c r="H173" s="11"/>
      <c r="I173" s="11"/>
      <c r="J173" s="11"/>
    </row>
    <row r="174" spans="1:10" ht="15.95" customHeight="1">
      <c r="A174" s="11"/>
      <c r="B174" s="11"/>
      <c r="C174" s="11"/>
      <c r="D174" s="11"/>
      <c r="E174" s="11"/>
      <c r="F174" s="11"/>
      <c r="G174" s="11"/>
      <c r="H174" s="11"/>
      <c r="I174" s="11"/>
      <c r="J174" s="11"/>
    </row>
    <row r="175" spans="1:10" ht="15.95" customHeight="1">
      <c r="A175" s="11"/>
      <c r="B175" s="11"/>
      <c r="C175" s="11"/>
      <c r="D175" s="11"/>
      <c r="E175" s="11"/>
      <c r="F175" s="11"/>
      <c r="G175" s="11"/>
      <c r="H175" s="11"/>
      <c r="I175" s="11"/>
      <c r="J175" s="11"/>
    </row>
    <row r="176" spans="1:10" ht="15.95" customHeight="1">
      <c r="A176" s="11"/>
      <c r="B176" s="11"/>
      <c r="C176" s="11"/>
      <c r="D176" s="11"/>
      <c r="E176" s="11"/>
      <c r="F176" s="11"/>
      <c r="G176" s="11"/>
      <c r="H176" s="11"/>
      <c r="I176" s="11"/>
      <c r="J176" s="11"/>
    </row>
    <row r="177" spans="1:10" ht="15.95" customHeight="1">
      <c r="A177" s="11"/>
      <c r="B177" s="11"/>
      <c r="C177" s="11"/>
      <c r="D177" s="11"/>
      <c r="E177" s="11"/>
      <c r="F177" s="11"/>
      <c r="G177" s="11"/>
      <c r="H177" s="11"/>
      <c r="I177" s="11"/>
      <c r="J177" s="11"/>
    </row>
    <row r="178" spans="1:10" ht="15.95" customHeight="1">
      <c r="A178" s="11"/>
      <c r="B178" s="11"/>
      <c r="C178" s="11"/>
      <c r="D178" s="11"/>
      <c r="E178" s="11"/>
      <c r="F178" s="11"/>
      <c r="G178" s="11"/>
      <c r="H178" s="11"/>
      <c r="I178" s="11"/>
      <c r="J178" s="11"/>
    </row>
    <row r="179" spans="1:10" ht="15.95" customHeight="1">
      <c r="A179" s="11"/>
      <c r="B179" s="11"/>
      <c r="C179" s="11"/>
      <c r="D179" s="11"/>
      <c r="E179" s="11"/>
      <c r="F179" s="11"/>
      <c r="G179" s="11"/>
      <c r="H179" s="11"/>
      <c r="I179" s="11"/>
      <c r="J179" s="11"/>
    </row>
    <row r="180" spans="1:10" ht="15.95" customHeight="1">
      <c r="A180" s="11"/>
      <c r="B180" s="11"/>
      <c r="C180" s="11"/>
      <c r="D180" s="11"/>
      <c r="E180" s="11"/>
      <c r="F180" s="11"/>
      <c r="G180" s="11"/>
      <c r="H180" s="11"/>
      <c r="I180" s="11"/>
      <c r="J180" s="11"/>
    </row>
    <row r="181" spans="1:10" ht="15.95" customHeight="1">
      <c r="A181" s="11"/>
      <c r="B181" s="11"/>
      <c r="C181" s="11"/>
      <c r="D181" s="11"/>
      <c r="E181" s="11"/>
      <c r="F181" s="11"/>
      <c r="G181" s="11"/>
      <c r="H181" s="11"/>
      <c r="I181" s="11"/>
      <c r="J181" s="11"/>
    </row>
    <row r="182" spans="1:10" ht="15.95" customHeight="1">
      <c r="A182" s="11"/>
      <c r="B182" s="11"/>
      <c r="C182" s="11"/>
      <c r="D182" s="11"/>
      <c r="E182" s="11"/>
      <c r="F182" s="11"/>
      <c r="G182" s="11"/>
      <c r="H182" s="11"/>
      <c r="I182" s="11"/>
      <c r="J182" s="11"/>
    </row>
    <row r="183" spans="1:10" ht="15.95" customHeight="1">
      <c r="A183" s="11"/>
      <c r="B183" s="11"/>
      <c r="C183" s="11"/>
      <c r="D183" s="11"/>
      <c r="E183" s="11"/>
      <c r="F183" s="11"/>
      <c r="G183" s="11"/>
      <c r="H183" s="11"/>
      <c r="I183" s="11"/>
      <c r="J183" s="11"/>
    </row>
    <row r="184" spans="1:10" ht="15.95" customHeight="1">
      <c r="A184" s="11"/>
      <c r="B184" s="11"/>
      <c r="C184" s="11"/>
      <c r="D184" s="11"/>
      <c r="E184" s="11"/>
      <c r="F184" s="11"/>
      <c r="G184" s="11"/>
      <c r="H184" s="11"/>
      <c r="I184" s="11"/>
      <c r="J184" s="11"/>
    </row>
    <row r="185" spans="1:10" ht="15.95" customHeight="1">
      <c r="A185" s="11"/>
      <c r="B185" s="11"/>
      <c r="C185" s="11"/>
      <c r="D185" s="11"/>
      <c r="E185" s="11"/>
      <c r="F185" s="11"/>
      <c r="G185" s="11"/>
      <c r="H185" s="11"/>
      <c r="I185" s="11"/>
      <c r="J185" s="11"/>
    </row>
    <row r="186" spans="1:10" ht="15.95" customHeight="1">
      <c r="A186" s="11"/>
      <c r="B186" s="11"/>
      <c r="C186" s="11"/>
      <c r="D186" s="11"/>
      <c r="E186" s="11"/>
      <c r="F186" s="11"/>
      <c r="G186" s="11"/>
      <c r="H186" s="11"/>
      <c r="I186" s="11"/>
      <c r="J186" s="11"/>
    </row>
    <row r="187" spans="1:10" ht="15.95" customHeight="1">
      <c r="A187" s="11"/>
      <c r="B187" s="11"/>
      <c r="C187" s="11"/>
      <c r="D187" s="11"/>
      <c r="E187" s="11"/>
      <c r="F187" s="11"/>
      <c r="G187" s="11"/>
      <c r="H187" s="11"/>
      <c r="I187" s="11"/>
      <c r="J187" s="11"/>
    </row>
    <row r="188" spans="1:10" ht="15.95" customHeight="1">
      <c r="A188" s="11"/>
      <c r="B188" s="11"/>
      <c r="C188" s="11"/>
      <c r="D188" s="11"/>
      <c r="E188" s="11"/>
      <c r="F188" s="11"/>
      <c r="G188" s="11"/>
      <c r="H188" s="11"/>
      <c r="I188" s="11"/>
      <c r="J188" s="11"/>
    </row>
    <row r="189" spans="1:10" ht="15.95" customHeight="1">
      <c r="A189" s="11"/>
      <c r="B189" s="11"/>
      <c r="C189" s="11"/>
      <c r="D189" s="11"/>
      <c r="E189" s="11"/>
      <c r="F189" s="11"/>
      <c r="G189" s="11"/>
      <c r="H189" s="11"/>
      <c r="I189" s="11"/>
      <c r="J189" s="11"/>
    </row>
    <row r="190" spans="1:10" ht="15.95" customHeight="1">
      <c r="A190" s="11"/>
      <c r="B190" s="11"/>
      <c r="C190" s="11"/>
      <c r="D190" s="11"/>
      <c r="E190" s="11"/>
      <c r="F190" s="11"/>
      <c r="G190" s="11"/>
      <c r="H190" s="11"/>
      <c r="I190" s="11"/>
      <c r="J190" s="11"/>
    </row>
    <row r="191" spans="1:10" ht="15.95" customHeight="1">
      <c r="A191" s="11"/>
      <c r="B191" s="11"/>
      <c r="C191" s="11"/>
      <c r="D191" s="11"/>
      <c r="E191" s="11"/>
      <c r="F191" s="11"/>
      <c r="G191" s="11"/>
      <c r="H191" s="11"/>
      <c r="I191" s="11"/>
      <c r="J191" s="11"/>
    </row>
    <row r="192" spans="1:10" ht="15.95" customHeight="1">
      <c r="A192" s="11"/>
      <c r="B192" s="11"/>
      <c r="C192" s="11"/>
      <c r="D192" s="11"/>
      <c r="E192" s="11"/>
      <c r="F192" s="11"/>
      <c r="G192" s="11"/>
      <c r="H192" s="11"/>
      <c r="I192" s="11"/>
      <c r="J192" s="11"/>
    </row>
    <row r="193" spans="1:10" ht="15.95" customHeight="1">
      <c r="A193" s="11"/>
      <c r="B193" s="11"/>
      <c r="C193" s="11"/>
      <c r="D193" s="11"/>
      <c r="E193" s="11"/>
      <c r="F193" s="11"/>
      <c r="G193" s="11"/>
      <c r="H193" s="11"/>
      <c r="I193" s="11"/>
      <c r="J193" s="11"/>
    </row>
    <row r="194" spans="1:10" ht="15.95" customHeight="1">
      <c r="A194" s="11"/>
      <c r="B194" s="11"/>
      <c r="C194" s="11"/>
      <c r="D194" s="11"/>
      <c r="E194" s="11"/>
      <c r="F194" s="11"/>
      <c r="G194" s="11"/>
      <c r="H194" s="11"/>
      <c r="I194" s="11"/>
      <c r="J194" s="11"/>
    </row>
    <row r="195" spans="1:10" ht="15.95" customHeight="1">
      <c r="A195" s="11"/>
      <c r="B195" s="11"/>
      <c r="C195" s="11"/>
      <c r="D195" s="11"/>
      <c r="E195" s="11"/>
      <c r="F195" s="11"/>
      <c r="G195" s="11"/>
      <c r="H195" s="11"/>
      <c r="I195" s="11"/>
      <c r="J195" s="11"/>
    </row>
    <row r="196" spans="1:10" ht="15.95" customHeight="1">
      <c r="A196" s="11"/>
      <c r="B196" s="11"/>
      <c r="C196" s="11"/>
      <c r="D196" s="11"/>
      <c r="E196" s="11"/>
      <c r="F196" s="11"/>
      <c r="G196" s="11"/>
      <c r="H196" s="11"/>
      <c r="I196" s="11"/>
      <c r="J196" s="11"/>
    </row>
    <row r="197" spans="1:10" ht="15.95" customHeight="1">
      <c r="A197" s="11"/>
      <c r="B197" s="11"/>
      <c r="C197" s="11"/>
      <c r="D197" s="11"/>
      <c r="E197" s="11"/>
      <c r="F197" s="11"/>
      <c r="G197" s="11"/>
      <c r="H197" s="11"/>
      <c r="I197" s="11"/>
      <c r="J197" s="11"/>
    </row>
    <row r="198" spans="1:10" ht="15.95" customHeight="1">
      <c r="A198" s="11"/>
      <c r="B198" s="11"/>
      <c r="C198" s="11"/>
      <c r="D198" s="11"/>
      <c r="E198" s="11"/>
      <c r="F198" s="11"/>
      <c r="G198" s="11"/>
      <c r="H198" s="11"/>
      <c r="I198" s="11"/>
      <c r="J198" s="11"/>
    </row>
    <row r="199" spans="1:10" ht="15.95" customHeight="1">
      <c r="A199" s="11"/>
      <c r="B199" s="11"/>
      <c r="C199" s="11"/>
      <c r="D199" s="11"/>
      <c r="E199" s="11"/>
      <c r="F199" s="11"/>
      <c r="G199" s="11"/>
      <c r="H199" s="11"/>
      <c r="I199" s="11"/>
      <c r="J199" s="11"/>
    </row>
    <row r="200" spans="1:10" ht="15.95" customHeight="1">
      <c r="A200" s="11"/>
      <c r="B200" s="11"/>
      <c r="C200" s="11"/>
      <c r="D200" s="11"/>
      <c r="E200" s="11"/>
      <c r="F200" s="11"/>
      <c r="G200" s="11"/>
      <c r="H200" s="11"/>
      <c r="I200" s="11"/>
      <c r="J200" s="11"/>
    </row>
    <row r="201" spans="1:10" ht="15.95" customHeight="1">
      <c r="A201" s="11"/>
      <c r="B201" s="11"/>
      <c r="C201" s="11"/>
      <c r="D201" s="11"/>
      <c r="E201" s="11"/>
      <c r="F201" s="11"/>
      <c r="G201" s="11"/>
      <c r="H201" s="11"/>
      <c r="I201" s="11"/>
      <c r="J201" s="11"/>
    </row>
    <row r="202" spans="1:10" ht="15.95" customHeight="1">
      <c r="A202" s="11"/>
      <c r="B202" s="11"/>
      <c r="C202" s="11"/>
      <c r="D202" s="11"/>
      <c r="E202" s="11"/>
      <c r="F202" s="11"/>
      <c r="G202" s="11"/>
      <c r="H202" s="11"/>
      <c r="I202" s="11"/>
      <c r="J202" s="11"/>
    </row>
    <row r="203" spans="1:10" ht="15.95" customHeight="1">
      <c r="A203" s="11"/>
      <c r="B203" s="11"/>
      <c r="C203" s="11"/>
      <c r="D203" s="11"/>
      <c r="E203" s="11"/>
      <c r="F203" s="11"/>
      <c r="G203" s="11"/>
      <c r="H203" s="11"/>
      <c r="I203" s="11"/>
      <c r="J203" s="11"/>
    </row>
    <row r="204" spans="1:10" ht="15.95" customHeight="1">
      <c r="A204" s="11"/>
      <c r="B204" s="11"/>
      <c r="C204" s="11"/>
      <c r="D204" s="11"/>
      <c r="E204" s="11"/>
      <c r="F204" s="11"/>
      <c r="G204" s="11"/>
      <c r="H204" s="11"/>
      <c r="I204" s="11"/>
      <c r="J204" s="11"/>
    </row>
    <row r="205" spans="1:10" ht="15.95" customHeight="1">
      <c r="A205" s="11"/>
      <c r="B205" s="11"/>
      <c r="C205" s="11"/>
      <c r="D205" s="11"/>
      <c r="E205" s="11"/>
      <c r="F205" s="11"/>
      <c r="G205" s="11"/>
      <c r="H205" s="11"/>
      <c r="I205" s="11"/>
      <c r="J205" s="11"/>
    </row>
    <row r="206" spans="1:10" ht="15.95" customHeight="1">
      <c r="A206" s="11"/>
      <c r="B206" s="11"/>
      <c r="C206" s="11"/>
      <c r="D206" s="11"/>
      <c r="E206" s="11"/>
      <c r="F206" s="11"/>
      <c r="G206" s="11"/>
      <c r="H206" s="11"/>
      <c r="I206" s="11"/>
      <c r="J206" s="11"/>
    </row>
    <row r="207" spans="1:10" ht="15.95" customHeight="1">
      <c r="A207" s="11"/>
      <c r="B207" s="11"/>
      <c r="C207" s="11"/>
      <c r="D207" s="11"/>
      <c r="E207" s="11"/>
      <c r="F207" s="11"/>
      <c r="G207" s="11"/>
      <c r="H207" s="11"/>
      <c r="I207" s="11"/>
      <c r="J207" s="11"/>
    </row>
    <row r="208" spans="1:10" ht="15.95" customHeight="1">
      <c r="A208" s="11"/>
      <c r="B208" s="11"/>
      <c r="C208" s="11"/>
      <c r="D208" s="11"/>
      <c r="E208" s="11"/>
      <c r="F208" s="11"/>
      <c r="G208" s="11"/>
      <c r="H208" s="11"/>
      <c r="I208" s="11"/>
      <c r="J208" s="11"/>
    </row>
    <row r="209" spans="1:10" ht="15.95" customHeight="1">
      <c r="A209" s="11"/>
      <c r="B209" s="11"/>
      <c r="C209" s="11"/>
      <c r="D209" s="11"/>
      <c r="E209" s="11"/>
      <c r="F209" s="11"/>
      <c r="G209" s="11"/>
      <c r="H209" s="11"/>
      <c r="I209" s="11"/>
      <c r="J209" s="11"/>
    </row>
    <row r="210" spans="1:10" ht="15.95" customHeight="1">
      <c r="A210" s="11"/>
      <c r="B210" s="11"/>
      <c r="C210" s="11"/>
      <c r="D210" s="11"/>
      <c r="E210" s="11"/>
      <c r="F210" s="11"/>
      <c r="G210" s="11"/>
      <c r="H210" s="11"/>
      <c r="I210" s="11"/>
      <c r="J210" s="11"/>
    </row>
    <row r="211" spans="1:10" ht="15.95" customHeight="1">
      <c r="A211" s="11"/>
      <c r="B211" s="11"/>
      <c r="C211" s="11"/>
      <c r="D211" s="11"/>
      <c r="E211" s="11"/>
      <c r="F211" s="11"/>
      <c r="G211" s="11"/>
      <c r="H211" s="11"/>
      <c r="I211" s="11"/>
      <c r="J211" s="11"/>
    </row>
    <row r="212" spans="1:10" ht="15.95" customHeight="1">
      <c r="A212" s="11"/>
      <c r="B212" s="11"/>
      <c r="C212" s="11"/>
      <c r="D212" s="11"/>
      <c r="E212" s="11"/>
      <c r="F212" s="11"/>
      <c r="G212" s="11"/>
      <c r="H212" s="11"/>
      <c r="I212" s="11"/>
      <c r="J212" s="11"/>
    </row>
    <row r="213" spans="1:10" ht="15.95" customHeight="1">
      <c r="A213" s="11"/>
      <c r="B213" s="11"/>
      <c r="C213" s="11"/>
      <c r="D213" s="11"/>
      <c r="E213" s="11"/>
      <c r="F213" s="11"/>
      <c r="G213" s="11"/>
      <c r="H213" s="11"/>
      <c r="I213" s="11"/>
      <c r="J213" s="11"/>
    </row>
    <row r="214" spans="1:10" ht="15.95" customHeight="1">
      <c r="A214" s="11"/>
      <c r="B214" s="11"/>
      <c r="C214" s="11"/>
      <c r="D214" s="11"/>
      <c r="E214" s="11"/>
      <c r="F214" s="11"/>
      <c r="G214" s="11"/>
      <c r="H214" s="11"/>
      <c r="I214" s="11"/>
      <c r="J214" s="11"/>
    </row>
    <row r="215" spans="1:10" ht="15.95" customHeight="1">
      <c r="A215" s="11"/>
      <c r="B215" s="11"/>
      <c r="C215" s="11"/>
      <c r="D215" s="11"/>
      <c r="E215" s="11"/>
      <c r="F215" s="11"/>
      <c r="G215" s="11"/>
      <c r="H215" s="11"/>
      <c r="I215" s="11"/>
      <c r="J215" s="11"/>
    </row>
    <row r="216" spans="1:10" ht="15.95" customHeight="1">
      <c r="A216" s="11"/>
      <c r="B216" s="11"/>
      <c r="C216" s="11"/>
      <c r="D216" s="11"/>
      <c r="E216" s="11"/>
      <c r="F216" s="11"/>
      <c r="G216" s="11"/>
      <c r="H216" s="11"/>
      <c r="I216" s="11"/>
      <c r="J216" s="11"/>
    </row>
    <row r="217" spans="1:10" ht="15.95" customHeight="1">
      <c r="A217" s="11"/>
      <c r="B217" s="11"/>
      <c r="C217" s="11"/>
      <c r="D217" s="11"/>
      <c r="E217" s="11"/>
      <c r="F217" s="11"/>
      <c r="G217" s="11"/>
      <c r="H217" s="11"/>
      <c r="I217" s="11"/>
      <c r="J217" s="11"/>
    </row>
    <row r="218" spans="1:10" ht="15.95" customHeight="1">
      <c r="A218" s="11"/>
      <c r="B218" s="11"/>
      <c r="C218" s="11"/>
      <c r="D218" s="11"/>
      <c r="E218" s="11"/>
      <c r="F218" s="11"/>
      <c r="G218" s="11"/>
      <c r="H218" s="11"/>
      <c r="I218" s="11"/>
      <c r="J218" s="11"/>
    </row>
    <row r="219" spans="1:10" ht="15.95" customHeight="1">
      <c r="A219" s="11"/>
      <c r="B219" s="11"/>
      <c r="C219" s="11"/>
      <c r="D219" s="11"/>
      <c r="E219" s="11"/>
      <c r="F219" s="11"/>
      <c r="G219" s="11"/>
      <c r="H219" s="11"/>
      <c r="I219" s="11"/>
      <c r="J219" s="11"/>
    </row>
    <row r="220" spans="1:10" ht="15.95" customHeight="1">
      <c r="A220" s="11"/>
      <c r="B220" s="11"/>
      <c r="C220" s="11"/>
      <c r="D220" s="11"/>
      <c r="E220" s="11"/>
      <c r="F220" s="11"/>
      <c r="G220" s="11"/>
      <c r="H220" s="11"/>
      <c r="I220" s="11"/>
      <c r="J220" s="11"/>
    </row>
    <row r="221" spans="1:10" ht="15.95" customHeight="1">
      <c r="A221" s="11"/>
      <c r="B221" s="11"/>
      <c r="C221" s="11"/>
      <c r="D221" s="11"/>
      <c r="E221" s="11"/>
      <c r="F221" s="11"/>
      <c r="G221" s="11"/>
      <c r="H221" s="11"/>
      <c r="I221" s="11"/>
      <c r="J221" s="11"/>
    </row>
    <row r="222" spans="1:10" ht="15.95" customHeight="1">
      <c r="A222" s="11"/>
      <c r="B222" s="11"/>
      <c r="C222" s="11"/>
      <c r="D222" s="11"/>
      <c r="E222" s="11"/>
      <c r="F222" s="11"/>
      <c r="G222" s="11"/>
      <c r="H222" s="11"/>
      <c r="I222" s="11"/>
      <c r="J222" s="11"/>
    </row>
    <row r="223" spans="1:10" ht="15.95" customHeight="1">
      <c r="A223" s="11"/>
      <c r="B223" s="11"/>
      <c r="C223" s="11"/>
      <c r="D223" s="11"/>
      <c r="E223" s="11"/>
      <c r="F223" s="11"/>
      <c r="G223" s="11"/>
      <c r="H223" s="11"/>
      <c r="I223" s="11"/>
      <c r="J223" s="11"/>
    </row>
    <row r="224" spans="1:10" ht="15.95" customHeight="1">
      <c r="A224" s="11"/>
      <c r="B224" s="11"/>
      <c r="C224" s="11"/>
      <c r="D224" s="11"/>
      <c r="E224" s="11"/>
      <c r="F224" s="11"/>
      <c r="G224" s="11"/>
      <c r="H224" s="11"/>
      <c r="I224" s="11"/>
      <c r="J224" s="11"/>
    </row>
    <row r="225" spans="1:10" ht="15.95" customHeight="1">
      <c r="A225" s="11"/>
      <c r="B225" s="11"/>
      <c r="C225" s="11"/>
      <c r="D225" s="11"/>
      <c r="E225" s="11"/>
      <c r="F225" s="11"/>
      <c r="G225" s="11"/>
      <c r="H225" s="11"/>
      <c r="I225" s="11"/>
      <c r="J225" s="11"/>
    </row>
    <row r="226" spans="1:10" ht="15.95" customHeight="1">
      <c r="A226" s="11"/>
      <c r="B226" s="11"/>
      <c r="C226" s="11"/>
      <c r="D226" s="11"/>
      <c r="E226" s="11"/>
      <c r="F226" s="11"/>
      <c r="G226" s="11"/>
      <c r="H226" s="11"/>
      <c r="I226" s="11"/>
      <c r="J226" s="11"/>
    </row>
    <row r="227" spans="1:10" ht="15.95" customHeight="1">
      <c r="A227" s="11"/>
      <c r="B227" s="11"/>
      <c r="C227" s="11"/>
      <c r="D227" s="11"/>
      <c r="E227" s="11"/>
      <c r="F227" s="11"/>
      <c r="G227" s="11"/>
      <c r="H227" s="11"/>
      <c r="I227" s="11"/>
      <c r="J227" s="11"/>
    </row>
    <row r="228" spans="1:10" ht="15.95" customHeight="1">
      <c r="A228" s="11"/>
      <c r="B228" s="11"/>
      <c r="C228" s="11"/>
      <c r="D228" s="11"/>
      <c r="E228" s="11"/>
      <c r="F228" s="11"/>
      <c r="G228" s="11"/>
      <c r="H228" s="11"/>
      <c r="I228" s="11"/>
      <c r="J228" s="11"/>
    </row>
    <row r="229" spans="1:10" ht="15.95" customHeight="1">
      <c r="A229" s="11"/>
      <c r="B229" s="11"/>
      <c r="C229" s="11"/>
      <c r="D229" s="11"/>
      <c r="E229" s="11"/>
      <c r="F229" s="11"/>
      <c r="G229" s="11"/>
      <c r="H229" s="11"/>
      <c r="I229" s="11"/>
      <c r="J229" s="11"/>
    </row>
    <row r="230" spans="1:10" ht="15.95" customHeight="1">
      <c r="A230" s="11"/>
      <c r="B230" s="11"/>
      <c r="C230" s="11"/>
      <c r="D230" s="11"/>
      <c r="E230" s="11"/>
      <c r="F230" s="11"/>
      <c r="G230" s="11"/>
      <c r="H230" s="11"/>
      <c r="I230" s="11"/>
      <c r="J230" s="11"/>
    </row>
    <row r="231" spans="1:10" ht="15.95" customHeight="1">
      <c r="A231" s="11"/>
      <c r="B231" s="11"/>
      <c r="C231" s="11"/>
      <c r="D231" s="11"/>
      <c r="E231" s="11"/>
      <c r="F231" s="11"/>
      <c r="G231" s="11"/>
      <c r="H231" s="11"/>
      <c r="I231" s="11"/>
      <c r="J231" s="11"/>
    </row>
    <row r="232" spans="1:10" ht="15.95" customHeight="1">
      <c r="A232" s="11"/>
      <c r="B232" s="11"/>
      <c r="C232" s="11"/>
      <c r="D232" s="11"/>
      <c r="E232" s="11"/>
      <c r="F232" s="11"/>
      <c r="G232" s="11"/>
      <c r="H232" s="11"/>
      <c r="I232" s="11"/>
      <c r="J232" s="11"/>
    </row>
    <row r="233" spans="1:10" ht="15.95" customHeight="1">
      <c r="A233" s="11"/>
      <c r="B233" s="11"/>
      <c r="C233" s="11"/>
      <c r="D233" s="11"/>
      <c r="E233" s="11"/>
      <c r="F233" s="11"/>
      <c r="G233" s="11"/>
      <c r="H233" s="11"/>
      <c r="I233" s="11"/>
      <c r="J233" s="11"/>
    </row>
    <row r="234" spans="1:10" ht="15.95" customHeight="1">
      <c r="A234" s="11"/>
      <c r="B234" s="11"/>
      <c r="C234" s="11"/>
      <c r="D234" s="11"/>
      <c r="E234" s="11"/>
      <c r="F234" s="11"/>
      <c r="G234" s="11"/>
      <c r="H234" s="11"/>
      <c r="I234" s="11"/>
      <c r="J234" s="11"/>
    </row>
    <row r="235" spans="1:10" ht="15.95" customHeight="1">
      <c r="A235" s="11"/>
      <c r="B235" s="11"/>
      <c r="C235" s="11"/>
      <c r="D235" s="11"/>
      <c r="E235" s="11"/>
      <c r="F235" s="11"/>
      <c r="G235" s="11"/>
      <c r="H235" s="11"/>
      <c r="I235" s="11"/>
      <c r="J235" s="11"/>
    </row>
    <row r="236" spans="1:10" ht="15.95" customHeight="1">
      <c r="A236" s="11"/>
      <c r="B236" s="11"/>
      <c r="C236" s="11"/>
      <c r="D236" s="11"/>
      <c r="E236" s="11"/>
      <c r="F236" s="11"/>
      <c r="G236" s="11"/>
      <c r="H236" s="11"/>
      <c r="I236" s="11"/>
      <c r="J236" s="11"/>
    </row>
    <row r="237" spans="1:10" ht="15.95" customHeight="1">
      <c r="A237" s="11"/>
      <c r="B237" s="11"/>
      <c r="C237" s="11"/>
      <c r="D237" s="11"/>
      <c r="E237" s="11"/>
      <c r="F237" s="11"/>
      <c r="G237" s="11"/>
      <c r="H237" s="11"/>
      <c r="I237" s="11"/>
      <c r="J237" s="11"/>
    </row>
    <row r="238" spans="1:10" ht="15.95" customHeight="1">
      <c r="A238" s="11"/>
      <c r="B238" s="11"/>
      <c r="C238" s="11"/>
      <c r="D238" s="11"/>
      <c r="E238" s="11"/>
      <c r="F238" s="11"/>
      <c r="G238" s="11"/>
      <c r="H238" s="11"/>
      <c r="I238" s="11"/>
      <c r="J238" s="11"/>
    </row>
    <row r="239" spans="1:10" ht="15.95" customHeight="1">
      <c r="A239" s="11"/>
      <c r="B239" s="11"/>
      <c r="C239" s="11"/>
      <c r="D239" s="11"/>
      <c r="E239" s="11"/>
      <c r="F239" s="11"/>
      <c r="G239" s="11"/>
      <c r="H239" s="11"/>
      <c r="I239" s="11"/>
      <c r="J239" s="11"/>
    </row>
    <row r="240" spans="1:10" ht="15.95" customHeight="1">
      <c r="A240" s="11"/>
      <c r="B240" s="11"/>
      <c r="C240" s="11"/>
      <c r="D240" s="11"/>
      <c r="E240" s="11"/>
      <c r="F240" s="11"/>
      <c r="G240" s="11"/>
      <c r="H240" s="11"/>
      <c r="I240" s="11"/>
      <c r="J240" s="11"/>
    </row>
    <row r="241" spans="1:10" ht="15.95" customHeight="1">
      <c r="A241" s="11"/>
      <c r="B241" s="11"/>
      <c r="C241" s="11"/>
      <c r="D241" s="11"/>
      <c r="E241" s="11"/>
      <c r="F241" s="11"/>
      <c r="G241" s="11"/>
      <c r="H241" s="11"/>
      <c r="I241" s="11"/>
      <c r="J241" s="11"/>
    </row>
    <row r="242" spans="1:10" ht="15.95" customHeight="1">
      <c r="A242" s="11"/>
      <c r="B242" s="11"/>
      <c r="C242" s="11"/>
      <c r="D242" s="11"/>
      <c r="E242" s="11"/>
      <c r="F242" s="11"/>
      <c r="G242" s="11"/>
      <c r="H242" s="11"/>
      <c r="I242" s="11"/>
      <c r="J242" s="11"/>
    </row>
    <row r="243" spans="1:10" ht="15.95" customHeight="1">
      <c r="A243" s="11"/>
      <c r="B243" s="11"/>
      <c r="C243" s="11"/>
      <c r="D243" s="11"/>
      <c r="E243" s="11"/>
      <c r="F243" s="11"/>
      <c r="G243" s="11"/>
      <c r="H243" s="11"/>
      <c r="I243" s="11"/>
      <c r="J243" s="11"/>
    </row>
    <row r="244" spans="1:10" ht="15.95" customHeight="1">
      <c r="A244" s="11"/>
      <c r="B244" s="11"/>
      <c r="C244" s="11"/>
      <c r="D244" s="11"/>
      <c r="E244" s="11"/>
      <c r="F244" s="11"/>
      <c r="G244" s="11"/>
      <c r="H244" s="11"/>
      <c r="I244" s="11"/>
      <c r="J244" s="11"/>
    </row>
    <row r="245" spans="1:10" ht="15.95" customHeight="1">
      <c r="A245" s="11"/>
      <c r="B245" s="11"/>
      <c r="C245" s="11"/>
      <c r="D245" s="11"/>
      <c r="E245" s="11"/>
      <c r="F245" s="11"/>
      <c r="G245" s="11"/>
      <c r="H245" s="11"/>
      <c r="I245" s="11"/>
      <c r="J245" s="11"/>
    </row>
    <row r="246" spans="1:10" ht="15.95" customHeight="1">
      <c r="A246" s="11"/>
      <c r="B246" s="11"/>
      <c r="C246" s="11"/>
      <c r="D246" s="11"/>
      <c r="E246" s="11"/>
      <c r="F246" s="11"/>
      <c r="G246" s="11"/>
      <c r="H246" s="11"/>
      <c r="I246" s="11"/>
      <c r="J246" s="11"/>
    </row>
    <row r="247" spans="1:10" ht="15.95" customHeight="1">
      <c r="A247" s="11"/>
      <c r="B247" s="11"/>
      <c r="C247" s="11"/>
      <c r="D247" s="11"/>
      <c r="E247" s="11"/>
      <c r="F247" s="11"/>
      <c r="G247" s="11"/>
      <c r="H247" s="11"/>
      <c r="I247" s="11"/>
      <c r="J247" s="11"/>
    </row>
    <row r="248" spans="1:10" ht="15.95" customHeight="1">
      <c r="A248" s="11"/>
      <c r="B248" s="11"/>
      <c r="C248" s="11"/>
      <c r="D248" s="11"/>
      <c r="E248" s="11"/>
      <c r="F248" s="11"/>
      <c r="G248" s="11"/>
      <c r="H248" s="11"/>
      <c r="I248" s="11"/>
      <c r="J248" s="11"/>
    </row>
    <row r="249" spans="1:10" ht="15.95" customHeight="1">
      <c r="A249" s="11"/>
      <c r="B249" s="11"/>
      <c r="C249" s="11"/>
      <c r="D249" s="11"/>
      <c r="E249" s="11"/>
      <c r="F249" s="11"/>
      <c r="G249" s="11"/>
      <c r="H249" s="11"/>
      <c r="I249" s="11"/>
      <c r="J249" s="11"/>
    </row>
    <row r="250" spans="1:10" ht="15.95" customHeight="1">
      <c r="A250" s="11"/>
      <c r="B250" s="11"/>
      <c r="C250" s="11"/>
      <c r="D250" s="11"/>
      <c r="E250" s="11"/>
      <c r="F250" s="11"/>
      <c r="G250" s="11"/>
      <c r="H250" s="11"/>
      <c r="I250" s="11"/>
      <c r="J250" s="11"/>
    </row>
    <row r="251" spans="1:10" ht="15.95" customHeight="1">
      <c r="A251" s="11"/>
      <c r="B251" s="11"/>
      <c r="C251" s="11"/>
      <c r="D251" s="11"/>
      <c r="E251" s="11"/>
      <c r="F251" s="11"/>
      <c r="G251" s="11"/>
      <c r="H251" s="11"/>
      <c r="I251" s="11"/>
      <c r="J251" s="11"/>
    </row>
    <row r="252" spans="1:10" ht="15.95" customHeight="1">
      <c r="A252" s="11"/>
      <c r="B252" s="11"/>
      <c r="C252" s="11"/>
      <c r="D252" s="11"/>
      <c r="E252" s="11"/>
      <c r="F252" s="11"/>
      <c r="G252" s="11"/>
      <c r="H252" s="11"/>
      <c r="I252" s="11"/>
      <c r="J252" s="11"/>
    </row>
    <row r="253" spans="1:10" ht="15.95" customHeight="1">
      <c r="A253" s="11"/>
      <c r="B253" s="11"/>
      <c r="C253" s="11"/>
      <c r="D253" s="11"/>
      <c r="E253" s="11"/>
      <c r="F253" s="11"/>
      <c r="G253" s="11"/>
      <c r="H253" s="11"/>
      <c r="I253" s="11"/>
      <c r="J253" s="11"/>
    </row>
    <row r="254" spans="1:10" ht="15.95" customHeight="1">
      <c r="A254" s="11"/>
      <c r="B254" s="11"/>
      <c r="C254" s="11"/>
      <c r="D254" s="11"/>
      <c r="E254" s="11"/>
      <c r="F254" s="11"/>
      <c r="G254" s="11"/>
      <c r="H254" s="11"/>
      <c r="I254" s="11"/>
      <c r="J254" s="11"/>
    </row>
    <row r="255" spans="1:10" ht="15.95" customHeight="1">
      <c r="A255" s="11"/>
      <c r="B255" s="11"/>
      <c r="C255" s="11"/>
      <c r="D255" s="11"/>
      <c r="E255" s="11"/>
      <c r="F255" s="11"/>
      <c r="G255" s="11"/>
      <c r="H255" s="11"/>
      <c r="I255" s="11"/>
      <c r="J255" s="11"/>
    </row>
    <row r="256" spans="1:10" ht="15.95" customHeight="1">
      <c r="A256" s="11"/>
      <c r="B256" s="11"/>
      <c r="C256" s="11"/>
      <c r="D256" s="11"/>
      <c r="E256" s="11"/>
      <c r="F256" s="11"/>
      <c r="G256" s="11"/>
      <c r="H256" s="11"/>
      <c r="I256" s="11"/>
      <c r="J256" s="11"/>
    </row>
    <row r="257" spans="1:10" ht="15.95" customHeight="1">
      <c r="A257" s="11"/>
      <c r="B257" s="11"/>
      <c r="C257" s="11"/>
      <c r="D257" s="11"/>
      <c r="E257" s="11"/>
      <c r="F257" s="11"/>
      <c r="G257" s="11"/>
      <c r="H257" s="11"/>
      <c r="I257" s="11"/>
      <c r="J257" s="11"/>
    </row>
    <row r="258" spans="1:10" ht="15.95" customHeight="1">
      <c r="A258" s="11"/>
      <c r="B258" s="11"/>
      <c r="C258" s="11"/>
      <c r="D258" s="11"/>
      <c r="E258" s="11"/>
      <c r="F258" s="11"/>
      <c r="G258" s="11"/>
      <c r="H258" s="11"/>
      <c r="I258" s="11"/>
      <c r="J258" s="11"/>
    </row>
    <row r="259" spans="1:10" ht="15.95" customHeight="1">
      <c r="A259" s="11"/>
      <c r="B259" s="11"/>
      <c r="C259" s="11"/>
      <c r="D259" s="11"/>
      <c r="E259" s="11"/>
      <c r="F259" s="11"/>
      <c r="G259" s="11"/>
      <c r="H259" s="11"/>
      <c r="I259" s="11"/>
      <c r="J259" s="11"/>
    </row>
    <row r="260" spans="1:10" ht="15.95" customHeight="1">
      <c r="A260" s="11"/>
      <c r="B260" s="11"/>
      <c r="C260" s="11"/>
      <c r="D260" s="11"/>
      <c r="E260" s="11"/>
      <c r="F260" s="11"/>
      <c r="G260" s="11"/>
      <c r="H260" s="11"/>
      <c r="I260" s="11"/>
      <c r="J260" s="11"/>
    </row>
    <row r="261" spans="1:10" ht="15.95" customHeight="1">
      <c r="A261" s="11"/>
      <c r="B261" s="11"/>
      <c r="C261" s="11"/>
      <c r="D261" s="11"/>
      <c r="E261" s="11"/>
      <c r="F261" s="11"/>
      <c r="G261" s="11"/>
      <c r="H261" s="11"/>
      <c r="I261" s="11"/>
      <c r="J261" s="11"/>
    </row>
    <row r="262" spans="1:10" ht="15.95" customHeight="1">
      <c r="A262" s="11"/>
      <c r="B262" s="11"/>
      <c r="C262" s="11"/>
      <c r="D262" s="11"/>
      <c r="E262" s="11"/>
      <c r="F262" s="11"/>
      <c r="G262" s="11"/>
      <c r="H262" s="11"/>
      <c r="I262" s="11"/>
      <c r="J262" s="11"/>
    </row>
    <row r="263" spans="1:10" ht="15.95" customHeight="1">
      <c r="A263" s="11"/>
      <c r="B263" s="11"/>
      <c r="C263" s="11"/>
      <c r="D263" s="11"/>
      <c r="E263" s="11"/>
      <c r="F263" s="11"/>
      <c r="G263" s="11"/>
      <c r="H263" s="11"/>
      <c r="I263" s="11"/>
      <c r="J263" s="11"/>
    </row>
    <row r="264" spans="1:10" ht="15.95" customHeight="1">
      <c r="A264" s="11"/>
      <c r="B264" s="11"/>
      <c r="C264" s="11"/>
      <c r="D264" s="11"/>
      <c r="E264" s="11"/>
      <c r="F264" s="11"/>
      <c r="G264" s="11"/>
      <c r="H264" s="11"/>
      <c r="I264" s="11"/>
      <c r="J264" s="11"/>
    </row>
    <row r="265" spans="1:10" ht="15.95" customHeight="1">
      <c r="A265" s="11"/>
      <c r="B265" s="11"/>
      <c r="C265" s="11"/>
      <c r="D265" s="11"/>
      <c r="E265" s="11"/>
      <c r="F265" s="11"/>
      <c r="G265" s="11"/>
      <c r="H265" s="11"/>
      <c r="I265" s="11"/>
      <c r="J265" s="11"/>
    </row>
    <row r="266" spans="1:10" ht="15.95" customHeight="1">
      <c r="A266" s="11"/>
      <c r="B266" s="11"/>
      <c r="C266" s="11"/>
      <c r="D266" s="11"/>
      <c r="E266" s="11"/>
      <c r="F266" s="11"/>
      <c r="G266" s="11"/>
      <c r="H266" s="11"/>
      <c r="I266" s="11"/>
      <c r="J266" s="11"/>
    </row>
    <row r="267" spans="1:10" ht="15.95" customHeight="1">
      <c r="A267" s="11"/>
      <c r="B267" s="11"/>
      <c r="C267" s="11"/>
      <c r="D267" s="11"/>
      <c r="E267" s="11"/>
      <c r="F267" s="11"/>
      <c r="G267" s="11"/>
      <c r="H267" s="11"/>
      <c r="I267" s="11"/>
      <c r="J267" s="11"/>
    </row>
    <row r="268" spans="1:10" ht="15.95" customHeight="1">
      <c r="A268" s="11"/>
      <c r="B268" s="11"/>
      <c r="C268" s="11"/>
      <c r="D268" s="11"/>
      <c r="E268" s="11"/>
      <c r="F268" s="11"/>
      <c r="G268" s="11"/>
      <c r="H268" s="11"/>
      <c r="I268" s="11"/>
      <c r="J268" s="11"/>
    </row>
    <row r="269" spans="1:10" ht="15.95" customHeight="1">
      <c r="A269" s="11"/>
      <c r="B269" s="11"/>
      <c r="C269" s="11"/>
      <c r="D269" s="11"/>
      <c r="E269" s="11"/>
      <c r="F269" s="11"/>
      <c r="G269" s="11"/>
      <c r="H269" s="11"/>
      <c r="I269" s="11"/>
      <c r="J269" s="11"/>
    </row>
    <row r="270" spans="1:10" ht="15.95" customHeight="1">
      <c r="A270" s="11"/>
      <c r="B270" s="11"/>
      <c r="C270" s="11"/>
      <c r="D270" s="11"/>
      <c r="E270" s="11"/>
      <c r="F270" s="11"/>
      <c r="G270" s="11"/>
      <c r="H270" s="11"/>
      <c r="I270" s="11"/>
      <c r="J270" s="11"/>
    </row>
    <row r="271" spans="1:10" ht="15.95" customHeight="1">
      <c r="A271" s="11"/>
      <c r="B271" s="11"/>
      <c r="C271" s="11"/>
      <c r="D271" s="11"/>
      <c r="E271" s="11"/>
      <c r="F271" s="11"/>
      <c r="G271" s="11"/>
      <c r="H271" s="11"/>
      <c r="I271" s="11"/>
      <c r="J271" s="11"/>
    </row>
    <row r="272" spans="1:10" ht="15.95" customHeight="1">
      <c r="A272" s="11"/>
      <c r="B272" s="11"/>
      <c r="C272" s="11"/>
      <c r="D272" s="11"/>
      <c r="E272" s="11"/>
      <c r="F272" s="11"/>
      <c r="G272" s="11"/>
      <c r="H272" s="11"/>
      <c r="I272" s="11"/>
      <c r="J272" s="11"/>
    </row>
    <row r="273" ht="15.95" customHeight="1"/>
    <row r="274" ht="15.95" customHeight="1"/>
    <row r="275" ht="15.95" customHeight="1"/>
    <row r="276" ht="15.95" customHeight="1"/>
    <row r="277" ht="15.95" customHeight="1"/>
    <row r="278" ht="15.95" customHeight="1"/>
    <row r="279" ht="15.95" customHeight="1"/>
    <row r="280" ht="15.95" customHeight="1"/>
    <row r="281" ht="15.95" customHeight="1"/>
    <row r="282" ht="15.95" customHeight="1"/>
    <row r="283" ht="15.95" customHeight="1"/>
    <row r="284" ht="15.95" customHeight="1"/>
    <row r="285" ht="15.95" customHeight="1"/>
    <row r="286" ht="15.95" customHeight="1"/>
    <row r="287" ht="15.95" customHeight="1"/>
    <row r="28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sheetData>
  <mergeCells count="1">
    <mergeCell ref="A20:I20"/>
  </mergeCells>
  <pageMargins left="0.65" right="0.34" top="0.94488188976377996" bottom="1.49606299212598" header="0.511811023622047" footer="1.1811023622047201"/>
  <pageSetup paperSize="9" firstPageNumber="341"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14"/>
  <sheetViews>
    <sheetView workbookViewId="0">
      <pane xSplit="1" ySplit="7" topLeftCell="E8" activePane="bottomRight" state="frozen"/>
      <selection activeCell="R10" sqref="R10"/>
      <selection pane="topRight" activeCell="R10" sqref="R10"/>
      <selection pane="bottomLeft" activeCell="R10" sqref="R10"/>
      <selection pane="bottomRight" activeCell="R10" sqref="R10"/>
    </sheetView>
  </sheetViews>
  <sheetFormatPr defaultRowHeight="14.25"/>
  <cols>
    <col min="1" max="1" width="25.5703125" style="30" customWidth="1"/>
    <col min="2" max="4" width="10.85546875" style="356" hidden="1" customWidth="1"/>
    <col min="5" max="8" width="10.85546875" style="356" customWidth="1"/>
    <col min="9" max="9" width="9.42578125" style="30" customWidth="1"/>
    <col min="10" max="10" width="10.85546875" style="30" customWidth="1"/>
    <col min="11" max="16384" width="9.140625" style="282"/>
  </cols>
  <sheetData>
    <row r="1" spans="1:10" s="270" customFormat="1" ht="24" customHeight="1">
      <c r="A1" s="269" t="s">
        <v>660</v>
      </c>
      <c r="B1" s="356"/>
      <c r="C1" s="356"/>
      <c r="D1" s="356"/>
      <c r="E1" s="356"/>
      <c r="F1" s="356"/>
      <c r="G1" s="356"/>
      <c r="H1" s="356"/>
    </row>
    <row r="2" spans="1:10" s="270" customFormat="1" ht="20.100000000000001" customHeight="1">
      <c r="A2" s="272" t="s">
        <v>461</v>
      </c>
      <c r="B2" s="356"/>
      <c r="C2" s="356"/>
      <c r="D2" s="356"/>
      <c r="E2" s="356"/>
      <c r="F2" s="356"/>
      <c r="G2" s="356"/>
      <c r="H2" s="356"/>
    </row>
    <row r="3" spans="1:10" s="270" customFormat="1" ht="12" customHeight="1">
      <c r="B3" s="356"/>
      <c r="C3" s="356"/>
      <c r="D3" s="356"/>
      <c r="E3" s="356"/>
      <c r="F3" s="356"/>
      <c r="G3" s="356"/>
      <c r="H3" s="356"/>
    </row>
    <row r="4" spans="1:10" s="30" customFormat="1" ht="15.75" customHeight="1">
      <c r="A4" s="273"/>
      <c r="B4" s="356"/>
      <c r="C4" s="356"/>
      <c r="D4" s="356"/>
      <c r="F4" s="356"/>
      <c r="G4" s="356"/>
      <c r="H4" s="418"/>
      <c r="I4" s="418" t="s">
        <v>462</v>
      </c>
      <c r="J4" s="270"/>
    </row>
    <row r="5" spans="1:10" s="327" customFormat="1" ht="23.25" customHeight="1">
      <c r="A5" s="324"/>
      <c r="B5" s="325">
        <v>2010</v>
      </c>
      <c r="C5" s="325">
        <v>2014</v>
      </c>
      <c r="D5" s="325">
        <v>2015</v>
      </c>
      <c r="E5" s="325">
        <v>2016</v>
      </c>
      <c r="F5" s="325">
        <v>2017</v>
      </c>
      <c r="G5" s="325">
        <v>2018</v>
      </c>
      <c r="H5" s="325">
        <v>2019</v>
      </c>
      <c r="I5" s="325">
        <v>2020</v>
      </c>
      <c r="J5" s="326"/>
    </row>
    <row r="6" spans="1:10" s="30" customFormat="1" ht="12" customHeight="1">
      <c r="A6" s="29"/>
      <c r="B6" s="29"/>
      <c r="C6" s="29"/>
      <c r="D6" s="29"/>
      <c r="E6" s="29"/>
      <c r="F6" s="29"/>
      <c r="G6" s="29"/>
      <c r="H6" s="29"/>
      <c r="I6" s="328"/>
      <c r="J6" s="270"/>
    </row>
    <row r="7" spans="1:10" s="30" customFormat="1" ht="27" customHeight="1">
      <c r="A7" s="324" t="s">
        <v>2</v>
      </c>
      <c r="B7" s="329">
        <f t="shared" ref="B7:D7" si="0">SUM(B8:B32)</f>
        <v>1265</v>
      </c>
      <c r="C7" s="329">
        <f t="shared" si="0"/>
        <v>995.9</v>
      </c>
      <c r="D7" s="329">
        <f t="shared" si="0"/>
        <v>893.3</v>
      </c>
      <c r="E7" s="329">
        <v>952.80000000000007</v>
      </c>
      <c r="F7" s="329">
        <v>1211.3</v>
      </c>
      <c r="G7" s="329">
        <v>1004.5299999999999</v>
      </c>
      <c r="H7" s="329">
        <v>1090.68</v>
      </c>
      <c r="I7" s="329">
        <v>1171.3699999999999</v>
      </c>
      <c r="J7" s="270"/>
    </row>
    <row r="8" spans="1:10" s="30" customFormat="1" ht="29.25" customHeight="1">
      <c r="A8" s="19" t="s">
        <v>3</v>
      </c>
      <c r="B8" s="330">
        <v>0</v>
      </c>
      <c r="C8" s="330">
        <v>2</v>
      </c>
      <c r="D8" s="330">
        <v>2.2999999999999998</v>
      </c>
      <c r="E8" s="330">
        <v>0.2</v>
      </c>
      <c r="F8" s="330">
        <v>1.3</v>
      </c>
      <c r="G8" s="330">
        <v>0.82</v>
      </c>
      <c r="H8" s="330">
        <v>2.2000000000000002</v>
      </c>
      <c r="I8" s="138">
        <v>3.02</v>
      </c>
      <c r="J8" s="270"/>
    </row>
    <row r="9" spans="1:10" s="30" customFormat="1" ht="20.25" customHeight="1">
      <c r="A9" s="186" t="s">
        <v>4</v>
      </c>
      <c r="B9" s="419"/>
      <c r="C9" s="419"/>
      <c r="D9" s="419"/>
      <c r="E9" s="419"/>
      <c r="F9" s="419"/>
      <c r="G9" s="356"/>
      <c r="H9" s="419"/>
      <c r="I9" s="136"/>
      <c r="J9" s="270"/>
    </row>
    <row r="10" spans="1:10" s="30" customFormat="1" ht="20.25" customHeight="1">
      <c r="A10" s="19" t="s">
        <v>5</v>
      </c>
      <c r="B10" s="330">
        <v>0</v>
      </c>
      <c r="C10" s="330">
        <v>0</v>
      </c>
      <c r="D10" s="330">
        <v>0</v>
      </c>
      <c r="E10" s="330">
        <v>0</v>
      </c>
      <c r="F10" s="330">
        <v>0</v>
      </c>
      <c r="G10" s="330">
        <v>0</v>
      </c>
      <c r="H10" s="330">
        <v>0</v>
      </c>
      <c r="I10" s="330">
        <v>0</v>
      </c>
      <c r="J10" s="270"/>
    </row>
    <row r="11" spans="1:10" s="30" customFormat="1" ht="20.25" customHeight="1">
      <c r="A11" s="186" t="s">
        <v>6</v>
      </c>
      <c r="B11" s="419"/>
      <c r="C11" s="419"/>
      <c r="D11" s="419"/>
      <c r="E11" s="419"/>
      <c r="F11" s="419"/>
      <c r="G11" s="356"/>
      <c r="H11" s="419"/>
      <c r="I11" s="356"/>
      <c r="J11" s="270"/>
    </row>
    <row r="12" spans="1:10" s="30" customFormat="1" ht="20.25" customHeight="1">
      <c r="A12" s="19" t="s">
        <v>7</v>
      </c>
      <c r="B12" s="330">
        <v>79</v>
      </c>
      <c r="C12" s="330">
        <v>121</v>
      </c>
      <c r="D12" s="330">
        <v>137</v>
      </c>
      <c r="E12" s="330">
        <v>158.5</v>
      </c>
      <c r="F12" s="330">
        <v>171</v>
      </c>
      <c r="G12" s="330">
        <v>138</v>
      </c>
      <c r="H12" s="330">
        <v>138</v>
      </c>
      <c r="I12" s="138">
        <v>147.69999999999999</v>
      </c>
      <c r="J12" s="270"/>
    </row>
    <row r="13" spans="1:10" s="30" customFormat="1" ht="20.25" customHeight="1">
      <c r="A13" s="186" t="s">
        <v>8</v>
      </c>
      <c r="B13" s="419"/>
      <c r="C13" s="419"/>
      <c r="D13" s="419"/>
      <c r="E13" s="419"/>
      <c r="F13" s="419"/>
      <c r="G13" s="356"/>
      <c r="H13" s="419"/>
      <c r="I13" s="138"/>
      <c r="J13" s="270"/>
    </row>
    <row r="14" spans="1:10" s="30" customFormat="1" ht="20.25" customHeight="1">
      <c r="A14" s="19" t="s">
        <v>9</v>
      </c>
      <c r="B14" s="330">
        <v>0</v>
      </c>
      <c r="C14" s="330">
        <v>0</v>
      </c>
      <c r="D14" s="330">
        <v>0</v>
      </c>
      <c r="E14" s="330">
        <v>0</v>
      </c>
      <c r="F14" s="330">
        <v>0</v>
      </c>
      <c r="G14" s="330">
        <v>0</v>
      </c>
      <c r="H14" s="330">
        <v>0</v>
      </c>
      <c r="I14" s="330">
        <v>0</v>
      </c>
      <c r="J14" s="270"/>
    </row>
    <row r="15" spans="1:10" s="30" customFormat="1" ht="20.25" customHeight="1">
      <c r="A15" s="186" t="s">
        <v>31</v>
      </c>
      <c r="B15" s="419"/>
      <c r="C15" s="419"/>
      <c r="D15" s="419"/>
      <c r="E15" s="419"/>
      <c r="F15" s="419"/>
      <c r="G15" s="356"/>
      <c r="H15" s="419"/>
      <c r="I15" s="138"/>
      <c r="J15" s="270"/>
    </row>
    <row r="16" spans="1:10" s="30" customFormat="1" ht="20.25" customHeight="1">
      <c r="A16" s="19" t="s">
        <v>11</v>
      </c>
      <c r="B16" s="330">
        <v>113</v>
      </c>
      <c r="C16" s="330">
        <v>98.8</v>
      </c>
      <c r="D16" s="330">
        <v>172</v>
      </c>
      <c r="E16" s="330">
        <v>168.2</v>
      </c>
      <c r="F16" s="330">
        <v>199</v>
      </c>
      <c r="G16" s="330">
        <v>224.56</v>
      </c>
      <c r="H16" s="330">
        <v>235.79999999999998</v>
      </c>
      <c r="I16" s="138">
        <v>259.5</v>
      </c>
      <c r="J16" s="270"/>
    </row>
    <row r="17" spans="1:10" s="30" customFormat="1" ht="20.25" customHeight="1">
      <c r="A17" s="186" t="s">
        <v>32</v>
      </c>
      <c r="B17" s="419"/>
      <c r="C17" s="419"/>
      <c r="D17" s="419"/>
      <c r="E17" s="419"/>
      <c r="F17" s="419"/>
      <c r="G17" s="356"/>
      <c r="H17" s="419"/>
      <c r="I17" s="138"/>
      <c r="J17" s="270"/>
    </row>
    <row r="18" spans="1:10" s="30" customFormat="1" ht="20.25" customHeight="1">
      <c r="A18" s="19" t="s">
        <v>13</v>
      </c>
      <c r="B18" s="330">
        <v>0</v>
      </c>
      <c r="C18" s="330">
        <v>12</v>
      </c>
      <c r="D18" s="330">
        <v>5</v>
      </c>
      <c r="E18" s="330">
        <v>1</v>
      </c>
      <c r="F18" s="330">
        <v>22</v>
      </c>
      <c r="G18" s="330">
        <v>24.7</v>
      </c>
      <c r="H18" s="330">
        <v>18.5</v>
      </c>
      <c r="I18" s="138">
        <v>40.200000000000003</v>
      </c>
      <c r="J18" s="270"/>
    </row>
    <row r="19" spans="1:10" s="30" customFormat="1" ht="20.25" customHeight="1">
      <c r="A19" s="186" t="s">
        <v>34</v>
      </c>
      <c r="B19" s="419"/>
      <c r="C19" s="419"/>
      <c r="D19" s="419"/>
      <c r="E19" s="419"/>
      <c r="F19" s="419"/>
      <c r="G19" s="356"/>
      <c r="H19" s="419"/>
      <c r="I19" s="138"/>
      <c r="J19" s="270"/>
    </row>
    <row r="20" spans="1:10" s="30" customFormat="1" ht="20.25" customHeight="1">
      <c r="A20" s="19" t="s">
        <v>15</v>
      </c>
      <c r="B20" s="330">
        <v>0</v>
      </c>
      <c r="C20" s="330">
        <v>99.6</v>
      </c>
      <c r="D20" s="330">
        <v>75</v>
      </c>
      <c r="E20" s="330">
        <v>155.69999999999999</v>
      </c>
      <c r="F20" s="330">
        <v>158</v>
      </c>
      <c r="G20" s="330">
        <v>146.6</v>
      </c>
      <c r="H20" s="330">
        <v>223.39999999999998</v>
      </c>
      <c r="I20" s="138">
        <v>307.2</v>
      </c>
      <c r="J20" s="270"/>
    </row>
    <row r="21" spans="1:10" s="30" customFormat="1" ht="20.25" customHeight="1">
      <c r="A21" s="186" t="s">
        <v>35</v>
      </c>
      <c r="B21" s="419"/>
      <c r="C21" s="419"/>
      <c r="D21" s="419"/>
      <c r="E21" s="419"/>
      <c r="F21" s="419"/>
      <c r="G21" s="356"/>
      <c r="H21" s="419"/>
      <c r="I21" s="138"/>
      <c r="J21" s="270"/>
    </row>
    <row r="22" spans="1:10" s="30" customFormat="1" ht="20.25" customHeight="1">
      <c r="A22" s="19" t="s">
        <v>17</v>
      </c>
      <c r="B22" s="330">
        <v>80</v>
      </c>
      <c r="C22" s="330">
        <v>16.3</v>
      </c>
      <c r="D22" s="330">
        <v>26</v>
      </c>
      <c r="E22" s="330">
        <v>34.299999999999997</v>
      </c>
      <c r="F22" s="330">
        <v>114</v>
      </c>
      <c r="G22" s="330">
        <v>71.3</v>
      </c>
      <c r="H22" s="330">
        <v>73.400000000000006</v>
      </c>
      <c r="I22" s="138">
        <v>97.5</v>
      </c>
      <c r="J22" s="270"/>
    </row>
    <row r="23" spans="1:10" s="30" customFormat="1" ht="20.25" customHeight="1">
      <c r="A23" s="186" t="s">
        <v>36</v>
      </c>
      <c r="B23" s="419"/>
      <c r="C23" s="419"/>
      <c r="D23" s="419"/>
      <c r="E23" s="419"/>
      <c r="F23" s="419"/>
      <c r="G23" s="356"/>
      <c r="H23" s="419"/>
      <c r="I23" s="138"/>
      <c r="J23" s="270"/>
    </row>
    <row r="24" spans="1:10" s="30" customFormat="1" ht="20.25" customHeight="1">
      <c r="A24" s="19" t="s">
        <v>19</v>
      </c>
      <c r="B24" s="330">
        <v>6</v>
      </c>
      <c r="C24" s="330">
        <v>83.1</v>
      </c>
      <c r="D24" s="330">
        <v>85</v>
      </c>
      <c r="E24" s="330">
        <v>85.9</v>
      </c>
      <c r="F24" s="330">
        <v>96</v>
      </c>
      <c r="G24" s="356">
        <v>85</v>
      </c>
      <c r="H24" s="330">
        <v>82.97999999999999</v>
      </c>
      <c r="I24" s="138">
        <v>76.3</v>
      </c>
      <c r="J24" s="270"/>
    </row>
    <row r="25" spans="1:10" s="30" customFormat="1" ht="20.25" customHeight="1">
      <c r="A25" s="186" t="s">
        <v>37</v>
      </c>
      <c r="B25" s="419"/>
      <c r="C25" s="419"/>
      <c r="D25" s="419"/>
      <c r="E25" s="419"/>
      <c r="F25" s="419"/>
      <c r="G25" s="356"/>
      <c r="H25" s="419"/>
      <c r="I25" s="138"/>
      <c r="J25" s="270"/>
    </row>
    <row r="26" spans="1:10" s="30" customFormat="1" ht="20.25" customHeight="1">
      <c r="A26" s="19" t="s">
        <v>21</v>
      </c>
      <c r="B26" s="330">
        <v>550</v>
      </c>
      <c r="C26" s="330">
        <v>135.19999999999999</v>
      </c>
      <c r="D26" s="330">
        <v>84</v>
      </c>
      <c r="E26" s="330">
        <v>48.7</v>
      </c>
      <c r="F26" s="330">
        <v>36</v>
      </c>
      <c r="G26" s="330">
        <v>15</v>
      </c>
      <c r="H26" s="330">
        <v>14.5</v>
      </c>
      <c r="I26" s="138">
        <v>9</v>
      </c>
      <c r="J26" s="270"/>
    </row>
    <row r="27" spans="1:10" s="30" customFormat="1" ht="20.25" customHeight="1">
      <c r="A27" s="186" t="s">
        <v>38</v>
      </c>
      <c r="B27" s="419"/>
      <c r="C27" s="419"/>
      <c r="D27" s="419"/>
      <c r="E27" s="419"/>
      <c r="F27" s="419"/>
      <c r="G27" s="356"/>
      <c r="H27" s="419"/>
      <c r="I27" s="138"/>
      <c r="J27" s="270"/>
    </row>
    <row r="28" spans="1:10" s="30" customFormat="1" ht="20.25" customHeight="1">
      <c r="A28" s="19" t="s">
        <v>23</v>
      </c>
      <c r="B28" s="330">
        <v>400</v>
      </c>
      <c r="C28" s="330">
        <v>209.8</v>
      </c>
      <c r="D28" s="330">
        <v>153</v>
      </c>
      <c r="E28" s="330">
        <v>154.19999999999999</v>
      </c>
      <c r="F28" s="330">
        <v>210</v>
      </c>
      <c r="G28" s="330">
        <v>199.7</v>
      </c>
      <c r="H28" s="330">
        <v>191.6</v>
      </c>
      <c r="I28" s="138">
        <v>112.60000000000001</v>
      </c>
      <c r="J28" s="270"/>
    </row>
    <row r="29" spans="1:10" s="30" customFormat="1" ht="20.25" customHeight="1">
      <c r="A29" s="186" t="s">
        <v>39</v>
      </c>
      <c r="B29" s="419"/>
      <c r="C29" s="419"/>
      <c r="D29" s="419"/>
      <c r="E29" s="419"/>
      <c r="F29" s="419"/>
      <c r="G29" s="356"/>
      <c r="H29" s="419"/>
      <c r="I29" s="138"/>
      <c r="J29" s="270"/>
    </row>
    <row r="30" spans="1:10" s="30" customFormat="1" ht="20.25" customHeight="1">
      <c r="A30" s="19" t="s">
        <v>25</v>
      </c>
      <c r="B30" s="330">
        <v>37</v>
      </c>
      <c r="C30" s="330">
        <v>218.1</v>
      </c>
      <c r="D30" s="330">
        <v>154</v>
      </c>
      <c r="E30" s="330">
        <v>146.1</v>
      </c>
      <c r="F30" s="330">
        <v>204</v>
      </c>
      <c r="G30" s="330">
        <v>98.850000000000009</v>
      </c>
      <c r="H30" s="330">
        <v>110.30000000000001</v>
      </c>
      <c r="I30" s="138">
        <v>118.35</v>
      </c>
      <c r="J30" s="270"/>
    </row>
    <row r="31" spans="1:10" s="30" customFormat="1" ht="25.5" customHeight="1">
      <c r="A31" s="420" t="s">
        <v>40</v>
      </c>
      <c r="B31" s="421"/>
      <c r="C31" s="421"/>
      <c r="D31" s="421"/>
      <c r="E31" s="421"/>
      <c r="F31" s="421"/>
      <c r="G31" s="356"/>
      <c r="H31" s="421"/>
      <c r="I31" s="138"/>
      <c r="J31" s="270"/>
    </row>
    <row r="32" spans="1:10" s="30" customFormat="1" ht="6" customHeight="1">
      <c r="A32" s="331"/>
      <c r="B32" s="331"/>
      <c r="C32" s="331"/>
      <c r="D32" s="331"/>
      <c r="E32" s="331"/>
      <c r="F32" s="331"/>
      <c r="G32" s="331"/>
      <c r="H32" s="331"/>
      <c r="I32" s="356"/>
      <c r="J32" s="270"/>
    </row>
    <row r="33" spans="1:10" s="30" customFormat="1" ht="19.5" customHeight="1">
      <c r="A33" s="138"/>
      <c r="B33" s="356"/>
      <c r="C33" s="356"/>
      <c r="D33" s="356"/>
      <c r="E33" s="356"/>
      <c r="F33" s="356"/>
      <c r="G33" s="356"/>
      <c r="H33" s="356"/>
      <c r="I33" s="356"/>
      <c r="J33" s="270"/>
    </row>
    <row r="34" spans="1:10" s="30" customFormat="1" ht="20.100000000000001" customHeight="1">
      <c r="A34" s="138"/>
      <c r="B34" s="356"/>
      <c r="C34" s="356"/>
      <c r="D34" s="356"/>
      <c r="E34" s="356"/>
      <c r="F34" s="356"/>
      <c r="G34" s="356"/>
      <c r="H34" s="356"/>
      <c r="J34" s="270"/>
    </row>
    <row r="35" spans="1:10" s="30" customFormat="1" ht="20.100000000000001" customHeight="1">
      <c r="A35" s="138"/>
      <c r="B35" s="356"/>
      <c r="C35" s="356"/>
      <c r="D35" s="356"/>
      <c r="E35" s="356"/>
      <c r="F35" s="356"/>
      <c r="G35" s="356"/>
      <c r="H35" s="356"/>
      <c r="J35" s="270"/>
    </row>
    <row r="36" spans="1:10" s="30" customFormat="1" ht="20.100000000000001" customHeight="1">
      <c r="A36" s="138"/>
      <c r="B36" s="356"/>
      <c r="C36" s="356"/>
      <c r="D36" s="356"/>
      <c r="E36" s="356"/>
      <c r="F36" s="356"/>
      <c r="G36" s="356"/>
      <c r="H36" s="356"/>
      <c r="J36" s="270"/>
    </row>
    <row r="37" spans="1:10" s="30" customFormat="1" ht="20.100000000000001" customHeight="1">
      <c r="A37" s="138"/>
      <c r="B37" s="356"/>
      <c r="C37" s="356"/>
      <c r="D37" s="356"/>
      <c r="E37" s="356"/>
      <c r="F37" s="356"/>
      <c r="G37" s="356"/>
      <c r="H37" s="356"/>
      <c r="J37" s="270"/>
    </row>
    <row r="38" spans="1:10" s="30" customFormat="1" ht="20.100000000000001" customHeight="1">
      <c r="A38" s="138"/>
      <c r="B38" s="356"/>
      <c r="C38" s="356"/>
      <c r="D38" s="356"/>
      <c r="E38" s="356"/>
      <c r="F38" s="356"/>
      <c r="G38" s="356"/>
      <c r="H38" s="356"/>
      <c r="J38" s="270"/>
    </row>
    <row r="39" spans="1:10" s="30" customFormat="1" ht="20.100000000000001" customHeight="1">
      <c r="A39" s="138"/>
      <c r="B39" s="356"/>
      <c r="C39" s="356"/>
      <c r="D39" s="356"/>
      <c r="E39" s="356"/>
      <c r="F39" s="356"/>
      <c r="G39" s="356"/>
      <c r="H39" s="356"/>
      <c r="J39" s="270"/>
    </row>
    <row r="40" spans="1:10" s="30" customFormat="1" ht="20.100000000000001" customHeight="1">
      <c r="A40" s="138"/>
      <c r="B40" s="356"/>
      <c r="C40" s="356"/>
      <c r="D40" s="356"/>
      <c r="E40" s="356"/>
      <c r="F40" s="356"/>
      <c r="G40" s="356"/>
      <c r="H40" s="356"/>
      <c r="J40" s="270"/>
    </row>
    <row r="41" spans="1:10" s="30" customFormat="1" ht="20.100000000000001" customHeight="1">
      <c r="A41" s="138"/>
      <c r="B41" s="356"/>
      <c r="C41" s="356"/>
      <c r="D41" s="356"/>
      <c r="E41" s="356"/>
      <c r="F41" s="356"/>
      <c r="G41" s="356"/>
      <c r="H41" s="356"/>
      <c r="J41" s="270"/>
    </row>
    <row r="42" spans="1:10" s="30" customFormat="1" ht="20.100000000000001" customHeight="1">
      <c r="A42" s="138"/>
      <c r="B42" s="356"/>
      <c r="C42" s="356"/>
      <c r="D42" s="356"/>
      <c r="E42" s="356"/>
      <c r="F42" s="356"/>
      <c r="G42" s="356"/>
      <c r="H42" s="356"/>
    </row>
    <row r="43" spans="1:10" s="30" customFormat="1" ht="20.100000000000001" customHeight="1">
      <c r="A43" s="138"/>
      <c r="B43" s="356"/>
      <c r="C43" s="356"/>
      <c r="D43" s="356"/>
      <c r="E43" s="356"/>
      <c r="F43" s="356"/>
      <c r="G43" s="356"/>
      <c r="H43" s="356"/>
    </row>
    <row r="44" spans="1:10" s="30" customFormat="1" ht="20.100000000000001" customHeight="1">
      <c r="A44" s="138"/>
      <c r="B44" s="356"/>
      <c r="C44" s="356"/>
      <c r="D44" s="356"/>
      <c r="E44" s="356"/>
      <c r="F44" s="356"/>
      <c r="G44" s="356"/>
      <c r="H44" s="356"/>
    </row>
    <row r="45" spans="1:10" s="30" customFormat="1" ht="20.100000000000001" customHeight="1">
      <c r="A45" s="138"/>
      <c r="B45" s="356"/>
      <c r="C45" s="356"/>
      <c r="D45" s="356"/>
      <c r="E45" s="356"/>
      <c r="F45" s="356"/>
      <c r="G45" s="356"/>
      <c r="H45" s="356"/>
    </row>
    <row r="46" spans="1:10" s="30" customFormat="1" ht="20.100000000000001" customHeight="1">
      <c r="A46" s="138"/>
      <c r="B46" s="356"/>
      <c r="C46" s="356"/>
      <c r="D46" s="356"/>
      <c r="E46" s="356"/>
      <c r="F46" s="356"/>
      <c r="G46" s="356"/>
      <c r="H46" s="356"/>
    </row>
    <row r="47" spans="1:10" s="30" customFormat="1" ht="20.100000000000001" customHeight="1">
      <c r="A47" s="138"/>
      <c r="B47" s="356"/>
      <c r="C47" s="356"/>
      <c r="D47" s="356"/>
      <c r="E47" s="356"/>
      <c r="F47" s="356"/>
      <c r="G47" s="356"/>
      <c r="H47" s="356"/>
    </row>
    <row r="48" spans="1:10" s="30" customFormat="1" ht="20.100000000000001" customHeight="1">
      <c r="A48" s="138"/>
      <c r="B48" s="356"/>
      <c r="C48" s="356"/>
      <c r="D48" s="356"/>
      <c r="E48" s="356"/>
      <c r="F48" s="356"/>
      <c r="G48" s="356"/>
      <c r="H48" s="356"/>
    </row>
    <row r="49" spans="1:8" s="30" customFormat="1" ht="20.100000000000001" customHeight="1">
      <c r="A49" s="138"/>
      <c r="B49" s="356"/>
      <c r="C49" s="356"/>
      <c r="D49" s="356"/>
      <c r="E49" s="356"/>
      <c r="F49" s="356"/>
      <c r="G49" s="356"/>
      <c r="H49" s="356"/>
    </row>
    <row r="50" spans="1:8" s="30" customFormat="1" ht="20.100000000000001" customHeight="1">
      <c r="A50" s="138"/>
      <c r="B50" s="356"/>
      <c r="C50" s="356"/>
      <c r="D50" s="356"/>
      <c r="E50" s="356"/>
      <c r="F50" s="356"/>
      <c r="G50" s="356"/>
      <c r="H50" s="356"/>
    </row>
    <row r="51" spans="1:8" s="30" customFormat="1" ht="20.100000000000001" customHeight="1">
      <c r="A51" s="138"/>
      <c r="B51" s="356"/>
      <c r="C51" s="356"/>
      <c r="D51" s="356"/>
      <c r="E51" s="356"/>
      <c r="F51" s="356"/>
      <c r="G51" s="356"/>
      <c r="H51" s="356"/>
    </row>
    <row r="52" spans="1:8" s="30" customFormat="1" ht="20.100000000000001" customHeight="1">
      <c r="A52" s="138"/>
      <c r="B52" s="356"/>
      <c r="C52" s="356"/>
      <c r="D52" s="356"/>
      <c r="E52" s="356"/>
      <c r="F52" s="356"/>
      <c r="G52" s="356"/>
      <c r="H52" s="356"/>
    </row>
    <row r="53" spans="1:8" s="30" customFormat="1" ht="20.100000000000001" customHeight="1">
      <c r="A53" s="138"/>
      <c r="B53" s="356"/>
      <c r="C53" s="356"/>
      <c r="D53" s="356"/>
      <c r="E53" s="356"/>
      <c r="F53" s="356"/>
      <c r="G53" s="356"/>
      <c r="H53" s="356"/>
    </row>
    <row r="54" spans="1:8" s="30" customFormat="1" ht="20.100000000000001" customHeight="1">
      <c r="A54" s="138"/>
      <c r="B54" s="356"/>
      <c r="C54" s="356"/>
      <c r="D54" s="356"/>
      <c r="E54" s="356"/>
      <c r="F54" s="356"/>
      <c r="G54" s="356"/>
      <c r="H54" s="356"/>
    </row>
    <row r="55" spans="1:8" s="30" customFormat="1" ht="20.100000000000001" customHeight="1">
      <c r="A55" s="138"/>
      <c r="B55" s="356"/>
      <c r="C55" s="356"/>
      <c r="D55" s="356"/>
      <c r="E55" s="356"/>
      <c r="F55" s="356"/>
      <c r="G55" s="356"/>
      <c r="H55" s="356"/>
    </row>
    <row r="56" spans="1:8" s="30" customFormat="1" ht="20.100000000000001" customHeight="1">
      <c r="A56" s="138"/>
      <c r="B56" s="356"/>
      <c r="C56" s="356"/>
      <c r="D56" s="356"/>
      <c r="E56" s="356"/>
      <c r="F56" s="356"/>
      <c r="G56" s="356"/>
      <c r="H56" s="356"/>
    </row>
    <row r="57" spans="1:8" s="30" customFormat="1" ht="20.100000000000001" customHeight="1">
      <c r="A57" s="138"/>
      <c r="B57" s="356"/>
      <c r="C57" s="356"/>
      <c r="D57" s="356"/>
      <c r="E57" s="356"/>
      <c r="F57" s="356"/>
      <c r="G57" s="356"/>
      <c r="H57" s="356"/>
    </row>
    <row r="58" spans="1:8" s="30" customFormat="1" ht="20.100000000000001" customHeight="1">
      <c r="A58" s="138"/>
      <c r="B58" s="356"/>
      <c r="C58" s="356"/>
      <c r="D58" s="356"/>
      <c r="E58" s="356"/>
      <c r="F58" s="356"/>
      <c r="G58" s="356"/>
      <c r="H58" s="356"/>
    </row>
    <row r="59" spans="1:8" s="30" customFormat="1" ht="20.100000000000001" customHeight="1">
      <c r="A59" s="138"/>
      <c r="B59" s="356"/>
      <c r="C59" s="356"/>
      <c r="D59" s="356"/>
      <c r="E59" s="356"/>
      <c r="F59" s="356"/>
      <c r="G59" s="356"/>
      <c r="H59" s="356"/>
    </row>
    <row r="60" spans="1:8" s="30" customFormat="1" ht="20.100000000000001" customHeight="1">
      <c r="A60" s="138"/>
      <c r="B60" s="356"/>
      <c r="C60" s="356"/>
      <c r="D60" s="356"/>
      <c r="E60" s="356"/>
      <c r="F60" s="356"/>
      <c r="G60" s="356"/>
      <c r="H60" s="356"/>
    </row>
    <row r="61" spans="1:8" s="30" customFormat="1" ht="20.100000000000001" customHeight="1">
      <c r="A61" s="138"/>
      <c r="B61" s="356"/>
      <c r="C61" s="356"/>
      <c r="D61" s="356"/>
      <c r="E61" s="356"/>
      <c r="F61" s="356"/>
      <c r="G61" s="356"/>
      <c r="H61" s="356"/>
    </row>
    <row r="62" spans="1:8" s="30" customFormat="1" ht="20.100000000000001" customHeight="1">
      <c r="A62" s="138"/>
      <c r="B62" s="356"/>
      <c r="C62" s="356"/>
      <c r="D62" s="356"/>
      <c r="E62" s="356"/>
      <c r="F62" s="356"/>
      <c r="G62" s="356"/>
      <c r="H62" s="356"/>
    </row>
    <row r="63" spans="1:8" s="30" customFormat="1" ht="20.100000000000001" customHeight="1">
      <c r="A63" s="138"/>
      <c r="B63" s="356"/>
      <c r="C63" s="356"/>
      <c r="D63" s="356"/>
      <c r="E63" s="356"/>
      <c r="F63" s="356"/>
      <c r="G63" s="356"/>
      <c r="H63" s="356"/>
    </row>
    <row r="64" spans="1:8" s="30" customFormat="1" ht="20.100000000000001" customHeight="1">
      <c r="A64" s="138"/>
      <c r="B64" s="356"/>
      <c r="C64" s="356"/>
      <c r="D64" s="356"/>
      <c r="E64" s="356"/>
      <c r="F64" s="356"/>
      <c r="G64" s="356"/>
      <c r="H64" s="356"/>
    </row>
    <row r="65" spans="1:8" s="30" customFormat="1" ht="20.100000000000001" customHeight="1">
      <c r="A65" s="138"/>
      <c r="B65" s="356"/>
      <c r="C65" s="356"/>
      <c r="D65" s="356"/>
      <c r="E65" s="356"/>
      <c r="F65" s="356"/>
      <c r="G65" s="356"/>
      <c r="H65" s="356"/>
    </row>
    <row r="66" spans="1:8" s="30" customFormat="1" ht="20.100000000000001" customHeight="1">
      <c r="A66" s="138"/>
      <c r="B66" s="356"/>
      <c r="C66" s="356"/>
      <c r="D66" s="356"/>
      <c r="E66" s="356"/>
      <c r="F66" s="356"/>
      <c r="G66" s="356"/>
      <c r="H66" s="356"/>
    </row>
    <row r="67" spans="1:8" s="30" customFormat="1" ht="20.100000000000001" customHeight="1">
      <c r="A67" s="138"/>
      <c r="B67" s="356"/>
      <c r="C67" s="356"/>
      <c r="D67" s="356"/>
      <c r="E67" s="356"/>
      <c r="F67" s="356"/>
      <c r="G67" s="356"/>
      <c r="H67" s="356"/>
    </row>
    <row r="68" spans="1:8" s="30" customFormat="1" ht="20.100000000000001" customHeight="1">
      <c r="A68" s="138"/>
      <c r="B68" s="356"/>
      <c r="C68" s="356"/>
      <c r="D68" s="356"/>
      <c r="E68" s="356"/>
      <c r="F68" s="356"/>
      <c r="G68" s="356"/>
      <c r="H68" s="356"/>
    </row>
    <row r="69" spans="1:8" s="30" customFormat="1" ht="20.100000000000001" customHeight="1">
      <c r="A69" s="138"/>
      <c r="B69" s="356"/>
      <c r="C69" s="356"/>
      <c r="D69" s="356"/>
      <c r="E69" s="356"/>
      <c r="F69" s="356"/>
      <c r="G69" s="356"/>
      <c r="H69" s="356"/>
    </row>
    <row r="70" spans="1:8" s="30" customFormat="1" ht="20.100000000000001" customHeight="1">
      <c r="A70" s="138"/>
      <c r="B70" s="356"/>
      <c r="C70" s="356"/>
      <c r="D70" s="356"/>
      <c r="E70" s="356"/>
      <c r="F70" s="356"/>
      <c r="G70" s="356"/>
      <c r="H70" s="356"/>
    </row>
    <row r="71" spans="1:8" s="30" customFormat="1" ht="20.100000000000001" customHeight="1">
      <c r="A71" s="138"/>
      <c r="B71" s="356"/>
      <c r="C71" s="356"/>
      <c r="D71" s="356"/>
      <c r="E71" s="356"/>
      <c r="F71" s="356"/>
      <c r="G71" s="356"/>
      <c r="H71" s="356"/>
    </row>
    <row r="72" spans="1:8" s="30" customFormat="1" ht="20.100000000000001" customHeight="1">
      <c r="A72" s="138"/>
      <c r="B72" s="356"/>
      <c r="C72" s="356"/>
      <c r="D72" s="356"/>
      <c r="E72" s="356"/>
      <c r="F72" s="356"/>
      <c r="G72" s="356"/>
      <c r="H72" s="356"/>
    </row>
    <row r="73" spans="1:8" s="30" customFormat="1" ht="20.100000000000001" customHeight="1">
      <c r="A73" s="138"/>
      <c r="B73" s="356"/>
      <c r="C73" s="356"/>
      <c r="D73" s="356"/>
      <c r="E73" s="356"/>
      <c r="F73" s="356"/>
      <c r="G73" s="356"/>
      <c r="H73" s="356"/>
    </row>
    <row r="74" spans="1:8" s="30" customFormat="1" ht="20.100000000000001" customHeight="1">
      <c r="A74" s="138"/>
      <c r="B74" s="356"/>
      <c r="C74" s="356"/>
      <c r="D74" s="356"/>
      <c r="E74" s="356"/>
      <c r="F74" s="356"/>
      <c r="G74" s="356"/>
      <c r="H74" s="356"/>
    </row>
    <row r="75" spans="1:8" s="30" customFormat="1" ht="20.100000000000001" customHeight="1">
      <c r="A75" s="138"/>
      <c r="B75" s="356"/>
      <c r="C75" s="356"/>
      <c r="D75" s="356"/>
      <c r="E75" s="356"/>
      <c r="F75" s="356"/>
      <c r="G75" s="356"/>
      <c r="H75" s="356"/>
    </row>
    <row r="76" spans="1:8" s="30" customFormat="1" ht="20.100000000000001" customHeight="1">
      <c r="B76" s="356"/>
      <c r="C76" s="356"/>
      <c r="D76" s="356"/>
      <c r="E76" s="356"/>
      <c r="F76" s="356"/>
      <c r="G76" s="356"/>
      <c r="H76" s="356"/>
    </row>
    <row r="77" spans="1:8" s="30" customFormat="1" ht="20.100000000000001" customHeight="1">
      <c r="B77" s="356"/>
      <c r="C77" s="356"/>
      <c r="D77" s="356"/>
      <c r="E77" s="356"/>
      <c r="F77" s="356"/>
      <c r="G77" s="356"/>
      <c r="H77" s="356"/>
    </row>
    <row r="78" spans="1:8" s="30" customFormat="1" ht="20.100000000000001" customHeight="1">
      <c r="B78" s="356"/>
      <c r="C78" s="356"/>
      <c r="D78" s="356"/>
      <c r="E78" s="356"/>
      <c r="F78" s="356"/>
      <c r="G78" s="356"/>
      <c r="H78" s="356"/>
    </row>
    <row r="79" spans="1:8" s="30" customFormat="1" ht="20.100000000000001" customHeight="1">
      <c r="B79" s="356"/>
      <c r="C79" s="356"/>
      <c r="D79" s="356"/>
      <c r="E79" s="356"/>
      <c r="F79" s="356"/>
      <c r="G79" s="356"/>
      <c r="H79" s="356"/>
    </row>
    <row r="80" spans="1:8" s="30" customFormat="1" ht="20.100000000000001" customHeight="1">
      <c r="B80" s="356"/>
      <c r="C80" s="356"/>
      <c r="D80" s="356"/>
      <c r="E80" s="356"/>
      <c r="F80" s="356"/>
      <c r="G80" s="356"/>
      <c r="H80" s="356"/>
    </row>
    <row r="81" spans="2:8" s="30" customFormat="1" ht="20.100000000000001" customHeight="1">
      <c r="B81" s="356"/>
      <c r="C81" s="356"/>
      <c r="D81" s="356"/>
      <c r="E81" s="356"/>
      <c r="F81" s="356"/>
      <c r="G81" s="356"/>
      <c r="H81" s="356"/>
    </row>
    <row r="82" spans="2:8" s="30" customFormat="1" ht="20.100000000000001" customHeight="1">
      <c r="B82" s="356"/>
      <c r="C82" s="356"/>
      <c r="D82" s="356"/>
      <c r="E82" s="356"/>
      <c r="F82" s="356"/>
      <c r="G82" s="356"/>
      <c r="H82" s="356"/>
    </row>
    <row r="83" spans="2:8" s="30" customFormat="1" ht="20.100000000000001" customHeight="1">
      <c r="B83" s="356"/>
      <c r="C83" s="356"/>
      <c r="D83" s="356"/>
      <c r="E83" s="356"/>
      <c r="F83" s="356"/>
      <c r="G83" s="356"/>
      <c r="H83" s="356"/>
    </row>
    <row r="84" spans="2:8" s="30" customFormat="1" ht="20.100000000000001" customHeight="1">
      <c r="B84" s="356"/>
      <c r="C84" s="356"/>
      <c r="D84" s="356"/>
      <c r="E84" s="356"/>
      <c r="F84" s="356"/>
      <c r="G84" s="356"/>
      <c r="H84" s="356"/>
    </row>
    <row r="85" spans="2:8" s="30" customFormat="1" ht="20.100000000000001" customHeight="1">
      <c r="B85" s="356"/>
      <c r="C85" s="356"/>
      <c r="D85" s="356"/>
      <c r="E85" s="356"/>
      <c r="F85" s="356"/>
      <c r="G85" s="356"/>
      <c r="H85" s="356"/>
    </row>
    <row r="86" spans="2:8" s="30" customFormat="1" ht="20.100000000000001" customHeight="1">
      <c r="B86" s="356"/>
      <c r="C86" s="356"/>
      <c r="D86" s="356"/>
      <c r="E86" s="356"/>
      <c r="F86" s="356"/>
      <c r="G86" s="356"/>
      <c r="H86" s="356"/>
    </row>
    <row r="87" spans="2:8" s="30" customFormat="1" ht="20.100000000000001" customHeight="1">
      <c r="B87" s="356"/>
      <c r="C87" s="356"/>
      <c r="D87" s="356"/>
      <c r="E87" s="356"/>
      <c r="F87" s="356"/>
      <c r="G87" s="356"/>
      <c r="H87" s="356"/>
    </row>
    <row r="88" spans="2:8" s="30" customFormat="1" ht="20.100000000000001" customHeight="1">
      <c r="B88" s="356"/>
      <c r="C88" s="356"/>
      <c r="D88" s="356"/>
      <c r="E88" s="356"/>
      <c r="F88" s="356"/>
      <c r="G88" s="356"/>
      <c r="H88" s="356"/>
    </row>
    <row r="89" spans="2:8" s="30" customFormat="1" ht="20.100000000000001" customHeight="1">
      <c r="B89" s="356"/>
      <c r="C89" s="356"/>
      <c r="D89" s="356"/>
      <c r="E89" s="356"/>
      <c r="F89" s="356"/>
      <c r="G89" s="356"/>
      <c r="H89" s="356"/>
    </row>
    <row r="90" spans="2:8" s="30" customFormat="1" ht="20.100000000000001" customHeight="1">
      <c r="B90" s="356"/>
      <c r="C90" s="356"/>
      <c r="D90" s="356"/>
      <c r="E90" s="356"/>
      <c r="F90" s="356"/>
      <c r="G90" s="356"/>
      <c r="H90" s="356"/>
    </row>
    <row r="91" spans="2:8" s="30" customFormat="1" ht="20.100000000000001" customHeight="1">
      <c r="B91" s="356"/>
      <c r="C91" s="356"/>
      <c r="D91" s="356"/>
      <c r="E91" s="356"/>
      <c r="F91" s="356"/>
      <c r="G91" s="356"/>
      <c r="H91" s="356"/>
    </row>
    <row r="92" spans="2:8" s="30" customFormat="1" ht="20.100000000000001" customHeight="1">
      <c r="B92" s="356"/>
      <c r="C92" s="356"/>
      <c r="D92" s="356"/>
      <c r="E92" s="356"/>
      <c r="F92" s="356"/>
      <c r="G92" s="356"/>
      <c r="H92" s="356"/>
    </row>
    <row r="93" spans="2:8" s="30" customFormat="1" ht="20.100000000000001" customHeight="1">
      <c r="B93" s="356"/>
      <c r="C93" s="356"/>
      <c r="D93" s="356"/>
      <c r="E93" s="356"/>
      <c r="F93" s="356"/>
      <c r="G93" s="356"/>
      <c r="H93" s="356"/>
    </row>
    <row r="94" spans="2:8" s="30" customFormat="1" ht="20.100000000000001" customHeight="1">
      <c r="B94" s="356"/>
      <c r="C94" s="356"/>
      <c r="D94" s="356"/>
      <c r="E94" s="356"/>
      <c r="F94" s="356"/>
      <c r="G94" s="356"/>
      <c r="H94" s="356"/>
    </row>
    <row r="95" spans="2:8" s="30" customFormat="1" ht="20.100000000000001" customHeight="1">
      <c r="B95" s="356"/>
      <c r="C95" s="356"/>
      <c r="D95" s="356"/>
      <c r="E95" s="356"/>
      <c r="F95" s="356"/>
      <c r="G95" s="356"/>
      <c r="H95" s="356"/>
    </row>
    <row r="96" spans="2:8" s="30" customFormat="1" ht="20.100000000000001" customHeight="1">
      <c r="B96" s="356"/>
      <c r="C96" s="356"/>
      <c r="D96" s="356"/>
      <c r="E96" s="356"/>
      <c r="F96" s="356"/>
      <c r="G96" s="356"/>
      <c r="H96" s="356"/>
    </row>
    <row r="97" spans="2:8" s="30" customFormat="1" ht="20.100000000000001" customHeight="1">
      <c r="B97" s="356"/>
      <c r="C97" s="356"/>
      <c r="D97" s="356"/>
      <c r="E97" s="356"/>
      <c r="F97" s="356"/>
      <c r="G97" s="356"/>
      <c r="H97" s="356"/>
    </row>
    <row r="98" spans="2:8" s="30" customFormat="1" ht="20.100000000000001" customHeight="1">
      <c r="B98" s="356"/>
      <c r="C98" s="356"/>
      <c r="D98" s="356"/>
      <c r="E98" s="356"/>
      <c r="F98" s="356"/>
      <c r="G98" s="356"/>
      <c r="H98" s="356"/>
    </row>
    <row r="99" spans="2:8" s="30" customFormat="1" ht="20.100000000000001" customHeight="1">
      <c r="B99" s="356"/>
      <c r="C99" s="356"/>
      <c r="D99" s="356"/>
      <c r="E99" s="356"/>
      <c r="F99" s="356"/>
      <c r="G99" s="356"/>
      <c r="H99" s="356"/>
    </row>
    <row r="100" spans="2:8" s="30" customFormat="1" ht="20.100000000000001" customHeight="1">
      <c r="B100" s="356"/>
      <c r="C100" s="356"/>
      <c r="D100" s="356"/>
      <c r="E100" s="356"/>
      <c r="F100" s="356"/>
      <c r="G100" s="356"/>
      <c r="H100" s="356"/>
    </row>
    <row r="101" spans="2:8" s="30" customFormat="1" ht="20.100000000000001" customHeight="1">
      <c r="B101" s="356"/>
      <c r="C101" s="356"/>
      <c r="D101" s="356"/>
      <c r="E101" s="356"/>
      <c r="F101" s="356"/>
      <c r="G101" s="356"/>
      <c r="H101" s="356"/>
    </row>
    <row r="102" spans="2:8" s="30" customFormat="1" ht="20.100000000000001" customHeight="1">
      <c r="B102" s="356"/>
      <c r="C102" s="356"/>
      <c r="D102" s="356"/>
      <c r="E102" s="356"/>
      <c r="F102" s="356"/>
      <c r="G102" s="356"/>
      <c r="H102" s="356"/>
    </row>
    <row r="103" spans="2:8" s="30" customFormat="1" ht="20.100000000000001" customHeight="1">
      <c r="B103" s="356"/>
      <c r="C103" s="356"/>
      <c r="D103" s="356"/>
      <c r="E103" s="356"/>
      <c r="F103" s="356"/>
      <c r="G103" s="356"/>
      <c r="H103" s="356"/>
    </row>
    <row r="104" spans="2:8" s="30" customFormat="1" ht="20.100000000000001" customHeight="1">
      <c r="B104" s="356"/>
      <c r="C104" s="356"/>
      <c r="D104" s="356"/>
      <c r="E104" s="356"/>
      <c r="F104" s="356"/>
      <c r="G104" s="356"/>
      <c r="H104" s="356"/>
    </row>
    <row r="105" spans="2:8" s="30" customFormat="1" ht="20.100000000000001" customHeight="1">
      <c r="B105" s="356"/>
      <c r="C105" s="356"/>
      <c r="D105" s="356"/>
      <c r="E105" s="356"/>
      <c r="F105" s="356"/>
      <c r="G105" s="356"/>
      <c r="H105" s="356"/>
    </row>
    <row r="106" spans="2:8" s="30" customFormat="1" ht="20.100000000000001" customHeight="1">
      <c r="B106" s="356"/>
      <c r="C106" s="356"/>
      <c r="D106" s="356"/>
      <c r="E106" s="356"/>
      <c r="F106" s="356"/>
      <c r="G106" s="356"/>
      <c r="H106" s="356"/>
    </row>
    <row r="107" spans="2:8" s="30" customFormat="1" ht="20.100000000000001" customHeight="1">
      <c r="B107" s="356"/>
      <c r="C107" s="356"/>
      <c r="D107" s="356"/>
      <c r="E107" s="356"/>
      <c r="F107" s="356"/>
      <c r="G107" s="356"/>
      <c r="H107" s="356"/>
    </row>
    <row r="108" spans="2:8" s="30" customFormat="1" ht="20.100000000000001" customHeight="1">
      <c r="B108" s="356"/>
      <c r="C108" s="356"/>
      <c r="D108" s="356"/>
      <c r="E108" s="356"/>
      <c r="F108" s="356"/>
      <c r="G108" s="356"/>
      <c r="H108" s="356"/>
    </row>
    <row r="109" spans="2:8" s="30" customFormat="1" ht="20.100000000000001" customHeight="1">
      <c r="B109" s="356"/>
      <c r="C109" s="356"/>
      <c r="D109" s="356"/>
      <c r="E109" s="356"/>
      <c r="F109" s="356"/>
      <c r="G109" s="356"/>
      <c r="H109" s="356"/>
    </row>
    <row r="110" spans="2:8" s="30" customFormat="1" ht="20.100000000000001" customHeight="1">
      <c r="B110" s="356"/>
      <c r="C110" s="356"/>
      <c r="D110" s="356"/>
      <c r="E110" s="356"/>
      <c r="F110" s="356"/>
      <c r="G110" s="356"/>
      <c r="H110" s="356"/>
    </row>
    <row r="111" spans="2:8" s="30" customFormat="1" ht="20.100000000000001" customHeight="1">
      <c r="B111" s="356"/>
      <c r="C111" s="356"/>
      <c r="D111" s="356"/>
      <c r="E111" s="356"/>
      <c r="F111" s="356"/>
      <c r="G111" s="356"/>
      <c r="H111" s="356"/>
    </row>
    <row r="112" spans="2:8" s="30" customFormat="1" ht="20.100000000000001" customHeight="1">
      <c r="B112" s="356"/>
      <c r="C112" s="356"/>
      <c r="D112" s="356"/>
      <c r="E112" s="356"/>
      <c r="F112" s="356"/>
      <c r="G112" s="356"/>
      <c r="H112" s="356"/>
    </row>
    <row r="113" spans="2:8" s="30" customFormat="1" ht="20.100000000000001" customHeight="1">
      <c r="B113" s="356"/>
      <c r="C113" s="356"/>
      <c r="D113" s="356"/>
      <c r="E113" s="356"/>
      <c r="F113" s="356"/>
      <c r="G113" s="356"/>
      <c r="H113" s="356"/>
    </row>
    <row r="114" spans="2:8" s="30" customFormat="1" ht="20.100000000000001" customHeight="1">
      <c r="B114" s="356"/>
      <c r="C114" s="356"/>
      <c r="D114" s="356"/>
      <c r="E114" s="356"/>
      <c r="F114" s="356"/>
      <c r="G114" s="356"/>
      <c r="H114" s="356"/>
    </row>
    <row r="115" spans="2:8" s="30" customFormat="1" ht="20.100000000000001" customHeight="1">
      <c r="B115" s="356"/>
      <c r="C115" s="356"/>
      <c r="D115" s="356"/>
      <c r="E115" s="356"/>
      <c r="F115" s="356"/>
      <c r="G115" s="356"/>
      <c r="H115" s="356"/>
    </row>
    <row r="116" spans="2:8" s="30" customFormat="1" ht="20.100000000000001" customHeight="1">
      <c r="B116" s="356"/>
      <c r="C116" s="356"/>
      <c r="D116" s="356"/>
      <c r="E116" s="356"/>
      <c r="F116" s="356"/>
      <c r="G116" s="356"/>
      <c r="H116" s="356"/>
    </row>
    <row r="117" spans="2:8" s="30" customFormat="1" ht="20.100000000000001" customHeight="1">
      <c r="B117" s="356"/>
      <c r="C117" s="356"/>
      <c r="D117" s="356"/>
      <c r="E117" s="356"/>
      <c r="F117" s="356"/>
      <c r="G117" s="356"/>
      <c r="H117" s="356"/>
    </row>
    <row r="118" spans="2:8" s="30" customFormat="1" ht="20.100000000000001" customHeight="1">
      <c r="B118" s="356"/>
      <c r="C118" s="356"/>
      <c r="D118" s="356"/>
      <c r="E118" s="356"/>
      <c r="F118" s="356"/>
      <c r="G118" s="356"/>
      <c r="H118" s="356"/>
    </row>
    <row r="119" spans="2:8" s="30" customFormat="1" ht="20.100000000000001" customHeight="1">
      <c r="B119" s="356"/>
      <c r="C119" s="356"/>
      <c r="D119" s="356"/>
      <c r="E119" s="356"/>
      <c r="F119" s="356"/>
      <c r="G119" s="356"/>
      <c r="H119" s="356"/>
    </row>
    <row r="120" spans="2:8" s="30" customFormat="1" ht="20.100000000000001" customHeight="1">
      <c r="B120" s="356"/>
      <c r="C120" s="356"/>
      <c r="D120" s="356"/>
      <c r="E120" s="356"/>
      <c r="F120" s="356"/>
      <c r="G120" s="356"/>
      <c r="H120" s="356"/>
    </row>
    <row r="121" spans="2:8" s="30" customFormat="1" ht="20.100000000000001" customHeight="1">
      <c r="B121" s="356"/>
      <c r="C121" s="356"/>
      <c r="D121" s="356"/>
      <c r="E121" s="356"/>
      <c r="F121" s="356"/>
      <c r="G121" s="356"/>
      <c r="H121" s="356"/>
    </row>
    <row r="122" spans="2:8" s="30" customFormat="1" ht="20.100000000000001" customHeight="1">
      <c r="B122" s="356"/>
      <c r="C122" s="356"/>
      <c r="D122" s="356"/>
      <c r="E122" s="356"/>
      <c r="F122" s="356"/>
      <c r="G122" s="356"/>
      <c r="H122" s="356"/>
    </row>
    <row r="123" spans="2:8" s="30" customFormat="1" ht="20.100000000000001" customHeight="1">
      <c r="B123" s="356"/>
      <c r="C123" s="356"/>
      <c r="D123" s="356"/>
      <c r="E123" s="356"/>
      <c r="F123" s="356"/>
      <c r="G123" s="356"/>
      <c r="H123" s="356"/>
    </row>
    <row r="124" spans="2:8" s="30" customFormat="1" ht="20.100000000000001" customHeight="1">
      <c r="B124" s="356"/>
      <c r="C124" s="356"/>
      <c r="D124" s="356"/>
      <c r="E124" s="356"/>
      <c r="F124" s="356"/>
      <c r="G124" s="356"/>
      <c r="H124" s="356"/>
    </row>
    <row r="125" spans="2:8" s="30" customFormat="1" ht="20.100000000000001" customHeight="1">
      <c r="B125" s="356"/>
      <c r="C125" s="356"/>
      <c r="D125" s="356"/>
      <c r="E125" s="356"/>
      <c r="F125" s="356"/>
      <c r="G125" s="356"/>
      <c r="H125" s="356"/>
    </row>
    <row r="126" spans="2:8" s="30" customFormat="1" ht="20.100000000000001" customHeight="1">
      <c r="B126" s="356"/>
      <c r="C126" s="356"/>
      <c r="D126" s="356"/>
      <c r="E126" s="356"/>
      <c r="F126" s="356"/>
      <c r="G126" s="356"/>
      <c r="H126" s="356"/>
    </row>
    <row r="127" spans="2:8" s="30" customFormat="1" ht="20.100000000000001" customHeight="1">
      <c r="B127" s="356"/>
      <c r="C127" s="356"/>
      <c r="D127" s="356"/>
      <c r="E127" s="356"/>
      <c r="F127" s="356"/>
      <c r="G127" s="356"/>
      <c r="H127" s="356"/>
    </row>
    <row r="128" spans="2:8" s="30" customFormat="1" ht="20.100000000000001" customHeight="1">
      <c r="B128" s="356"/>
      <c r="C128" s="356"/>
      <c r="D128" s="356"/>
      <c r="E128" s="356"/>
      <c r="F128" s="356"/>
      <c r="G128" s="356"/>
      <c r="H128" s="356"/>
    </row>
    <row r="129" spans="2:8" s="30" customFormat="1" ht="20.100000000000001" customHeight="1">
      <c r="B129" s="356"/>
      <c r="C129" s="356"/>
      <c r="D129" s="356"/>
      <c r="E129" s="356"/>
      <c r="F129" s="356"/>
      <c r="G129" s="356"/>
      <c r="H129" s="356"/>
    </row>
    <row r="130" spans="2:8" s="30" customFormat="1" ht="20.100000000000001" customHeight="1">
      <c r="B130" s="356"/>
      <c r="C130" s="356"/>
      <c r="D130" s="356"/>
      <c r="E130" s="356"/>
      <c r="F130" s="356"/>
      <c r="G130" s="356"/>
      <c r="H130" s="356"/>
    </row>
    <row r="131" spans="2:8" s="30" customFormat="1" ht="20.100000000000001" customHeight="1">
      <c r="B131" s="356"/>
      <c r="C131" s="356"/>
      <c r="D131" s="356"/>
      <c r="E131" s="356"/>
      <c r="F131" s="356"/>
      <c r="G131" s="356"/>
      <c r="H131" s="356"/>
    </row>
    <row r="132" spans="2:8" s="30" customFormat="1" ht="20.100000000000001" customHeight="1">
      <c r="B132" s="356"/>
      <c r="C132" s="356"/>
      <c r="D132" s="356"/>
      <c r="E132" s="356"/>
      <c r="F132" s="356"/>
      <c r="G132" s="356"/>
      <c r="H132" s="356"/>
    </row>
    <row r="133" spans="2:8" s="30" customFormat="1" ht="20.100000000000001" customHeight="1">
      <c r="B133" s="356"/>
      <c r="C133" s="356"/>
      <c r="D133" s="356"/>
      <c r="E133" s="356"/>
      <c r="F133" s="356"/>
      <c r="G133" s="356"/>
      <c r="H133" s="356"/>
    </row>
    <row r="134" spans="2:8" s="30" customFormat="1" ht="20.100000000000001" customHeight="1">
      <c r="B134" s="356"/>
      <c r="C134" s="356"/>
      <c r="D134" s="356"/>
      <c r="E134" s="356"/>
      <c r="F134" s="356"/>
      <c r="G134" s="356"/>
      <c r="H134" s="356"/>
    </row>
    <row r="135" spans="2:8" s="30" customFormat="1" ht="20.100000000000001" customHeight="1">
      <c r="B135" s="356"/>
      <c r="C135" s="356"/>
      <c r="D135" s="356"/>
      <c r="E135" s="356"/>
      <c r="F135" s="356"/>
      <c r="G135" s="356"/>
      <c r="H135" s="356"/>
    </row>
    <row r="136" spans="2:8" s="30" customFormat="1" ht="20.100000000000001" customHeight="1">
      <c r="B136" s="356"/>
      <c r="C136" s="356"/>
      <c r="D136" s="356"/>
      <c r="E136" s="356"/>
      <c r="F136" s="356"/>
      <c r="G136" s="356"/>
      <c r="H136" s="356"/>
    </row>
    <row r="137" spans="2:8" s="30" customFormat="1" ht="20.100000000000001" customHeight="1">
      <c r="B137" s="356"/>
      <c r="C137" s="356"/>
      <c r="D137" s="356"/>
      <c r="E137" s="356"/>
      <c r="F137" s="356"/>
      <c r="G137" s="356"/>
      <c r="H137" s="356"/>
    </row>
    <row r="138" spans="2:8" s="30" customFormat="1" ht="20.100000000000001" customHeight="1">
      <c r="B138" s="356"/>
      <c r="C138" s="356"/>
      <c r="D138" s="356"/>
      <c r="E138" s="356"/>
      <c r="F138" s="356"/>
      <c r="G138" s="356"/>
      <c r="H138" s="356"/>
    </row>
    <row r="139" spans="2:8" s="30" customFormat="1" ht="20.100000000000001" customHeight="1">
      <c r="B139" s="356"/>
      <c r="C139" s="356"/>
      <c r="D139" s="356"/>
      <c r="E139" s="356"/>
      <c r="F139" s="356"/>
      <c r="G139" s="356"/>
      <c r="H139" s="356"/>
    </row>
    <row r="140" spans="2:8" s="30" customFormat="1" ht="20.100000000000001" customHeight="1">
      <c r="B140" s="356"/>
      <c r="C140" s="356"/>
      <c r="D140" s="356"/>
      <c r="E140" s="356"/>
      <c r="F140" s="356"/>
      <c r="G140" s="356"/>
      <c r="H140" s="356"/>
    </row>
    <row r="141" spans="2:8" s="30" customFormat="1" ht="20.100000000000001" customHeight="1">
      <c r="B141" s="356"/>
      <c r="C141" s="356"/>
      <c r="D141" s="356"/>
      <c r="E141" s="356"/>
      <c r="F141" s="356"/>
      <c r="G141" s="356"/>
      <c r="H141" s="356"/>
    </row>
    <row r="142" spans="2:8" s="30" customFormat="1" ht="20.100000000000001" customHeight="1">
      <c r="B142" s="356"/>
      <c r="C142" s="356"/>
      <c r="D142" s="356"/>
      <c r="E142" s="356"/>
      <c r="F142" s="356"/>
      <c r="G142" s="356"/>
      <c r="H142" s="356"/>
    </row>
    <row r="143" spans="2:8" s="30" customFormat="1" ht="20.100000000000001" customHeight="1">
      <c r="B143" s="356"/>
      <c r="C143" s="356"/>
      <c r="D143" s="356"/>
      <c r="E143" s="356"/>
      <c r="F143" s="356"/>
      <c r="G143" s="356"/>
      <c r="H143" s="356"/>
    </row>
    <row r="144" spans="2:8" s="30" customFormat="1" ht="20.100000000000001" customHeight="1">
      <c r="B144" s="356"/>
      <c r="C144" s="356"/>
      <c r="D144" s="356"/>
      <c r="E144" s="356"/>
      <c r="F144" s="356"/>
      <c r="G144" s="356"/>
      <c r="H144" s="356"/>
    </row>
    <row r="145" spans="2:8" s="30" customFormat="1" ht="20.100000000000001" customHeight="1">
      <c r="B145" s="356"/>
      <c r="C145" s="356"/>
      <c r="D145" s="356"/>
      <c r="E145" s="356"/>
      <c r="F145" s="356"/>
      <c r="G145" s="356"/>
      <c r="H145" s="356"/>
    </row>
    <row r="146" spans="2:8" s="30" customFormat="1" ht="20.100000000000001" customHeight="1">
      <c r="B146" s="356"/>
      <c r="C146" s="356"/>
      <c r="D146" s="356"/>
      <c r="E146" s="356"/>
      <c r="F146" s="356"/>
      <c r="G146" s="356"/>
      <c r="H146" s="356"/>
    </row>
    <row r="147" spans="2:8" s="30" customFormat="1" ht="20.100000000000001" customHeight="1">
      <c r="B147" s="356"/>
      <c r="C147" s="356"/>
      <c r="D147" s="356"/>
      <c r="E147" s="356"/>
      <c r="F147" s="356"/>
      <c r="G147" s="356"/>
      <c r="H147" s="356"/>
    </row>
    <row r="148" spans="2:8" s="30" customFormat="1" ht="20.100000000000001" customHeight="1">
      <c r="B148" s="356"/>
      <c r="C148" s="356"/>
      <c r="D148" s="356"/>
      <c r="E148" s="356"/>
      <c r="F148" s="356"/>
      <c r="G148" s="356"/>
      <c r="H148" s="356"/>
    </row>
    <row r="149" spans="2:8" s="30" customFormat="1" ht="20.100000000000001" customHeight="1">
      <c r="B149" s="356"/>
      <c r="C149" s="356"/>
      <c r="D149" s="356"/>
      <c r="E149" s="356"/>
      <c r="F149" s="356"/>
      <c r="G149" s="356"/>
      <c r="H149" s="356"/>
    </row>
    <row r="150" spans="2:8" s="30" customFormat="1" ht="20.100000000000001" customHeight="1">
      <c r="B150" s="356"/>
      <c r="C150" s="356"/>
      <c r="D150" s="356"/>
      <c r="E150" s="356"/>
      <c r="F150" s="356"/>
      <c r="G150" s="356"/>
      <c r="H150" s="356"/>
    </row>
    <row r="151" spans="2:8" s="30" customFormat="1" ht="20.100000000000001" customHeight="1">
      <c r="B151" s="356"/>
      <c r="C151" s="356"/>
      <c r="D151" s="356"/>
      <c r="E151" s="356"/>
      <c r="F151" s="356"/>
      <c r="G151" s="356"/>
      <c r="H151" s="356"/>
    </row>
    <row r="152" spans="2:8" s="30" customFormat="1" ht="20.100000000000001" customHeight="1">
      <c r="B152" s="356"/>
      <c r="C152" s="356"/>
      <c r="D152" s="356"/>
      <c r="E152" s="356"/>
      <c r="F152" s="356"/>
      <c r="G152" s="356"/>
      <c r="H152" s="356"/>
    </row>
    <row r="153" spans="2:8" s="30" customFormat="1" ht="20.100000000000001" customHeight="1">
      <c r="B153" s="356"/>
      <c r="C153" s="356"/>
      <c r="D153" s="356"/>
      <c r="E153" s="356"/>
      <c r="F153" s="356"/>
      <c r="G153" s="356"/>
      <c r="H153" s="356"/>
    </row>
    <row r="154" spans="2:8" s="30" customFormat="1" ht="20.100000000000001" customHeight="1">
      <c r="B154" s="356"/>
      <c r="C154" s="356"/>
      <c r="D154" s="356"/>
      <c r="E154" s="356"/>
      <c r="F154" s="356"/>
      <c r="G154" s="356"/>
      <c r="H154" s="356"/>
    </row>
    <row r="155" spans="2:8" s="30" customFormat="1" ht="20.100000000000001" customHeight="1">
      <c r="B155" s="356"/>
      <c r="C155" s="356"/>
      <c r="D155" s="356"/>
      <c r="E155" s="356"/>
      <c r="F155" s="356"/>
      <c r="G155" s="356"/>
      <c r="H155" s="356"/>
    </row>
    <row r="156" spans="2:8" s="30" customFormat="1" ht="20.100000000000001" customHeight="1">
      <c r="B156" s="356"/>
      <c r="C156" s="356"/>
      <c r="D156" s="356"/>
      <c r="E156" s="356"/>
      <c r="F156" s="356"/>
      <c r="G156" s="356"/>
      <c r="H156" s="356"/>
    </row>
    <row r="157" spans="2:8" s="30" customFormat="1" ht="20.100000000000001" customHeight="1">
      <c r="B157" s="356"/>
      <c r="C157" s="356"/>
      <c r="D157" s="356"/>
      <c r="E157" s="356"/>
      <c r="F157" s="356"/>
      <c r="G157" s="356"/>
      <c r="H157" s="356"/>
    </row>
    <row r="158" spans="2:8" s="30" customFormat="1" ht="20.100000000000001" customHeight="1">
      <c r="B158" s="356"/>
      <c r="C158" s="356"/>
      <c r="D158" s="356"/>
      <c r="E158" s="356"/>
      <c r="F158" s="356"/>
      <c r="G158" s="356"/>
      <c r="H158" s="356"/>
    </row>
    <row r="159" spans="2:8" s="30" customFormat="1" ht="20.100000000000001" customHeight="1">
      <c r="B159" s="356"/>
      <c r="C159" s="356"/>
      <c r="D159" s="356"/>
      <c r="E159" s="356"/>
      <c r="F159" s="356"/>
      <c r="G159" s="356"/>
      <c r="H159" s="356"/>
    </row>
    <row r="160" spans="2:8" s="30" customFormat="1" ht="20.100000000000001" customHeight="1">
      <c r="B160" s="356"/>
      <c r="C160" s="356"/>
      <c r="D160" s="356"/>
      <c r="E160" s="356"/>
      <c r="F160" s="356"/>
      <c r="G160" s="356"/>
      <c r="H160" s="356"/>
    </row>
    <row r="161" spans="2:8" s="30" customFormat="1" ht="20.100000000000001" customHeight="1">
      <c r="B161" s="356"/>
      <c r="C161" s="356"/>
      <c r="D161" s="356"/>
      <c r="E161" s="356"/>
      <c r="F161" s="356"/>
      <c r="G161" s="356"/>
      <c r="H161" s="356"/>
    </row>
    <row r="162" spans="2:8" s="30" customFormat="1" ht="20.100000000000001" customHeight="1">
      <c r="B162" s="356"/>
      <c r="C162" s="356"/>
      <c r="D162" s="356"/>
      <c r="E162" s="356"/>
      <c r="F162" s="356"/>
      <c r="G162" s="356"/>
      <c r="H162" s="356"/>
    </row>
    <row r="163" spans="2:8" s="30" customFormat="1" ht="20.100000000000001" customHeight="1">
      <c r="B163" s="356"/>
      <c r="C163" s="356"/>
      <c r="D163" s="356"/>
      <c r="E163" s="356"/>
      <c r="F163" s="356"/>
      <c r="G163" s="356"/>
      <c r="H163" s="356"/>
    </row>
    <row r="164" spans="2:8" s="30" customFormat="1" ht="20.100000000000001" customHeight="1">
      <c r="B164" s="356"/>
      <c r="C164" s="356"/>
      <c r="D164" s="356"/>
      <c r="E164" s="356"/>
      <c r="F164" s="356"/>
      <c r="G164" s="356"/>
      <c r="H164" s="356"/>
    </row>
    <row r="165" spans="2:8" s="30" customFormat="1" ht="20.100000000000001" customHeight="1">
      <c r="B165" s="356"/>
      <c r="C165" s="356"/>
      <c r="D165" s="356"/>
      <c r="E165" s="356"/>
      <c r="F165" s="356"/>
      <c r="G165" s="356"/>
      <c r="H165" s="356"/>
    </row>
    <row r="166" spans="2:8" s="30" customFormat="1" ht="20.100000000000001" customHeight="1">
      <c r="B166" s="356"/>
      <c r="C166" s="356"/>
      <c r="D166" s="356"/>
      <c r="E166" s="356"/>
      <c r="F166" s="356"/>
      <c r="G166" s="356"/>
      <c r="H166" s="356"/>
    </row>
    <row r="167" spans="2:8" s="30" customFormat="1" ht="20.100000000000001" customHeight="1">
      <c r="B167" s="356"/>
      <c r="C167" s="356"/>
      <c r="D167" s="356"/>
      <c r="E167" s="356"/>
      <c r="F167" s="356"/>
      <c r="G167" s="356"/>
      <c r="H167" s="356"/>
    </row>
    <row r="168" spans="2:8" s="30" customFormat="1" ht="20.100000000000001" customHeight="1">
      <c r="B168" s="356"/>
      <c r="C168" s="356"/>
      <c r="D168" s="356"/>
      <c r="E168" s="356"/>
      <c r="F168" s="356"/>
      <c r="G168" s="356"/>
      <c r="H168" s="356"/>
    </row>
    <row r="169" spans="2:8" s="30" customFormat="1" ht="20.100000000000001" customHeight="1">
      <c r="B169" s="356"/>
      <c r="C169" s="356"/>
      <c r="D169" s="356"/>
      <c r="E169" s="356"/>
      <c r="F169" s="356"/>
      <c r="G169" s="356"/>
      <c r="H169" s="356"/>
    </row>
    <row r="170" spans="2:8" s="30" customFormat="1" ht="20.100000000000001" customHeight="1">
      <c r="B170" s="356"/>
      <c r="C170" s="356"/>
      <c r="D170" s="356"/>
      <c r="E170" s="356"/>
      <c r="F170" s="356"/>
      <c r="G170" s="356"/>
      <c r="H170" s="356"/>
    </row>
    <row r="171" spans="2:8" s="30" customFormat="1" ht="20.100000000000001" customHeight="1">
      <c r="B171" s="356"/>
      <c r="C171" s="356"/>
      <c r="D171" s="356"/>
      <c r="E171" s="356"/>
      <c r="F171" s="356"/>
      <c r="G171" s="356"/>
      <c r="H171" s="356"/>
    </row>
    <row r="172" spans="2:8" s="30" customFormat="1" ht="20.100000000000001" customHeight="1">
      <c r="B172" s="356"/>
      <c r="C172" s="356"/>
      <c r="D172" s="356"/>
      <c r="E172" s="356"/>
      <c r="F172" s="356"/>
      <c r="G172" s="356"/>
      <c r="H172" s="356"/>
    </row>
    <row r="173" spans="2:8" s="30" customFormat="1" ht="20.100000000000001" customHeight="1">
      <c r="B173" s="356"/>
      <c r="C173" s="356"/>
      <c r="D173" s="356"/>
      <c r="E173" s="356"/>
      <c r="F173" s="356"/>
      <c r="G173" s="356"/>
      <c r="H173" s="356"/>
    </row>
    <row r="174" spans="2:8" s="30" customFormat="1" ht="20.100000000000001" customHeight="1">
      <c r="B174" s="356"/>
      <c r="C174" s="356"/>
      <c r="D174" s="356"/>
      <c r="E174" s="356"/>
      <c r="F174" s="356"/>
      <c r="G174" s="356"/>
      <c r="H174" s="356"/>
    </row>
    <row r="175" spans="2:8" s="30" customFormat="1" ht="20.100000000000001" customHeight="1">
      <c r="B175" s="356"/>
      <c r="C175" s="356"/>
      <c r="D175" s="356"/>
      <c r="E175" s="356"/>
      <c r="F175" s="356"/>
      <c r="G175" s="356"/>
      <c r="H175" s="356"/>
    </row>
    <row r="176" spans="2:8" s="30" customFormat="1" ht="20.100000000000001" customHeight="1">
      <c r="B176" s="356"/>
      <c r="C176" s="356"/>
      <c r="D176" s="356"/>
      <c r="E176" s="356"/>
      <c r="F176" s="356"/>
      <c r="G176" s="356"/>
      <c r="H176" s="356"/>
    </row>
    <row r="177" spans="2:8" s="30" customFormat="1" ht="20.100000000000001" customHeight="1">
      <c r="B177" s="356"/>
      <c r="C177" s="356"/>
      <c r="D177" s="356"/>
      <c r="E177" s="356"/>
      <c r="F177" s="356"/>
      <c r="G177" s="356"/>
      <c r="H177" s="356"/>
    </row>
    <row r="178" spans="2:8" s="30" customFormat="1" ht="20.100000000000001" customHeight="1">
      <c r="B178" s="356"/>
      <c r="C178" s="356"/>
      <c r="D178" s="356"/>
      <c r="E178" s="356"/>
      <c r="F178" s="356"/>
      <c r="G178" s="356"/>
      <c r="H178" s="356"/>
    </row>
    <row r="179" spans="2:8" s="30" customFormat="1" ht="20.100000000000001" customHeight="1">
      <c r="B179" s="356"/>
      <c r="C179" s="356"/>
      <c r="D179" s="356"/>
      <c r="E179" s="356"/>
      <c r="F179" s="356"/>
      <c r="G179" s="356"/>
      <c r="H179" s="356"/>
    </row>
    <row r="180" spans="2:8" s="30" customFormat="1" ht="20.100000000000001" customHeight="1">
      <c r="B180" s="356"/>
      <c r="C180" s="356"/>
      <c r="D180" s="356"/>
      <c r="E180" s="356"/>
      <c r="F180" s="356"/>
      <c r="G180" s="356"/>
      <c r="H180" s="356"/>
    </row>
    <row r="181" spans="2:8" ht="20.100000000000001" customHeight="1"/>
    <row r="182" spans="2:8" ht="20.100000000000001" customHeight="1"/>
    <row r="183" spans="2:8" ht="20.100000000000001" customHeight="1"/>
    <row r="184" spans="2:8" ht="20.100000000000001" customHeight="1"/>
    <row r="185" spans="2:8" ht="20.100000000000001" customHeight="1"/>
    <row r="186" spans="2:8" ht="20.100000000000001" customHeight="1"/>
    <row r="187" spans="2:8" ht="20.100000000000001" customHeight="1"/>
    <row r="188" spans="2:8" ht="20.100000000000001" customHeight="1"/>
    <row r="189" spans="2:8" ht="20.100000000000001" customHeight="1"/>
    <row r="190" spans="2:8" ht="20.100000000000001" customHeight="1"/>
    <row r="191" spans="2:8" ht="20.100000000000001" customHeight="1"/>
    <row r="192" spans="2:8"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sheetData>
  <printOptions horizontalCentered="1"/>
  <pageMargins left="0.78740157480314965" right="0.59055118110236227" top="0.94488188976377963" bottom="1.4960629921259843" header="0.51181102362204722" footer="1.1811023622047245"/>
  <pageSetup paperSize="9" firstPageNumber="378"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5"/>
  <sheetViews>
    <sheetView workbookViewId="0">
      <selection activeCell="R10" sqref="R10"/>
    </sheetView>
  </sheetViews>
  <sheetFormatPr defaultRowHeight="12.75"/>
  <cols>
    <col min="1" max="1" width="25.5703125" style="10" customWidth="1"/>
    <col min="2" max="3" width="10.85546875" style="10" hidden="1" customWidth="1"/>
    <col min="4" max="4" width="10.42578125" style="10" hidden="1" customWidth="1"/>
    <col min="5" max="8" width="10.42578125" style="10" customWidth="1"/>
    <col min="9" max="9" width="10" style="10" customWidth="1"/>
    <col min="10" max="10" width="10.28515625" style="10" bestFit="1" customWidth="1"/>
    <col min="11" max="16384" width="9.140625" style="27"/>
  </cols>
  <sheetData>
    <row r="1" spans="1:10" s="3" customFormat="1" ht="24" customHeight="1">
      <c r="A1" s="1" t="s">
        <v>661</v>
      </c>
      <c r="B1" s="1"/>
    </row>
    <row r="2" spans="1:10" s="3" customFormat="1" ht="20.100000000000001" customHeight="1">
      <c r="A2" s="6" t="s">
        <v>463</v>
      </c>
      <c r="B2" s="1"/>
    </row>
    <row r="3" spans="1:10" s="3" customFormat="1" ht="13.5" customHeight="1">
      <c r="A3" s="1"/>
      <c r="B3" s="1"/>
    </row>
    <row r="4" spans="1:10" s="10" customFormat="1" ht="20.100000000000001" customHeight="1">
      <c r="A4" s="123"/>
      <c r="B4" s="180"/>
      <c r="C4" s="11"/>
      <c r="H4" s="179"/>
      <c r="I4" s="179" t="s">
        <v>458</v>
      </c>
    </row>
    <row r="5" spans="1:10" s="10" customFormat="1" ht="27" customHeight="1">
      <c r="A5" s="11"/>
      <c r="B5" s="12">
        <v>2010</v>
      </c>
      <c r="C5" s="131">
        <v>2014</v>
      </c>
      <c r="D5" s="131">
        <v>2015</v>
      </c>
      <c r="E5" s="332">
        <v>2016</v>
      </c>
      <c r="F5" s="332">
        <v>2017</v>
      </c>
      <c r="G5" s="332">
        <v>2018</v>
      </c>
      <c r="H5" s="332">
        <v>2019</v>
      </c>
      <c r="I5" s="332">
        <v>2020</v>
      </c>
    </row>
    <row r="6" spans="1:10" s="10" customFormat="1" ht="7.5" customHeight="1">
      <c r="A6" s="11"/>
      <c r="B6" s="323"/>
      <c r="C6" s="11"/>
      <c r="D6" s="11"/>
    </row>
    <row r="7" spans="1:10" s="10" customFormat="1" ht="25.5" customHeight="1">
      <c r="A7" s="15" t="s">
        <v>2</v>
      </c>
      <c r="B7" s="215">
        <f t="shared" ref="B7:D7" si="0">SUM(B8:B31)</f>
        <v>43806</v>
      </c>
      <c r="C7" s="215">
        <f t="shared" si="0"/>
        <v>56243</v>
      </c>
      <c r="D7" s="215">
        <f t="shared" si="0"/>
        <v>57268</v>
      </c>
      <c r="E7" s="215">
        <v>59048</v>
      </c>
      <c r="F7" s="215">
        <v>61414</v>
      </c>
      <c r="G7" s="215">
        <v>63183.310000000005</v>
      </c>
      <c r="H7" s="215">
        <v>64210.7</v>
      </c>
      <c r="I7" s="215">
        <v>66228</v>
      </c>
      <c r="J7" s="18"/>
    </row>
    <row r="8" spans="1:10" s="10" customFormat="1" ht="19.5" customHeight="1">
      <c r="A8" s="19" t="s">
        <v>3</v>
      </c>
      <c r="B8" s="118">
        <v>7069</v>
      </c>
      <c r="C8" s="118">
        <v>6819</v>
      </c>
      <c r="D8" s="118">
        <v>6987</v>
      </c>
      <c r="E8" s="118">
        <v>6672</v>
      </c>
      <c r="F8" s="118">
        <v>6407</v>
      </c>
      <c r="G8" s="118">
        <v>6131.71</v>
      </c>
      <c r="H8" s="118">
        <v>5381.4</v>
      </c>
      <c r="I8" s="118">
        <v>5085</v>
      </c>
      <c r="J8" s="21"/>
    </row>
    <row r="9" spans="1:10" s="10" customFormat="1" ht="19.5" customHeight="1">
      <c r="A9" s="186" t="s">
        <v>4</v>
      </c>
      <c r="B9" s="118"/>
      <c r="C9" s="118"/>
      <c r="D9" s="118"/>
      <c r="E9" s="118"/>
      <c r="F9" s="118"/>
      <c r="G9" s="118"/>
      <c r="H9" s="118"/>
      <c r="I9" s="118"/>
      <c r="J9" s="18"/>
    </row>
    <row r="10" spans="1:10" s="10" customFormat="1" ht="19.5" customHeight="1">
      <c r="A10" s="19" t="s">
        <v>5</v>
      </c>
      <c r="B10" s="118">
        <v>96</v>
      </c>
      <c r="C10" s="118">
        <v>150</v>
      </c>
      <c r="D10" s="118">
        <v>156</v>
      </c>
      <c r="E10" s="118">
        <v>168</v>
      </c>
      <c r="F10" s="118">
        <v>169</v>
      </c>
      <c r="G10" s="118">
        <v>171.7</v>
      </c>
      <c r="H10" s="118">
        <v>197.7</v>
      </c>
      <c r="I10" s="118">
        <v>219</v>
      </c>
      <c r="J10" s="21"/>
    </row>
    <row r="11" spans="1:10" s="10" customFormat="1" ht="19.5" customHeight="1">
      <c r="A11" s="186" t="s">
        <v>6</v>
      </c>
      <c r="B11" s="118"/>
      <c r="C11" s="118"/>
      <c r="D11" s="118"/>
      <c r="E11" s="118"/>
      <c r="F11" s="118"/>
      <c r="G11" s="118"/>
      <c r="H11" s="118"/>
      <c r="I11" s="118"/>
      <c r="J11" s="21"/>
    </row>
    <row r="12" spans="1:10" s="10" customFormat="1" ht="19.5" customHeight="1">
      <c r="A12" s="19" t="s">
        <v>7</v>
      </c>
      <c r="B12" s="118">
        <v>170</v>
      </c>
      <c r="C12" s="118">
        <v>292</v>
      </c>
      <c r="D12" s="118">
        <v>306</v>
      </c>
      <c r="E12" s="118">
        <v>300</v>
      </c>
      <c r="F12" s="118">
        <v>324</v>
      </c>
      <c r="G12" s="118">
        <v>360.1</v>
      </c>
      <c r="H12" s="118">
        <v>423</v>
      </c>
      <c r="I12" s="118">
        <v>445</v>
      </c>
      <c r="J12" s="21"/>
    </row>
    <row r="13" spans="1:10" s="10" customFormat="1" ht="19.5" customHeight="1">
      <c r="A13" s="186" t="s">
        <v>8</v>
      </c>
      <c r="B13" s="118"/>
      <c r="C13" s="118"/>
      <c r="D13" s="118"/>
      <c r="E13" s="118"/>
      <c r="F13" s="118"/>
      <c r="G13" s="118"/>
      <c r="H13" s="118"/>
      <c r="I13" s="118"/>
      <c r="J13" s="21"/>
    </row>
    <row r="14" spans="1:10" s="10" customFormat="1" ht="19.5" customHeight="1">
      <c r="A14" s="19" t="s">
        <v>9</v>
      </c>
      <c r="B14" s="118">
        <v>2785</v>
      </c>
      <c r="C14" s="118">
        <v>2911</v>
      </c>
      <c r="D14" s="118">
        <v>3001</v>
      </c>
      <c r="E14" s="118">
        <v>3020</v>
      </c>
      <c r="F14" s="118">
        <v>3338</v>
      </c>
      <c r="G14" s="118">
        <v>3788.16</v>
      </c>
      <c r="H14" s="118">
        <v>4065.6</v>
      </c>
      <c r="I14" s="118">
        <v>4577</v>
      </c>
      <c r="J14" s="21"/>
    </row>
    <row r="15" spans="1:10" s="10" customFormat="1" ht="19.5" customHeight="1">
      <c r="A15" s="186" t="s">
        <v>31</v>
      </c>
      <c r="B15" s="118"/>
      <c r="C15" s="118"/>
      <c r="D15" s="118"/>
      <c r="E15" s="118"/>
      <c r="F15" s="118"/>
      <c r="G15" s="118"/>
      <c r="H15" s="118"/>
      <c r="I15" s="118"/>
      <c r="J15" s="21"/>
    </row>
    <row r="16" spans="1:10" s="10" customFormat="1" ht="19.5" customHeight="1">
      <c r="A16" s="19" t="s">
        <v>11</v>
      </c>
      <c r="B16" s="118">
        <v>1037</v>
      </c>
      <c r="C16" s="118">
        <v>1162</v>
      </c>
      <c r="D16" s="118">
        <v>1315</v>
      </c>
      <c r="E16" s="118">
        <v>1406</v>
      </c>
      <c r="F16" s="118">
        <v>1580</v>
      </c>
      <c r="G16" s="118">
        <v>1664.24</v>
      </c>
      <c r="H16" s="118">
        <v>1719.8</v>
      </c>
      <c r="I16" s="118">
        <v>1858</v>
      </c>
      <c r="J16" s="21"/>
    </row>
    <row r="17" spans="1:10" s="10" customFormat="1" ht="19.5" customHeight="1">
      <c r="A17" s="186" t="s">
        <v>32</v>
      </c>
      <c r="B17" s="118"/>
      <c r="C17" s="118"/>
      <c r="D17" s="118"/>
      <c r="E17" s="118"/>
      <c r="F17" s="118"/>
      <c r="G17" s="118"/>
      <c r="H17" s="118"/>
      <c r="I17" s="118"/>
      <c r="J17" s="21"/>
    </row>
    <row r="18" spans="1:10" s="10" customFormat="1" ht="19.5" customHeight="1">
      <c r="A18" s="19" t="s">
        <v>13</v>
      </c>
      <c r="B18" s="118">
        <v>18700</v>
      </c>
      <c r="C18" s="118">
        <v>25130</v>
      </c>
      <c r="D18" s="118">
        <v>24770</v>
      </c>
      <c r="E18" s="118">
        <v>25102</v>
      </c>
      <c r="F18" s="118">
        <v>25161</v>
      </c>
      <c r="G18" s="118">
        <v>25625.87</v>
      </c>
      <c r="H18" s="118">
        <v>25948.400000000001</v>
      </c>
      <c r="I18" s="118">
        <v>25707</v>
      </c>
      <c r="J18" s="21"/>
    </row>
    <row r="19" spans="1:10" s="10" customFormat="1" ht="19.5" customHeight="1">
      <c r="A19" s="186" t="s">
        <v>34</v>
      </c>
      <c r="B19" s="118"/>
      <c r="C19" s="118"/>
      <c r="D19" s="118"/>
      <c r="E19" s="118"/>
      <c r="F19" s="118"/>
      <c r="G19" s="118"/>
      <c r="H19" s="118"/>
      <c r="I19" s="118"/>
      <c r="J19" s="21"/>
    </row>
    <row r="20" spans="1:10" s="10" customFormat="1" ht="19.5" customHeight="1">
      <c r="A20" s="19" t="s">
        <v>15</v>
      </c>
      <c r="B20" s="118">
        <v>12605</v>
      </c>
      <c r="C20" s="118">
        <v>17812</v>
      </c>
      <c r="D20" s="118">
        <v>18535</v>
      </c>
      <c r="E20" s="118">
        <v>19988</v>
      </c>
      <c r="F20" s="118">
        <v>21974</v>
      </c>
      <c r="G20" s="118">
        <v>22684.54</v>
      </c>
      <c r="H20" s="118">
        <v>23560.1</v>
      </c>
      <c r="I20" s="118">
        <v>25378</v>
      </c>
      <c r="J20" s="21"/>
    </row>
    <row r="21" spans="1:10" s="10" customFormat="1" ht="19.5" customHeight="1">
      <c r="A21" s="186" t="s">
        <v>35</v>
      </c>
      <c r="B21" s="118"/>
      <c r="C21" s="118"/>
      <c r="D21" s="118"/>
      <c r="E21" s="118"/>
      <c r="F21" s="118"/>
      <c r="G21" s="118"/>
      <c r="H21" s="118"/>
      <c r="I21" s="118"/>
      <c r="J21" s="21"/>
    </row>
    <row r="22" spans="1:10" s="10" customFormat="1" ht="19.5" customHeight="1">
      <c r="A22" s="19" t="s">
        <v>17</v>
      </c>
      <c r="B22" s="118">
        <v>200</v>
      </c>
      <c r="C22" s="118">
        <v>458</v>
      </c>
      <c r="D22" s="118">
        <v>418</v>
      </c>
      <c r="E22" s="118">
        <v>484</v>
      </c>
      <c r="F22" s="118">
        <v>567</v>
      </c>
      <c r="G22" s="118">
        <v>692.9</v>
      </c>
      <c r="H22" s="118">
        <v>958.6</v>
      </c>
      <c r="I22" s="118">
        <v>1021</v>
      </c>
    </row>
    <row r="23" spans="1:10" s="10" customFormat="1" ht="19.5" customHeight="1">
      <c r="A23" s="186" t="s">
        <v>36</v>
      </c>
      <c r="B23" s="118"/>
      <c r="C23" s="118"/>
      <c r="D23" s="118"/>
      <c r="E23" s="118"/>
      <c r="F23" s="118"/>
      <c r="G23" s="118"/>
      <c r="H23" s="118"/>
      <c r="I23" s="118"/>
    </row>
    <row r="24" spans="1:10" s="10" customFormat="1" ht="19.5" customHeight="1">
      <c r="A24" s="19" t="s">
        <v>19</v>
      </c>
      <c r="B24" s="118">
        <v>273</v>
      </c>
      <c r="C24" s="118">
        <v>544</v>
      </c>
      <c r="D24" s="118">
        <v>593</v>
      </c>
      <c r="E24" s="118">
        <v>699</v>
      </c>
      <c r="F24" s="118">
        <v>699</v>
      </c>
      <c r="G24" s="118">
        <v>751.95</v>
      </c>
      <c r="H24" s="118">
        <v>747.7</v>
      </c>
      <c r="I24" s="118">
        <v>840</v>
      </c>
    </row>
    <row r="25" spans="1:10" s="10" customFormat="1" ht="19.5" customHeight="1">
      <c r="A25" s="186" t="s">
        <v>37</v>
      </c>
      <c r="B25" s="118"/>
      <c r="C25" s="118"/>
      <c r="D25" s="118"/>
      <c r="E25" s="118"/>
      <c r="F25" s="118"/>
      <c r="G25" s="118"/>
      <c r="H25" s="118"/>
      <c r="I25" s="118"/>
    </row>
    <row r="26" spans="1:10" s="10" customFormat="1" ht="19.5" customHeight="1">
      <c r="A26" s="19" t="s">
        <v>21</v>
      </c>
      <c r="B26" s="118">
        <v>159</v>
      </c>
      <c r="C26" s="118">
        <v>93</v>
      </c>
      <c r="D26" s="118">
        <v>106</v>
      </c>
      <c r="E26" s="118">
        <v>115</v>
      </c>
      <c r="F26" s="118">
        <v>65</v>
      </c>
      <c r="G26" s="118">
        <v>41.91</v>
      </c>
      <c r="H26" s="118">
        <v>40.200000000000003</v>
      </c>
      <c r="I26" s="118">
        <v>38</v>
      </c>
    </row>
    <row r="27" spans="1:10" s="10" customFormat="1" ht="19.5" customHeight="1">
      <c r="A27" s="186" t="s">
        <v>38</v>
      </c>
      <c r="B27" s="118"/>
      <c r="C27" s="118"/>
      <c r="D27" s="118"/>
      <c r="E27" s="118"/>
      <c r="F27" s="118"/>
      <c r="G27" s="118"/>
      <c r="H27" s="118"/>
      <c r="I27" s="118"/>
    </row>
    <row r="28" spans="1:10" s="10" customFormat="1" ht="19.5" customHeight="1">
      <c r="A28" s="19" t="s">
        <v>23</v>
      </c>
      <c r="B28" s="118">
        <v>369</v>
      </c>
      <c r="C28" s="118">
        <v>305</v>
      </c>
      <c r="D28" s="118">
        <v>473</v>
      </c>
      <c r="E28" s="118">
        <v>483</v>
      </c>
      <c r="F28" s="118">
        <v>486</v>
      </c>
      <c r="G28" s="118">
        <v>608.26</v>
      </c>
      <c r="H28" s="118">
        <v>499.8</v>
      </c>
      <c r="I28" s="118">
        <v>502</v>
      </c>
    </row>
    <row r="29" spans="1:10" s="10" customFormat="1" ht="19.5" customHeight="1">
      <c r="A29" s="186" t="s">
        <v>39</v>
      </c>
      <c r="B29" s="118"/>
      <c r="C29" s="118"/>
      <c r="D29" s="118"/>
      <c r="E29" s="118"/>
      <c r="F29" s="118"/>
      <c r="G29" s="118"/>
      <c r="H29" s="118"/>
      <c r="I29" s="118"/>
    </row>
    <row r="30" spans="1:10" s="10" customFormat="1" ht="19.5" customHeight="1">
      <c r="A30" s="19" t="s">
        <v>25</v>
      </c>
      <c r="B30" s="323">
        <v>343</v>
      </c>
      <c r="C30" s="118">
        <v>567</v>
      </c>
      <c r="D30" s="118">
        <v>608</v>
      </c>
      <c r="E30" s="118">
        <v>611</v>
      </c>
      <c r="F30" s="118">
        <v>644</v>
      </c>
      <c r="G30" s="118">
        <v>661.97</v>
      </c>
      <c r="H30" s="118">
        <v>668.4</v>
      </c>
      <c r="I30" s="118">
        <v>558</v>
      </c>
    </row>
    <row r="31" spans="1:10" s="10" customFormat="1" ht="19.5" customHeight="1">
      <c r="A31" s="186" t="s">
        <v>40</v>
      </c>
      <c r="B31" s="323"/>
      <c r="C31" s="118"/>
      <c r="D31" s="11"/>
      <c r="E31" s="11"/>
      <c r="F31" s="11"/>
      <c r="G31" s="11"/>
      <c r="H31" s="11"/>
    </row>
    <row r="32" spans="1:10" s="10" customFormat="1" ht="10.5" customHeight="1">
      <c r="A32" s="123"/>
      <c r="B32" s="123"/>
      <c r="C32" s="123"/>
      <c r="D32" s="123"/>
      <c r="E32" s="7"/>
      <c r="F32" s="7"/>
      <c r="G32" s="7"/>
      <c r="H32" s="7"/>
      <c r="I32" s="7"/>
    </row>
    <row r="33" spans="1:4" s="10" customFormat="1" ht="13.5" customHeight="1">
      <c r="A33" s="11"/>
      <c r="B33" s="11"/>
      <c r="C33" s="11"/>
      <c r="D33" s="11"/>
    </row>
    <row r="34" spans="1:4" s="10" customFormat="1" ht="13.5" customHeight="1">
      <c r="A34" s="11"/>
      <c r="B34" s="11"/>
      <c r="C34" s="11"/>
      <c r="D34" s="11"/>
    </row>
    <row r="35" spans="1:4" s="10" customFormat="1" ht="13.5" customHeight="1">
      <c r="A35" s="126"/>
      <c r="B35" s="127"/>
      <c r="C35" s="11"/>
      <c r="D35" s="11"/>
    </row>
    <row r="36" spans="1:4" s="10" customFormat="1" ht="13.5" customHeight="1">
      <c r="A36" s="128"/>
      <c r="B36" s="126"/>
      <c r="C36" s="11"/>
      <c r="D36" s="11"/>
    </row>
    <row r="37" spans="1:4" s="10" customFormat="1" ht="13.5" customHeight="1">
      <c r="A37" s="11"/>
      <c r="B37" s="11"/>
      <c r="C37" s="11"/>
      <c r="D37" s="11"/>
    </row>
    <row r="38" spans="1:4" s="10" customFormat="1" ht="13.5" customHeight="1"/>
    <row r="39" spans="1:4" s="10" customFormat="1" ht="13.5" customHeight="1"/>
    <row r="40" spans="1:4" s="10" customFormat="1" ht="13.5" customHeight="1"/>
    <row r="41" spans="1:4" s="10" customFormat="1" ht="13.5" customHeight="1"/>
    <row r="42" spans="1:4" s="10" customFormat="1" ht="13.5" customHeight="1"/>
    <row r="43" spans="1:4" s="10" customFormat="1" ht="13.5" customHeight="1"/>
    <row r="44" spans="1:4" s="10" customFormat="1" ht="13.5" customHeight="1"/>
    <row r="45" spans="1:4" s="10" customFormat="1" ht="13.5" customHeight="1"/>
    <row r="46" spans="1:4" s="10" customFormat="1" ht="13.5" customHeight="1"/>
    <row r="47" spans="1:4" s="10" customFormat="1" ht="13.5" customHeight="1"/>
    <row r="48" spans="1:4" s="10" customFormat="1" ht="13.5" customHeight="1"/>
    <row r="49" s="10" customFormat="1" ht="13.5" customHeight="1"/>
    <row r="50" s="10" customFormat="1" ht="13.5" customHeight="1"/>
    <row r="51" s="10" customFormat="1" ht="13.5" customHeight="1"/>
    <row r="52" s="10" customFormat="1" ht="20.100000000000001" customHeight="1"/>
    <row r="53" s="10" customFormat="1" ht="20.100000000000001" customHeight="1"/>
    <row r="54" s="10" customFormat="1" ht="20.100000000000001" customHeight="1"/>
    <row r="55" s="10" customFormat="1" ht="20.100000000000001" customHeight="1"/>
    <row r="56" s="10" customFormat="1" ht="20.100000000000001" customHeight="1"/>
    <row r="57" s="10" customFormat="1" ht="20.100000000000001" customHeight="1"/>
    <row r="58" s="10" customFormat="1" ht="20.100000000000001" customHeight="1"/>
    <row r="59" s="10" customFormat="1" ht="20.100000000000001" customHeight="1"/>
    <row r="60" s="10" customFormat="1" ht="20.100000000000001" customHeight="1"/>
    <row r="61" s="10" customFormat="1" ht="20.100000000000001" customHeight="1"/>
    <row r="62" s="10" customFormat="1" ht="20.100000000000001" customHeight="1"/>
    <row r="63" s="10" customFormat="1" ht="20.100000000000001" customHeight="1"/>
    <row r="64" s="10" customFormat="1" ht="20.100000000000001" customHeight="1"/>
    <row r="65" s="10" customFormat="1" ht="20.100000000000001" customHeight="1"/>
    <row r="66" s="10" customFormat="1" ht="20.100000000000001" customHeight="1"/>
    <row r="67" s="10" customFormat="1" ht="20.100000000000001" customHeight="1"/>
    <row r="68" s="10" customFormat="1" ht="20.100000000000001" customHeight="1"/>
    <row r="69" s="10" customFormat="1" ht="20.100000000000001" customHeight="1"/>
    <row r="70" s="10" customFormat="1" ht="20.100000000000001" customHeight="1"/>
    <row r="71" s="10" customFormat="1" ht="20.100000000000001" customHeight="1"/>
    <row r="72" s="10" customFormat="1" ht="20.100000000000001" customHeight="1"/>
    <row r="73" s="10" customFormat="1" ht="20.100000000000001" customHeight="1"/>
    <row r="74" s="10" customFormat="1" ht="20.100000000000001" customHeight="1"/>
    <row r="75" s="10" customFormat="1" ht="20.100000000000001" customHeight="1"/>
    <row r="76" s="10" customFormat="1" ht="20.100000000000001" customHeight="1"/>
    <row r="77" s="10" customFormat="1" ht="20.100000000000001" customHeight="1"/>
    <row r="78" s="10" customFormat="1" ht="20.100000000000001" customHeight="1"/>
    <row r="79" s="10" customFormat="1" ht="20.100000000000001" customHeight="1"/>
    <row r="80" s="10" customFormat="1" ht="20.100000000000001" customHeight="1"/>
    <row r="81" s="10" customFormat="1" ht="20.100000000000001" customHeight="1"/>
    <row r="82" s="10" customFormat="1" ht="20.100000000000001" customHeight="1"/>
    <row r="83" s="10" customFormat="1" ht="20.100000000000001" customHeight="1"/>
    <row r="84" s="10" customFormat="1" ht="20.100000000000001" customHeight="1"/>
    <row r="85" s="10" customFormat="1" ht="20.100000000000001" customHeight="1"/>
    <row r="86" s="10" customFormat="1" ht="20.100000000000001" customHeight="1"/>
    <row r="87" s="10" customFormat="1" ht="20.100000000000001" customHeight="1"/>
    <row r="88" s="10" customFormat="1" ht="20.100000000000001" customHeight="1"/>
    <row r="89" s="10" customFormat="1" ht="20.100000000000001" customHeight="1"/>
    <row r="90" s="10" customFormat="1" ht="20.100000000000001" customHeight="1"/>
    <row r="91" s="10" customFormat="1" ht="20.100000000000001" customHeight="1"/>
    <row r="92" s="10" customFormat="1" ht="20.100000000000001" customHeight="1"/>
    <row r="93" s="10" customFormat="1" ht="20.100000000000001" customHeight="1"/>
    <row r="94" s="10" customFormat="1" ht="20.100000000000001" customHeight="1"/>
    <row r="95" s="10" customFormat="1" ht="20.100000000000001" customHeight="1"/>
    <row r="96" s="10" customFormat="1" ht="20.100000000000001" customHeight="1"/>
    <row r="97" s="10" customFormat="1" ht="20.100000000000001" customHeight="1"/>
    <row r="98" s="10" customFormat="1" ht="20.100000000000001" customHeight="1"/>
    <row r="99" s="10" customFormat="1" ht="20.100000000000001" customHeight="1"/>
    <row r="100" s="10" customFormat="1" ht="20.100000000000001" customHeight="1"/>
    <row r="101" s="10" customFormat="1" ht="20.100000000000001" customHeight="1"/>
    <row r="102" s="10" customFormat="1" ht="20.100000000000001" customHeight="1"/>
    <row r="103" s="10" customFormat="1" ht="20.100000000000001" customHeight="1"/>
    <row r="104" s="10" customFormat="1" ht="20.100000000000001" customHeight="1"/>
    <row r="105" s="10" customFormat="1" ht="20.100000000000001" customHeight="1"/>
    <row r="106" s="10" customFormat="1" ht="20.100000000000001" customHeight="1"/>
    <row r="107" s="10" customFormat="1" ht="20.100000000000001" customHeight="1"/>
    <row r="108" s="10" customFormat="1" ht="20.100000000000001" customHeight="1"/>
    <row r="109" s="10" customFormat="1" ht="20.100000000000001" customHeight="1"/>
    <row r="110" s="10" customFormat="1" ht="20.100000000000001" customHeight="1"/>
    <row r="111" s="10" customFormat="1" ht="20.100000000000001" customHeight="1"/>
    <row r="112" s="10" customFormat="1" ht="20.100000000000001" customHeight="1"/>
    <row r="113" s="10" customFormat="1" ht="20.100000000000001" customHeight="1"/>
    <row r="114" s="10" customFormat="1" ht="20.100000000000001" customHeight="1"/>
    <row r="115" s="10" customFormat="1" ht="20.100000000000001" customHeight="1"/>
    <row r="116" s="10" customFormat="1" ht="20.100000000000001" customHeight="1"/>
    <row r="117" s="10" customFormat="1" ht="20.100000000000001" customHeight="1"/>
    <row r="118" s="10" customFormat="1" ht="20.100000000000001" customHeight="1"/>
    <row r="119" s="10" customFormat="1" ht="20.100000000000001" customHeight="1"/>
    <row r="120" s="10" customFormat="1" ht="20.100000000000001" customHeight="1"/>
    <row r="121" s="10" customFormat="1" ht="20.100000000000001" customHeight="1"/>
    <row r="122" s="10" customFormat="1" ht="20.100000000000001" customHeight="1"/>
    <row r="123" s="10" customFormat="1" ht="20.100000000000001" customHeight="1"/>
    <row r="124" s="10" customFormat="1" ht="20.100000000000001" customHeight="1"/>
    <row r="125" s="10" customFormat="1" ht="20.100000000000001" customHeight="1"/>
    <row r="126" s="10" customFormat="1" ht="20.100000000000001" customHeight="1"/>
    <row r="127" s="10" customFormat="1" ht="20.100000000000001" customHeight="1"/>
    <row r="128" s="10" customFormat="1" ht="20.100000000000001" customHeight="1"/>
    <row r="129" s="10" customFormat="1" ht="20.100000000000001" customHeight="1"/>
    <row r="130" s="10" customFormat="1" ht="20.100000000000001" customHeight="1"/>
    <row r="131" s="10" customFormat="1" ht="20.100000000000001" customHeight="1"/>
    <row r="132" s="10" customFormat="1" ht="20.100000000000001" customHeight="1"/>
    <row r="133" s="10" customFormat="1" ht="20.100000000000001" customHeight="1"/>
    <row r="134" s="10" customFormat="1" ht="20.100000000000001" customHeight="1"/>
    <row r="135" s="10" customFormat="1" ht="20.100000000000001" customHeight="1"/>
    <row r="136" s="10" customFormat="1" ht="20.100000000000001" customHeight="1"/>
    <row r="137" s="10" customFormat="1" ht="20.100000000000001" customHeight="1"/>
    <row r="138" s="10" customFormat="1" ht="20.100000000000001" customHeight="1"/>
    <row r="139" s="10" customFormat="1" ht="20.100000000000001" customHeight="1"/>
    <row r="140" s="10" customFormat="1" ht="20.100000000000001" customHeight="1"/>
    <row r="141" s="10" customFormat="1" ht="20.100000000000001" customHeight="1"/>
    <row r="142" s="10" customFormat="1" ht="20.100000000000001" customHeight="1"/>
    <row r="143" s="10" customFormat="1" ht="20.100000000000001" customHeight="1"/>
    <row r="144" s="10" customFormat="1" ht="20.100000000000001" customHeight="1"/>
    <row r="145" s="10" customFormat="1" ht="20.100000000000001" customHeight="1"/>
    <row r="146" s="10" customFormat="1" ht="20.100000000000001" customHeight="1"/>
    <row r="147" s="10" customFormat="1" ht="20.100000000000001" customHeight="1"/>
    <row r="148" s="10" customFormat="1" ht="20.100000000000001" customHeight="1"/>
    <row r="149" s="10" customFormat="1" ht="20.100000000000001" customHeight="1"/>
    <row r="150" s="10" customFormat="1" ht="20.100000000000001" customHeight="1"/>
    <row r="151" s="10" customFormat="1" ht="20.100000000000001" customHeight="1"/>
    <row r="152" s="10" customFormat="1" ht="20.100000000000001" customHeight="1"/>
    <row r="153" s="10" customFormat="1" ht="20.100000000000001" customHeight="1"/>
    <row r="154" s="10" customFormat="1" ht="20.100000000000001" customHeight="1"/>
    <row r="155" s="10" customFormat="1" ht="20.100000000000001" customHeight="1"/>
    <row r="156" s="10" customFormat="1" ht="20.100000000000001" customHeight="1"/>
    <row r="157" s="10" customFormat="1" ht="20.100000000000001" customHeight="1"/>
    <row r="158" s="10" customFormat="1" ht="20.100000000000001" customHeight="1"/>
    <row r="159" s="10" customFormat="1" ht="20.100000000000001" customHeight="1"/>
    <row r="160" s="10" customFormat="1" ht="20.100000000000001" customHeight="1"/>
    <row r="161" s="10" customFormat="1" ht="20.100000000000001" customHeight="1"/>
    <row r="162" s="10" customFormat="1" ht="20.100000000000001" customHeight="1"/>
    <row r="163" s="10" customFormat="1" ht="20.100000000000001" customHeight="1"/>
    <row r="164" s="10" customFormat="1" ht="20.100000000000001" customHeight="1"/>
    <row r="165" s="10" customFormat="1" ht="20.100000000000001" customHeight="1"/>
    <row r="166" s="10" customFormat="1" ht="20.100000000000001" customHeight="1"/>
    <row r="167" s="10" customFormat="1" ht="20.100000000000001" customHeight="1"/>
    <row r="168" s="10" customFormat="1" ht="20.100000000000001" customHeight="1"/>
    <row r="169" s="10" customFormat="1" ht="20.100000000000001" customHeight="1"/>
    <row r="170" s="10" customFormat="1" ht="20.100000000000001" customHeight="1"/>
    <row r="171" s="10" customFormat="1" ht="20.100000000000001" customHeight="1"/>
    <row r="172" s="10" customFormat="1" ht="20.100000000000001" customHeight="1"/>
    <row r="173" s="10" customFormat="1" ht="20.100000000000001" customHeight="1"/>
    <row r="174" s="10" customFormat="1" ht="20.100000000000001" customHeight="1"/>
    <row r="175" s="10" customFormat="1" ht="20.100000000000001" customHeight="1"/>
    <row r="176" s="10" customFormat="1" ht="20.100000000000001" customHeight="1"/>
    <row r="177" s="10" customFormat="1" ht="20.100000000000001" customHeight="1"/>
    <row r="178" s="10" customFormat="1" ht="20.100000000000001" customHeight="1"/>
    <row r="179" s="10" customFormat="1" ht="20.100000000000001" customHeight="1"/>
    <row r="180" s="10" customFormat="1" ht="20.100000000000001" customHeight="1"/>
    <row r="181" s="10" customFormat="1" ht="20.100000000000001" customHeight="1"/>
    <row r="182" s="10" customFormat="1" ht="20.100000000000001" customHeight="1"/>
    <row r="183" s="10" customFormat="1" ht="20.100000000000001" customHeight="1"/>
    <row r="184" s="10" customFormat="1" ht="20.100000000000001" customHeight="1"/>
    <row r="185" s="10" customFormat="1" ht="20.100000000000001" customHeight="1"/>
    <row r="186" s="10" customFormat="1" ht="20.100000000000001" customHeight="1"/>
    <row r="187" s="10" customFormat="1" ht="20.100000000000001" customHeight="1"/>
    <row r="188" s="10" customFormat="1" ht="20.100000000000001" customHeight="1"/>
    <row r="189" s="10" customFormat="1" ht="20.100000000000001" customHeight="1"/>
    <row r="190" s="10" customFormat="1" ht="20.100000000000001" customHeight="1"/>
    <row r="191" s="10" customFormat="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sheetData>
  <pageMargins left="0.98425196850393704" right="0.98425196850393704" top="0.94488188976377996" bottom="1.49606299212598" header="0.511811023622047" footer="1.1811023622047201"/>
  <pageSetup paperSize="9" firstPageNumber="379"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1"/>
  <sheetViews>
    <sheetView workbookViewId="0">
      <selection activeCell="R10" sqref="R10"/>
    </sheetView>
  </sheetViews>
  <sheetFormatPr defaultRowHeight="12.75"/>
  <cols>
    <col min="1" max="1" width="22" style="10" customWidth="1"/>
    <col min="2" max="4" width="11.5703125" style="10" hidden="1" customWidth="1"/>
    <col min="5" max="9" width="11.5703125" style="10" customWidth="1"/>
    <col min="10" max="10" width="12.85546875" style="10" bestFit="1" customWidth="1"/>
    <col min="11" max="16384" width="9.140625" style="27"/>
  </cols>
  <sheetData>
    <row r="1" spans="1:10" s="3" customFormat="1" ht="24" customHeight="1">
      <c r="A1" s="1" t="s">
        <v>662</v>
      </c>
      <c r="B1" s="1"/>
    </row>
    <row r="2" spans="1:10" s="3" customFormat="1" ht="20.100000000000001" customHeight="1">
      <c r="A2" s="6" t="s">
        <v>464</v>
      </c>
      <c r="B2" s="1"/>
    </row>
    <row r="3" spans="1:10" s="3" customFormat="1" ht="11.25" customHeight="1">
      <c r="A3" s="1"/>
      <c r="B3" s="1"/>
    </row>
    <row r="4" spans="1:10" s="10" customFormat="1" ht="20.100000000000001" customHeight="1">
      <c r="A4" s="123"/>
      <c r="B4" s="180"/>
      <c r="C4" s="11"/>
      <c r="E4" s="11"/>
      <c r="F4" s="11"/>
      <c r="G4" s="11"/>
      <c r="H4" s="179"/>
      <c r="I4" s="179" t="s">
        <v>408</v>
      </c>
    </row>
    <row r="5" spans="1:10" s="10" customFormat="1" ht="27" customHeight="1">
      <c r="A5" s="11"/>
      <c r="B5" s="333">
        <v>2010</v>
      </c>
      <c r="C5" s="334">
        <v>2014</v>
      </c>
      <c r="D5" s="334">
        <v>2015</v>
      </c>
      <c r="E5" s="334">
        <v>2016</v>
      </c>
      <c r="F5" s="334">
        <v>2017</v>
      </c>
      <c r="G5" s="334">
        <v>2018</v>
      </c>
      <c r="H5" s="334">
        <v>2019</v>
      </c>
      <c r="I5" s="334">
        <v>2020</v>
      </c>
    </row>
    <row r="6" spans="1:10" s="10" customFormat="1" ht="7.5" customHeight="1">
      <c r="A6" s="11"/>
      <c r="B6" s="335"/>
      <c r="C6" s="223"/>
      <c r="D6" s="223"/>
      <c r="E6" s="223"/>
      <c r="F6" s="223"/>
      <c r="G6" s="223"/>
      <c r="H6" s="223"/>
      <c r="I6" s="11"/>
    </row>
    <row r="7" spans="1:10" s="10" customFormat="1" ht="25.5" customHeight="1">
      <c r="A7" s="15" t="s">
        <v>2</v>
      </c>
      <c r="B7" s="368">
        <f t="shared" ref="B7:D7" si="0">SUM(B8:B31)</f>
        <v>1259324</v>
      </c>
      <c r="C7" s="368">
        <f t="shared" si="0"/>
        <v>1820154</v>
      </c>
      <c r="D7" s="368">
        <f t="shared" si="0"/>
        <v>1951433</v>
      </c>
      <c r="E7" s="368">
        <v>1873477</v>
      </c>
      <c r="F7" s="368">
        <v>1973625</v>
      </c>
      <c r="G7" s="368">
        <v>2081530.95</v>
      </c>
      <c r="H7" s="368">
        <v>2201044.2000000007</v>
      </c>
      <c r="I7" s="368">
        <v>2314801</v>
      </c>
      <c r="J7" s="18"/>
    </row>
    <row r="8" spans="1:10" s="10" customFormat="1" ht="19.5" customHeight="1">
      <c r="A8" s="19" t="s">
        <v>3</v>
      </c>
      <c r="B8" s="369">
        <v>212727</v>
      </c>
      <c r="C8" s="369">
        <v>189893</v>
      </c>
      <c r="D8" s="369">
        <v>201067</v>
      </c>
      <c r="E8" s="369">
        <v>197541</v>
      </c>
      <c r="F8" s="369">
        <v>221254</v>
      </c>
      <c r="G8" s="356">
        <v>247512.7</v>
      </c>
      <c r="H8" s="369">
        <v>237842</v>
      </c>
      <c r="I8" s="369">
        <v>224322</v>
      </c>
      <c r="J8" s="21"/>
    </row>
    <row r="9" spans="1:10" s="10" customFormat="1" ht="19.5" customHeight="1">
      <c r="A9" s="186" t="s">
        <v>4</v>
      </c>
      <c r="B9" s="369"/>
      <c r="C9" s="369"/>
      <c r="D9" s="369"/>
      <c r="E9" s="369"/>
      <c r="F9" s="369"/>
      <c r="G9" s="356"/>
      <c r="H9" s="369"/>
      <c r="I9" s="369"/>
      <c r="J9" s="21"/>
    </row>
    <row r="10" spans="1:10" s="10" customFormat="1" ht="19.5" customHeight="1">
      <c r="A10" s="19" t="s">
        <v>5</v>
      </c>
      <c r="B10" s="369">
        <v>653</v>
      </c>
      <c r="C10" s="369">
        <v>1506</v>
      </c>
      <c r="D10" s="369">
        <v>3165</v>
      </c>
      <c r="E10" s="369">
        <v>1742</v>
      </c>
      <c r="F10" s="369">
        <v>1794</v>
      </c>
      <c r="G10" s="356">
        <v>1844.18</v>
      </c>
      <c r="H10" s="369">
        <v>2366.1</v>
      </c>
      <c r="I10" s="369">
        <v>3199</v>
      </c>
      <c r="J10" s="21"/>
    </row>
    <row r="11" spans="1:10" s="10" customFormat="1" ht="19.5" customHeight="1">
      <c r="A11" s="186" t="s">
        <v>6</v>
      </c>
      <c r="B11" s="369"/>
      <c r="C11" s="369"/>
      <c r="D11" s="369"/>
      <c r="E11" s="369"/>
      <c r="F11" s="369"/>
      <c r="G11" s="356"/>
      <c r="H11" s="369"/>
      <c r="I11" s="369"/>
      <c r="J11" s="21"/>
    </row>
    <row r="12" spans="1:10" s="10" customFormat="1" ht="19.5" customHeight="1">
      <c r="A12" s="19" t="s">
        <v>7</v>
      </c>
      <c r="B12" s="369">
        <v>1902</v>
      </c>
      <c r="C12" s="369">
        <v>3890</v>
      </c>
      <c r="D12" s="369">
        <v>4171</v>
      </c>
      <c r="E12" s="369">
        <v>4067</v>
      </c>
      <c r="F12" s="369">
        <v>4414</v>
      </c>
      <c r="G12" s="356">
        <v>5024.5600000000004</v>
      </c>
      <c r="H12" s="369">
        <v>5756.5</v>
      </c>
      <c r="I12" s="369">
        <v>6488</v>
      </c>
      <c r="J12" s="21"/>
    </row>
    <row r="13" spans="1:10" s="10" customFormat="1" ht="19.5" customHeight="1">
      <c r="A13" s="186" t="s">
        <v>8</v>
      </c>
      <c r="B13" s="369"/>
      <c r="C13" s="369"/>
      <c r="D13" s="369"/>
      <c r="E13" s="369"/>
      <c r="F13" s="369"/>
      <c r="G13" s="356"/>
      <c r="H13" s="369"/>
      <c r="I13" s="369"/>
      <c r="J13" s="21"/>
    </row>
    <row r="14" spans="1:10" s="10" customFormat="1" ht="19.5" customHeight="1">
      <c r="A14" s="19" t="s">
        <v>9</v>
      </c>
      <c r="B14" s="369">
        <v>74353</v>
      </c>
      <c r="C14" s="369">
        <v>94146</v>
      </c>
      <c r="D14" s="369">
        <v>100000</v>
      </c>
      <c r="E14" s="369">
        <v>101639</v>
      </c>
      <c r="F14" s="369">
        <v>119316</v>
      </c>
      <c r="G14" s="369">
        <v>150132.78</v>
      </c>
      <c r="H14" s="369">
        <v>169822.8</v>
      </c>
      <c r="I14" s="369">
        <v>191132</v>
      </c>
      <c r="J14" s="21"/>
    </row>
    <row r="15" spans="1:10" s="10" customFormat="1" ht="19.5" customHeight="1">
      <c r="A15" s="186" t="s">
        <v>31</v>
      </c>
      <c r="B15" s="369"/>
      <c r="C15" s="369"/>
      <c r="D15" s="369"/>
      <c r="E15" s="369"/>
      <c r="F15" s="369"/>
      <c r="G15" s="356"/>
      <c r="H15" s="369"/>
      <c r="I15" s="369"/>
      <c r="J15" s="21"/>
    </row>
    <row r="16" spans="1:10" s="10" customFormat="1" ht="19.5" customHeight="1">
      <c r="A16" s="19" t="s">
        <v>11</v>
      </c>
      <c r="B16" s="369">
        <v>12241</v>
      </c>
      <c r="C16" s="369">
        <v>15161</v>
      </c>
      <c r="D16" s="369">
        <v>19790</v>
      </c>
      <c r="E16" s="369">
        <v>21563</v>
      </c>
      <c r="F16" s="369">
        <v>25802</v>
      </c>
      <c r="G16" s="369">
        <v>28105.95</v>
      </c>
      <c r="H16" s="369">
        <v>33778.699999999997</v>
      </c>
      <c r="I16" s="369">
        <v>40251</v>
      </c>
      <c r="J16" s="21"/>
    </row>
    <row r="17" spans="1:10" s="10" customFormat="1" ht="19.5" customHeight="1">
      <c r="A17" s="186" t="s">
        <v>32</v>
      </c>
      <c r="B17" s="369"/>
      <c r="C17" s="369"/>
      <c r="D17" s="369"/>
      <c r="E17" s="369"/>
      <c r="F17" s="369"/>
      <c r="G17" s="356"/>
      <c r="H17" s="369"/>
      <c r="I17" s="369"/>
      <c r="J17" s="21"/>
    </row>
    <row r="18" spans="1:10" s="10" customFormat="1" ht="19.5" customHeight="1">
      <c r="A18" s="19" t="s">
        <v>13</v>
      </c>
      <c r="B18" s="369">
        <v>588291</v>
      </c>
      <c r="C18" s="369">
        <v>969211</v>
      </c>
      <c r="D18" s="369">
        <v>1044103</v>
      </c>
      <c r="E18" s="369">
        <v>956311</v>
      </c>
      <c r="F18" s="369">
        <v>941842</v>
      </c>
      <c r="G18" s="369">
        <v>957608.81</v>
      </c>
      <c r="H18" s="369">
        <v>995887.1</v>
      </c>
      <c r="I18" s="369">
        <v>999472</v>
      </c>
      <c r="J18" s="21"/>
    </row>
    <row r="19" spans="1:10" s="10" customFormat="1" ht="19.5" customHeight="1">
      <c r="A19" s="186" t="s">
        <v>34</v>
      </c>
      <c r="B19" s="369"/>
      <c r="C19" s="369"/>
      <c r="D19" s="369"/>
      <c r="E19" s="369"/>
      <c r="F19" s="369"/>
      <c r="G19" s="356"/>
      <c r="H19" s="369"/>
      <c r="I19" s="369"/>
      <c r="J19" s="21"/>
    </row>
    <row r="20" spans="1:10" s="10" customFormat="1" ht="19.5" customHeight="1">
      <c r="A20" s="19" t="s">
        <v>15</v>
      </c>
      <c r="B20" s="369">
        <v>351492</v>
      </c>
      <c r="C20" s="369">
        <v>519758</v>
      </c>
      <c r="D20" s="369">
        <v>541700</v>
      </c>
      <c r="E20" s="369">
        <v>554076</v>
      </c>
      <c r="F20" s="369">
        <v>620655</v>
      </c>
      <c r="G20" s="369">
        <v>647383.11</v>
      </c>
      <c r="H20" s="369">
        <v>712194</v>
      </c>
      <c r="I20" s="369">
        <v>801307</v>
      </c>
      <c r="J20" s="21"/>
    </row>
    <row r="21" spans="1:10" s="10" customFormat="1" ht="19.5" customHeight="1">
      <c r="A21" s="186" t="s">
        <v>35</v>
      </c>
      <c r="B21" s="369"/>
      <c r="C21" s="369"/>
      <c r="D21" s="369"/>
      <c r="E21" s="369"/>
      <c r="F21" s="369"/>
      <c r="G21" s="379"/>
      <c r="H21" s="369"/>
      <c r="I21" s="369"/>
      <c r="J21" s="21"/>
    </row>
    <row r="22" spans="1:10" s="10" customFormat="1" ht="19.5" customHeight="1">
      <c r="A22" s="19" t="s">
        <v>17</v>
      </c>
      <c r="B22" s="369">
        <v>1758</v>
      </c>
      <c r="C22" s="369">
        <v>4772</v>
      </c>
      <c r="D22" s="369">
        <v>5138</v>
      </c>
      <c r="E22" s="369">
        <v>5077</v>
      </c>
      <c r="F22" s="369">
        <v>6426</v>
      </c>
      <c r="G22" s="369">
        <v>7845.94</v>
      </c>
      <c r="H22" s="369">
        <v>10784.6</v>
      </c>
      <c r="I22" s="369">
        <v>14706</v>
      </c>
    </row>
    <row r="23" spans="1:10" s="10" customFormat="1" ht="19.5" customHeight="1">
      <c r="A23" s="186" t="s">
        <v>36</v>
      </c>
      <c r="B23" s="369"/>
      <c r="C23" s="369"/>
      <c r="D23" s="369"/>
      <c r="E23" s="369"/>
      <c r="F23" s="369"/>
      <c r="G23" s="379"/>
      <c r="H23" s="369"/>
      <c r="I23" s="369"/>
    </row>
    <row r="24" spans="1:10" s="10" customFormat="1" ht="19.5" customHeight="1">
      <c r="A24" s="19" t="s">
        <v>19</v>
      </c>
      <c r="B24" s="369">
        <v>2471</v>
      </c>
      <c r="C24" s="369">
        <v>7277</v>
      </c>
      <c r="D24" s="369">
        <v>8443</v>
      </c>
      <c r="E24" s="369">
        <v>10175</v>
      </c>
      <c r="F24" s="369">
        <v>10253</v>
      </c>
      <c r="G24" s="369">
        <v>10492.35</v>
      </c>
      <c r="H24" s="369">
        <v>10980.1</v>
      </c>
      <c r="I24" s="369">
        <v>13075</v>
      </c>
    </row>
    <row r="25" spans="1:10" s="10" customFormat="1" ht="19.5" customHeight="1">
      <c r="A25" s="186" t="s">
        <v>37</v>
      </c>
      <c r="B25" s="369"/>
      <c r="C25" s="369"/>
      <c r="D25" s="369"/>
      <c r="E25" s="369"/>
      <c r="F25" s="369"/>
      <c r="G25" s="379"/>
      <c r="H25" s="369"/>
      <c r="I25" s="369"/>
    </row>
    <row r="26" spans="1:10" s="10" customFormat="1" ht="19.5" customHeight="1">
      <c r="A26" s="19" t="s">
        <v>21</v>
      </c>
      <c r="B26" s="369">
        <v>2574</v>
      </c>
      <c r="C26" s="369">
        <v>1161</v>
      </c>
      <c r="D26" s="369">
        <v>1634</v>
      </c>
      <c r="E26" s="369">
        <v>1818</v>
      </c>
      <c r="F26" s="369">
        <v>1142</v>
      </c>
      <c r="G26" s="369">
        <v>484.78</v>
      </c>
      <c r="H26" s="369">
        <v>468.6</v>
      </c>
      <c r="I26" s="369">
        <v>420</v>
      </c>
    </row>
    <row r="27" spans="1:10" s="10" customFormat="1" ht="19.5" customHeight="1">
      <c r="A27" s="186" t="s">
        <v>38</v>
      </c>
      <c r="B27" s="369"/>
      <c r="C27" s="369"/>
      <c r="D27" s="369"/>
      <c r="E27" s="369"/>
      <c r="F27" s="369"/>
      <c r="G27" s="379"/>
      <c r="H27" s="369"/>
      <c r="I27" s="369"/>
    </row>
    <row r="28" spans="1:10" s="10" customFormat="1" ht="19.5" customHeight="1">
      <c r="A28" s="19" t="s">
        <v>23</v>
      </c>
      <c r="B28" s="369">
        <v>7113</v>
      </c>
      <c r="C28" s="369">
        <v>5737</v>
      </c>
      <c r="D28" s="369">
        <v>12913</v>
      </c>
      <c r="E28" s="369">
        <v>11031</v>
      </c>
      <c r="F28" s="369">
        <v>11236</v>
      </c>
      <c r="G28" s="369">
        <v>15369.67</v>
      </c>
      <c r="H28" s="369">
        <v>11925.1</v>
      </c>
      <c r="I28" s="369">
        <v>12658</v>
      </c>
    </row>
    <row r="29" spans="1:10" s="10" customFormat="1" ht="19.5" customHeight="1">
      <c r="A29" s="186" t="s">
        <v>39</v>
      </c>
      <c r="B29" s="369"/>
      <c r="C29" s="369"/>
      <c r="D29" s="369"/>
      <c r="E29" s="369"/>
      <c r="F29" s="369"/>
      <c r="G29" s="379"/>
      <c r="H29" s="369"/>
      <c r="I29" s="369"/>
    </row>
    <row r="30" spans="1:10" s="10" customFormat="1" ht="19.5" customHeight="1">
      <c r="A30" s="19" t="s">
        <v>25</v>
      </c>
      <c r="B30" s="369">
        <v>3749</v>
      </c>
      <c r="C30" s="369">
        <v>7642</v>
      </c>
      <c r="D30" s="369">
        <v>9309</v>
      </c>
      <c r="E30" s="369">
        <v>8437</v>
      </c>
      <c r="F30" s="369">
        <v>9491</v>
      </c>
      <c r="G30" s="369">
        <v>9726.1200000000008</v>
      </c>
      <c r="H30" s="369">
        <v>9238.6</v>
      </c>
      <c r="I30" s="369">
        <v>7771</v>
      </c>
    </row>
    <row r="31" spans="1:10" s="10" customFormat="1" ht="19.5" customHeight="1">
      <c r="A31" s="186" t="s">
        <v>40</v>
      </c>
      <c r="B31" s="370"/>
      <c r="C31" s="365"/>
      <c r="D31" s="365"/>
      <c r="E31" s="365"/>
      <c r="F31" s="365"/>
      <c r="G31" s="365"/>
      <c r="H31" s="365"/>
      <c r="I31" s="11"/>
    </row>
    <row r="32" spans="1:10" s="10" customFormat="1" ht="12.75" customHeight="1">
      <c r="A32" s="123"/>
      <c r="B32" s="123"/>
      <c r="C32" s="123"/>
      <c r="D32" s="123"/>
      <c r="E32" s="123"/>
      <c r="F32" s="123"/>
      <c r="G32" s="123"/>
      <c r="H32" s="123"/>
      <c r="I32" s="123"/>
    </row>
    <row r="33" spans="1:9" s="10" customFormat="1" ht="20.100000000000001" customHeight="1">
      <c r="A33" s="11"/>
      <c r="B33" s="11"/>
      <c r="C33" s="11"/>
      <c r="D33" s="11"/>
      <c r="E33" s="11"/>
      <c r="F33" s="11"/>
      <c r="G33" s="11"/>
      <c r="H33" s="11"/>
      <c r="I33" s="11"/>
    </row>
    <row r="34" spans="1:9" s="10" customFormat="1" ht="20.100000000000001" customHeight="1">
      <c r="A34" s="11"/>
      <c r="B34" s="11"/>
      <c r="C34" s="11"/>
      <c r="D34" s="11"/>
      <c r="E34" s="11"/>
      <c r="F34" s="11"/>
      <c r="G34" s="11"/>
      <c r="H34" s="11"/>
      <c r="I34" s="11"/>
    </row>
    <row r="35" spans="1:9" s="10" customFormat="1" ht="20.100000000000001" customHeight="1">
      <c r="A35" s="126"/>
      <c r="B35" s="127"/>
      <c r="C35" s="11"/>
      <c r="D35" s="11"/>
      <c r="E35" s="11"/>
      <c r="F35" s="11"/>
      <c r="G35" s="11"/>
      <c r="H35" s="11"/>
      <c r="I35" s="11"/>
    </row>
    <row r="36" spans="1:9" s="10" customFormat="1" ht="20.100000000000001" customHeight="1">
      <c r="A36" s="128"/>
      <c r="B36" s="126"/>
      <c r="C36" s="11"/>
      <c r="D36" s="11"/>
      <c r="E36" s="11"/>
      <c r="F36" s="11"/>
      <c r="G36" s="11"/>
      <c r="H36" s="11"/>
      <c r="I36" s="11"/>
    </row>
    <row r="37" spans="1:9" s="10" customFormat="1" ht="20.100000000000001" customHeight="1">
      <c r="A37" s="11"/>
      <c r="B37" s="11"/>
      <c r="C37" s="11"/>
      <c r="D37" s="11"/>
      <c r="E37" s="11"/>
      <c r="F37" s="11"/>
      <c r="G37" s="11"/>
      <c r="H37" s="11"/>
      <c r="I37" s="11"/>
    </row>
    <row r="38" spans="1:9" s="10" customFormat="1" ht="20.100000000000001" customHeight="1"/>
    <row r="39" spans="1:9" s="10" customFormat="1" ht="20.100000000000001" customHeight="1"/>
    <row r="40" spans="1:9" s="10" customFormat="1" ht="20.100000000000001" customHeight="1"/>
    <row r="41" spans="1:9" s="10" customFormat="1" ht="20.100000000000001" customHeight="1"/>
    <row r="42" spans="1:9" s="10" customFormat="1" ht="20.100000000000001" customHeight="1"/>
    <row r="43" spans="1:9" s="10" customFormat="1" ht="20.100000000000001" customHeight="1"/>
    <row r="44" spans="1:9" s="10" customFormat="1" ht="20.100000000000001" customHeight="1"/>
    <row r="45" spans="1:9" s="10" customFormat="1" ht="20.100000000000001" customHeight="1"/>
    <row r="46" spans="1:9" s="10" customFormat="1" ht="20.100000000000001" customHeight="1"/>
    <row r="47" spans="1:9" s="10" customFormat="1" ht="20.100000000000001" customHeight="1"/>
    <row r="48" spans="1:9" s="10" customFormat="1" ht="20.100000000000001" customHeight="1"/>
    <row r="49" s="10" customFormat="1" ht="20.100000000000001" customHeight="1"/>
    <row r="50" s="10" customFormat="1" ht="20.100000000000001" customHeight="1"/>
    <row r="51" s="10" customFormat="1" ht="20.100000000000001" customHeight="1"/>
    <row r="52" s="10" customFormat="1" ht="20.100000000000001" customHeight="1"/>
    <row r="53" s="10" customFormat="1" ht="20.100000000000001" customHeight="1"/>
    <row r="54" s="10" customFormat="1" ht="20.100000000000001" customHeight="1"/>
    <row r="55" s="10" customFormat="1" ht="20.100000000000001" customHeight="1"/>
    <row r="56" s="10" customFormat="1" ht="20.100000000000001" customHeight="1"/>
    <row r="57" s="10" customFormat="1" ht="20.100000000000001" customHeight="1"/>
    <row r="58" s="10" customFormat="1" ht="20.100000000000001" customHeight="1"/>
    <row r="59" s="10" customFormat="1" ht="20.100000000000001" customHeight="1"/>
    <row r="60" s="10" customFormat="1"/>
    <row r="61" s="10" customFormat="1"/>
    <row r="62" s="10" customFormat="1"/>
    <row r="63" s="10" customFormat="1"/>
    <row r="64" s="10" customFormat="1"/>
    <row r="65" s="10" customFormat="1"/>
    <row r="66" s="10" customFormat="1"/>
    <row r="67" s="10" customFormat="1"/>
    <row r="68" s="10" customFormat="1"/>
    <row r="69" s="10" customFormat="1"/>
    <row r="70" s="10" customFormat="1"/>
    <row r="71" s="10" customFormat="1"/>
    <row r="72" s="10" customFormat="1"/>
    <row r="73" s="10" customFormat="1"/>
    <row r="74" s="10" customFormat="1"/>
    <row r="75" s="10" customFormat="1"/>
    <row r="76" s="10" customFormat="1"/>
    <row r="77" s="10" customFormat="1"/>
    <row r="78" s="10" customFormat="1"/>
    <row r="79" s="10" customFormat="1"/>
    <row r="80" s="10" customFormat="1"/>
    <row r="81" s="10" customFormat="1"/>
    <row r="82" s="10" customFormat="1"/>
    <row r="83" s="10" customFormat="1"/>
    <row r="84" s="10" customFormat="1"/>
    <row r="85" s="10" customFormat="1"/>
    <row r="86" s="10" customFormat="1"/>
    <row r="87" s="10" customFormat="1"/>
    <row r="88" s="10" customFormat="1"/>
    <row r="89" s="10" customFormat="1"/>
    <row r="90" s="10" customFormat="1"/>
    <row r="91" s="10" customFormat="1"/>
    <row r="92" s="10" customFormat="1"/>
    <row r="93" s="10" customFormat="1"/>
    <row r="94" s="10" customFormat="1"/>
    <row r="95" s="10" customFormat="1"/>
    <row r="96" s="10" customFormat="1"/>
    <row r="97" s="10" customFormat="1"/>
    <row r="98" s="10" customFormat="1"/>
    <row r="99" s="10" customFormat="1"/>
    <row r="100" s="10" customFormat="1"/>
    <row r="101" s="10" customFormat="1"/>
    <row r="102" s="10" customFormat="1"/>
    <row r="103" s="10" customFormat="1"/>
    <row r="104" s="10" customFormat="1"/>
    <row r="105" s="10" customFormat="1"/>
    <row r="106" s="10" customFormat="1"/>
    <row r="107" s="10" customFormat="1"/>
    <row r="108" s="10" customFormat="1"/>
    <row r="109" s="10" customFormat="1"/>
    <row r="110" s="10" customFormat="1"/>
    <row r="111" s="10" customFormat="1"/>
    <row r="112" s="10" customFormat="1"/>
    <row r="113" s="10" customFormat="1"/>
    <row r="114" s="10" customFormat="1"/>
    <row r="115" s="10" customFormat="1"/>
    <row r="116" s="10" customFormat="1"/>
    <row r="117" s="10" customFormat="1"/>
    <row r="118" s="10" customFormat="1"/>
    <row r="119" s="10" customFormat="1"/>
    <row r="120" s="10" customFormat="1"/>
    <row r="121" s="10" customFormat="1"/>
    <row r="122" s="10" customFormat="1"/>
    <row r="123" s="10" customFormat="1"/>
    <row r="124" s="10" customFormat="1"/>
    <row r="125" s="10" customFormat="1"/>
    <row r="126" s="10" customFormat="1"/>
    <row r="127" s="10" customFormat="1"/>
    <row r="128" s="10" customFormat="1"/>
    <row r="129" s="10" customFormat="1"/>
    <row r="130" s="10" customFormat="1"/>
    <row r="131" s="10" customFormat="1"/>
    <row r="132" s="10" customFormat="1"/>
    <row r="133" s="10" customFormat="1"/>
    <row r="134" s="10" customFormat="1"/>
    <row r="135" s="10" customFormat="1"/>
    <row r="136" s="10" customFormat="1"/>
    <row r="137" s="10" customFormat="1"/>
    <row r="138" s="10" customFormat="1"/>
    <row r="139" s="10" customFormat="1"/>
    <row r="140" s="10" customFormat="1"/>
    <row r="141" s="10" customFormat="1"/>
    <row r="142" s="10" customFormat="1"/>
    <row r="143" s="10" customFormat="1"/>
    <row r="144" s="10" customFormat="1"/>
    <row r="145" s="10" customFormat="1"/>
    <row r="146" s="10" customFormat="1"/>
    <row r="147" s="10" customFormat="1"/>
    <row r="148" s="10" customFormat="1"/>
    <row r="149" s="10" customFormat="1"/>
    <row r="150" s="10" customFormat="1"/>
    <row r="151" s="10" customFormat="1"/>
    <row r="152" s="10" customFormat="1"/>
    <row r="153" s="10" customFormat="1"/>
    <row r="154" s="10" customFormat="1"/>
    <row r="155" s="10" customFormat="1"/>
    <row r="156" s="10" customFormat="1"/>
    <row r="157" s="10" customFormat="1"/>
    <row r="158" s="10" customFormat="1"/>
    <row r="159" s="10" customFormat="1"/>
    <row r="160" s="10" customFormat="1"/>
    <row r="161" s="10" customFormat="1"/>
    <row r="162" s="10" customFormat="1"/>
    <row r="163" s="10" customFormat="1"/>
    <row r="164" s="10" customFormat="1"/>
    <row r="165" s="10" customFormat="1"/>
    <row r="166" s="10" customFormat="1"/>
    <row r="167" s="10" customFormat="1"/>
    <row r="168" s="10" customFormat="1"/>
    <row r="169" s="10" customFormat="1"/>
    <row r="170" s="10" customFormat="1"/>
    <row r="171" s="10" customFormat="1"/>
    <row r="172" s="10" customFormat="1"/>
    <row r="173" s="10" customFormat="1"/>
    <row r="174" s="10" customFormat="1"/>
    <row r="175" s="10" customFormat="1"/>
    <row r="176" s="10" customFormat="1"/>
    <row r="177" s="10" customFormat="1"/>
    <row r="178" s="10" customFormat="1"/>
    <row r="179" s="10" customFormat="1"/>
    <row r="180" s="10" customFormat="1"/>
    <row r="181" s="10" customFormat="1"/>
    <row r="182" s="10" customFormat="1"/>
    <row r="183" s="10" customFormat="1"/>
    <row r="184" s="10" customFormat="1"/>
    <row r="185" s="10" customFormat="1"/>
    <row r="186" s="10" customFormat="1"/>
    <row r="187" s="10" customFormat="1"/>
    <row r="188" s="10" customFormat="1"/>
    <row r="189" s="10" customFormat="1"/>
    <row r="190" s="10" customFormat="1"/>
    <row r="191" s="10" customFormat="1"/>
  </sheetData>
  <pageMargins left="0.98425196850393704" right="0.98425196850393704" top="0.94488188976377996" bottom="1.49606299212598" header="0.511811023622047" footer="1.1811023622047201"/>
  <pageSetup paperSize="9" firstPageNumber="380"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306"/>
  <sheetViews>
    <sheetView workbookViewId="0">
      <selection activeCell="R10" sqref="R10"/>
    </sheetView>
  </sheetViews>
  <sheetFormatPr defaultRowHeight="12.75"/>
  <cols>
    <col min="1" max="1" width="25.5703125" style="30" customWidth="1"/>
    <col min="2" max="4" width="10.85546875" style="30" hidden="1" customWidth="1"/>
    <col min="5" max="8" width="10.85546875" style="30" customWidth="1"/>
    <col min="9" max="10" width="9.140625" style="30"/>
    <col min="11" max="16384" width="9.140625" style="282"/>
  </cols>
  <sheetData>
    <row r="1" spans="1:10" s="270" customFormat="1" ht="24" customHeight="1">
      <c r="A1" s="269" t="s">
        <v>663</v>
      </c>
      <c r="B1" s="269"/>
    </row>
    <row r="2" spans="1:10" s="270" customFormat="1" ht="20.100000000000001" customHeight="1">
      <c r="A2" s="272" t="s">
        <v>465</v>
      </c>
      <c r="B2" s="269"/>
    </row>
    <row r="3" spans="1:10" s="270" customFormat="1" ht="12" customHeight="1">
      <c r="A3" s="269"/>
      <c r="B3" s="269"/>
    </row>
    <row r="4" spans="1:10" s="30" customFormat="1" ht="20.100000000000001" customHeight="1">
      <c r="A4" s="273"/>
      <c r="B4" s="274"/>
      <c r="C4" s="29"/>
      <c r="E4" s="29"/>
      <c r="F4" s="29"/>
      <c r="G4" s="29"/>
      <c r="H4" s="275"/>
      <c r="I4" s="275" t="s">
        <v>458</v>
      </c>
    </row>
    <row r="5" spans="1:10" s="30" customFormat="1" ht="24.75" customHeight="1">
      <c r="A5" s="29"/>
      <c r="B5" s="12">
        <v>2010</v>
      </c>
      <c r="C5" s="12">
        <v>2014</v>
      </c>
      <c r="D5" s="12">
        <v>2015</v>
      </c>
      <c r="E5" s="12">
        <v>2016</v>
      </c>
      <c r="F5" s="12">
        <v>2017</v>
      </c>
      <c r="G5" s="12">
        <v>2018</v>
      </c>
      <c r="H5" s="12">
        <v>2019</v>
      </c>
      <c r="I5" s="12">
        <v>2020</v>
      </c>
    </row>
    <row r="6" spans="1:10" s="30" customFormat="1" ht="7.5" customHeight="1">
      <c r="A6" s="29"/>
      <c r="B6" s="417"/>
      <c r="C6" s="336"/>
      <c r="D6" s="336"/>
      <c r="E6" s="336"/>
      <c r="F6" s="336"/>
      <c r="G6" s="336"/>
      <c r="H6" s="336"/>
      <c r="I6" s="29"/>
    </row>
    <row r="7" spans="1:10" s="30" customFormat="1" ht="25.5" customHeight="1">
      <c r="A7" s="324" t="s">
        <v>2</v>
      </c>
      <c r="B7" s="358">
        <f t="shared" ref="B7:D7" si="0">SUM(B8:B31)</f>
        <v>2957</v>
      </c>
      <c r="C7" s="358">
        <f t="shared" si="0"/>
        <v>1826.2</v>
      </c>
      <c r="D7" s="358">
        <f t="shared" si="0"/>
        <v>2107</v>
      </c>
      <c r="E7" s="358">
        <v>2139.3000000000002</v>
      </c>
      <c r="F7" s="358">
        <v>2038</v>
      </c>
      <c r="G7" s="358">
        <v>1673.6599999999999</v>
      </c>
      <c r="H7" s="358">
        <v>1478.3</v>
      </c>
      <c r="I7" s="358">
        <v>1507</v>
      </c>
      <c r="J7" s="18"/>
    </row>
    <row r="8" spans="1:10" s="30" customFormat="1" ht="19.5" customHeight="1">
      <c r="A8" s="19" t="s">
        <v>3</v>
      </c>
      <c r="B8" s="116">
        <v>65</v>
      </c>
      <c r="C8" s="116">
        <v>70.3</v>
      </c>
      <c r="D8" s="116">
        <v>88</v>
      </c>
      <c r="E8" s="116">
        <v>107</v>
      </c>
      <c r="F8" s="116">
        <v>86</v>
      </c>
      <c r="G8" s="116">
        <v>62.9</v>
      </c>
      <c r="H8" s="116">
        <v>68.900000000000006</v>
      </c>
      <c r="I8" s="29">
        <v>64</v>
      </c>
      <c r="J8" s="21"/>
    </row>
    <row r="9" spans="1:10" s="30" customFormat="1" ht="19.5" customHeight="1">
      <c r="A9" s="186" t="s">
        <v>4</v>
      </c>
      <c r="B9" s="116"/>
      <c r="C9" s="116"/>
      <c r="D9" s="116"/>
      <c r="E9" s="116"/>
      <c r="F9" s="116"/>
      <c r="G9" s="356"/>
      <c r="H9" s="116"/>
      <c r="I9" s="29"/>
      <c r="J9" s="21"/>
    </row>
    <row r="10" spans="1:10" s="30" customFormat="1" ht="19.5" customHeight="1">
      <c r="A10" s="19" t="s">
        <v>5</v>
      </c>
      <c r="B10" s="116">
        <v>8</v>
      </c>
      <c r="C10" s="116">
        <v>0</v>
      </c>
      <c r="D10" s="116">
        <v>0</v>
      </c>
      <c r="E10" s="116">
        <v>0</v>
      </c>
      <c r="F10" s="116">
        <v>0</v>
      </c>
      <c r="G10" s="116">
        <v>0</v>
      </c>
      <c r="H10" s="116">
        <v>0</v>
      </c>
      <c r="I10" s="116">
        <v>0</v>
      </c>
      <c r="J10" s="21"/>
    </row>
    <row r="11" spans="1:10" s="30" customFormat="1" ht="19.5" customHeight="1">
      <c r="A11" s="186" t="s">
        <v>6</v>
      </c>
      <c r="B11" s="116"/>
      <c r="C11" s="116"/>
      <c r="D11" s="116"/>
      <c r="E11" s="116"/>
      <c r="F11" s="116"/>
      <c r="G11" s="356"/>
      <c r="H11" s="116"/>
      <c r="I11" s="29"/>
      <c r="J11" s="21"/>
    </row>
    <row r="12" spans="1:10" s="30" customFormat="1" ht="19.5" customHeight="1">
      <c r="A12" s="19" t="s">
        <v>7</v>
      </c>
      <c r="B12" s="116">
        <v>170</v>
      </c>
      <c r="C12" s="116">
        <v>174</v>
      </c>
      <c r="D12" s="116">
        <v>176</v>
      </c>
      <c r="E12" s="116">
        <v>170</v>
      </c>
      <c r="F12" s="116">
        <v>176</v>
      </c>
      <c r="G12" s="116">
        <v>187.5</v>
      </c>
      <c r="H12" s="116">
        <v>182</v>
      </c>
      <c r="I12" s="29">
        <v>184</v>
      </c>
      <c r="J12" s="21"/>
    </row>
    <row r="13" spans="1:10" s="30" customFormat="1" ht="19.5" customHeight="1">
      <c r="A13" s="186" t="s">
        <v>8</v>
      </c>
      <c r="B13" s="116"/>
      <c r="C13" s="116"/>
      <c r="D13" s="116"/>
      <c r="E13" s="116"/>
      <c r="F13" s="116"/>
      <c r="G13" s="356"/>
      <c r="H13" s="116"/>
      <c r="I13" s="29"/>
      <c r="J13" s="21"/>
    </row>
    <row r="14" spans="1:10" s="30" customFormat="1" ht="19.5" customHeight="1">
      <c r="A14" s="19" t="s">
        <v>9</v>
      </c>
      <c r="B14" s="116">
        <v>58</v>
      </c>
      <c r="C14" s="116">
        <v>36.5</v>
      </c>
      <c r="D14" s="116">
        <v>42</v>
      </c>
      <c r="E14" s="116">
        <v>42</v>
      </c>
      <c r="F14" s="116">
        <v>42</v>
      </c>
      <c r="G14" s="116">
        <v>42.6</v>
      </c>
      <c r="H14" s="116">
        <v>44</v>
      </c>
      <c r="I14" s="29">
        <v>51</v>
      </c>
      <c r="J14" s="21"/>
    </row>
    <row r="15" spans="1:10" s="30" customFormat="1" ht="19.5" customHeight="1">
      <c r="A15" s="186" t="s">
        <v>31</v>
      </c>
      <c r="B15" s="116"/>
      <c r="C15" s="116"/>
      <c r="D15" s="116"/>
      <c r="E15" s="116"/>
      <c r="F15" s="116"/>
      <c r="G15" s="356"/>
      <c r="H15" s="116"/>
      <c r="I15" s="29"/>
      <c r="J15" s="21"/>
    </row>
    <row r="16" spans="1:10" s="30" customFormat="1" ht="19.5" customHeight="1">
      <c r="A16" s="19" t="s">
        <v>11</v>
      </c>
      <c r="B16" s="116">
        <v>621</v>
      </c>
      <c r="C16" s="116">
        <v>328.9</v>
      </c>
      <c r="D16" s="116">
        <v>269</v>
      </c>
      <c r="E16" s="116">
        <v>223</v>
      </c>
      <c r="F16" s="116">
        <v>193</v>
      </c>
      <c r="G16" s="116">
        <v>155.5</v>
      </c>
      <c r="H16" s="116">
        <v>127.5</v>
      </c>
      <c r="I16" s="29">
        <v>89</v>
      </c>
      <c r="J16" s="21"/>
    </row>
    <row r="17" spans="1:10" s="30" customFormat="1" ht="19.5" customHeight="1">
      <c r="A17" s="186" t="s">
        <v>32</v>
      </c>
      <c r="B17" s="116"/>
      <c r="C17" s="116"/>
      <c r="D17" s="116"/>
      <c r="E17" s="116"/>
      <c r="F17" s="116"/>
      <c r="G17" s="356"/>
      <c r="H17" s="116"/>
      <c r="I17" s="29"/>
      <c r="J17" s="21"/>
    </row>
    <row r="18" spans="1:10" s="30" customFormat="1" ht="19.5" customHeight="1">
      <c r="A18" s="19" t="s">
        <v>13</v>
      </c>
      <c r="B18" s="116">
        <v>374</v>
      </c>
      <c r="C18" s="116">
        <v>124</v>
      </c>
      <c r="D18" s="116">
        <v>308</v>
      </c>
      <c r="E18" s="116">
        <v>403</v>
      </c>
      <c r="F18" s="116">
        <v>581</v>
      </c>
      <c r="G18" s="116">
        <v>479.24</v>
      </c>
      <c r="H18" s="116">
        <v>384</v>
      </c>
      <c r="I18" s="29">
        <v>287</v>
      </c>
      <c r="J18" s="21"/>
    </row>
    <row r="19" spans="1:10" s="30" customFormat="1" ht="19.5" customHeight="1">
      <c r="A19" s="186" t="s">
        <v>34</v>
      </c>
      <c r="B19" s="116"/>
      <c r="C19" s="116"/>
      <c r="D19" s="116"/>
      <c r="E19" s="116"/>
      <c r="F19" s="116"/>
      <c r="G19" s="356"/>
      <c r="H19" s="116"/>
      <c r="I19" s="29"/>
      <c r="J19" s="21"/>
    </row>
    <row r="20" spans="1:10" s="30" customFormat="1" ht="19.5" customHeight="1">
      <c r="A20" s="19" t="s">
        <v>15</v>
      </c>
      <c r="B20" s="116">
        <v>744</v>
      </c>
      <c r="C20" s="116">
        <v>349.7</v>
      </c>
      <c r="D20" s="116">
        <v>540</v>
      </c>
      <c r="E20" s="116">
        <v>543</v>
      </c>
      <c r="F20" s="116">
        <v>427</v>
      </c>
      <c r="G20" s="116">
        <v>297.39999999999998</v>
      </c>
      <c r="H20" s="116">
        <v>243.8</v>
      </c>
      <c r="I20" s="29">
        <v>416</v>
      </c>
      <c r="J20" s="21"/>
    </row>
    <row r="21" spans="1:10" s="30" customFormat="1" ht="19.5" customHeight="1">
      <c r="A21" s="186" t="s">
        <v>35</v>
      </c>
      <c r="B21" s="116"/>
      <c r="C21" s="116"/>
      <c r="D21" s="116"/>
      <c r="E21" s="116"/>
      <c r="F21" s="116"/>
      <c r="G21" s="356"/>
      <c r="H21" s="116"/>
      <c r="I21" s="29"/>
      <c r="J21" s="21"/>
    </row>
    <row r="22" spans="1:10" s="30" customFormat="1" ht="19.5" customHeight="1">
      <c r="A22" s="19" t="s">
        <v>17</v>
      </c>
      <c r="B22" s="116">
        <v>325</v>
      </c>
      <c r="C22" s="116">
        <v>232.3</v>
      </c>
      <c r="D22" s="116">
        <v>204</v>
      </c>
      <c r="E22" s="116">
        <v>214</v>
      </c>
      <c r="F22" s="116">
        <v>151</v>
      </c>
      <c r="G22" s="116">
        <v>157.4</v>
      </c>
      <c r="H22" s="116">
        <v>158.5</v>
      </c>
      <c r="I22" s="29">
        <v>143</v>
      </c>
    </row>
    <row r="23" spans="1:10" s="30" customFormat="1" ht="19.5" customHeight="1">
      <c r="A23" s="186" t="s">
        <v>36</v>
      </c>
      <c r="B23" s="116"/>
      <c r="C23" s="116"/>
      <c r="D23" s="116"/>
      <c r="E23" s="116"/>
      <c r="F23" s="116"/>
      <c r="G23" s="356"/>
      <c r="H23" s="116"/>
      <c r="I23" s="29"/>
    </row>
    <row r="24" spans="1:10" s="30" customFormat="1" ht="19.5" customHeight="1">
      <c r="A24" s="19" t="s">
        <v>19</v>
      </c>
      <c r="B24" s="116">
        <v>108</v>
      </c>
      <c r="C24" s="116">
        <v>125.5</v>
      </c>
      <c r="D24" s="116">
        <v>115</v>
      </c>
      <c r="E24" s="116">
        <v>94.3</v>
      </c>
      <c r="F24" s="116">
        <v>77</v>
      </c>
      <c r="G24" s="116">
        <v>58</v>
      </c>
      <c r="H24" s="116">
        <v>48.6</v>
      </c>
      <c r="I24" s="29">
        <v>61</v>
      </c>
    </row>
    <row r="25" spans="1:10" s="30" customFormat="1" ht="19.5" customHeight="1">
      <c r="A25" s="186" t="s">
        <v>37</v>
      </c>
      <c r="B25" s="116"/>
      <c r="C25" s="116"/>
      <c r="D25" s="116"/>
      <c r="E25" s="116"/>
      <c r="F25" s="116"/>
      <c r="G25" s="356"/>
      <c r="H25" s="116"/>
      <c r="I25" s="29"/>
    </row>
    <row r="26" spans="1:10" s="30" customFormat="1" ht="19.5" customHeight="1">
      <c r="A26" s="19" t="s">
        <v>21</v>
      </c>
      <c r="B26" s="116">
        <v>84</v>
      </c>
      <c r="C26" s="116">
        <v>48</v>
      </c>
      <c r="D26" s="116">
        <v>40</v>
      </c>
      <c r="E26" s="116">
        <v>44</v>
      </c>
      <c r="F26" s="116">
        <v>42</v>
      </c>
      <c r="G26" s="116">
        <v>26.75</v>
      </c>
      <c r="H26" s="116">
        <v>30</v>
      </c>
      <c r="I26" s="29">
        <v>27</v>
      </c>
    </row>
    <row r="27" spans="1:10" s="30" customFormat="1" ht="19.5" customHeight="1">
      <c r="A27" s="186" t="s">
        <v>38</v>
      </c>
      <c r="B27" s="116"/>
      <c r="C27" s="116"/>
      <c r="D27" s="116"/>
      <c r="E27" s="116"/>
      <c r="F27" s="116"/>
      <c r="G27" s="356"/>
      <c r="H27" s="116"/>
      <c r="I27" s="29"/>
    </row>
    <row r="28" spans="1:10" s="30" customFormat="1" ht="19.5" customHeight="1">
      <c r="A28" s="19" t="s">
        <v>23</v>
      </c>
      <c r="B28" s="116">
        <v>180</v>
      </c>
      <c r="C28" s="116">
        <v>166.3</v>
      </c>
      <c r="D28" s="116">
        <v>148</v>
      </c>
      <c r="E28" s="116">
        <v>118</v>
      </c>
      <c r="F28" s="116">
        <v>103</v>
      </c>
      <c r="G28" s="116">
        <v>33.5</v>
      </c>
      <c r="H28" s="116">
        <v>20.5</v>
      </c>
      <c r="I28" s="29">
        <v>19</v>
      </c>
    </row>
    <row r="29" spans="1:10" s="30" customFormat="1" ht="19.5" customHeight="1">
      <c r="A29" s="186" t="s">
        <v>39</v>
      </c>
      <c r="B29" s="116"/>
      <c r="C29" s="116"/>
      <c r="D29" s="116"/>
      <c r="E29" s="116"/>
      <c r="F29" s="116"/>
      <c r="G29" s="356"/>
      <c r="H29" s="116"/>
      <c r="I29" s="29"/>
    </row>
    <row r="30" spans="1:10" s="30" customFormat="1" ht="19.5" customHeight="1">
      <c r="A30" s="19" t="s">
        <v>25</v>
      </c>
      <c r="B30" s="116">
        <v>220</v>
      </c>
      <c r="C30" s="116">
        <v>170.7</v>
      </c>
      <c r="D30" s="116">
        <v>177</v>
      </c>
      <c r="E30" s="116">
        <v>181</v>
      </c>
      <c r="F30" s="116">
        <v>160</v>
      </c>
      <c r="G30" s="116">
        <v>172.87</v>
      </c>
      <c r="H30" s="116">
        <v>170.5</v>
      </c>
      <c r="I30" s="29">
        <v>166</v>
      </c>
    </row>
    <row r="31" spans="1:10" s="30" customFormat="1" ht="19.5" customHeight="1">
      <c r="A31" s="186" t="s">
        <v>40</v>
      </c>
      <c r="B31" s="337"/>
      <c r="C31" s="338"/>
      <c r="D31" s="338"/>
      <c r="E31" s="338"/>
      <c r="F31" s="338"/>
      <c r="G31" s="365"/>
      <c r="H31" s="338"/>
      <c r="I31" s="29"/>
    </row>
    <row r="32" spans="1:10" s="30" customFormat="1" ht="9" customHeight="1">
      <c r="A32" s="273"/>
      <c r="B32" s="273"/>
      <c r="C32" s="273"/>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29"/>
      <c r="B34" s="29"/>
      <c r="C34" s="29"/>
      <c r="D34" s="29"/>
      <c r="E34" s="29"/>
      <c r="F34" s="29"/>
      <c r="G34" s="29"/>
      <c r="H34" s="29"/>
      <c r="I34" s="29"/>
    </row>
    <row r="35" spans="1:9" s="30" customFormat="1" ht="20.100000000000001" customHeight="1">
      <c r="A35" s="29"/>
      <c r="B35" s="29"/>
      <c r="C35" s="29"/>
      <c r="D35" s="29"/>
      <c r="E35" s="29"/>
      <c r="F35" s="29"/>
      <c r="G35" s="29"/>
      <c r="H35" s="29"/>
      <c r="I35" s="29"/>
    </row>
    <row r="36" spans="1:9" s="30" customFormat="1" ht="20.100000000000001" customHeight="1">
      <c r="A36" s="29"/>
      <c r="B36" s="29"/>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ht="20.100000000000001" customHeight="1"/>
    <row r="61" s="30" customFormat="1" ht="20.100000000000001" customHeight="1"/>
    <row r="62" s="30" customFormat="1" ht="20.100000000000001" customHeight="1"/>
    <row r="63" s="30" customFormat="1" ht="20.100000000000001" customHeight="1"/>
    <row r="64" s="30" customFormat="1" ht="20.100000000000001" customHeight="1"/>
    <row r="65" s="30" customFormat="1" ht="20.100000000000001" customHeight="1"/>
    <row r="66" s="30" customFormat="1" ht="20.100000000000001" customHeight="1"/>
    <row r="67" s="30" customFormat="1" ht="20.100000000000001" customHeight="1"/>
    <row r="68" s="30" customFormat="1" ht="20.100000000000001" customHeight="1"/>
    <row r="69" s="30" customFormat="1" ht="20.100000000000001" customHeight="1"/>
    <row r="70" s="30" customFormat="1" ht="20.100000000000001" customHeight="1"/>
    <row r="71" s="30" customFormat="1" ht="20.100000000000001" customHeight="1"/>
    <row r="72" s="30" customFormat="1" ht="20.100000000000001" customHeight="1"/>
    <row r="73" s="30" customFormat="1" ht="20.100000000000001" customHeight="1"/>
    <row r="74" s="30" customFormat="1" ht="20.100000000000001" customHeight="1"/>
    <row r="75" s="30" customFormat="1" ht="20.100000000000001" customHeight="1"/>
    <row r="76" s="30" customFormat="1" ht="20.100000000000001" customHeight="1"/>
    <row r="77" s="30" customFormat="1" ht="20.100000000000001" customHeight="1"/>
    <row r="78" s="30" customFormat="1" ht="20.100000000000001" customHeight="1"/>
    <row r="79" s="30" customFormat="1" ht="20.100000000000001" customHeight="1"/>
    <row r="80"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sheetData>
  <pageMargins left="0.98425196850393704" right="0.98425196850393704" top="0.94488188976377996" bottom="1.49606299212598" header="0.511811023622047" footer="1.1811023622047201"/>
  <pageSetup paperSize="9" firstPageNumber="381"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191"/>
  <sheetViews>
    <sheetView workbookViewId="0">
      <selection activeCell="R10" sqref="R10"/>
    </sheetView>
  </sheetViews>
  <sheetFormatPr defaultRowHeight="12.75"/>
  <cols>
    <col min="1" max="1" width="25.5703125" style="30" customWidth="1"/>
    <col min="2" max="4" width="10.85546875" style="30" hidden="1" customWidth="1"/>
    <col min="5" max="8" width="10.85546875" style="30" customWidth="1"/>
    <col min="9" max="10" width="9.140625" style="30"/>
    <col min="11" max="16384" width="9.140625" style="282"/>
  </cols>
  <sheetData>
    <row r="1" spans="1:10" s="270" customFormat="1" ht="24" customHeight="1">
      <c r="A1" s="269" t="s">
        <v>664</v>
      </c>
      <c r="B1" s="269"/>
    </row>
    <row r="2" spans="1:10" s="270" customFormat="1" ht="20.100000000000001" customHeight="1">
      <c r="A2" s="272" t="s">
        <v>466</v>
      </c>
      <c r="B2" s="269"/>
    </row>
    <row r="3" spans="1:10" s="270" customFormat="1" ht="10.5" customHeight="1">
      <c r="A3" s="272"/>
      <c r="B3" s="269"/>
    </row>
    <row r="4" spans="1:10" s="30" customFormat="1" ht="20.100000000000001" customHeight="1">
      <c r="A4" s="339"/>
      <c r="B4" s="274"/>
      <c r="C4" s="29"/>
      <c r="E4" s="29"/>
      <c r="F4" s="29"/>
      <c r="G4" s="29"/>
      <c r="H4" s="275"/>
      <c r="I4" s="275" t="s">
        <v>408</v>
      </c>
    </row>
    <row r="5" spans="1:10" s="30" customFormat="1" ht="27" customHeight="1">
      <c r="A5" s="281"/>
      <c r="B5" s="12">
        <v>2010</v>
      </c>
      <c r="C5" s="12">
        <v>2014</v>
      </c>
      <c r="D5" s="12">
        <v>2015</v>
      </c>
      <c r="E5" s="12">
        <v>2016</v>
      </c>
      <c r="F5" s="12">
        <v>2017</v>
      </c>
      <c r="G5" s="12">
        <v>2018</v>
      </c>
      <c r="H5" s="12">
        <v>2019</v>
      </c>
      <c r="I5" s="12">
        <v>2020</v>
      </c>
    </row>
    <row r="6" spans="1:10" s="30" customFormat="1" ht="7.5" customHeight="1">
      <c r="A6" s="281"/>
      <c r="B6" s="417"/>
      <c r="C6" s="417"/>
      <c r="D6" s="336"/>
      <c r="E6" s="336"/>
      <c r="F6" s="336"/>
      <c r="G6" s="336"/>
      <c r="H6" s="336"/>
      <c r="I6" s="29"/>
    </row>
    <row r="7" spans="1:10" s="30" customFormat="1" ht="25.5" customHeight="1">
      <c r="A7" s="324" t="s">
        <v>2</v>
      </c>
      <c r="B7" s="358">
        <f t="shared" ref="B7:D7" si="0">SUM(B8:B31)</f>
        <v>2967</v>
      </c>
      <c r="C7" s="358">
        <f t="shared" si="0"/>
        <v>1923</v>
      </c>
      <c r="D7" s="358">
        <f t="shared" si="0"/>
        <v>2433</v>
      </c>
      <c r="E7" s="358">
        <v>2667</v>
      </c>
      <c r="F7" s="358">
        <v>2599</v>
      </c>
      <c r="G7" s="358">
        <v>2111.8999999999996</v>
      </c>
      <c r="H7" s="358">
        <v>1957</v>
      </c>
      <c r="I7" s="358">
        <v>2005</v>
      </c>
      <c r="J7" s="18"/>
    </row>
    <row r="8" spans="1:10" s="30" customFormat="1" ht="19.5" customHeight="1">
      <c r="A8" s="19" t="s">
        <v>3</v>
      </c>
      <c r="B8" s="116">
        <v>57</v>
      </c>
      <c r="C8" s="116">
        <v>79</v>
      </c>
      <c r="D8" s="116">
        <v>104</v>
      </c>
      <c r="E8" s="116">
        <v>133</v>
      </c>
      <c r="F8" s="116">
        <v>110</v>
      </c>
      <c r="G8" s="116">
        <v>81.510000000000005</v>
      </c>
      <c r="H8" s="116">
        <v>86.1</v>
      </c>
      <c r="I8" s="29">
        <v>82</v>
      </c>
      <c r="J8" s="21"/>
    </row>
    <row r="9" spans="1:10" s="30" customFormat="1" ht="19.5" customHeight="1">
      <c r="A9" s="186" t="s">
        <v>4</v>
      </c>
      <c r="B9" s="116"/>
      <c r="C9" s="116"/>
      <c r="D9" s="116"/>
      <c r="E9" s="116"/>
      <c r="F9" s="116"/>
      <c r="G9" s="356"/>
      <c r="H9" s="116"/>
      <c r="I9" s="29"/>
      <c r="J9" s="21"/>
    </row>
    <row r="10" spans="1:10" s="30" customFormat="1" ht="19.5" customHeight="1">
      <c r="A10" s="19" t="s">
        <v>5</v>
      </c>
      <c r="B10" s="116">
        <v>6</v>
      </c>
      <c r="C10" s="116">
        <v>0</v>
      </c>
      <c r="D10" s="116">
        <v>0</v>
      </c>
      <c r="E10" s="116">
        <v>0</v>
      </c>
      <c r="F10" s="116">
        <v>0</v>
      </c>
      <c r="G10" s="116">
        <v>0</v>
      </c>
      <c r="H10" s="116">
        <v>0</v>
      </c>
      <c r="I10" s="116">
        <v>0</v>
      </c>
      <c r="J10" s="21"/>
    </row>
    <row r="11" spans="1:10" s="30" customFormat="1" ht="19.5" customHeight="1">
      <c r="A11" s="186" t="s">
        <v>6</v>
      </c>
      <c r="B11" s="116"/>
      <c r="C11" s="116"/>
      <c r="D11" s="116"/>
      <c r="E11" s="116"/>
      <c r="F11" s="116"/>
      <c r="G11" s="356"/>
      <c r="H11" s="116"/>
      <c r="I11" s="29"/>
      <c r="J11" s="21"/>
    </row>
    <row r="12" spans="1:10" s="30" customFormat="1" ht="19.5" customHeight="1">
      <c r="A12" s="19" t="s">
        <v>7</v>
      </c>
      <c r="B12" s="116">
        <v>186</v>
      </c>
      <c r="C12" s="116">
        <v>252</v>
      </c>
      <c r="D12" s="116">
        <v>255</v>
      </c>
      <c r="E12" s="116">
        <v>246</v>
      </c>
      <c r="F12" s="116">
        <v>250</v>
      </c>
      <c r="G12" s="116">
        <v>270.58999999999997</v>
      </c>
      <c r="H12" s="116">
        <v>264.8</v>
      </c>
      <c r="I12" s="29">
        <v>274</v>
      </c>
      <c r="J12" s="21"/>
    </row>
    <row r="13" spans="1:10" s="30" customFormat="1" ht="19.5" customHeight="1">
      <c r="A13" s="186" t="s">
        <v>8</v>
      </c>
      <c r="B13" s="116"/>
      <c r="C13" s="116"/>
      <c r="D13" s="116"/>
      <c r="E13" s="116"/>
      <c r="F13" s="116"/>
      <c r="G13" s="356"/>
      <c r="H13" s="116"/>
      <c r="I13" s="29"/>
      <c r="J13" s="21"/>
    </row>
    <row r="14" spans="1:10" s="30" customFormat="1" ht="19.5" customHeight="1">
      <c r="A14" s="19" t="s">
        <v>9</v>
      </c>
      <c r="B14" s="116">
        <v>39</v>
      </c>
      <c r="C14" s="116">
        <v>26</v>
      </c>
      <c r="D14" s="116">
        <v>29</v>
      </c>
      <c r="E14" s="116">
        <v>29</v>
      </c>
      <c r="F14" s="116">
        <v>29</v>
      </c>
      <c r="G14" s="356">
        <v>30.67</v>
      </c>
      <c r="H14" s="116">
        <v>34.700000000000003</v>
      </c>
      <c r="I14" s="29">
        <v>42</v>
      </c>
      <c r="J14" s="21"/>
    </row>
    <row r="15" spans="1:10" s="30" customFormat="1" ht="19.5" customHeight="1">
      <c r="A15" s="186" t="s">
        <v>31</v>
      </c>
      <c r="B15" s="116"/>
      <c r="C15" s="116"/>
      <c r="D15" s="116"/>
      <c r="E15" s="116"/>
      <c r="F15" s="116"/>
      <c r="G15" s="356"/>
      <c r="H15" s="116"/>
      <c r="I15" s="29"/>
      <c r="J15" s="21"/>
    </row>
    <row r="16" spans="1:10" s="30" customFormat="1" ht="19.5" customHeight="1">
      <c r="A16" s="19" t="s">
        <v>11</v>
      </c>
      <c r="B16" s="116">
        <v>724</v>
      </c>
      <c r="C16" s="116">
        <v>382</v>
      </c>
      <c r="D16" s="116">
        <v>308</v>
      </c>
      <c r="E16" s="116">
        <v>257</v>
      </c>
      <c r="F16" s="116">
        <v>223</v>
      </c>
      <c r="G16" s="116">
        <v>176.93</v>
      </c>
      <c r="H16" s="116">
        <v>161.80000000000001</v>
      </c>
      <c r="I16" s="29">
        <v>103</v>
      </c>
      <c r="J16" s="21"/>
    </row>
    <row r="17" spans="1:10" s="30" customFormat="1" ht="19.5" customHeight="1">
      <c r="A17" s="186" t="s">
        <v>32</v>
      </c>
      <c r="B17" s="116"/>
      <c r="C17" s="116"/>
      <c r="D17" s="116"/>
      <c r="E17" s="116"/>
      <c r="F17" s="116"/>
      <c r="G17" s="356"/>
      <c r="H17" s="116"/>
      <c r="I17" s="29"/>
      <c r="J17" s="21"/>
    </row>
    <row r="18" spans="1:10" s="30" customFormat="1" ht="19.5" customHeight="1">
      <c r="A18" s="19" t="s">
        <v>13</v>
      </c>
      <c r="B18" s="116">
        <v>403</v>
      </c>
      <c r="C18" s="116">
        <v>145</v>
      </c>
      <c r="D18" s="116">
        <v>359</v>
      </c>
      <c r="E18" s="116">
        <v>464</v>
      </c>
      <c r="F18" s="116">
        <v>655</v>
      </c>
      <c r="G18" s="116">
        <v>484.52</v>
      </c>
      <c r="H18" s="116">
        <v>474.5</v>
      </c>
      <c r="I18" s="29">
        <v>356</v>
      </c>
      <c r="J18" s="21"/>
    </row>
    <row r="19" spans="1:10" s="30" customFormat="1" ht="19.5" customHeight="1">
      <c r="A19" s="186" t="s">
        <v>34</v>
      </c>
      <c r="B19" s="116"/>
      <c r="C19" s="116"/>
      <c r="D19" s="116"/>
      <c r="E19" s="116"/>
      <c r="F19" s="116"/>
      <c r="G19" s="356"/>
      <c r="H19" s="116"/>
      <c r="I19" s="29"/>
      <c r="J19" s="21"/>
    </row>
    <row r="20" spans="1:10" s="30" customFormat="1" ht="19.5" customHeight="1">
      <c r="A20" s="19" t="s">
        <v>15</v>
      </c>
      <c r="B20" s="116">
        <v>540</v>
      </c>
      <c r="C20" s="116">
        <v>301</v>
      </c>
      <c r="D20" s="116">
        <v>659</v>
      </c>
      <c r="E20" s="116">
        <v>835</v>
      </c>
      <c r="F20" s="116">
        <v>740</v>
      </c>
      <c r="G20" s="116">
        <v>547.55999999999995</v>
      </c>
      <c r="H20" s="116">
        <v>414.4</v>
      </c>
      <c r="I20" s="29">
        <v>639</v>
      </c>
      <c r="J20" s="21"/>
    </row>
    <row r="21" spans="1:10" s="30" customFormat="1" ht="19.5" customHeight="1">
      <c r="A21" s="186" t="s">
        <v>35</v>
      </c>
      <c r="B21" s="116"/>
      <c r="C21" s="116"/>
      <c r="D21" s="116"/>
      <c r="E21" s="116"/>
      <c r="F21" s="116"/>
      <c r="G21" s="356"/>
      <c r="H21" s="116"/>
      <c r="I21" s="29"/>
      <c r="J21" s="21"/>
    </row>
    <row r="22" spans="1:10" s="30" customFormat="1" ht="19.5" customHeight="1">
      <c r="A22" s="19" t="s">
        <v>17</v>
      </c>
      <c r="B22" s="116">
        <v>517</v>
      </c>
      <c r="C22" s="116">
        <v>242</v>
      </c>
      <c r="D22" s="116">
        <v>236</v>
      </c>
      <c r="E22" s="116">
        <v>256</v>
      </c>
      <c r="F22" s="116">
        <v>199</v>
      </c>
      <c r="G22" s="116">
        <v>223.38</v>
      </c>
      <c r="H22" s="116">
        <v>245</v>
      </c>
      <c r="I22" s="29">
        <v>223</v>
      </c>
    </row>
    <row r="23" spans="1:10" s="30" customFormat="1" ht="19.5" customHeight="1">
      <c r="A23" s="186" t="s">
        <v>36</v>
      </c>
      <c r="B23" s="116"/>
      <c r="C23" s="116"/>
      <c r="D23" s="116"/>
      <c r="E23" s="116"/>
      <c r="F23" s="116"/>
      <c r="G23" s="356"/>
      <c r="H23" s="116"/>
      <c r="I23" s="29"/>
    </row>
    <row r="24" spans="1:10" s="30" customFormat="1" ht="19.5" customHeight="1">
      <c r="A24" s="19" t="s">
        <v>19</v>
      </c>
      <c r="B24" s="116">
        <v>126</v>
      </c>
      <c r="C24" s="116">
        <v>153</v>
      </c>
      <c r="D24" s="116">
        <v>159</v>
      </c>
      <c r="E24" s="116">
        <v>137</v>
      </c>
      <c r="F24" s="116">
        <v>113</v>
      </c>
      <c r="G24" s="116">
        <v>71.13</v>
      </c>
      <c r="H24" s="116">
        <v>60</v>
      </c>
      <c r="I24" s="29">
        <v>77</v>
      </c>
    </row>
    <row r="25" spans="1:10" s="30" customFormat="1" ht="19.5" customHeight="1">
      <c r="A25" s="186" t="s">
        <v>37</v>
      </c>
      <c r="B25" s="116"/>
      <c r="C25" s="116"/>
      <c r="D25" s="116"/>
      <c r="E25" s="116"/>
      <c r="F25" s="116"/>
      <c r="G25" s="356"/>
      <c r="H25" s="116"/>
      <c r="I25" s="29"/>
    </row>
    <row r="26" spans="1:10" s="30" customFormat="1" ht="19.5" customHeight="1">
      <c r="A26" s="19" t="s">
        <v>21</v>
      </c>
      <c r="B26" s="116">
        <v>79</v>
      </c>
      <c r="C26" s="116">
        <v>49</v>
      </c>
      <c r="D26" s="116">
        <v>42</v>
      </c>
      <c r="E26" s="116">
        <v>46</v>
      </c>
      <c r="F26" s="116">
        <v>46</v>
      </c>
      <c r="G26" s="116">
        <v>29.58</v>
      </c>
      <c r="H26" s="116">
        <v>33</v>
      </c>
      <c r="I26" s="29">
        <v>29</v>
      </c>
    </row>
    <row r="27" spans="1:10" s="30" customFormat="1" ht="19.5" customHeight="1">
      <c r="A27" s="186" t="s">
        <v>38</v>
      </c>
      <c r="B27" s="116"/>
      <c r="C27" s="116"/>
      <c r="D27" s="116"/>
      <c r="E27" s="116"/>
      <c r="F27" s="116"/>
      <c r="G27" s="356"/>
      <c r="H27" s="116"/>
      <c r="I27" s="29"/>
    </row>
    <row r="28" spans="1:10" s="30" customFormat="1" ht="19.5" customHeight="1">
      <c r="A28" s="19" t="s">
        <v>23</v>
      </c>
      <c r="B28" s="116">
        <v>129</v>
      </c>
      <c r="C28" s="116">
        <v>142</v>
      </c>
      <c r="D28" s="116">
        <v>125</v>
      </c>
      <c r="E28" s="116">
        <v>102</v>
      </c>
      <c r="F28" s="116">
        <v>86</v>
      </c>
      <c r="G28" s="116">
        <v>28.3</v>
      </c>
      <c r="H28" s="116">
        <v>17.8</v>
      </c>
      <c r="I28" s="29">
        <v>17</v>
      </c>
    </row>
    <row r="29" spans="1:10" s="30" customFormat="1" ht="19.5" customHeight="1">
      <c r="A29" s="186" t="s">
        <v>39</v>
      </c>
      <c r="B29" s="116"/>
      <c r="C29" s="116"/>
      <c r="D29" s="116"/>
      <c r="E29" s="116"/>
      <c r="F29" s="116"/>
      <c r="G29" s="356"/>
      <c r="H29" s="116"/>
      <c r="I29" s="29"/>
    </row>
    <row r="30" spans="1:10" s="30" customFormat="1" ht="19.5" customHeight="1">
      <c r="A30" s="19" t="s">
        <v>25</v>
      </c>
      <c r="B30" s="116">
        <v>161</v>
      </c>
      <c r="C30" s="116">
        <v>152</v>
      </c>
      <c r="D30" s="116">
        <v>157</v>
      </c>
      <c r="E30" s="116">
        <v>162</v>
      </c>
      <c r="F30" s="116">
        <v>148</v>
      </c>
      <c r="G30" s="116">
        <v>167.73</v>
      </c>
      <c r="H30" s="116">
        <v>164.9</v>
      </c>
      <c r="I30" s="29">
        <v>163</v>
      </c>
    </row>
    <row r="31" spans="1:10" s="30" customFormat="1" ht="19.5" customHeight="1">
      <c r="A31" s="186" t="s">
        <v>40</v>
      </c>
      <c r="B31" s="337"/>
      <c r="C31" s="338"/>
      <c r="D31" s="338"/>
      <c r="E31" s="338"/>
      <c r="F31" s="338"/>
      <c r="G31" s="365"/>
      <c r="H31" s="338"/>
      <c r="I31" s="29"/>
    </row>
    <row r="32" spans="1:10" s="30" customFormat="1" ht="10.5" customHeight="1">
      <c r="A32" s="273"/>
      <c r="B32" s="273"/>
      <c r="C32" s="273"/>
      <c r="D32" s="273"/>
      <c r="E32" s="273"/>
      <c r="F32" s="273"/>
      <c r="G32" s="273"/>
      <c r="H32" s="273"/>
      <c r="I32" s="273"/>
    </row>
    <row r="33" spans="1:9" s="30" customFormat="1" ht="20.100000000000001" customHeight="1">
      <c r="A33" s="281"/>
      <c r="B33" s="281"/>
      <c r="C33" s="29"/>
      <c r="D33" s="29"/>
      <c r="E33" s="29"/>
      <c r="F33" s="29"/>
      <c r="G33" s="29"/>
      <c r="H33" s="29"/>
      <c r="I33" s="29"/>
    </row>
    <row r="34" spans="1:9" s="30" customFormat="1" ht="20.100000000000001" customHeight="1">
      <c r="A34" s="29"/>
      <c r="B34" s="29"/>
      <c r="C34" s="29"/>
      <c r="D34" s="29"/>
      <c r="E34" s="29"/>
      <c r="F34" s="29"/>
      <c r="G34" s="29"/>
      <c r="H34" s="29"/>
      <c r="I34" s="29"/>
    </row>
    <row r="35" spans="1:9" s="30" customFormat="1" ht="20.100000000000001" customHeight="1">
      <c r="A35" s="126"/>
      <c r="B35" s="127"/>
      <c r="C35" s="29"/>
      <c r="D35" s="29"/>
      <c r="E35" s="29"/>
      <c r="F35" s="29"/>
      <c r="G35" s="29"/>
      <c r="H35" s="29"/>
      <c r="I35" s="29"/>
    </row>
    <row r="36" spans="1:9" s="30" customFormat="1" ht="20.100000000000001" customHeight="1">
      <c r="A36" s="128"/>
      <c r="B36" s="126"/>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row r="61" s="30" customFormat="1"/>
    <row r="62" s="30" customFormat="1"/>
    <row r="63" s="30" customFormat="1"/>
    <row r="64" s="30" customFormat="1"/>
    <row r="65" s="30" customFormat="1"/>
    <row r="66" s="30" customFormat="1"/>
    <row r="67" s="30" customFormat="1"/>
    <row r="68" s="30" customFormat="1"/>
    <row r="69" s="30" customFormat="1"/>
    <row r="70" s="30" customFormat="1"/>
    <row r="71" s="30" customFormat="1"/>
    <row r="72" s="30" customFormat="1"/>
    <row r="73" s="30" customFormat="1"/>
    <row r="74" s="30" customFormat="1"/>
    <row r="75" s="30" customFormat="1"/>
    <row r="76" s="30" customFormat="1"/>
    <row r="77" s="30" customFormat="1"/>
    <row r="78" s="30" customFormat="1"/>
    <row r="79" s="30" customFormat="1"/>
    <row r="80" s="30" customFormat="1"/>
    <row r="81" s="30" customFormat="1"/>
    <row r="82" s="30" customFormat="1"/>
    <row r="83" s="30" customFormat="1"/>
    <row r="84" s="30" customFormat="1"/>
    <row r="85" s="30" customFormat="1"/>
    <row r="86" s="30" customFormat="1"/>
    <row r="87" s="30" customFormat="1"/>
    <row r="88" s="30" customFormat="1"/>
    <row r="89" s="30" customFormat="1"/>
    <row r="90" s="30" customFormat="1"/>
    <row r="91" s="30" customFormat="1"/>
    <row r="92" s="30" customFormat="1"/>
    <row r="93" s="30" customFormat="1"/>
    <row r="94" s="30" customFormat="1"/>
    <row r="95" s="30" customFormat="1"/>
    <row r="96" s="30" customFormat="1"/>
    <row r="97" s="30" customFormat="1"/>
    <row r="98" s="30" customFormat="1"/>
    <row r="99" s="30" customFormat="1"/>
    <row r="100" s="30" customFormat="1"/>
    <row r="101" s="30" customFormat="1"/>
    <row r="102" s="30" customFormat="1"/>
    <row r="103" s="30" customFormat="1"/>
    <row r="104" s="30" customFormat="1"/>
    <row r="105" s="30" customFormat="1"/>
    <row r="106" s="30" customFormat="1"/>
    <row r="107" s="30" customFormat="1"/>
    <row r="108" s="30" customFormat="1"/>
    <row r="109" s="30" customFormat="1"/>
    <row r="110" s="30" customFormat="1"/>
    <row r="111" s="30" customFormat="1"/>
    <row r="112" s="30" customFormat="1"/>
    <row r="113" s="30" customFormat="1"/>
    <row r="114" s="30" customFormat="1"/>
    <row r="115" s="30" customFormat="1"/>
    <row r="116" s="30" customFormat="1"/>
    <row r="117" s="30" customFormat="1"/>
    <row r="118" s="30" customFormat="1"/>
    <row r="119" s="30" customFormat="1"/>
    <row r="120" s="30" customFormat="1"/>
    <row r="121" s="30" customFormat="1"/>
    <row r="122" s="30" customFormat="1"/>
    <row r="123" s="30" customFormat="1"/>
    <row r="124" s="30" customFormat="1"/>
    <row r="125" s="30" customFormat="1"/>
    <row r="126" s="30" customFormat="1"/>
    <row r="127" s="30" customFormat="1"/>
    <row r="128" s="30" customFormat="1"/>
    <row r="129" s="30" customFormat="1"/>
    <row r="130" s="30" customFormat="1"/>
    <row r="131" s="30" customFormat="1"/>
    <row r="132" s="30" customFormat="1"/>
    <row r="133" s="30" customFormat="1"/>
    <row r="134" s="30" customFormat="1"/>
    <row r="135" s="30" customFormat="1"/>
    <row r="136" s="30" customFormat="1"/>
    <row r="137" s="30" customFormat="1"/>
    <row r="138" s="30" customFormat="1"/>
    <row r="139" s="30" customFormat="1"/>
    <row r="140" s="30" customFormat="1"/>
    <row r="141" s="30" customFormat="1"/>
    <row r="142" s="30" customFormat="1"/>
    <row r="143" s="30" customFormat="1"/>
    <row r="144" s="30" customFormat="1"/>
    <row r="145" s="30" customFormat="1"/>
    <row r="146" s="30" customFormat="1"/>
    <row r="147" s="30" customFormat="1"/>
    <row r="148" s="30" customFormat="1"/>
    <row r="149" s="30" customFormat="1"/>
    <row r="150" s="30" customFormat="1"/>
    <row r="151" s="30" customFormat="1"/>
    <row r="152" s="30" customFormat="1"/>
    <row r="153" s="30" customFormat="1"/>
    <row r="154" s="30" customFormat="1"/>
    <row r="155" s="30" customFormat="1"/>
    <row r="156" s="30" customFormat="1"/>
    <row r="157" s="30" customFormat="1"/>
    <row r="158" s="30" customFormat="1"/>
    <row r="159" s="30" customFormat="1"/>
    <row r="160" s="30" customFormat="1"/>
    <row r="161" s="30" customFormat="1"/>
    <row r="162" s="30" customFormat="1"/>
    <row r="163" s="30" customFormat="1"/>
    <row r="164" s="30" customFormat="1"/>
    <row r="165" s="30" customFormat="1"/>
    <row r="166" s="30" customFormat="1"/>
    <row r="167" s="30" customFormat="1"/>
    <row r="168" s="30" customFormat="1"/>
    <row r="169" s="30" customFormat="1"/>
    <row r="170" s="30" customFormat="1"/>
    <row r="171" s="30" customFormat="1"/>
    <row r="172" s="30" customFormat="1"/>
    <row r="173" s="30" customFormat="1"/>
    <row r="174" s="30" customFormat="1"/>
    <row r="175" s="30" customFormat="1"/>
    <row r="176" s="30" customFormat="1"/>
    <row r="177" s="30" customFormat="1"/>
    <row r="178" s="30" customFormat="1"/>
    <row r="179" s="30" customFormat="1"/>
    <row r="180" s="30" customFormat="1"/>
    <row r="181" s="30" customFormat="1"/>
    <row r="182" s="30" customFormat="1"/>
    <row r="183" s="30" customFormat="1"/>
    <row r="184" s="30" customFormat="1"/>
    <row r="185" s="30" customFormat="1"/>
    <row r="186" s="30" customFormat="1"/>
    <row r="187" s="30" customFormat="1"/>
    <row r="188" s="30" customFormat="1"/>
    <row r="189" s="30" customFormat="1"/>
    <row r="190" s="30" customFormat="1"/>
    <row r="191" s="30" customFormat="1"/>
  </sheetData>
  <pageMargins left="0.98425196850393704" right="0.98425196850393704" top="0.94488188976377996" bottom="1.49606299212598" header="0.511811023622047" footer="1.1811023622047201"/>
  <pageSetup paperSize="9" firstPageNumber="382"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5"/>
  <sheetViews>
    <sheetView workbookViewId="0">
      <selection activeCell="R10" sqref="R10"/>
    </sheetView>
  </sheetViews>
  <sheetFormatPr defaultRowHeight="12.75"/>
  <cols>
    <col min="1" max="1" width="25.5703125" style="30" customWidth="1"/>
    <col min="2" max="4" width="10.85546875" style="30" hidden="1" customWidth="1"/>
    <col min="5" max="8" width="10.85546875" style="30" customWidth="1"/>
    <col min="9" max="10" width="9.140625" style="30"/>
    <col min="11" max="16384" width="9.140625" style="282"/>
  </cols>
  <sheetData>
    <row r="1" spans="1:10" s="270" customFormat="1" ht="24" customHeight="1">
      <c r="A1" s="269" t="s">
        <v>665</v>
      </c>
      <c r="B1" s="269"/>
    </row>
    <row r="2" spans="1:10" s="270" customFormat="1" ht="20.100000000000001" customHeight="1">
      <c r="A2" s="272" t="s">
        <v>467</v>
      </c>
      <c r="B2" s="269"/>
    </row>
    <row r="3" spans="1:10" s="270" customFormat="1" ht="7.5" customHeight="1">
      <c r="A3" s="269"/>
      <c r="B3" s="269"/>
    </row>
    <row r="4" spans="1:10" s="30" customFormat="1" ht="20.100000000000001" customHeight="1">
      <c r="A4" s="273"/>
      <c r="B4" s="274"/>
      <c r="C4" s="29"/>
      <c r="D4" s="328"/>
      <c r="F4" s="273"/>
      <c r="G4" s="273"/>
      <c r="H4" s="275"/>
      <c r="I4" s="275" t="s">
        <v>462</v>
      </c>
    </row>
    <row r="5" spans="1:10" s="30" customFormat="1" ht="24" customHeight="1">
      <c r="A5" s="29"/>
      <c r="B5" s="12">
        <v>2010</v>
      </c>
      <c r="C5" s="12">
        <v>2014</v>
      </c>
      <c r="D5" s="12">
        <v>2015</v>
      </c>
      <c r="E5" s="12">
        <v>2016</v>
      </c>
      <c r="F5" s="12">
        <v>2017</v>
      </c>
      <c r="G5" s="12">
        <v>2018</v>
      </c>
      <c r="H5" s="12">
        <v>2019</v>
      </c>
      <c r="I5" s="12">
        <v>2020</v>
      </c>
    </row>
    <row r="6" spans="1:10" s="30" customFormat="1" ht="7.5" customHeight="1">
      <c r="A6" s="29"/>
      <c r="B6" s="281"/>
      <c r="C6" s="29"/>
      <c r="D6" s="29"/>
      <c r="E6" s="29"/>
      <c r="F6" s="29"/>
      <c r="G6" s="29"/>
      <c r="H6" s="29"/>
      <c r="I6" s="29"/>
    </row>
    <row r="7" spans="1:10" s="30" customFormat="1" ht="25.5" customHeight="1">
      <c r="A7" s="324" t="s">
        <v>2</v>
      </c>
      <c r="B7" s="362">
        <f t="shared" ref="B7:D7" si="0">SUM(B8:B31)</f>
        <v>5127</v>
      </c>
      <c r="C7" s="362">
        <f t="shared" si="0"/>
        <v>7325.5999999999995</v>
      </c>
      <c r="D7" s="362">
        <f t="shared" si="0"/>
        <v>7762.5999999999995</v>
      </c>
      <c r="E7" s="362">
        <v>7908</v>
      </c>
      <c r="F7" s="362">
        <v>8152</v>
      </c>
      <c r="G7" s="362">
        <v>8300.4299999999985</v>
      </c>
      <c r="H7" s="362">
        <v>8792.3000000000011</v>
      </c>
      <c r="I7" s="362">
        <v>8962.0000000000018</v>
      </c>
      <c r="J7" s="18"/>
    </row>
    <row r="8" spans="1:10" s="30" customFormat="1" ht="19.5" customHeight="1">
      <c r="A8" s="19" t="s">
        <v>3</v>
      </c>
      <c r="B8" s="117">
        <v>3364</v>
      </c>
      <c r="C8" s="117">
        <v>4743</v>
      </c>
      <c r="D8" s="117">
        <v>5038</v>
      </c>
      <c r="E8" s="117">
        <v>5262</v>
      </c>
      <c r="F8" s="117">
        <v>5297</v>
      </c>
      <c r="G8" s="117">
        <v>5532.73</v>
      </c>
      <c r="H8" s="117">
        <v>5751.2</v>
      </c>
      <c r="I8" s="117">
        <v>5855.8</v>
      </c>
      <c r="J8" s="21"/>
    </row>
    <row r="9" spans="1:10" s="30" customFormat="1" ht="19.5" customHeight="1">
      <c r="A9" s="186" t="s">
        <v>4</v>
      </c>
      <c r="B9" s="116"/>
      <c r="C9" s="116"/>
      <c r="D9" s="116"/>
      <c r="E9" s="116"/>
      <c r="F9" s="116"/>
      <c r="G9" s="356"/>
      <c r="H9" s="116"/>
      <c r="I9" s="116"/>
      <c r="J9" s="21"/>
    </row>
    <row r="10" spans="1:10" s="30" customFormat="1" ht="19.5" customHeight="1">
      <c r="A10" s="19" t="s">
        <v>5</v>
      </c>
      <c r="B10" s="117">
        <v>24</v>
      </c>
      <c r="C10" s="117">
        <v>25.2</v>
      </c>
      <c r="D10" s="117">
        <v>22</v>
      </c>
      <c r="E10" s="117">
        <v>20</v>
      </c>
      <c r="F10" s="117">
        <v>22</v>
      </c>
      <c r="G10" s="117">
        <v>22.78</v>
      </c>
      <c r="H10" s="117">
        <v>63.9</v>
      </c>
      <c r="I10" s="117">
        <v>89.8</v>
      </c>
      <c r="J10" s="21"/>
    </row>
    <row r="11" spans="1:10" s="30" customFormat="1" ht="19.5" customHeight="1">
      <c r="A11" s="186" t="s">
        <v>6</v>
      </c>
      <c r="B11" s="116"/>
      <c r="C11" s="116"/>
      <c r="D11" s="116"/>
      <c r="E11" s="116"/>
      <c r="F11" s="116"/>
      <c r="G11" s="356"/>
      <c r="H11" s="116"/>
      <c r="I11" s="116"/>
      <c r="J11" s="21"/>
    </row>
    <row r="12" spans="1:10" s="30" customFormat="1" ht="19.5" customHeight="1">
      <c r="A12" s="19" t="s">
        <v>7</v>
      </c>
      <c r="B12" s="116">
        <v>0</v>
      </c>
      <c r="C12" s="116">
        <v>0</v>
      </c>
      <c r="D12" s="116">
        <v>0</v>
      </c>
      <c r="E12" s="116">
        <v>0</v>
      </c>
      <c r="F12" s="116">
        <v>0</v>
      </c>
      <c r="G12" s="117">
        <v>0</v>
      </c>
      <c r="H12" s="116">
        <v>0</v>
      </c>
      <c r="I12" s="116">
        <v>0</v>
      </c>
      <c r="J12" s="21"/>
    </row>
    <row r="13" spans="1:10" s="30" customFormat="1" ht="19.5" customHeight="1">
      <c r="A13" s="186" t="s">
        <v>8</v>
      </c>
      <c r="B13" s="116"/>
      <c r="C13" s="116"/>
      <c r="D13" s="116"/>
      <c r="E13" s="116"/>
      <c r="F13" s="116"/>
      <c r="G13" s="356"/>
      <c r="H13" s="116"/>
      <c r="I13" s="116"/>
      <c r="J13" s="21"/>
    </row>
    <row r="14" spans="1:10" s="30" customFormat="1" ht="19.5" customHeight="1">
      <c r="A14" s="19" t="s">
        <v>9</v>
      </c>
      <c r="B14" s="117">
        <v>397</v>
      </c>
      <c r="C14" s="117">
        <v>578.4</v>
      </c>
      <c r="D14" s="117">
        <v>599</v>
      </c>
      <c r="E14" s="117">
        <v>615</v>
      </c>
      <c r="F14" s="117">
        <v>787</v>
      </c>
      <c r="G14" s="117">
        <v>925.34</v>
      </c>
      <c r="H14" s="117">
        <v>1017.6</v>
      </c>
      <c r="I14" s="117">
        <v>1127.2</v>
      </c>
      <c r="J14" s="21"/>
    </row>
    <row r="15" spans="1:10" s="30" customFormat="1" ht="19.5" customHeight="1">
      <c r="A15" s="186" t="s">
        <v>31</v>
      </c>
      <c r="B15" s="117"/>
      <c r="C15" s="117"/>
      <c r="D15" s="117"/>
      <c r="E15" s="117"/>
      <c r="F15" s="117"/>
      <c r="G15" s="356"/>
      <c r="H15" s="117"/>
      <c r="I15" s="117"/>
      <c r="J15" s="21"/>
    </row>
    <row r="16" spans="1:10" s="30" customFormat="1" ht="19.5" customHeight="1">
      <c r="A16" s="19" t="s">
        <v>11</v>
      </c>
      <c r="B16" s="117">
        <v>14</v>
      </c>
      <c r="C16" s="117">
        <v>126</v>
      </c>
      <c r="D16" s="117">
        <v>195</v>
      </c>
      <c r="E16" s="117">
        <v>206</v>
      </c>
      <c r="F16" s="117">
        <v>230</v>
      </c>
      <c r="G16" s="117">
        <v>301.57</v>
      </c>
      <c r="H16" s="117">
        <v>279.60000000000002</v>
      </c>
      <c r="I16" s="117">
        <v>305.8</v>
      </c>
      <c r="J16" s="21"/>
    </row>
    <row r="17" spans="1:10" s="30" customFormat="1" ht="19.5" customHeight="1">
      <c r="A17" s="186" t="s">
        <v>32</v>
      </c>
      <c r="B17" s="117"/>
      <c r="C17" s="117"/>
      <c r="D17" s="117"/>
      <c r="E17" s="117"/>
      <c r="F17" s="117"/>
      <c r="G17" s="356"/>
      <c r="H17" s="117"/>
      <c r="I17" s="117"/>
      <c r="J17" s="21"/>
    </row>
    <row r="18" spans="1:10" s="30" customFormat="1" ht="19.5" customHeight="1">
      <c r="A18" s="19" t="s">
        <v>13</v>
      </c>
      <c r="B18" s="117">
        <v>74</v>
      </c>
      <c r="C18" s="117">
        <v>957</v>
      </c>
      <c r="D18" s="117">
        <v>1022</v>
      </c>
      <c r="E18" s="117">
        <v>1029</v>
      </c>
      <c r="F18" s="117">
        <v>1046</v>
      </c>
      <c r="G18" s="117">
        <v>657.46</v>
      </c>
      <c r="H18" s="117">
        <v>585.1</v>
      </c>
      <c r="I18" s="117">
        <v>390.8</v>
      </c>
      <c r="J18" s="21"/>
    </row>
    <row r="19" spans="1:10" s="30" customFormat="1" ht="19.5" customHeight="1">
      <c r="A19" s="186" t="s">
        <v>34</v>
      </c>
      <c r="B19" s="117"/>
      <c r="C19" s="117"/>
      <c r="D19" s="117"/>
      <c r="E19" s="117"/>
      <c r="F19" s="117"/>
      <c r="G19" s="356"/>
      <c r="H19" s="117"/>
      <c r="I19" s="117"/>
      <c r="J19" s="21"/>
    </row>
    <row r="20" spans="1:10" s="30" customFormat="1" ht="19.5" customHeight="1">
      <c r="A20" s="19" t="s">
        <v>15</v>
      </c>
      <c r="B20" s="117">
        <v>1254</v>
      </c>
      <c r="C20" s="117">
        <v>829</v>
      </c>
      <c r="D20" s="117">
        <v>795</v>
      </c>
      <c r="E20" s="117">
        <v>660</v>
      </c>
      <c r="F20" s="117">
        <v>642</v>
      </c>
      <c r="G20" s="117">
        <v>736.98</v>
      </c>
      <c r="H20" s="117">
        <v>948.3</v>
      </c>
      <c r="I20" s="117">
        <v>1008</v>
      </c>
      <c r="J20" s="21"/>
    </row>
    <row r="21" spans="1:10" s="30" customFormat="1" ht="19.5" customHeight="1">
      <c r="A21" s="186" t="s">
        <v>35</v>
      </c>
      <c r="B21" s="116"/>
      <c r="C21" s="116"/>
      <c r="D21" s="116"/>
      <c r="E21" s="116"/>
      <c r="F21" s="116"/>
      <c r="G21" s="356"/>
      <c r="H21" s="116"/>
      <c r="I21" s="116"/>
      <c r="J21" s="21"/>
    </row>
    <row r="22" spans="1:10" s="30" customFormat="1" ht="19.5" customHeight="1">
      <c r="A22" s="19" t="s">
        <v>17</v>
      </c>
      <c r="B22" s="116">
        <v>0</v>
      </c>
      <c r="C22" s="116">
        <v>0</v>
      </c>
      <c r="D22" s="117">
        <v>25.5</v>
      </c>
      <c r="E22" s="117">
        <v>49</v>
      </c>
      <c r="F22" s="117">
        <v>60</v>
      </c>
      <c r="G22" s="117">
        <v>69.400000000000006</v>
      </c>
      <c r="H22" s="117">
        <v>85</v>
      </c>
      <c r="I22" s="117">
        <v>108.4</v>
      </c>
    </row>
    <row r="23" spans="1:10" s="30" customFormat="1" ht="19.5" customHeight="1">
      <c r="A23" s="186" t="s">
        <v>36</v>
      </c>
      <c r="B23" s="116"/>
      <c r="C23" s="116"/>
      <c r="D23" s="116"/>
      <c r="E23" s="116"/>
      <c r="F23" s="116"/>
      <c r="G23" s="356"/>
      <c r="H23" s="116"/>
      <c r="I23" s="116"/>
    </row>
    <row r="24" spans="1:10" s="30" customFormat="1" ht="19.5" customHeight="1">
      <c r="A24" s="19" t="s">
        <v>19</v>
      </c>
      <c r="B24" s="116">
        <v>0</v>
      </c>
      <c r="C24" s="117">
        <v>63</v>
      </c>
      <c r="D24" s="117">
        <v>64</v>
      </c>
      <c r="E24" s="117">
        <v>64</v>
      </c>
      <c r="F24" s="117">
        <v>62</v>
      </c>
      <c r="G24" s="117">
        <v>51.57</v>
      </c>
      <c r="H24" s="117">
        <v>56.2</v>
      </c>
      <c r="I24" s="117">
        <v>69.7</v>
      </c>
    </row>
    <row r="25" spans="1:10" s="30" customFormat="1" ht="19.5" customHeight="1">
      <c r="A25" s="186" t="s">
        <v>37</v>
      </c>
      <c r="B25" s="116"/>
      <c r="C25" s="116"/>
      <c r="D25" s="116"/>
      <c r="E25" s="116"/>
      <c r="F25" s="116"/>
      <c r="G25" s="356"/>
      <c r="H25" s="116"/>
      <c r="I25" s="116"/>
    </row>
    <row r="26" spans="1:10" s="30" customFormat="1" ht="19.5" customHeight="1">
      <c r="A26" s="19" t="s">
        <v>21</v>
      </c>
      <c r="B26" s="116">
        <v>0</v>
      </c>
      <c r="C26" s="116">
        <v>0</v>
      </c>
      <c r="D26" s="116">
        <v>0</v>
      </c>
      <c r="E26" s="116">
        <v>0</v>
      </c>
      <c r="F26" s="116">
        <v>0</v>
      </c>
      <c r="G26" s="117">
        <v>0</v>
      </c>
      <c r="H26" s="116">
        <v>0</v>
      </c>
      <c r="I26" s="116">
        <v>0</v>
      </c>
    </row>
    <row r="27" spans="1:10" s="30" customFormat="1" ht="19.5" customHeight="1">
      <c r="A27" s="186" t="s">
        <v>38</v>
      </c>
      <c r="B27" s="116"/>
      <c r="C27" s="116"/>
      <c r="D27" s="116"/>
      <c r="E27" s="116"/>
      <c r="F27" s="116"/>
      <c r="G27" s="356"/>
      <c r="H27" s="116"/>
      <c r="I27" s="116"/>
    </row>
    <row r="28" spans="1:10" s="30" customFormat="1" ht="19.5" customHeight="1">
      <c r="A28" s="19" t="s">
        <v>23</v>
      </c>
      <c r="B28" s="116">
        <v>0</v>
      </c>
      <c r="C28" s="117">
        <v>0.3</v>
      </c>
      <c r="D28" s="117">
        <v>0.4</v>
      </c>
      <c r="E28" s="117">
        <v>0</v>
      </c>
      <c r="F28" s="117">
        <v>0</v>
      </c>
      <c r="G28" s="117">
        <v>0</v>
      </c>
      <c r="H28" s="117">
        <v>0</v>
      </c>
      <c r="I28" s="117">
        <v>0</v>
      </c>
    </row>
    <row r="29" spans="1:10" s="30" customFormat="1" ht="19.5" customHeight="1">
      <c r="A29" s="186" t="s">
        <v>39</v>
      </c>
      <c r="B29" s="116"/>
      <c r="C29" s="116"/>
      <c r="D29" s="116"/>
      <c r="E29" s="116"/>
      <c r="F29" s="116"/>
      <c r="G29" s="356"/>
      <c r="H29" s="116"/>
      <c r="I29" s="116"/>
    </row>
    <row r="30" spans="1:10" s="30" customFormat="1" ht="19.5" customHeight="1">
      <c r="A30" s="19" t="s">
        <v>25</v>
      </c>
      <c r="B30" s="116">
        <v>0</v>
      </c>
      <c r="C30" s="117">
        <v>3.7</v>
      </c>
      <c r="D30" s="117">
        <v>1.7</v>
      </c>
      <c r="E30" s="117">
        <v>3</v>
      </c>
      <c r="F30" s="117">
        <v>6</v>
      </c>
      <c r="G30" s="117">
        <v>2.6</v>
      </c>
      <c r="H30" s="117">
        <v>5.4</v>
      </c>
      <c r="I30" s="117">
        <v>6.5</v>
      </c>
    </row>
    <row r="31" spans="1:10" s="30" customFormat="1" ht="19.5" customHeight="1">
      <c r="A31" s="186" t="s">
        <v>40</v>
      </c>
      <c r="B31" s="337"/>
      <c r="C31" s="338"/>
      <c r="D31" s="338"/>
      <c r="E31" s="338"/>
      <c r="F31" s="338"/>
      <c r="G31" s="365"/>
      <c r="H31" s="338"/>
      <c r="I31" s="29"/>
    </row>
    <row r="32" spans="1:10" s="30" customFormat="1" ht="9.75" customHeight="1">
      <c r="A32" s="273"/>
      <c r="B32" s="273"/>
      <c r="C32" s="273"/>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29"/>
      <c r="B34" s="29"/>
      <c r="C34" s="29"/>
      <c r="D34" s="29"/>
      <c r="E34" s="29"/>
      <c r="F34" s="29"/>
      <c r="G34" s="29"/>
      <c r="H34" s="29"/>
      <c r="I34" s="29"/>
    </row>
    <row r="35" spans="1:9" s="30" customFormat="1" ht="20.100000000000001" customHeight="1">
      <c r="A35" s="126"/>
      <c r="B35" s="127"/>
      <c r="C35" s="29"/>
      <c r="D35" s="29"/>
      <c r="E35" s="29"/>
      <c r="F35" s="29"/>
      <c r="G35" s="29"/>
      <c r="H35" s="29"/>
      <c r="I35" s="29"/>
    </row>
    <row r="36" spans="1:9" s="30" customFormat="1" ht="20.100000000000001" customHeight="1">
      <c r="A36" s="128"/>
      <c r="B36" s="126"/>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ht="20.100000000000001" customHeight="1"/>
    <row r="61" s="30" customFormat="1" ht="20.100000000000001" customHeight="1"/>
    <row r="62" s="30" customFormat="1" ht="20.100000000000001" customHeight="1"/>
    <row r="63" s="30" customFormat="1" ht="20.100000000000001" customHeight="1"/>
    <row r="64" s="30" customFormat="1" ht="20.100000000000001" customHeight="1"/>
    <row r="65" s="30" customFormat="1" ht="20.100000000000001" customHeight="1"/>
    <row r="66" s="30" customFormat="1" ht="20.100000000000001" customHeight="1"/>
    <row r="67" s="30" customFormat="1" ht="20.100000000000001" customHeight="1"/>
    <row r="68" s="30" customFormat="1" ht="20.100000000000001" customHeight="1"/>
    <row r="69" s="30" customFormat="1" ht="20.100000000000001" customHeight="1"/>
    <row r="70" s="30" customFormat="1" ht="20.100000000000001" customHeight="1"/>
    <row r="71" s="30" customFormat="1" ht="20.100000000000001" customHeight="1"/>
    <row r="72" s="30" customFormat="1" ht="20.100000000000001" customHeight="1"/>
    <row r="73" s="30" customFormat="1" ht="20.100000000000001" customHeight="1"/>
    <row r="74" s="30" customFormat="1" ht="20.100000000000001" customHeight="1"/>
    <row r="75" s="30" customFormat="1" ht="20.100000000000001" customHeight="1"/>
    <row r="76" s="30" customFormat="1" ht="20.100000000000001" customHeight="1"/>
    <row r="77" s="30" customFormat="1" ht="20.100000000000001" customHeight="1"/>
    <row r="78" s="30" customFormat="1" ht="20.100000000000001" customHeight="1"/>
    <row r="79" s="30" customFormat="1" ht="20.100000000000001" customHeight="1"/>
    <row r="80"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s="30" customFormat="1" ht="20.100000000000001" customHeight="1"/>
    <row r="174" s="30" customFormat="1" ht="20.100000000000001" customHeight="1"/>
    <row r="175" s="30" customFormat="1" ht="20.100000000000001" customHeight="1"/>
    <row r="176" s="30" customFormat="1" ht="20.100000000000001" customHeight="1"/>
    <row r="177" s="30" customFormat="1" ht="20.100000000000001" customHeight="1"/>
    <row r="178" s="30" customFormat="1" ht="20.100000000000001" customHeight="1"/>
    <row r="179" s="30" customFormat="1" ht="20.100000000000001" customHeight="1"/>
    <row r="180" s="30" customFormat="1" ht="20.100000000000001" customHeight="1"/>
    <row r="181" s="30" customFormat="1" ht="20.100000000000001" customHeight="1"/>
    <row r="182" s="30" customFormat="1" ht="20.100000000000001" customHeight="1"/>
    <row r="183" s="30" customFormat="1" ht="20.100000000000001" customHeight="1"/>
    <row r="184" s="30" customFormat="1" ht="20.100000000000001" customHeight="1"/>
    <row r="185" s="30" customFormat="1" ht="20.100000000000001" customHeight="1"/>
    <row r="186" s="30" customFormat="1" ht="20.100000000000001" customHeight="1"/>
    <row r="187" s="30" customFormat="1" ht="20.100000000000001" customHeight="1"/>
    <row r="188" s="30" customFormat="1" ht="20.100000000000001" customHeight="1"/>
    <row r="189" s="30" customFormat="1" ht="20.100000000000001" customHeight="1"/>
    <row r="190" s="30" customFormat="1" ht="20.100000000000001" customHeight="1"/>
    <row r="191" s="30" customFormat="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sheetData>
  <pageMargins left="0.98425196850393704" right="0.98425196850393704" top="0.94488188976377996" bottom="1.49606299212598" header="0.511811023622047" footer="1.1811023622047201"/>
  <pageSetup paperSize="9" firstPageNumber="383"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45"/>
  <sheetViews>
    <sheetView workbookViewId="0">
      <selection activeCell="R10" sqref="R10"/>
    </sheetView>
  </sheetViews>
  <sheetFormatPr defaultRowHeight="12.75"/>
  <cols>
    <col min="1" max="1" width="21.85546875" style="30" customWidth="1"/>
    <col min="2" max="2" width="12.42578125" style="30" hidden="1" customWidth="1"/>
    <col min="3" max="3" width="12.85546875" style="30" hidden="1" customWidth="1"/>
    <col min="4" max="4" width="12.28515625" style="30" hidden="1" customWidth="1"/>
    <col min="5" max="5" width="12.42578125" style="30" customWidth="1"/>
    <col min="6" max="7" width="12.28515625" style="30" customWidth="1"/>
    <col min="8" max="8" width="12.42578125" style="30" customWidth="1"/>
    <col min="9" max="9" width="13.85546875" style="30" customWidth="1"/>
    <col min="10" max="10" width="12.7109375" style="30" customWidth="1"/>
    <col min="11" max="16384" width="9.140625" style="282"/>
  </cols>
  <sheetData>
    <row r="1" spans="1:10" s="270" customFormat="1" ht="24" customHeight="1">
      <c r="A1" s="269" t="s">
        <v>666</v>
      </c>
      <c r="B1" s="269"/>
    </row>
    <row r="2" spans="1:10" s="270" customFormat="1" ht="20.100000000000001" customHeight="1">
      <c r="A2" s="272" t="s">
        <v>468</v>
      </c>
      <c r="B2" s="269"/>
    </row>
    <row r="3" spans="1:10" s="270" customFormat="1" ht="9.75" customHeight="1">
      <c r="A3" s="272"/>
      <c r="B3" s="269"/>
    </row>
    <row r="4" spans="1:10" s="30" customFormat="1" ht="20.100000000000001" customHeight="1">
      <c r="A4" s="340"/>
      <c r="B4" s="274"/>
      <c r="C4" s="341"/>
      <c r="D4" s="29"/>
      <c r="F4" s="29"/>
      <c r="G4" s="29"/>
      <c r="H4" s="275"/>
      <c r="I4" s="275" t="s">
        <v>641</v>
      </c>
    </row>
    <row r="5" spans="1:10" s="30" customFormat="1" ht="27" customHeight="1">
      <c r="A5" s="356"/>
      <c r="B5" s="12">
        <v>2010</v>
      </c>
      <c r="C5" s="12">
        <v>2014</v>
      </c>
      <c r="D5" s="12">
        <v>2015</v>
      </c>
      <c r="E5" s="12">
        <v>2016</v>
      </c>
      <c r="F5" s="12">
        <v>2017</v>
      </c>
      <c r="G5" s="12">
        <v>2018</v>
      </c>
      <c r="H5" s="12">
        <v>2019</v>
      </c>
      <c r="I5" s="12">
        <v>2020</v>
      </c>
    </row>
    <row r="6" spans="1:10" s="30" customFormat="1" ht="7.5" customHeight="1">
      <c r="A6" s="29"/>
      <c r="B6" s="281"/>
      <c r="C6" s="29"/>
      <c r="D6" s="29"/>
      <c r="E6" s="29"/>
      <c r="F6" s="29"/>
      <c r="G6" s="29"/>
      <c r="H6" s="29"/>
      <c r="I6" s="29"/>
    </row>
    <row r="7" spans="1:10" s="30" customFormat="1" ht="25.5" customHeight="1">
      <c r="A7" s="324" t="s">
        <v>2</v>
      </c>
      <c r="B7" s="366">
        <v>1104868</v>
      </c>
      <c r="C7" s="366">
        <f>SUM(C8:C31)</f>
        <v>2229000.9</v>
      </c>
      <c r="D7" s="366">
        <f>SUM(D8:D31)+0.1</f>
        <v>2413625.0199999996</v>
      </c>
      <c r="E7" s="366">
        <v>2626165.23</v>
      </c>
      <c r="F7" s="366">
        <v>2746213.8</v>
      </c>
      <c r="G7" s="366">
        <v>2849143.59</v>
      </c>
      <c r="H7" s="366">
        <v>2922607.6</v>
      </c>
      <c r="I7" s="366">
        <v>3090555.5</v>
      </c>
      <c r="J7" s="415"/>
    </row>
    <row r="8" spans="1:10" s="30" customFormat="1" ht="19.5" customHeight="1">
      <c r="A8" s="19" t="s">
        <v>3</v>
      </c>
      <c r="B8" s="367">
        <f>B7-B10-B14-B16-B18-B20</f>
        <v>748455.8060000001</v>
      </c>
      <c r="C8" s="367">
        <v>1533654.2</v>
      </c>
      <c r="D8" s="367">
        <v>1658125.44</v>
      </c>
      <c r="E8" s="367">
        <v>1803870.45</v>
      </c>
      <c r="F8" s="367">
        <v>1891866.7</v>
      </c>
      <c r="G8" s="367">
        <v>2004660.89</v>
      </c>
      <c r="H8" s="367">
        <v>2046047.1</v>
      </c>
      <c r="I8" s="367">
        <v>2207832.7999999998</v>
      </c>
      <c r="J8" s="416"/>
    </row>
    <row r="9" spans="1:10" s="30" customFormat="1" ht="19.5" customHeight="1">
      <c r="A9" s="186" t="s">
        <v>4</v>
      </c>
      <c r="B9" s="117"/>
      <c r="C9" s="117"/>
      <c r="D9" s="117"/>
      <c r="E9" s="117"/>
      <c r="F9" s="117"/>
      <c r="G9" s="356"/>
      <c r="H9" s="117"/>
      <c r="I9" s="117"/>
      <c r="J9" s="416"/>
    </row>
    <row r="10" spans="1:10" s="30" customFormat="1" ht="19.5" customHeight="1">
      <c r="A10" s="19" t="s">
        <v>5</v>
      </c>
      <c r="B10" s="117">
        <f>'152(Hoa)'!B10:B11*51.86</f>
        <v>1244.6399999999999</v>
      </c>
      <c r="C10" s="117">
        <v>1795.4</v>
      </c>
      <c r="D10" s="117">
        <v>1638.39</v>
      </c>
      <c r="E10" s="117">
        <v>1657</v>
      </c>
      <c r="F10" s="117">
        <v>1574.3</v>
      </c>
      <c r="G10" s="367">
        <v>1732.53</v>
      </c>
      <c r="H10" s="117">
        <v>2523.8000000000002</v>
      </c>
      <c r="I10" s="117">
        <v>4579.6000000000004</v>
      </c>
      <c r="J10" s="416"/>
    </row>
    <row r="11" spans="1:10" s="30" customFormat="1" ht="19.5" customHeight="1">
      <c r="A11" s="186" t="s">
        <v>6</v>
      </c>
      <c r="B11" s="117"/>
      <c r="C11" s="117"/>
      <c r="D11" s="117"/>
      <c r="E11" s="117"/>
      <c r="F11" s="117"/>
      <c r="G11" s="356"/>
      <c r="H11" s="117"/>
      <c r="I11" s="117"/>
      <c r="J11" s="416"/>
    </row>
    <row r="12" spans="1:10" s="30" customFormat="1" ht="19.5" customHeight="1">
      <c r="A12" s="19" t="s">
        <v>7</v>
      </c>
      <c r="B12" s="117">
        <v>0</v>
      </c>
      <c r="C12" s="117">
        <v>0</v>
      </c>
      <c r="D12" s="117">
        <v>0</v>
      </c>
      <c r="E12" s="117">
        <v>0</v>
      </c>
      <c r="F12" s="117">
        <v>0</v>
      </c>
      <c r="G12" s="364">
        <v>0</v>
      </c>
      <c r="H12" s="117">
        <v>0</v>
      </c>
      <c r="I12" s="117">
        <v>0</v>
      </c>
      <c r="J12" s="416"/>
    </row>
    <row r="13" spans="1:10" s="30" customFormat="1" ht="19.5" customHeight="1">
      <c r="A13" s="186" t="s">
        <v>8</v>
      </c>
      <c r="B13" s="117"/>
      <c r="C13" s="117"/>
      <c r="D13" s="117"/>
      <c r="E13" s="117"/>
      <c r="F13" s="117"/>
      <c r="G13" s="356"/>
      <c r="H13" s="117"/>
      <c r="I13" s="117"/>
      <c r="J13" s="416"/>
    </row>
    <row r="14" spans="1:10" s="30" customFormat="1" ht="19.5" customHeight="1">
      <c r="A14" s="19" t="s">
        <v>9</v>
      </c>
      <c r="B14" s="117">
        <f>'152(Hoa)'!B14:B15*215.75</f>
        <v>85652.75</v>
      </c>
      <c r="C14" s="117">
        <v>186788.1</v>
      </c>
      <c r="D14" s="117">
        <v>199536.38</v>
      </c>
      <c r="E14" s="117">
        <v>206093.6</v>
      </c>
      <c r="F14" s="117">
        <v>280425.40000000002</v>
      </c>
      <c r="G14" s="367">
        <v>350287.3</v>
      </c>
      <c r="H14" s="117">
        <v>405744.8</v>
      </c>
      <c r="I14" s="117">
        <v>434032.7</v>
      </c>
      <c r="J14" s="416"/>
    </row>
    <row r="15" spans="1:10" s="30" customFormat="1" ht="19.5" customHeight="1">
      <c r="A15" s="186" t="s">
        <v>31</v>
      </c>
      <c r="B15" s="117"/>
      <c r="C15" s="117"/>
      <c r="D15" s="117"/>
      <c r="E15" s="117"/>
      <c r="F15" s="117"/>
      <c r="G15" s="356"/>
      <c r="H15" s="117"/>
      <c r="I15" s="117"/>
      <c r="J15" s="416"/>
    </row>
    <row r="16" spans="1:10" s="30" customFormat="1" ht="19.5" customHeight="1">
      <c r="A16" s="19" t="s">
        <v>11</v>
      </c>
      <c r="B16" s="117">
        <f>'152(Hoa)'!B16:B17*68.34</f>
        <v>956.76</v>
      </c>
      <c r="C16" s="117">
        <v>41847.800000000003</v>
      </c>
      <c r="D16" s="117">
        <v>68325.95</v>
      </c>
      <c r="E16" s="117">
        <v>70692.429999999993</v>
      </c>
      <c r="F16" s="117">
        <v>80792.5</v>
      </c>
      <c r="G16" s="367">
        <v>106000.4</v>
      </c>
      <c r="H16" s="117">
        <v>93206.7</v>
      </c>
      <c r="I16" s="117">
        <v>113770.2</v>
      </c>
      <c r="J16" s="416"/>
    </row>
    <row r="17" spans="1:10" s="30" customFormat="1" ht="19.5" customHeight="1">
      <c r="A17" s="186" t="s">
        <v>32</v>
      </c>
      <c r="B17" s="117"/>
      <c r="C17" s="117"/>
      <c r="D17" s="117"/>
      <c r="E17" s="117"/>
      <c r="F17" s="117"/>
      <c r="G17" s="356"/>
      <c r="H17" s="117"/>
      <c r="I17" s="117"/>
      <c r="J17" s="416"/>
    </row>
    <row r="18" spans="1:10" s="30" customFormat="1" ht="19.5" customHeight="1">
      <c r="A18" s="19" t="s">
        <v>13</v>
      </c>
      <c r="B18" s="117">
        <f>'152(Hoa)'!B18:B19*198.456</f>
        <v>14685.743999999999</v>
      </c>
      <c r="C18" s="117">
        <v>296130.2</v>
      </c>
      <c r="D18" s="117">
        <v>304353.56</v>
      </c>
      <c r="E18" s="117">
        <v>368091.55</v>
      </c>
      <c r="F18" s="117">
        <v>347104</v>
      </c>
      <c r="G18" s="367">
        <v>230250.51</v>
      </c>
      <c r="H18" s="117">
        <v>179424.8</v>
      </c>
      <c r="I18" s="117">
        <v>98634</v>
      </c>
      <c r="J18" s="416"/>
    </row>
    <row r="19" spans="1:10" s="30" customFormat="1" ht="19.5" customHeight="1">
      <c r="A19" s="186" t="s">
        <v>34</v>
      </c>
      <c r="B19" s="117"/>
      <c r="C19" s="117"/>
      <c r="D19" s="117"/>
      <c r="E19" s="117"/>
      <c r="F19" s="117"/>
      <c r="G19" s="356"/>
      <c r="H19" s="117"/>
      <c r="I19" s="117"/>
      <c r="J19" s="416"/>
    </row>
    <row r="20" spans="1:10" s="30" customFormat="1" ht="19.5" customHeight="1">
      <c r="A20" s="19" t="s">
        <v>15</v>
      </c>
      <c r="B20" s="117">
        <f>'152(Hoa)'!B20:B21*202.45</f>
        <v>253872.3</v>
      </c>
      <c r="C20" s="117">
        <v>150407.6</v>
      </c>
      <c r="D20" s="117">
        <v>167226.4</v>
      </c>
      <c r="E20" s="117">
        <v>156232</v>
      </c>
      <c r="F20" s="117">
        <v>121106</v>
      </c>
      <c r="G20" s="367">
        <v>136227.59</v>
      </c>
      <c r="H20" s="117">
        <v>169242.8</v>
      </c>
      <c r="I20" s="117">
        <v>202612.1</v>
      </c>
      <c r="J20" s="416"/>
    </row>
    <row r="21" spans="1:10" s="30" customFormat="1" ht="19.5" customHeight="1">
      <c r="A21" s="186" t="s">
        <v>35</v>
      </c>
      <c r="B21" s="117"/>
      <c r="C21" s="117"/>
      <c r="D21" s="117"/>
      <c r="E21" s="117"/>
      <c r="F21" s="117"/>
      <c r="G21" s="356"/>
      <c r="H21" s="117"/>
      <c r="I21" s="117"/>
      <c r="J21" s="416"/>
    </row>
    <row r="22" spans="1:10" s="30" customFormat="1" ht="19.5" customHeight="1">
      <c r="A22" s="19" t="s">
        <v>17</v>
      </c>
      <c r="B22" s="117">
        <v>0</v>
      </c>
      <c r="C22" s="117">
        <v>0</v>
      </c>
      <c r="D22" s="117">
        <v>4257.8</v>
      </c>
      <c r="E22" s="117">
        <v>6226.7</v>
      </c>
      <c r="F22" s="117">
        <v>12924.3</v>
      </c>
      <c r="G22" s="367">
        <v>11936.67</v>
      </c>
      <c r="H22" s="117">
        <v>21505.8</v>
      </c>
      <c r="I22" s="117">
        <v>21606.799999999999</v>
      </c>
    </row>
    <row r="23" spans="1:10" s="30" customFormat="1" ht="19.5" customHeight="1">
      <c r="A23" s="186" t="s">
        <v>36</v>
      </c>
      <c r="B23" s="117"/>
      <c r="C23" s="117"/>
      <c r="D23" s="117"/>
      <c r="E23" s="117"/>
      <c r="F23" s="117"/>
      <c r="G23" s="356"/>
      <c r="H23" s="117"/>
      <c r="I23" s="117"/>
    </row>
    <row r="24" spans="1:10" s="30" customFormat="1" ht="19.5" customHeight="1">
      <c r="A24" s="19" t="s">
        <v>19</v>
      </c>
      <c r="B24" s="117">
        <v>0</v>
      </c>
      <c r="C24" s="117">
        <v>17070.599999999999</v>
      </c>
      <c r="D24" s="117">
        <v>9501</v>
      </c>
      <c r="E24" s="117">
        <v>12305.4</v>
      </c>
      <c r="F24" s="117">
        <v>8925.6</v>
      </c>
      <c r="G24" s="367">
        <v>7437.7</v>
      </c>
      <c r="H24" s="117">
        <v>3869.2</v>
      </c>
      <c r="I24" s="117">
        <v>6622.8</v>
      </c>
    </row>
    <row r="25" spans="1:10" s="30" customFormat="1" ht="19.5" customHeight="1">
      <c r="A25" s="186" t="s">
        <v>37</v>
      </c>
      <c r="B25" s="117"/>
      <c r="C25" s="117"/>
      <c r="D25" s="117"/>
      <c r="E25" s="117"/>
      <c r="F25" s="117"/>
      <c r="G25" s="356"/>
      <c r="H25" s="117"/>
      <c r="I25" s="117"/>
    </row>
    <row r="26" spans="1:10" s="30" customFormat="1" ht="19.5" customHeight="1">
      <c r="A26" s="19" t="s">
        <v>21</v>
      </c>
      <c r="B26" s="117">
        <v>0</v>
      </c>
      <c r="C26" s="117">
        <v>0</v>
      </c>
      <c r="D26" s="117">
        <v>0</v>
      </c>
      <c r="E26" s="117">
        <v>0</v>
      </c>
      <c r="F26" s="117">
        <v>0</v>
      </c>
      <c r="G26" s="364">
        <v>0</v>
      </c>
      <c r="H26" s="117">
        <v>0</v>
      </c>
      <c r="I26" s="117">
        <v>0</v>
      </c>
    </row>
    <row r="27" spans="1:10" s="30" customFormat="1" ht="19.5" customHeight="1">
      <c r="A27" s="186" t="s">
        <v>38</v>
      </c>
      <c r="B27" s="117"/>
      <c r="C27" s="117"/>
      <c r="D27" s="117"/>
      <c r="E27" s="117"/>
      <c r="F27" s="117"/>
      <c r="G27" s="356"/>
      <c r="H27" s="117"/>
      <c r="I27" s="117"/>
    </row>
    <row r="28" spans="1:10" s="30" customFormat="1" ht="19.5" customHeight="1">
      <c r="A28" s="19" t="s">
        <v>23</v>
      </c>
      <c r="B28" s="117">
        <v>0</v>
      </c>
      <c r="C28" s="117">
        <v>85</v>
      </c>
      <c r="D28" s="117">
        <v>141</v>
      </c>
      <c r="E28" s="117">
        <v>0</v>
      </c>
      <c r="F28" s="117">
        <v>0</v>
      </c>
      <c r="G28" s="364">
        <v>0</v>
      </c>
      <c r="H28" s="117">
        <v>0</v>
      </c>
      <c r="I28" s="117">
        <v>0</v>
      </c>
    </row>
    <row r="29" spans="1:10" s="30" customFormat="1" ht="19.5" customHeight="1">
      <c r="A29" s="186" t="s">
        <v>39</v>
      </c>
      <c r="B29" s="117"/>
      <c r="C29" s="117"/>
      <c r="D29" s="117"/>
      <c r="E29" s="117"/>
      <c r="F29" s="117"/>
      <c r="G29" s="356"/>
      <c r="H29" s="117"/>
      <c r="I29" s="117"/>
    </row>
    <row r="30" spans="1:10" s="30" customFormat="1" ht="19.5" customHeight="1">
      <c r="A30" s="19" t="s">
        <v>25</v>
      </c>
      <c r="B30" s="117">
        <v>0</v>
      </c>
      <c r="C30" s="117">
        <v>1222</v>
      </c>
      <c r="D30" s="117">
        <v>519</v>
      </c>
      <c r="E30" s="117">
        <v>996</v>
      </c>
      <c r="F30" s="117">
        <v>1495</v>
      </c>
      <c r="G30" s="367">
        <v>610</v>
      </c>
      <c r="H30" s="117">
        <v>1042.5999999999999</v>
      </c>
      <c r="I30" s="117">
        <v>864.5</v>
      </c>
    </row>
    <row r="31" spans="1:10" s="30" customFormat="1" ht="19.5" customHeight="1">
      <c r="A31" s="186" t="s">
        <v>40</v>
      </c>
      <c r="B31" s="117"/>
      <c r="C31" s="117"/>
      <c r="D31" s="117"/>
      <c r="E31" s="117"/>
      <c r="F31" s="117"/>
      <c r="G31" s="356"/>
      <c r="H31" s="117"/>
      <c r="I31" s="29"/>
    </row>
    <row r="32" spans="1:10" s="30" customFormat="1" ht="9.75" customHeight="1">
      <c r="A32" s="378"/>
      <c r="B32" s="342"/>
      <c r="C32" s="378"/>
      <c r="D32" s="342"/>
      <c r="E32" s="342"/>
      <c r="F32" s="342"/>
      <c r="G32" s="342"/>
      <c r="H32" s="342"/>
      <c r="I32" s="273"/>
    </row>
    <row r="33" spans="1:9" s="30" customFormat="1" ht="14.25">
      <c r="A33" s="29"/>
      <c r="B33" s="29"/>
      <c r="C33" s="29"/>
      <c r="D33" s="29"/>
      <c r="E33" s="29"/>
      <c r="F33" s="29"/>
      <c r="G33" s="29"/>
      <c r="H33" s="29"/>
      <c r="I33" s="29"/>
    </row>
    <row r="34" spans="1:9" s="30" customFormat="1" ht="14.25">
      <c r="A34" s="29"/>
      <c r="B34" s="29"/>
      <c r="C34" s="29"/>
      <c r="D34" s="29"/>
      <c r="E34" s="29"/>
      <c r="F34" s="29"/>
      <c r="G34" s="29"/>
      <c r="H34" s="29"/>
      <c r="I34" s="29"/>
    </row>
    <row r="35" spans="1:9" s="30" customFormat="1" ht="14.25">
      <c r="A35" s="29"/>
      <c r="B35" s="29"/>
      <c r="C35" s="29"/>
      <c r="D35" s="29"/>
      <c r="E35" s="29"/>
      <c r="F35" s="29"/>
      <c r="G35" s="29"/>
      <c r="H35" s="29"/>
      <c r="I35" s="29"/>
    </row>
    <row r="36" spans="1:9" s="30" customFormat="1" ht="14.25">
      <c r="A36" s="29"/>
      <c r="B36" s="29"/>
      <c r="C36" s="29"/>
      <c r="D36" s="29"/>
      <c r="E36" s="29"/>
      <c r="F36" s="29"/>
      <c r="G36" s="29"/>
      <c r="H36" s="29"/>
      <c r="I36" s="29"/>
    </row>
    <row r="37" spans="1:9" s="30" customFormat="1" ht="14.25">
      <c r="A37" s="29"/>
      <c r="B37" s="29"/>
      <c r="C37" s="29"/>
      <c r="D37" s="29"/>
      <c r="E37" s="29"/>
      <c r="F37" s="29"/>
      <c r="G37" s="29"/>
      <c r="H37" s="29"/>
      <c r="I37" s="29"/>
    </row>
    <row r="38" spans="1:9" s="30" customFormat="1"/>
    <row r="39" spans="1:9" s="30" customFormat="1"/>
    <row r="40" spans="1:9" s="30" customFormat="1"/>
    <row r="41" spans="1:9" s="30" customFormat="1"/>
    <row r="42" spans="1:9" s="30" customFormat="1"/>
    <row r="43" spans="1:9" s="30" customFormat="1"/>
    <row r="44" spans="1:9" s="30" customFormat="1"/>
    <row r="45" spans="1:9" s="30" customFormat="1"/>
    <row r="46" spans="1:9" s="30" customFormat="1"/>
    <row r="47" spans="1:9" s="30" customFormat="1"/>
    <row r="48" spans="1:9" s="30" customFormat="1"/>
    <row r="49" s="30" customFormat="1"/>
    <row r="50" s="30" customFormat="1"/>
    <row r="51" s="30" customFormat="1"/>
    <row r="52" s="30" customFormat="1"/>
    <row r="53" s="30" customFormat="1"/>
    <row r="54" s="30" customFormat="1"/>
    <row r="55" s="30" customFormat="1"/>
    <row r="56" s="30" customFormat="1"/>
    <row r="57" s="30" customFormat="1"/>
    <row r="58" s="30" customFormat="1"/>
    <row r="59" s="30" customFormat="1"/>
    <row r="60" s="30" customFormat="1"/>
    <row r="61" s="30" customFormat="1"/>
    <row r="62" s="30" customFormat="1"/>
    <row r="63" s="30" customFormat="1"/>
    <row r="64" s="30" customFormat="1"/>
    <row r="65" s="30" customFormat="1"/>
    <row r="66" s="30" customFormat="1"/>
    <row r="67" s="30" customFormat="1"/>
    <row r="68" s="30" customFormat="1"/>
    <row r="69" s="30" customFormat="1"/>
    <row r="70" s="30" customFormat="1"/>
    <row r="71" s="30" customFormat="1"/>
    <row r="72" s="30" customFormat="1"/>
    <row r="73" s="30" customFormat="1"/>
    <row r="74" s="30" customFormat="1"/>
    <row r="75" s="30" customFormat="1"/>
    <row r="76" s="30" customFormat="1"/>
    <row r="77" s="30" customFormat="1"/>
    <row r="78" s="30" customFormat="1"/>
    <row r="79" s="30" customFormat="1"/>
    <row r="80" s="30" customFormat="1"/>
    <row r="81" s="30" customFormat="1"/>
    <row r="82" s="30" customFormat="1"/>
    <row r="83" s="30" customFormat="1"/>
    <row r="84" s="30" customFormat="1"/>
    <row r="85" s="30" customFormat="1"/>
    <row r="86" s="30" customFormat="1"/>
    <row r="87" s="30" customFormat="1"/>
    <row r="88" s="30" customFormat="1"/>
    <row r="89" s="30" customFormat="1"/>
    <row r="90" s="30" customFormat="1"/>
    <row r="91" s="30" customFormat="1"/>
    <row r="92" s="30" customFormat="1"/>
    <row r="93" s="30" customFormat="1"/>
    <row r="94" s="30" customFormat="1"/>
    <row r="95" s="30" customFormat="1"/>
    <row r="96" s="30" customFormat="1"/>
    <row r="97" s="30" customFormat="1"/>
    <row r="98" s="30" customFormat="1"/>
    <row r="99" s="30" customFormat="1"/>
    <row r="100" s="30" customFormat="1"/>
    <row r="101" s="30" customFormat="1"/>
    <row r="102" s="30" customFormat="1"/>
    <row r="103" s="30" customFormat="1"/>
    <row r="104" s="30" customFormat="1"/>
    <row r="105" s="30" customFormat="1"/>
    <row r="106" s="30" customFormat="1"/>
    <row r="107" s="30" customFormat="1"/>
    <row r="108" s="30" customFormat="1"/>
    <row r="109" s="30" customFormat="1"/>
    <row r="110" s="30" customFormat="1"/>
    <row r="111" s="30" customFormat="1"/>
    <row r="112" s="30" customFormat="1"/>
    <row r="113" s="30" customFormat="1"/>
    <row r="114" s="30" customFormat="1"/>
    <row r="115" s="30" customFormat="1"/>
    <row r="116" s="30" customFormat="1"/>
    <row r="117" s="30" customFormat="1"/>
    <row r="118" s="30" customFormat="1"/>
    <row r="119" s="30" customFormat="1"/>
    <row r="120" s="30" customFormat="1"/>
    <row r="121" s="30" customFormat="1"/>
    <row r="122" s="30" customFormat="1"/>
    <row r="123" s="30" customFormat="1"/>
    <row r="124" s="30" customFormat="1"/>
    <row r="125" s="30" customFormat="1"/>
    <row r="126" s="30" customFormat="1"/>
    <row r="127" s="30" customFormat="1"/>
    <row r="128" s="30" customFormat="1"/>
    <row r="129" s="30" customFormat="1"/>
    <row r="130" s="30" customFormat="1"/>
    <row r="131" s="30" customFormat="1"/>
    <row r="132" s="30" customFormat="1"/>
    <row r="133" s="30" customFormat="1"/>
    <row r="134" s="30" customFormat="1"/>
    <row r="135" s="30" customFormat="1"/>
    <row r="136" s="30" customFormat="1"/>
    <row r="137" s="30" customFormat="1"/>
    <row r="138" s="30" customFormat="1"/>
    <row r="139" s="30" customFormat="1"/>
    <row r="140" s="30" customFormat="1"/>
    <row r="141" s="30" customFormat="1"/>
    <row r="142" s="30" customFormat="1"/>
    <row r="143" s="30" customFormat="1"/>
    <row r="144" s="30" customFormat="1"/>
    <row r="145" s="30" customFormat="1"/>
  </sheetData>
  <pageMargins left="0.98425196850393704" right="0.734251969" top="0.94488188976377996" bottom="1.49606299212598" header="0.511811023622047" footer="1.1811023622047201"/>
  <pageSetup paperSize="9" scale="98" firstPageNumber="384"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07"/>
  <sheetViews>
    <sheetView workbookViewId="0">
      <selection activeCell="R10" sqref="R10"/>
    </sheetView>
  </sheetViews>
  <sheetFormatPr defaultRowHeight="12.75"/>
  <cols>
    <col min="1" max="1" width="26.42578125" style="30" customWidth="1"/>
    <col min="2" max="3" width="8.85546875" style="30" hidden="1" customWidth="1"/>
    <col min="4" max="4" width="9.5703125" style="30" hidden="1" customWidth="1"/>
    <col min="5" max="8" width="9.5703125" style="30" customWidth="1"/>
    <col min="9" max="10" width="9.140625" style="30"/>
    <col min="11" max="16384" width="9.140625" style="282"/>
  </cols>
  <sheetData>
    <row r="1" spans="1:10" s="270" customFormat="1" ht="24" customHeight="1">
      <c r="A1" s="269" t="s">
        <v>667</v>
      </c>
      <c r="B1" s="269"/>
    </row>
    <row r="2" spans="1:10" s="270" customFormat="1" ht="20.100000000000001" customHeight="1">
      <c r="A2" s="272" t="s">
        <v>469</v>
      </c>
      <c r="B2" s="272"/>
    </row>
    <row r="3" spans="1:10" s="270" customFormat="1" ht="9.75" customHeight="1">
      <c r="A3" s="269"/>
      <c r="B3" s="269"/>
    </row>
    <row r="4" spans="1:10" s="30" customFormat="1" ht="20.100000000000001" customHeight="1">
      <c r="A4" s="273"/>
      <c r="B4" s="273"/>
      <c r="C4" s="273"/>
      <c r="D4" s="273"/>
      <c r="E4" s="273"/>
      <c r="G4" s="273"/>
      <c r="H4" s="275"/>
      <c r="I4" s="275" t="s">
        <v>458</v>
      </c>
    </row>
    <row r="5" spans="1:10" s="30" customFormat="1" ht="27" customHeight="1">
      <c r="A5" s="29"/>
      <c r="B5" s="12">
        <v>2013</v>
      </c>
      <c r="C5" s="12">
        <v>2014</v>
      </c>
      <c r="D5" s="12">
        <v>2015</v>
      </c>
      <c r="E5" s="12">
        <v>2016</v>
      </c>
      <c r="F5" s="12">
        <v>2017</v>
      </c>
      <c r="G5" s="12">
        <v>2018</v>
      </c>
      <c r="H5" s="12">
        <v>2019</v>
      </c>
      <c r="I5" s="12">
        <v>2020</v>
      </c>
    </row>
    <row r="6" spans="1:10" s="30" customFormat="1" ht="7.5" customHeight="1">
      <c r="A6" s="29"/>
      <c r="B6" s="29"/>
      <c r="C6" s="29"/>
      <c r="D6" s="29"/>
      <c r="E6" s="29"/>
      <c r="F6" s="29"/>
      <c r="G6" s="29"/>
      <c r="H6" s="29"/>
      <c r="I6" s="29"/>
    </row>
    <row r="7" spans="1:10" s="30" customFormat="1" ht="25.5" customHeight="1">
      <c r="A7" s="324" t="s">
        <v>2</v>
      </c>
      <c r="B7" s="363">
        <f t="shared" ref="B7:D7" si="0">SUM(B8:B31)</f>
        <v>32.4</v>
      </c>
      <c r="C7" s="363">
        <f t="shared" si="0"/>
        <v>25.700000000000003</v>
      </c>
      <c r="D7" s="363">
        <f t="shared" si="0"/>
        <v>28.950000000000003</v>
      </c>
      <c r="E7" s="363">
        <v>26.45</v>
      </c>
      <c r="F7" s="363">
        <v>26.95</v>
      </c>
      <c r="G7" s="363">
        <v>25.919999999999998</v>
      </c>
      <c r="H7" s="363">
        <v>44.1</v>
      </c>
      <c r="I7" s="363">
        <v>45.260000000000005</v>
      </c>
    </row>
    <row r="8" spans="1:10" s="30" customFormat="1" ht="19.5" customHeight="1">
      <c r="A8" s="19" t="s">
        <v>3</v>
      </c>
      <c r="B8" s="364">
        <v>9.1999999999999993</v>
      </c>
      <c r="C8" s="364">
        <v>9.1999999999999993</v>
      </c>
      <c r="D8" s="364">
        <v>11</v>
      </c>
      <c r="E8" s="364">
        <v>11.15</v>
      </c>
      <c r="F8" s="364">
        <v>11</v>
      </c>
      <c r="G8" s="364">
        <v>10.45</v>
      </c>
      <c r="H8" s="364">
        <v>3.7</v>
      </c>
      <c r="I8" s="364">
        <v>4.2</v>
      </c>
    </row>
    <row r="9" spans="1:10" s="30" customFormat="1" ht="19.5" customHeight="1">
      <c r="A9" s="186" t="s">
        <v>4</v>
      </c>
      <c r="B9" s="364"/>
      <c r="C9" s="364"/>
      <c r="D9" s="364"/>
      <c r="E9" s="364"/>
      <c r="F9" s="364"/>
      <c r="G9" s="356"/>
      <c r="H9" s="364"/>
      <c r="I9" s="364"/>
      <c r="J9" s="21"/>
    </row>
    <row r="10" spans="1:10" s="30" customFormat="1" ht="19.5" customHeight="1">
      <c r="A10" s="19" t="s">
        <v>5</v>
      </c>
      <c r="B10" s="364">
        <v>2</v>
      </c>
      <c r="C10" s="364">
        <v>2</v>
      </c>
      <c r="D10" s="364">
        <v>2</v>
      </c>
      <c r="E10" s="364">
        <v>1.3</v>
      </c>
      <c r="F10" s="364">
        <v>1.3</v>
      </c>
      <c r="G10" s="364">
        <v>0.9</v>
      </c>
      <c r="H10" s="364">
        <v>0.5</v>
      </c>
      <c r="I10" s="364">
        <v>0.5</v>
      </c>
      <c r="J10" s="21"/>
    </row>
    <row r="11" spans="1:10" s="30" customFormat="1" ht="19.5" customHeight="1">
      <c r="A11" s="186" t="s">
        <v>6</v>
      </c>
      <c r="B11" s="364"/>
      <c r="C11" s="364"/>
      <c r="D11" s="364"/>
      <c r="E11" s="364"/>
      <c r="F11" s="364"/>
      <c r="G11" s="356"/>
      <c r="H11" s="364"/>
      <c r="I11" s="364"/>
      <c r="J11" s="21"/>
    </row>
    <row r="12" spans="1:10" s="30" customFormat="1" ht="19.5" customHeight="1">
      <c r="A12" s="19" t="s">
        <v>7</v>
      </c>
      <c r="B12" s="364">
        <v>0</v>
      </c>
      <c r="C12" s="364">
        <v>0</v>
      </c>
      <c r="D12" s="364">
        <v>0</v>
      </c>
      <c r="E12" s="364">
        <v>0</v>
      </c>
      <c r="F12" s="364">
        <v>0</v>
      </c>
      <c r="G12" s="364">
        <v>0</v>
      </c>
      <c r="H12" s="364">
        <v>0</v>
      </c>
      <c r="I12" s="364">
        <v>0</v>
      </c>
      <c r="J12" s="21"/>
    </row>
    <row r="13" spans="1:10" s="30" customFormat="1" ht="19.5" customHeight="1">
      <c r="A13" s="186" t="s">
        <v>8</v>
      </c>
      <c r="B13" s="364"/>
      <c r="C13" s="364"/>
      <c r="D13" s="364"/>
      <c r="E13" s="364"/>
      <c r="F13" s="364"/>
      <c r="G13" s="356"/>
      <c r="H13" s="364"/>
      <c r="I13" s="364"/>
      <c r="J13" s="21"/>
    </row>
    <row r="14" spans="1:10" s="30" customFormat="1" ht="19.5" customHeight="1">
      <c r="A14" s="19" t="s">
        <v>9</v>
      </c>
      <c r="B14" s="364">
        <v>0</v>
      </c>
      <c r="C14" s="364">
        <v>0</v>
      </c>
      <c r="D14" s="364">
        <v>0</v>
      </c>
      <c r="E14" s="364">
        <v>0</v>
      </c>
      <c r="F14" s="364">
        <v>0</v>
      </c>
      <c r="G14" s="364">
        <v>0</v>
      </c>
      <c r="H14" s="364">
        <v>0</v>
      </c>
      <c r="I14" s="364">
        <v>0</v>
      </c>
      <c r="J14" s="21"/>
    </row>
    <row r="15" spans="1:10" s="30" customFormat="1" ht="19.5" customHeight="1">
      <c r="A15" s="186" t="s">
        <v>31</v>
      </c>
      <c r="B15" s="364"/>
      <c r="C15" s="364"/>
      <c r="D15" s="364"/>
      <c r="E15" s="364"/>
      <c r="F15" s="364"/>
      <c r="G15" s="356"/>
      <c r="H15" s="364"/>
      <c r="I15" s="364"/>
      <c r="J15" s="21"/>
    </row>
    <row r="16" spans="1:10" s="30" customFormat="1" ht="19.5" customHeight="1">
      <c r="A16" s="19" t="s">
        <v>11</v>
      </c>
      <c r="B16" s="364">
        <v>1.3</v>
      </c>
      <c r="C16" s="364">
        <v>1.4</v>
      </c>
      <c r="D16" s="364">
        <v>0.65</v>
      </c>
      <c r="E16" s="364">
        <v>0.6</v>
      </c>
      <c r="F16" s="364">
        <v>0.45</v>
      </c>
      <c r="G16" s="364">
        <v>0.8</v>
      </c>
      <c r="H16" s="364">
        <v>0.2</v>
      </c>
      <c r="I16" s="364">
        <v>0.3</v>
      </c>
      <c r="J16" s="21"/>
    </row>
    <row r="17" spans="1:10" s="30" customFormat="1" ht="19.5" customHeight="1">
      <c r="A17" s="186" t="s">
        <v>32</v>
      </c>
      <c r="B17" s="364"/>
      <c r="C17" s="364"/>
      <c r="D17" s="364"/>
      <c r="E17" s="364"/>
      <c r="F17" s="364"/>
      <c r="G17" s="356"/>
      <c r="H17" s="364"/>
      <c r="I17" s="364"/>
      <c r="J17" s="21"/>
    </row>
    <row r="18" spans="1:10" s="30" customFormat="1" ht="19.5" customHeight="1">
      <c r="A18" s="19" t="s">
        <v>13</v>
      </c>
      <c r="B18" s="364">
        <v>0</v>
      </c>
      <c r="C18" s="364">
        <v>0</v>
      </c>
      <c r="D18" s="364">
        <v>0</v>
      </c>
      <c r="E18" s="364">
        <v>0</v>
      </c>
      <c r="F18" s="364">
        <v>0</v>
      </c>
      <c r="G18" s="364">
        <v>0</v>
      </c>
      <c r="H18" s="364">
        <v>0</v>
      </c>
      <c r="I18" s="364">
        <v>0</v>
      </c>
      <c r="J18" s="21"/>
    </row>
    <row r="19" spans="1:10" s="30" customFormat="1" ht="19.5" customHeight="1">
      <c r="A19" s="186" t="s">
        <v>34</v>
      </c>
      <c r="B19" s="364"/>
      <c r="C19" s="364"/>
      <c r="D19" s="364"/>
      <c r="E19" s="364"/>
      <c r="F19" s="364"/>
      <c r="G19" s="356"/>
      <c r="H19" s="364"/>
      <c r="I19" s="364"/>
      <c r="J19" s="21"/>
    </row>
    <row r="20" spans="1:10" s="30" customFormat="1" ht="19.5" customHeight="1">
      <c r="A20" s="19" t="s">
        <v>15</v>
      </c>
      <c r="B20" s="364">
        <v>0</v>
      </c>
      <c r="C20" s="364">
        <v>0</v>
      </c>
      <c r="D20" s="364">
        <v>0.3</v>
      </c>
      <c r="E20" s="364">
        <v>0</v>
      </c>
      <c r="F20" s="364">
        <v>0</v>
      </c>
      <c r="G20" s="364">
        <v>0</v>
      </c>
      <c r="H20" s="364">
        <v>2.4</v>
      </c>
      <c r="I20" s="364">
        <v>2.4</v>
      </c>
      <c r="J20" s="21"/>
    </row>
    <row r="21" spans="1:10" s="30" customFormat="1" ht="19.5" customHeight="1">
      <c r="A21" s="186" t="s">
        <v>35</v>
      </c>
      <c r="B21" s="364"/>
      <c r="C21" s="364"/>
      <c r="D21" s="364"/>
      <c r="E21" s="364"/>
      <c r="F21" s="364"/>
      <c r="G21" s="356"/>
      <c r="H21" s="364"/>
      <c r="I21" s="364"/>
      <c r="J21" s="21"/>
    </row>
    <row r="22" spans="1:10" s="30" customFormat="1" ht="19.5" customHeight="1">
      <c r="A22" s="19" t="s">
        <v>17</v>
      </c>
      <c r="B22" s="364">
        <v>0</v>
      </c>
      <c r="C22" s="364">
        <v>0</v>
      </c>
      <c r="D22" s="364">
        <v>0</v>
      </c>
      <c r="E22" s="364">
        <v>0</v>
      </c>
      <c r="F22" s="364">
        <v>0</v>
      </c>
      <c r="G22" s="364">
        <v>0</v>
      </c>
      <c r="H22" s="364">
        <v>0</v>
      </c>
      <c r="I22" s="364">
        <v>0</v>
      </c>
    </row>
    <row r="23" spans="1:10" s="30" customFormat="1" ht="19.5" customHeight="1">
      <c r="A23" s="186" t="s">
        <v>36</v>
      </c>
      <c r="B23" s="364"/>
      <c r="C23" s="364"/>
      <c r="D23" s="364"/>
      <c r="E23" s="364"/>
      <c r="F23" s="364"/>
      <c r="G23" s="356"/>
      <c r="H23" s="364"/>
      <c r="I23" s="364"/>
    </row>
    <row r="24" spans="1:10" s="30" customFormat="1" ht="19.5" customHeight="1">
      <c r="A24" s="19" t="s">
        <v>19</v>
      </c>
      <c r="B24" s="364">
        <v>8.1999999999999993</v>
      </c>
      <c r="C24" s="364">
        <v>2.2000000000000002</v>
      </c>
      <c r="D24" s="364">
        <v>4</v>
      </c>
      <c r="E24" s="364">
        <v>2</v>
      </c>
      <c r="F24" s="364">
        <v>1.2</v>
      </c>
      <c r="G24" s="364">
        <v>1.45</v>
      </c>
      <c r="H24" s="364">
        <v>1.2</v>
      </c>
      <c r="I24" s="364">
        <v>1.0900000000000001</v>
      </c>
    </row>
    <row r="25" spans="1:10" s="30" customFormat="1" ht="19.5" customHeight="1">
      <c r="A25" s="186" t="s">
        <v>37</v>
      </c>
      <c r="B25" s="364"/>
      <c r="C25" s="364"/>
      <c r="D25" s="364"/>
      <c r="E25" s="364"/>
      <c r="F25" s="364"/>
      <c r="G25" s="356"/>
      <c r="H25" s="364"/>
      <c r="I25" s="364"/>
    </row>
    <row r="26" spans="1:10" s="30" customFormat="1" ht="19.5" customHeight="1">
      <c r="A26" s="19" t="s">
        <v>21</v>
      </c>
      <c r="B26" s="364">
        <v>0</v>
      </c>
      <c r="C26" s="364">
        <v>0</v>
      </c>
      <c r="D26" s="364">
        <v>0</v>
      </c>
      <c r="E26" s="364">
        <v>0</v>
      </c>
      <c r="F26" s="364">
        <v>0</v>
      </c>
      <c r="G26" s="364">
        <v>0</v>
      </c>
      <c r="H26" s="364">
        <v>0</v>
      </c>
      <c r="I26" s="364">
        <v>0</v>
      </c>
    </row>
    <row r="27" spans="1:10" s="30" customFormat="1" ht="19.5" customHeight="1">
      <c r="A27" s="186" t="s">
        <v>38</v>
      </c>
      <c r="B27" s="364"/>
      <c r="C27" s="364"/>
      <c r="D27" s="364"/>
      <c r="E27" s="364"/>
      <c r="F27" s="364"/>
      <c r="G27" s="356"/>
      <c r="H27" s="364"/>
      <c r="I27" s="364"/>
    </row>
    <row r="28" spans="1:10" s="30" customFormat="1" ht="19.5" customHeight="1">
      <c r="A28" s="19" t="s">
        <v>23</v>
      </c>
      <c r="B28" s="364">
        <v>11.7</v>
      </c>
      <c r="C28" s="364">
        <v>10.9</v>
      </c>
      <c r="D28" s="364">
        <v>11</v>
      </c>
      <c r="E28" s="364">
        <v>11</v>
      </c>
      <c r="F28" s="364">
        <v>10</v>
      </c>
      <c r="G28" s="364">
        <v>10.119999999999999</v>
      </c>
      <c r="H28" s="364">
        <v>9.6</v>
      </c>
      <c r="I28" s="364">
        <v>9.1</v>
      </c>
    </row>
    <row r="29" spans="1:10" s="30" customFormat="1" ht="19.5" customHeight="1">
      <c r="A29" s="186" t="s">
        <v>39</v>
      </c>
      <c r="B29" s="364"/>
      <c r="C29" s="364"/>
      <c r="D29" s="364"/>
      <c r="E29" s="364"/>
      <c r="F29" s="364"/>
      <c r="G29" s="356"/>
      <c r="H29" s="364"/>
      <c r="I29" s="364"/>
    </row>
    <row r="30" spans="1:10" s="30" customFormat="1" ht="19.5" customHeight="1">
      <c r="A30" s="19" t="s">
        <v>25</v>
      </c>
      <c r="B30" s="364">
        <v>0</v>
      </c>
      <c r="C30" s="364">
        <v>0</v>
      </c>
      <c r="D30" s="364">
        <v>0</v>
      </c>
      <c r="E30" s="364">
        <v>0.4</v>
      </c>
      <c r="F30" s="364">
        <v>3</v>
      </c>
      <c r="G30" s="364">
        <v>2.2000000000000002</v>
      </c>
      <c r="H30" s="364">
        <v>26.5</v>
      </c>
      <c r="I30" s="364">
        <v>27.67</v>
      </c>
    </row>
    <row r="31" spans="1:10" s="30" customFormat="1" ht="19.5" customHeight="1">
      <c r="A31" s="186" t="s">
        <v>40</v>
      </c>
      <c r="B31" s="364"/>
      <c r="C31" s="337"/>
      <c r="D31" s="338"/>
      <c r="E31" s="116"/>
      <c r="F31" s="338"/>
      <c r="G31" s="365"/>
      <c r="H31" s="338"/>
      <c r="I31" s="11"/>
    </row>
    <row r="32" spans="1:10" s="30" customFormat="1" ht="9.75" customHeight="1">
      <c r="A32" s="273"/>
      <c r="B32" s="273"/>
      <c r="C32" s="273"/>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29"/>
      <c r="B34" s="29"/>
      <c r="C34" s="29"/>
      <c r="D34" s="29"/>
      <c r="E34" s="29"/>
      <c r="F34" s="29"/>
      <c r="G34" s="29"/>
      <c r="H34" s="29"/>
      <c r="I34" s="29"/>
    </row>
    <row r="35" spans="1:9" s="30" customFormat="1" ht="20.100000000000001" customHeight="1">
      <c r="A35" s="29"/>
      <c r="B35" s="29"/>
      <c r="C35" s="29"/>
      <c r="D35" s="29"/>
      <c r="E35" s="29"/>
      <c r="F35" s="29"/>
      <c r="G35" s="29"/>
      <c r="H35" s="29"/>
      <c r="I35" s="29"/>
    </row>
    <row r="36" spans="1:9" s="30" customFormat="1" ht="20.100000000000001" customHeight="1"/>
    <row r="37" spans="1:9" s="30" customFormat="1" ht="20.100000000000001" customHeight="1"/>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ht="20.100000000000001" customHeight="1"/>
    <row r="61" s="30" customFormat="1" ht="20.100000000000001" customHeight="1"/>
    <row r="62" s="30" customFormat="1" ht="20.100000000000001" customHeight="1"/>
    <row r="63" s="30" customFormat="1" ht="20.100000000000001" customHeight="1"/>
    <row r="64" s="30" customFormat="1" ht="20.100000000000001" customHeight="1"/>
    <row r="65" s="30" customFormat="1" ht="20.100000000000001" customHeight="1"/>
    <row r="66" s="30" customFormat="1" ht="20.100000000000001" customHeight="1"/>
    <row r="67" s="30" customFormat="1" ht="20.100000000000001" customHeight="1"/>
    <row r="68" s="30" customFormat="1" ht="20.100000000000001" customHeight="1"/>
    <row r="69" s="30" customFormat="1" ht="20.100000000000001" customHeight="1"/>
    <row r="70" s="30" customFormat="1" ht="20.100000000000001" customHeight="1"/>
    <row r="71" s="30" customFormat="1" ht="20.100000000000001" customHeight="1"/>
    <row r="72" s="30" customFormat="1" ht="20.100000000000001" customHeight="1"/>
    <row r="73" s="30" customFormat="1" ht="20.100000000000001" customHeight="1"/>
    <row r="74" s="30" customFormat="1" ht="20.100000000000001" customHeight="1"/>
    <row r="75" s="30" customFormat="1" ht="20.100000000000001" customHeight="1"/>
    <row r="76" s="30" customFormat="1" ht="20.100000000000001" customHeight="1"/>
    <row r="77" s="30" customFormat="1" ht="20.100000000000001" customHeight="1"/>
    <row r="78" s="30" customFormat="1" ht="20.100000000000001" customHeight="1"/>
    <row r="79" s="30" customFormat="1" ht="20.100000000000001" customHeight="1"/>
    <row r="80"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s="30" customFormat="1"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sheetData>
  <printOptions horizontalCentered="1"/>
  <pageMargins left="0.78740157480314965" right="0.78740157480314965" top="0.94488188976377963" bottom="1.4960629921259843" header="0.51181102362204722" footer="1.1811023622047245"/>
  <pageSetup paperSize="9" firstPageNumber="385"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85"/>
  <sheetViews>
    <sheetView workbookViewId="0">
      <selection activeCell="R10" sqref="R10"/>
    </sheetView>
  </sheetViews>
  <sheetFormatPr defaultRowHeight="12.75"/>
  <cols>
    <col min="1" max="1" width="27" style="30" customWidth="1"/>
    <col min="2" max="2" width="11.28515625" style="30" hidden="1" customWidth="1"/>
    <col min="3" max="3" width="10.85546875" style="30" hidden="1" customWidth="1"/>
    <col min="4" max="4" width="10.140625" style="30" hidden="1" customWidth="1"/>
    <col min="5" max="8" width="10.140625" style="30" customWidth="1"/>
    <col min="9" max="9" width="9.5703125" style="30" bestFit="1" customWidth="1"/>
    <col min="10" max="10" width="9.140625" style="30"/>
    <col min="11" max="16384" width="9.140625" style="282"/>
  </cols>
  <sheetData>
    <row r="1" spans="1:10" s="270" customFormat="1" ht="24" customHeight="1">
      <c r="A1" s="269" t="s">
        <v>668</v>
      </c>
      <c r="B1" s="269"/>
    </row>
    <row r="2" spans="1:10" s="270" customFormat="1" ht="20.100000000000001" customHeight="1">
      <c r="A2" s="272" t="s">
        <v>470</v>
      </c>
      <c r="B2" s="272"/>
    </row>
    <row r="3" spans="1:10" s="270" customFormat="1" ht="9.75" customHeight="1">
      <c r="A3" s="272"/>
      <c r="B3" s="272"/>
    </row>
    <row r="4" spans="1:10" s="30" customFormat="1" ht="20.100000000000001" customHeight="1">
      <c r="A4" s="340"/>
      <c r="B4" s="340"/>
      <c r="C4" s="29"/>
      <c r="D4" s="273"/>
      <c r="E4" s="29"/>
      <c r="G4" s="281"/>
      <c r="H4" s="275"/>
      <c r="I4" s="275" t="s">
        <v>471</v>
      </c>
    </row>
    <row r="5" spans="1:10" s="30" customFormat="1" ht="27" customHeight="1">
      <c r="A5" s="343"/>
      <c r="B5" s="12">
        <v>2013</v>
      </c>
      <c r="C5" s="12">
        <v>2014</v>
      </c>
      <c r="D5" s="12">
        <v>2015</v>
      </c>
      <c r="E5" s="12">
        <v>2016</v>
      </c>
      <c r="F5" s="12">
        <v>2017</v>
      </c>
      <c r="G5" s="12">
        <v>2018</v>
      </c>
      <c r="H5" s="12">
        <v>2019</v>
      </c>
      <c r="I5" s="12">
        <v>2020</v>
      </c>
    </row>
    <row r="6" spans="1:10" s="30" customFormat="1" ht="7.5" customHeight="1">
      <c r="A6" s="29"/>
      <c r="B6" s="29"/>
      <c r="C6" s="29"/>
      <c r="D6" s="29"/>
      <c r="E6" s="29"/>
      <c r="F6" s="29"/>
      <c r="G6" s="29"/>
      <c r="H6" s="29"/>
      <c r="I6" s="29"/>
    </row>
    <row r="7" spans="1:10" s="30" customFormat="1" ht="34.5" customHeight="1">
      <c r="A7" s="324" t="s">
        <v>2</v>
      </c>
      <c r="B7" s="344">
        <v>17902</v>
      </c>
      <c r="C7" s="358">
        <f t="shared" ref="C7:D7" si="0">SUM(C8:C31)</f>
        <v>16092</v>
      </c>
      <c r="D7" s="358">
        <f t="shared" si="0"/>
        <v>17550</v>
      </c>
      <c r="E7" s="358">
        <v>17982</v>
      </c>
      <c r="F7" s="358">
        <v>24674</v>
      </c>
      <c r="G7" s="358">
        <v>22443</v>
      </c>
      <c r="H7" s="358">
        <v>33781</v>
      </c>
      <c r="I7" s="358">
        <v>35306</v>
      </c>
      <c r="J7" s="18"/>
    </row>
    <row r="8" spans="1:10" s="30" customFormat="1" ht="19.5" customHeight="1">
      <c r="A8" s="19" t="s">
        <v>3</v>
      </c>
      <c r="B8" s="338">
        <v>6258</v>
      </c>
      <c r="C8" s="116">
        <v>6278</v>
      </c>
      <c r="D8" s="116">
        <v>7315</v>
      </c>
      <c r="E8" s="116">
        <v>7311</v>
      </c>
      <c r="F8" s="116">
        <v>7123</v>
      </c>
      <c r="G8" s="116">
        <v>7262</v>
      </c>
      <c r="H8" s="116">
        <v>1326</v>
      </c>
      <c r="I8" s="116">
        <v>1642</v>
      </c>
      <c r="J8" s="21"/>
    </row>
    <row r="9" spans="1:10" s="30" customFormat="1" ht="19.5" customHeight="1">
      <c r="A9" s="186" t="s">
        <v>4</v>
      </c>
      <c r="B9" s="116"/>
      <c r="C9" s="116"/>
      <c r="D9" s="116"/>
      <c r="E9" s="116"/>
      <c r="F9" s="116"/>
      <c r="G9" s="356"/>
      <c r="H9" s="116"/>
      <c r="I9" s="116"/>
      <c r="J9" s="21"/>
    </row>
    <row r="10" spans="1:10" s="30" customFormat="1" ht="19.5" customHeight="1">
      <c r="A10" s="19" t="s">
        <v>5</v>
      </c>
      <c r="B10" s="338">
        <v>900</v>
      </c>
      <c r="C10" s="116">
        <v>914</v>
      </c>
      <c r="D10" s="116">
        <v>882</v>
      </c>
      <c r="E10" s="116">
        <v>682</v>
      </c>
      <c r="F10" s="116">
        <v>715</v>
      </c>
      <c r="G10" s="116">
        <v>577</v>
      </c>
      <c r="H10" s="116">
        <v>325</v>
      </c>
      <c r="I10" s="116">
        <v>325</v>
      </c>
      <c r="J10" s="21"/>
    </row>
    <row r="11" spans="1:10" s="30" customFormat="1" ht="19.5" customHeight="1">
      <c r="A11" s="186" t="s">
        <v>6</v>
      </c>
      <c r="B11" s="116"/>
      <c r="C11" s="116"/>
      <c r="D11" s="116"/>
      <c r="E11" s="116"/>
      <c r="F11" s="116"/>
      <c r="G11" s="116"/>
      <c r="H11" s="116"/>
      <c r="I11" s="116"/>
      <c r="J11" s="21"/>
    </row>
    <row r="12" spans="1:10" s="30" customFormat="1" ht="19.5" customHeight="1">
      <c r="A12" s="19" t="s">
        <v>7</v>
      </c>
      <c r="B12" s="338">
        <v>0</v>
      </c>
      <c r="C12" s="116">
        <v>0</v>
      </c>
      <c r="D12" s="116">
        <v>0</v>
      </c>
      <c r="E12" s="116">
        <v>0</v>
      </c>
      <c r="F12" s="116">
        <v>0</v>
      </c>
      <c r="G12" s="116">
        <v>0</v>
      </c>
      <c r="H12" s="116">
        <v>0</v>
      </c>
      <c r="I12" s="116">
        <v>0</v>
      </c>
      <c r="J12" s="21"/>
    </row>
    <row r="13" spans="1:10" s="30" customFormat="1" ht="19.5" customHeight="1">
      <c r="A13" s="186" t="s">
        <v>8</v>
      </c>
      <c r="B13" s="116"/>
      <c r="C13" s="116"/>
      <c r="D13" s="116"/>
      <c r="E13" s="116"/>
      <c r="F13" s="116"/>
      <c r="G13" s="356"/>
      <c r="H13" s="116"/>
      <c r="I13" s="116"/>
      <c r="J13" s="21"/>
    </row>
    <row r="14" spans="1:10" s="30" customFormat="1" ht="19.5" customHeight="1">
      <c r="A14" s="19" t="s">
        <v>9</v>
      </c>
      <c r="B14" s="338">
        <v>0</v>
      </c>
      <c r="C14" s="116">
        <v>0</v>
      </c>
      <c r="D14" s="116">
        <v>0</v>
      </c>
      <c r="E14" s="116">
        <v>0</v>
      </c>
      <c r="F14" s="116">
        <v>0</v>
      </c>
      <c r="G14" s="116">
        <v>0</v>
      </c>
      <c r="H14" s="116">
        <v>0</v>
      </c>
      <c r="I14" s="116">
        <v>0</v>
      </c>
      <c r="J14" s="21"/>
    </row>
    <row r="15" spans="1:10" s="30" customFormat="1" ht="19.5" customHeight="1">
      <c r="A15" s="186" t="s">
        <v>31</v>
      </c>
      <c r="B15" s="338"/>
      <c r="C15" s="116"/>
      <c r="D15" s="116"/>
      <c r="E15" s="116"/>
      <c r="F15" s="116"/>
      <c r="G15" s="356"/>
      <c r="H15" s="116"/>
      <c r="I15" s="116"/>
      <c r="J15" s="21"/>
    </row>
    <row r="16" spans="1:10" s="30" customFormat="1" ht="19.5" customHeight="1">
      <c r="A16" s="19" t="s">
        <v>11</v>
      </c>
      <c r="B16" s="338">
        <v>572</v>
      </c>
      <c r="C16" s="116">
        <v>640</v>
      </c>
      <c r="D16" s="116">
        <v>260</v>
      </c>
      <c r="E16" s="116">
        <v>358</v>
      </c>
      <c r="F16" s="116">
        <v>195</v>
      </c>
      <c r="G16" s="116">
        <v>480</v>
      </c>
      <c r="H16" s="116">
        <v>120</v>
      </c>
      <c r="I16" s="116">
        <v>150</v>
      </c>
      <c r="J16" s="21"/>
    </row>
    <row r="17" spans="1:10" s="30" customFormat="1" ht="19.5" customHeight="1">
      <c r="A17" s="186" t="s">
        <v>32</v>
      </c>
      <c r="B17" s="338"/>
      <c r="C17" s="116"/>
      <c r="D17" s="116"/>
      <c r="E17" s="116"/>
      <c r="F17" s="116"/>
      <c r="G17" s="356"/>
      <c r="H17" s="116"/>
      <c r="I17" s="116"/>
      <c r="J17" s="21"/>
    </row>
    <row r="18" spans="1:10" s="30" customFormat="1" ht="19.5" customHeight="1">
      <c r="A18" s="19" t="s">
        <v>13</v>
      </c>
      <c r="B18" s="338">
        <v>0</v>
      </c>
      <c r="C18" s="116">
        <v>0</v>
      </c>
      <c r="D18" s="116">
        <v>0</v>
      </c>
      <c r="E18" s="116">
        <v>0</v>
      </c>
      <c r="F18" s="116">
        <v>0</v>
      </c>
      <c r="G18" s="116">
        <v>0</v>
      </c>
      <c r="H18" s="116">
        <v>0</v>
      </c>
      <c r="I18" s="116">
        <v>0</v>
      </c>
      <c r="J18" s="21"/>
    </row>
    <row r="19" spans="1:10" s="30" customFormat="1" ht="19.5" customHeight="1">
      <c r="A19" s="186" t="s">
        <v>34</v>
      </c>
      <c r="B19" s="338"/>
      <c r="C19" s="116"/>
      <c r="D19" s="116"/>
      <c r="E19" s="116"/>
      <c r="F19" s="116"/>
      <c r="G19" s="356"/>
      <c r="H19" s="116"/>
      <c r="I19" s="116"/>
      <c r="J19" s="21"/>
    </row>
    <row r="20" spans="1:10" s="30" customFormat="1" ht="19.5" customHeight="1">
      <c r="A20" s="19" t="s">
        <v>15</v>
      </c>
      <c r="B20" s="338">
        <v>0</v>
      </c>
      <c r="C20" s="116">
        <v>0</v>
      </c>
      <c r="D20" s="116">
        <v>91</v>
      </c>
      <c r="E20" s="116">
        <v>0</v>
      </c>
      <c r="F20" s="116">
        <v>0</v>
      </c>
      <c r="G20" s="116">
        <v>0</v>
      </c>
      <c r="H20" s="116">
        <v>1229</v>
      </c>
      <c r="I20" s="116">
        <v>1229</v>
      </c>
      <c r="J20" s="21"/>
    </row>
    <row r="21" spans="1:10" s="30" customFormat="1" ht="19.5" customHeight="1">
      <c r="A21" s="186" t="s">
        <v>35</v>
      </c>
      <c r="B21" s="338"/>
      <c r="C21" s="116"/>
      <c r="D21" s="116"/>
      <c r="E21" s="116"/>
      <c r="F21" s="116"/>
      <c r="G21" s="356"/>
      <c r="H21" s="116"/>
      <c r="I21" s="116"/>
      <c r="J21" s="21"/>
    </row>
    <row r="22" spans="1:10" s="30" customFormat="1" ht="19.5" customHeight="1">
      <c r="A22" s="19" t="s">
        <v>17</v>
      </c>
      <c r="B22" s="338">
        <v>0</v>
      </c>
      <c r="C22" s="116">
        <v>0</v>
      </c>
      <c r="D22" s="116">
        <v>0</v>
      </c>
      <c r="E22" s="116">
        <v>0</v>
      </c>
      <c r="F22" s="116">
        <v>0</v>
      </c>
      <c r="G22" s="116">
        <v>0</v>
      </c>
      <c r="H22" s="116">
        <v>0</v>
      </c>
      <c r="I22" s="116">
        <v>0</v>
      </c>
    </row>
    <row r="23" spans="1:10" s="30" customFormat="1" ht="19.5" customHeight="1">
      <c r="A23" s="186" t="s">
        <v>36</v>
      </c>
      <c r="B23" s="338"/>
      <c r="C23" s="116"/>
      <c r="D23" s="116"/>
      <c r="E23" s="116"/>
      <c r="F23" s="116"/>
      <c r="G23" s="356"/>
      <c r="H23" s="116"/>
      <c r="I23" s="116"/>
    </row>
    <row r="24" spans="1:10" s="30" customFormat="1" ht="19.5" customHeight="1">
      <c r="A24" s="19" t="s">
        <v>19</v>
      </c>
      <c r="B24" s="338">
        <v>1869</v>
      </c>
      <c r="C24" s="116">
        <v>578</v>
      </c>
      <c r="D24" s="116">
        <v>1324</v>
      </c>
      <c r="E24" s="116">
        <v>1353</v>
      </c>
      <c r="F24" s="116">
        <v>263</v>
      </c>
      <c r="G24" s="116">
        <v>480</v>
      </c>
      <c r="H24" s="116">
        <v>150</v>
      </c>
      <c r="I24" s="116">
        <v>250</v>
      </c>
    </row>
    <row r="25" spans="1:10" s="30" customFormat="1" ht="19.5" customHeight="1">
      <c r="A25" s="186" t="s">
        <v>37</v>
      </c>
      <c r="B25" s="338"/>
      <c r="C25" s="116"/>
      <c r="D25" s="116"/>
      <c r="E25" s="116"/>
      <c r="F25" s="116"/>
      <c r="G25" s="356"/>
      <c r="H25" s="116"/>
      <c r="I25" s="116"/>
    </row>
    <row r="26" spans="1:10" s="30" customFormat="1" ht="19.5" customHeight="1">
      <c r="A26" s="19" t="s">
        <v>21</v>
      </c>
      <c r="B26" s="338">
        <v>0</v>
      </c>
      <c r="C26" s="116">
        <v>0</v>
      </c>
      <c r="D26" s="116">
        <v>0</v>
      </c>
      <c r="E26" s="116">
        <v>0</v>
      </c>
      <c r="F26" s="116">
        <v>0</v>
      </c>
      <c r="G26" s="116">
        <v>0</v>
      </c>
      <c r="H26" s="116">
        <v>0</v>
      </c>
      <c r="I26" s="116">
        <v>0</v>
      </c>
    </row>
    <row r="27" spans="1:10" s="30" customFormat="1" ht="19.5" customHeight="1">
      <c r="A27" s="186" t="s">
        <v>38</v>
      </c>
      <c r="B27" s="338"/>
      <c r="C27" s="116"/>
      <c r="D27" s="116"/>
      <c r="E27" s="116"/>
      <c r="F27" s="116"/>
      <c r="G27" s="356"/>
      <c r="H27" s="116"/>
      <c r="I27" s="116"/>
    </row>
    <row r="28" spans="1:10" s="30" customFormat="1" ht="19.5" customHeight="1">
      <c r="A28" s="19" t="s">
        <v>23</v>
      </c>
      <c r="B28" s="338">
        <v>8303</v>
      </c>
      <c r="C28" s="116">
        <v>7682</v>
      </c>
      <c r="D28" s="116">
        <v>7678</v>
      </c>
      <c r="E28" s="116">
        <v>7678</v>
      </c>
      <c r="F28" s="116">
        <v>7678</v>
      </c>
      <c r="G28" s="116">
        <v>8094</v>
      </c>
      <c r="H28" s="116">
        <v>7078</v>
      </c>
      <c r="I28" s="116">
        <v>7335</v>
      </c>
    </row>
    <row r="29" spans="1:10" s="30" customFormat="1" ht="19.5" customHeight="1">
      <c r="A29" s="186" t="s">
        <v>39</v>
      </c>
      <c r="B29" s="338"/>
      <c r="C29" s="116"/>
      <c r="D29" s="116"/>
      <c r="E29" s="116"/>
      <c r="F29" s="116"/>
      <c r="G29" s="356"/>
      <c r="H29" s="116"/>
      <c r="I29" s="116"/>
    </row>
    <row r="30" spans="1:10" s="30" customFormat="1" ht="19.5" customHeight="1">
      <c r="A30" s="19" t="s">
        <v>25</v>
      </c>
      <c r="B30" s="116">
        <v>0</v>
      </c>
      <c r="C30" s="116">
        <v>0</v>
      </c>
      <c r="D30" s="116">
        <v>0</v>
      </c>
      <c r="E30" s="116">
        <v>600</v>
      </c>
      <c r="F30" s="116">
        <v>8700</v>
      </c>
      <c r="G30" s="116">
        <v>5550</v>
      </c>
      <c r="H30" s="116">
        <v>23553</v>
      </c>
      <c r="I30" s="116">
        <v>24375</v>
      </c>
    </row>
    <row r="31" spans="1:10" s="30" customFormat="1" ht="19.5" customHeight="1">
      <c r="A31" s="186" t="s">
        <v>40</v>
      </c>
      <c r="B31" s="337"/>
      <c r="C31" s="116"/>
      <c r="D31" s="116"/>
      <c r="E31" s="116"/>
      <c r="F31" s="116"/>
      <c r="G31" s="356"/>
      <c r="H31" s="116"/>
      <c r="I31" s="29"/>
    </row>
    <row r="32" spans="1:10" s="30" customFormat="1" ht="9.75" customHeight="1">
      <c r="A32" s="345"/>
      <c r="B32" s="345"/>
      <c r="C32" s="275"/>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126"/>
      <c r="B34" s="126"/>
      <c r="C34" s="220"/>
      <c r="D34" s="29"/>
      <c r="E34" s="29"/>
      <c r="F34" s="29"/>
      <c r="G34" s="29"/>
      <c r="H34" s="29"/>
      <c r="I34" s="29"/>
    </row>
    <row r="35" spans="1:9" s="30" customFormat="1" ht="20.100000000000001" customHeight="1">
      <c r="A35" s="128"/>
      <c r="B35" s="128"/>
      <c r="C35" s="220"/>
      <c r="D35" s="29"/>
      <c r="E35" s="29"/>
      <c r="F35" s="29"/>
      <c r="G35" s="29"/>
      <c r="H35" s="29"/>
      <c r="I35" s="29"/>
    </row>
    <row r="36" spans="1:9" s="30" customFormat="1" ht="20.100000000000001" customHeight="1">
      <c r="A36" s="29"/>
      <c r="B36" s="29"/>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row r="55" s="30" customFormat="1"/>
    <row r="56" s="30" customFormat="1"/>
    <row r="57" s="30" customFormat="1"/>
    <row r="58" s="30" customFormat="1"/>
    <row r="59" s="30" customFormat="1"/>
    <row r="60" s="30" customFormat="1"/>
    <row r="61" s="30" customFormat="1"/>
    <row r="62" s="30" customFormat="1"/>
    <row r="63" s="30" customFormat="1"/>
    <row r="64" s="30" customFormat="1"/>
    <row r="65" s="30" customFormat="1"/>
    <row r="66" s="30" customFormat="1"/>
    <row r="67" s="30" customFormat="1"/>
    <row r="68" s="30" customFormat="1"/>
    <row r="69" s="30" customFormat="1"/>
    <row r="70" s="30" customFormat="1"/>
    <row r="71" s="30" customFormat="1"/>
    <row r="72" s="30" customFormat="1"/>
    <row r="73" s="30" customFormat="1"/>
    <row r="74" s="30" customFormat="1"/>
    <row r="75" s="30" customFormat="1"/>
    <row r="76" s="30" customFormat="1"/>
    <row r="77" s="30" customFormat="1"/>
    <row r="78" s="30" customFormat="1"/>
    <row r="79" s="30" customFormat="1"/>
    <row r="80" s="30" customFormat="1"/>
    <row r="81" s="30" customFormat="1"/>
    <row r="82" s="30" customFormat="1"/>
    <row r="83" s="30" customFormat="1"/>
    <row r="84" s="30" customFormat="1"/>
    <row r="85" s="30" customFormat="1"/>
    <row r="86" s="30" customFormat="1"/>
    <row r="87" s="30" customFormat="1"/>
    <row r="88" s="30" customFormat="1"/>
    <row r="89" s="30" customFormat="1"/>
    <row r="90" s="30" customFormat="1"/>
    <row r="91" s="30" customFormat="1"/>
    <row r="92" s="30" customFormat="1"/>
    <row r="93" s="30" customFormat="1"/>
    <row r="94" s="30" customFormat="1"/>
    <row r="95" s="30" customFormat="1"/>
    <row r="96" s="30" customFormat="1"/>
    <row r="97" s="30" customFormat="1"/>
    <row r="98" s="30" customFormat="1"/>
    <row r="99" s="30" customFormat="1"/>
    <row r="100" s="30" customFormat="1"/>
    <row r="101" s="30" customFormat="1"/>
    <row r="102" s="30" customFormat="1"/>
    <row r="103" s="30" customFormat="1"/>
    <row r="104" s="30" customFormat="1"/>
    <row r="105" s="30" customFormat="1"/>
    <row r="106" s="30" customFormat="1"/>
    <row r="107" s="30" customFormat="1"/>
    <row r="108" s="30" customFormat="1"/>
    <row r="109" s="30" customFormat="1"/>
    <row r="110" s="30" customFormat="1"/>
    <row r="111" s="30" customFormat="1"/>
    <row r="112" s="30" customFormat="1"/>
    <row r="113" s="30" customFormat="1"/>
    <row r="114" s="30" customFormat="1"/>
    <row r="115" s="30" customFormat="1"/>
    <row r="116" s="30" customFormat="1"/>
    <row r="117" s="30" customFormat="1"/>
    <row r="118" s="30" customFormat="1"/>
    <row r="119" s="30" customFormat="1"/>
    <row r="120" s="30" customFormat="1"/>
    <row r="121" s="30" customFormat="1"/>
    <row r="122" s="30" customFormat="1"/>
    <row r="123" s="30" customFormat="1"/>
    <row r="124" s="30" customFormat="1"/>
    <row r="125" s="30" customFormat="1"/>
    <row r="126" s="30" customFormat="1"/>
    <row r="127" s="30" customFormat="1"/>
    <row r="128" s="30" customFormat="1"/>
    <row r="129" s="30" customFormat="1"/>
    <row r="130" s="30" customFormat="1"/>
    <row r="131" s="30" customFormat="1"/>
    <row r="132" s="30" customFormat="1"/>
    <row r="133" s="30" customFormat="1"/>
    <row r="134" s="30" customFormat="1"/>
    <row r="135" s="30" customFormat="1"/>
    <row r="136" s="30" customFormat="1"/>
    <row r="137" s="30" customFormat="1"/>
    <row r="138" s="30" customFormat="1"/>
    <row r="139" s="30" customFormat="1"/>
    <row r="140" s="30" customFormat="1"/>
    <row r="141" s="30" customFormat="1"/>
    <row r="142" s="30" customFormat="1"/>
    <row r="143" s="30" customFormat="1"/>
    <row r="144" s="30" customFormat="1"/>
    <row r="145" s="30" customFormat="1"/>
    <row r="146" s="30" customFormat="1"/>
    <row r="147" s="30" customFormat="1"/>
    <row r="148" s="30" customFormat="1"/>
    <row r="149" s="30" customFormat="1"/>
    <row r="150" s="30" customFormat="1"/>
    <row r="151" s="30" customFormat="1"/>
    <row r="152" s="30" customFormat="1"/>
    <row r="153" s="30" customFormat="1"/>
    <row r="154" s="30" customFormat="1"/>
    <row r="155" s="30" customFormat="1"/>
    <row r="156" s="30" customFormat="1"/>
    <row r="157" s="30" customFormat="1"/>
    <row r="158" s="30" customFormat="1"/>
    <row r="159" s="30" customFormat="1"/>
    <row r="160" s="30" customFormat="1"/>
    <row r="161" s="30" customFormat="1"/>
    <row r="162" s="30" customFormat="1"/>
    <row r="163" s="30" customFormat="1"/>
    <row r="164" s="30" customFormat="1"/>
    <row r="165" s="30" customFormat="1"/>
    <row r="166" s="30" customFormat="1"/>
    <row r="167" s="30" customFormat="1"/>
    <row r="168" s="30" customFormat="1"/>
    <row r="169" s="30" customFormat="1"/>
    <row r="170" s="30" customFormat="1"/>
    <row r="171" s="30" customFormat="1"/>
    <row r="172" s="30" customFormat="1"/>
    <row r="173" s="30" customFormat="1"/>
    <row r="174" s="30" customFormat="1"/>
    <row r="175" s="30" customFormat="1"/>
    <row r="176" s="30" customFormat="1"/>
    <row r="177" s="30" customFormat="1"/>
    <row r="178" s="30" customFormat="1"/>
    <row r="179" s="30" customFormat="1"/>
    <row r="180" s="30" customFormat="1"/>
    <row r="181" s="30" customFormat="1"/>
    <row r="182" s="30" customFormat="1"/>
    <row r="183" s="30" customFormat="1"/>
    <row r="184" s="30" customFormat="1"/>
    <row r="185" s="30" customFormat="1"/>
  </sheetData>
  <pageMargins left="0.98425196850393704" right="0.98425196850393704" top="0.94488188976377996" bottom="1.49606299212598" header="0.511811023622047" footer="1.1811023622047201"/>
  <pageSetup paperSize="9" firstPageNumber="386"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1"/>
  <sheetViews>
    <sheetView workbookViewId="0">
      <selection activeCell="R10" sqref="R10"/>
    </sheetView>
  </sheetViews>
  <sheetFormatPr defaultRowHeight="12.75"/>
  <cols>
    <col min="1" max="1" width="25.5703125" style="30" customWidth="1"/>
    <col min="2" max="4" width="10.85546875" style="30" hidden="1" customWidth="1"/>
    <col min="5" max="8" width="10.85546875" style="30" customWidth="1"/>
    <col min="9" max="9" width="9.140625" style="30"/>
    <col min="10" max="10" width="9.28515625" style="30" bestFit="1" customWidth="1"/>
    <col min="11" max="16384" width="9.140625" style="282"/>
  </cols>
  <sheetData>
    <row r="1" spans="1:10" s="270" customFormat="1" ht="24" customHeight="1">
      <c r="A1" s="269" t="s">
        <v>669</v>
      </c>
      <c r="B1" s="269"/>
    </row>
    <row r="2" spans="1:10" s="270" customFormat="1" ht="20.100000000000001" customHeight="1">
      <c r="A2" s="272" t="s">
        <v>472</v>
      </c>
      <c r="B2" s="269"/>
    </row>
    <row r="3" spans="1:10" s="270" customFormat="1" ht="9.75" customHeight="1">
      <c r="A3" s="269"/>
      <c r="B3" s="269"/>
    </row>
    <row r="4" spans="1:10" s="30" customFormat="1" ht="20.100000000000001" customHeight="1">
      <c r="A4" s="273"/>
      <c r="B4" s="274"/>
      <c r="C4" s="273"/>
      <c r="E4" s="273"/>
      <c r="G4" s="273"/>
      <c r="H4" s="275"/>
      <c r="I4" s="275" t="s">
        <v>458</v>
      </c>
    </row>
    <row r="5" spans="1:10" s="30" customFormat="1" ht="27" customHeight="1">
      <c r="A5" s="29"/>
      <c r="B5" s="12">
        <v>2010</v>
      </c>
      <c r="C5" s="12">
        <v>2014</v>
      </c>
      <c r="D5" s="12">
        <v>2015</v>
      </c>
      <c r="E5" s="12">
        <v>2016</v>
      </c>
      <c r="F5" s="12">
        <v>2017</v>
      </c>
      <c r="G5" s="12">
        <v>2018</v>
      </c>
      <c r="H5" s="12">
        <v>2019</v>
      </c>
      <c r="I5" s="12">
        <v>2020</v>
      </c>
    </row>
    <row r="6" spans="1:10" s="30" customFormat="1" ht="7.5" customHeight="1">
      <c r="A6" s="29"/>
      <c r="B6" s="278"/>
      <c r="C6" s="29"/>
      <c r="D6" s="29"/>
      <c r="E6" s="29"/>
      <c r="F6" s="29"/>
      <c r="G6" s="29"/>
      <c r="H6" s="29"/>
      <c r="I6" s="29"/>
    </row>
    <row r="7" spans="1:10" s="29" customFormat="1" ht="25.5" customHeight="1">
      <c r="A7" s="324" t="s">
        <v>2</v>
      </c>
      <c r="B7" s="362">
        <f t="shared" ref="B7:D7" si="0">SUM(B8:B31)</f>
        <v>1004</v>
      </c>
      <c r="C7" s="362">
        <f t="shared" si="0"/>
        <v>596.25</v>
      </c>
      <c r="D7" s="362">
        <f t="shared" si="0"/>
        <v>437.2</v>
      </c>
      <c r="E7" s="362">
        <v>395</v>
      </c>
      <c r="F7" s="362">
        <v>506.9</v>
      </c>
      <c r="G7" s="362">
        <v>368.97</v>
      </c>
      <c r="H7" s="362">
        <v>353.9</v>
      </c>
      <c r="I7" s="362">
        <v>267.12</v>
      </c>
      <c r="J7" s="414"/>
    </row>
    <row r="8" spans="1:10" s="29" customFormat="1" ht="19.5" customHeight="1">
      <c r="A8" s="19" t="s">
        <v>3</v>
      </c>
      <c r="B8" s="117">
        <v>0</v>
      </c>
      <c r="C8" s="117">
        <v>0.2</v>
      </c>
      <c r="D8" s="117">
        <v>0.2</v>
      </c>
      <c r="E8" s="117">
        <v>0.2</v>
      </c>
      <c r="F8" s="117">
        <v>1</v>
      </c>
      <c r="G8" s="117">
        <v>0.12</v>
      </c>
      <c r="H8" s="356">
        <v>0.1</v>
      </c>
      <c r="I8" s="356">
        <v>0.12</v>
      </c>
      <c r="J8" s="122"/>
    </row>
    <row r="9" spans="1:10" s="29" customFormat="1" ht="19.5" customHeight="1">
      <c r="A9" s="186" t="s">
        <v>4</v>
      </c>
      <c r="B9" s="117"/>
      <c r="C9" s="117"/>
      <c r="D9" s="117"/>
      <c r="E9" s="117"/>
      <c r="F9" s="117"/>
      <c r="G9" s="356"/>
      <c r="H9" s="117"/>
      <c r="I9" s="117"/>
      <c r="J9" s="122"/>
    </row>
    <row r="10" spans="1:10" s="29" customFormat="1" ht="19.5" customHeight="1">
      <c r="A10" s="19" t="s">
        <v>5</v>
      </c>
      <c r="B10" s="117">
        <v>0</v>
      </c>
      <c r="C10" s="117">
        <v>0</v>
      </c>
      <c r="D10" s="117">
        <v>0</v>
      </c>
      <c r="E10" s="117">
        <v>0</v>
      </c>
      <c r="F10" s="117">
        <v>0</v>
      </c>
      <c r="G10" s="117">
        <v>0</v>
      </c>
      <c r="H10" s="117">
        <v>0</v>
      </c>
      <c r="I10" s="117">
        <v>0</v>
      </c>
      <c r="J10" s="122"/>
    </row>
    <row r="11" spans="1:10" s="29" customFormat="1" ht="19.5" customHeight="1">
      <c r="A11" s="186" t="s">
        <v>6</v>
      </c>
      <c r="B11" s="117"/>
      <c r="C11" s="117"/>
      <c r="D11" s="117"/>
      <c r="E11" s="117"/>
      <c r="F11" s="117"/>
      <c r="G11" s="356"/>
      <c r="H11" s="117"/>
      <c r="I11" s="117"/>
      <c r="J11" s="122"/>
    </row>
    <row r="12" spans="1:10" s="29" customFormat="1" ht="19.5" customHeight="1">
      <c r="A12" s="19" t="s">
        <v>7</v>
      </c>
      <c r="B12" s="117">
        <v>2</v>
      </c>
      <c r="C12" s="117">
        <v>4</v>
      </c>
      <c r="D12" s="117">
        <v>4</v>
      </c>
      <c r="E12" s="117">
        <v>4</v>
      </c>
      <c r="F12" s="117">
        <v>8</v>
      </c>
      <c r="G12" s="117">
        <v>8</v>
      </c>
      <c r="H12" s="117">
        <v>8</v>
      </c>
      <c r="I12" s="117">
        <v>8</v>
      </c>
      <c r="J12" s="122"/>
    </row>
    <row r="13" spans="1:10" s="29" customFormat="1" ht="19.5" customHeight="1">
      <c r="A13" s="186" t="s">
        <v>8</v>
      </c>
      <c r="B13" s="117"/>
      <c r="C13" s="117"/>
      <c r="D13" s="117"/>
      <c r="E13" s="117"/>
      <c r="F13" s="117"/>
      <c r="G13" s="356"/>
      <c r="H13" s="117"/>
      <c r="I13" s="117"/>
      <c r="J13" s="122"/>
    </row>
    <row r="14" spans="1:10" s="29" customFormat="1" ht="19.5" customHeight="1">
      <c r="A14" s="19" t="s">
        <v>9</v>
      </c>
      <c r="B14" s="117">
        <v>0</v>
      </c>
      <c r="C14" s="117">
        <v>0</v>
      </c>
      <c r="D14" s="117">
        <v>0</v>
      </c>
      <c r="E14" s="117">
        <v>0</v>
      </c>
      <c r="F14" s="117">
        <v>0</v>
      </c>
      <c r="G14" s="117">
        <v>0</v>
      </c>
      <c r="H14" s="117">
        <v>0</v>
      </c>
      <c r="I14" s="117">
        <v>0</v>
      </c>
      <c r="J14" s="122"/>
    </row>
    <row r="15" spans="1:10" s="29" customFormat="1" ht="19.5" customHeight="1">
      <c r="A15" s="186" t="s">
        <v>31</v>
      </c>
      <c r="B15" s="117"/>
      <c r="C15" s="117"/>
      <c r="D15" s="117"/>
      <c r="E15" s="117"/>
      <c r="F15" s="117"/>
      <c r="G15" s="356"/>
      <c r="H15" s="117"/>
      <c r="I15" s="117"/>
      <c r="J15" s="122"/>
    </row>
    <row r="16" spans="1:10" s="29" customFormat="1" ht="19.5" customHeight="1">
      <c r="A16" s="19" t="s">
        <v>11</v>
      </c>
      <c r="B16" s="117">
        <v>15</v>
      </c>
      <c r="C16" s="117">
        <v>9.75</v>
      </c>
      <c r="D16" s="117">
        <v>6.6</v>
      </c>
      <c r="E16" s="117">
        <v>6.6</v>
      </c>
      <c r="F16" s="117">
        <v>9.8000000000000007</v>
      </c>
      <c r="G16" s="117">
        <v>9.11</v>
      </c>
      <c r="H16" s="117">
        <v>9.1</v>
      </c>
      <c r="I16" s="117">
        <v>6.5</v>
      </c>
      <c r="J16" s="122"/>
    </row>
    <row r="17" spans="1:10" s="29" customFormat="1" ht="19.5" customHeight="1">
      <c r="A17" s="186" t="s">
        <v>32</v>
      </c>
      <c r="B17" s="117"/>
      <c r="C17" s="117"/>
      <c r="D17" s="117"/>
      <c r="E17" s="117"/>
      <c r="F17" s="117"/>
      <c r="G17" s="356"/>
      <c r="H17" s="117"/>
      <c r="I17" s="117"/>
      <c r="J17" s="122"/>
    </row>
    <row r="18" spans="1:10" s="29" customFormat="1" ht="19.5" customHeight="1">
      <c r="A18" s="19" t="s">
        <v>13</v>
      </c>
      <c r="B18" s="117">
        <v>0</v>
      </c>
      <c r="C18" s="117">
        <v>0</v>
      </c>
      <c r="D18" s="117">
        <v>0</v>
      </c>
      <c r="E18" s="117">
        <v>0</v>
      </c>
      <c r="F18" s="117">
        <v>0</v>
      </c>
      <c r="G18" s="117">
        <v>0</v>
      </c>
      <c r="H18" s="117">
        <v>0</v>
      </c>
      <c r="I18" s="117">
        <v>0</v>
      </c>
      <c r="J18" s="122"/>
    </row>
    <row r="19" spans="1:10" s="29" customFormat="1" ht="19.5" customHeight="1">
      <c r="A19" s="186" t="s">
        <v>34</v>
      </c>
      <c r="B19" s="117"/>
      <c r="C19" s="117"/>
      <c r="D19" s="117"/>
      <c r="E19" s="117"/>
      <c r="F19" s="117"/>
      <c r="G19" s="356"/>
      <c r="H19" s="117"/>
      <c r="I19" s="117"/>
      <c r="J19" s="122"/>
    </row>
    <row r="20" spans="1:10" s="29" customFormat="1" ht="19.5" customHeight="1">
      <c r="A20" s="19" t="s">
        <v>15</v>
      </c>
      <c r="B20" s="117">
        <v>0</v>
      </c>
      <c r="C20" s="117">
        <v>11.4</v>
      </c>
      <c r="D20" s="117">
        <v>4.3</v>
      </c>
      <c r="E20" s="117">
        <v>3</v>
      </c>
      <c r="F20" s="117">
        <v>5.5</v>
      </c>
      <c r="G20" s="117">
        <v>1.2</v>
      </c>
      <c r="H20" s="117">
        <v>0.2</v>
      </c>
      <c r="I20" s="117">
        <v>0</v>
      </c>
      <c r="J20" s="21"/>
    </row>
    <row r="21" spans="1:10" s="29" customFormat="1" ht="19.5" customHeight="1">
      <c r="A21" s="186" t="s">
        <v>35</v>
      </c>
      <c r="B21" s="117"/>
      <c r="C21" s="117"/>
      <c r="D21" s="117"/>
      <c r="E21" s="117"/>
      <c r="F21" s="117"/>
      <c r="G21" s="356"/>
      <c r="H21" s="117"/>
      <c r="I21" s="117"/>
      <c r="J21" s="21"/>
    </row>
    <row r="22" spans="1:10" s="29" customFormat="1" ht="19.5" customHeight="1">
      <c r="A22" s="19" t="s">
        <v>17</v>
      </c>
      <c r="B22" s="117">
        <v>0</v>
      </c>
      <c r="C22" s="117">
        <v>0</v>
      </c>
      <c r="D22" s="117">
        <v>3.8</v>
      </c>
      <c r="E22" s="117">
        <v>0</v>
      </c>
      <c r="F22" s="117">
        <v>0</v>
      </c>
      <c r="G22" s="117">
        <v>0</v>
      </c>
      <c r="H22" s="117">
        <v>0</v>
      </c>
      <c r="I22" s="117">
        <v>1.4</v>
      </c>
    </row>
    <row r="23" spans="1:10" s="29" customFormat="1" ht="19.5" customHeight="1">
      <c r="A23" s="186" t="s">
        <v>36</v>
      </c>
      <c r="B23" s="117"/>
      <c r="C23" s="117"/>
      <c r="D23" s="117"/>
      <c r="E23" s="117"/>
      <c r="F23" s="117"/>
      <c r="G23" s="356"/>
      <c r="H23" s="117"/>
      <c r="I23" s="117"/>
    </row>
    <row r="24" spans="1:10" s="29" customFormat="1" ht="19.5" customHeight="1">
      <c r="A24" s="19" t="s">
        <v>19</v>
      </c>
      <c r="B24" s="117">
        <v>0</v>
      </c>
      <c r="C24" s="117">
        <v>43.2</v>
      </c>
      <c r="D24" s="117">
        <v>44.8</v>
      </c>
      <c r="E24" s="117">
        <v>42.7</v>
      </c>
      <c r="F24" s="117">
        <v>50.7</v>
      </c>
      <c r="G24" s="117">
        <v>51.39</v>
      </c>
      <c r="H24" s="117">
        <v>38.799999999999997</v>
      </c>
      <c r="I24" s="117">
        <v>30.8</v>
      </c>
    </row>
    <row r="25" spans="1:10" s="29" customFormat="1" ht="19.5" customHeight="1">
      <c r="A25" s="186" t="s">
        <v>37</v>
      </c>
      <c r="B25" s="117"/>
      <c r="C25" s="117"/>
      <c r="D25" s="117"/>
      <c r="E25" s="117"/>
      <c r="F25" s="117"/>
      <c r="G25" s="356"/>
      <c r="H25" s="117"/>
      <c r="I25" s="117"/>
    </row>
    <row r="26" spans="1:10" s="29" customFormat="1" ht="19.5" customHeight="1">
      <c r="A26" s="19" t="s">
        <v>21</v>
      </c>
      <c r="B26" s="117">
        <v>550</v>
      </c>
      <c r="C26" s="117">
        <v>135.19999999999999</v>
      </c>
      <c r="D26" s="117">
        <v>84.3</v>
      </c>
      <c r="E26" s="117">
        <v>48.7</v>
      </c>
      <c r="F26" s="117">
        <v>35.700000000000003</v>
      </c>
      <c r="G26" s="117">
        <v>15</v>
      </c>
      <c r="H26" s="117">
        <v>14.5</v>
      </c>
      <c r="I26" s="117">
        <v>9</v>
      </c>
    </row>
    <row r="27" spans="1:10" s="29" customFormat="1" ht="19.5" customHeight="1">
      <c r="A27" s="186" t="s">
        <v>38</v>
      </c>
      <c r="B27" s="117"/>
      <c r="C27" s="117"/>
      <c r="D27" s="117"/>
      <c r="E27" s="117"/>
      <c r="F27" s="117"/>
      <c r="G27" s="356"/>
      <c r="H27" s="117"/>
      <c r="I27" s="117"/>
    </row>
    <row r="28" spans="1:10" s="29" customFormat="1" ht="19.5" customHeight="1">
      <c r="A28" s="19" t="s">
        <v>23</v>
      </c>
      <c r="B28" s="117">
        <v>400</v>
      </c>
      <c r="C28" s="117">
        <v>197.2</v>
      </c>
      <c r="D28" s="117">
        <v>150.19999999999999</v>
      </c>
      <c r="E28" s="117">
        <v>152.19999999999999</v>
      </c>
      <c r="F28" s="117">
        <v>208.2</v>
      </c>
      <c r="G28" s="117">
        <v>199</v>
      </c>
      <c r="H28" s="117">
        <v>191.5</v>
      </c>
      <c r="I28" s="117">
        <v>112.4</v>
      </c>
    </row>
    <row r="29" spans="1:10" s="29" customFormat="1" ht="19.5" customHeight="1">
      <c r="A29" s="186" t="s">
        <v>39</v>
      </c>
      <c r="B29" s="117"/>
      <c r="C29" s="117"/>
      <c r="D29" s="117"/>
      <c r="E29" s="117"/>
      <c r="F29" s="117"/>
      <c r="G29" s="356"/>
      <c r="H29" s="117"/>
      <c r="I29" s="117"/>
    </row>
    <row r="30" spans="1:10" s="29" customFormat="1" ht="19.5" customHeight="1">
      <c r="A30" s="19" t="s">
        <v>25</v>
      </c>
      <c r="B30" s="117">
        <v>37</v>
      </c>
      <c r="C30" s="117">
        <v>195.3</v>
      </c>
      <c r="D30" s="117">
        <v>139</v>
      </c>
      <c r="E30" s="117">
        <v>137.6</v>
      </c>
      <c r="F30" s="117">
        <v>188</v>
      </c>
      <c r="G30" s="117">
        <v>85.15</v>
      </c>
      <c r="H30" s="117">
        <v>91.7</v>
      </c>
      <c r="I30" s="117">
        <v>98.9</v>
      </c>
    </row>
    <row r="31" spans="1:10" s="29" customFormat="1" ht="19.5" customHeight="1">
      <c r="A31" s="186" t="s">
        <v>40</v>
      </c>
      <c r="B31" s="116"/>
      <c r="C31" s="116"/>
      <c r="D31" s="116"/>
      <c r="E31" s="116"/>
      <c r="F31" s="116"/>
      <c r="G31" s="356"/>
      <c r="H31" s="116"/>
    </row>
    <row r="32" spans="1:10" s="30" customFormat="1" ht="9.75" customHeight="1">
      <c r="A32" s="273"/>
      <c r="B32" s="273"/>
      <c r="C32" s="275"/>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29"/>
      <c r="B34" s="29"/>
      <c r="C34" s="29"/>
      <c r="D34" s="29"/>
      <c r="E34" s="29"/>
      <c r="F34" s="29"/>
      <c r="G34" s="29"/>
      <c r="H34" s="29"/>
      <c r="I34" s="29"/>
    </row>
    <row r="35" spans="1:9" s="30" customFormat="1" ht="20.100000000000001" customHeight="1">
      <c r="A35" s="126"/>
      <c r="B35" s="127"/>
      <c r="C35" s="29"/>
      <c r="D35" s="29"/>
      <c r="E35" s="29"/>
      <c r="F35" s="29"/>
      <c r="G35" s="29"/>
      <c r="H35" s="29"/>
      <c r="I35" s="29"/>
    </row>
    <row r="36" spans="1:9" s="30" customFormat="1" ht="20.100000000000001" customHeight="1">
      <c r="A36" s="128"/>
      <c r="B36" s="126"/>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row r="61" s="30" customFormat="1"/>
    <row r="62" s="30" customFormat="1"/>
    <row r="63" s="30" customFormat="1"/>
    <row r="64" s="30" customFormat="1"/>
    <row r="65" s="30" customFormat="1"/>
    <row r="66" s="30" customFormat="1"/>
    <row r="67" s="30" customFormat="1"/>
    <row r="68" s="30" customFormat="1"/>
    <row r="69" s="30" customFormat="1"/>
    <row r="70" s="30" customFormat="1"/>
    <row r="71" s="30" customFormat="1"/>
    <row r="72" s="30" customFormat="1"/>
    <row r="73" s="30" customFormat="1"/>
    <row r="74" s="30" customFormat="1"/>
    <row r="75" s="30" customFormat="1"/>
    <row r="76" s="30" customFormat="1"/>
    <row r="77" s="30" customFormat="1"/>
    <row r="78" s="30" customFormat="1"/>
    <row r="79" s="30" customFormat="1"/>
    <row r="80" s="30" customFormat="1"/>
    <row r="81" s="30" customFormat="1"/>
    <row r="82" s="30" customFormat="1"/>
    <row r="83" s="30" customFormat="1"/>
    <row r="84" s="30" customFormat="1"/>
    <row r="85" s="30" customFormat="1"/>
    <row r="86" s="30" customFormat="1"/>
    <row r="87" s="30" customFormat="1"/>
    <row r="88" s="30" customFormat="1"/>
    <row r="89" s="30" customFormat="1"/>
    <row r="90" s="30" customFormat="1"/>
    <row r="91" s="30" customFormat="1"/>
    <row r="92" s="30" customFormat="1"/>
    <row r="93" s="30" customFormat="1"/>
    <row r="94" s="30" customFormat="1"/>
    <row r="95" s="30" customFormat="1"/>
    <row r="96" s="30" customFormat="1"/>
    <row r="97" s="30" customFormat="1"/>
    <row r="98" s="30" customFormat="1"/>
    <row r="99" s="30" customFormat="1"/>
    <row r="100" s="30" customFormat="1"/>
    <row r="101" s="30" customFormat="1"/>
    <row r="102" s="30" customFormat="1"/>
    <row r="103" s="30" customFormat="1"/>
    <row r="104" s="30" customFormat="1"/>
    <row r="105" s="30" customFormat="1"/>
    <row r="106" s="30" customFormat="1"/>
    <row r="107" s="30" customFormat="1"/>
    <row r="108" s="30" customFormat="1"/>
    <row r="109" s="30" customFormat="1"/>
    <row r="110" s="30" customFormat="1"/>
    <row r="111" s="30" customFormat="1"/>
    <row r="112" s="30" customFormat="1"/>
    <row r="113" s="30" customFormat="1"/>
    <row r="114" s="30" customFormat="1"/>
    <row r="115" s="30" customFormat="1"/>
    <row r="116" s="30" customFormat="1"/>
    <row r="117" s="30" customFormat="1"/>
    <row r="118" s="30" customFormat="1"/>
    <row r="119" s="30" customFormat="1"/>
    <row r="120" s="30" customFormat="1"/>
    <row r="121" s="30" customFormat="1"/>
    <row r="122" s="30" customFormat="1"/>
    <row r="123" s="30" customFormat="1"/>
    <row r="124" s="30" customFormat="1"/>
    <row r="125" s="30" customFormat="1"/>
    <row r="126" s="30" customFormat="1"/>
    <row r="127" s="30" customFormat="1"/>
    <row r="128" s="30" customFormat="1"/>
    <row r="129" s="30" customFormat="1"/>
    <row r="130" s="30" customFormat="1"/>
    <row r="131" s="30" customFormat="1"/>
    <row r="132" s="30" customFormat="1"/>
    <row r="133" s="30" customFormat="1"/>
    <row r="134" s="30" customFormat="1"/>
    <row r="135" s="30" customFormat="1"/>
    <row r="136" s="30" customFormat="1"/>
    <row r="137" s="30" customFormat="1"/>
    <row r="138" s="30" customFormat="1"/>
    <row r="139" s="30" customFormat="1"/>
    <row r="140" s="30" customFormat="1"/>
    <row r="141" s="30" customFormat="1"/>
    <row r="142" s="30" customFormat="1"/>
    <row r="143" s="30" customFormat="1"/>
    <row r="144" s="30" customFormat="1"/>
    <row r="145" s="30" customFormat="1"/>
    <row r="146" s="30" customFormat="1"/>
    <row r="147" s="30" customFormat="1"/>
    <row r="148" s="30" customFormat="1"/>
    <row r="149" s="30" customFormat="1"/>
    <row r="150" s="30" customFormat="1"/>
    <row r="151" s="30" customFormat="1"/>
    <row r="152" s="30" customFormat="1"/>
    <row r="153" s="30" customFormat="1"/>
    <row r="154" s="30" customFormat="1"/>
    <row r="155" s="30" customFormat="1"/>
    <row r="156" s="30" customFormat="1"/>
    <row r="157" s="30" customFormat="1"/>
    <row r="158" s="30" customFormat="1"/>
    <row r="159" s="30" customFormat="1"/>
    <row r="160" s="30" customFormat="1"/>
    <row r="161" s="30" customFormat="1"/>
    <row r="162" s="30" customFormat="1"/>
    <row r="163" s="30" customFormat="1"/>
    <row r="164" s="30" customFormat="1"/>
    <row r="165" s="30" customFormat="1"/>
    <row r="166" s="30" customFormat="1"/>
    <row r="167" s="30" customFormat="1"/>
    <row r="168" s="30" customFormat="1"/>
    <row r="169" s="30" customFormat="1"/>
    <row r="170" s="30" customFormat="1"/>
    <row r="171" s="30" customFormat="1"/>
    <row r="172" s="30" customFormat="1"/>
    <row r="173" s="30" customFormat="1"/>
    <row r="174" s="30" customFormat="1"/>
    <row r="175" s="30" customFormat="1"/>
    <row r="176" s="30" customFormat="1"/>
    <row r="177" s="30" customFormat="1"/>
    <row r="178" s="30" customFormat="1"/>
    <row r="179" s="30" customFormat="1"/>
    <row r="180" s="30" customFormat="1"/>
    <row r="181" s="30" customFormat="1"/>
    <row r="182" s="30" customFormat="1"/>
    <row r="183" s="30" customFormat="1"/>
    <row r="184" s="30" customFormat="1"/>
    <row r="185" s="30" customFormat="1"/>
    <row r="186" s="30" customFormat="1"/>
    <row r="187" s="30" customFormat="1"/>
    <row r="188" s="30" customFormat="1"/>
    <row r="189" s="30" customFormat="1"/>
    <row r="190" s="30" customFormat="1"/>
    <row r="191" s="30" customFormat="1"/>
  </sheetData>
  <pageMargins left="0.98425196850393704" right="0.98425196850393704" top="0.94488188976377996" bottom="1.49606299212598" header="0.511811023622047" footer="1.1811023622047201"/>
  <pageSetup paperSize="9" firstPageNumber="387"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71"/>
  <sheetViews>
    <sheetView workbookViewId="0">
      <selection activeCell="K1" sqref="K1:X1048576"/>
    </sheetView>
  </sheetViews>
  <sheetFormatPr defaultRowHeight="15"/>
  <cols>
    <col min="1" max="1" width="25.42578125" style="3" customWidth="1"/>
    <col min="2" max="2" width="10.28515625" style="3" hidden="1" customWidth="1"/>
    <col min="3" max="4" width="10.28515625" style="10" hidden="1" customWidth="1"/>
    <col min="5" max="5" width="10.28515625" style="10" customWidth="1"/>
    <col min="6" max="9" width="11.7109375" style="10" customWidth="1"/>
    <col min="10" max="16384" width="9.140625" style="10"/>
  </cols>
  <sheetData>
    <row r="1" spans="1:10" s="3" customFormat="1" ht="24" customHeight="1">
      <c r="A1" s="1" t="s">
        <v>805</v>
      </c>
      <c r="B1" s="1"/>
      <c r="C1" s="1"/>
    </row>
    <row r="2" spans="1:10" s="3" customFormat="1" ht="20.100000000000001" customHeight="1">
      <c r="A2" s="1" t="s">
        <v>347</v>
      </c>
      <c r="B2" s="1"/>
    </row>
    <row r="3" spans="1:10" s="3" customFormat="1" ht="20.100000000000001" customHeight="1">
      <c r="A3" s="4" t="s">
        <v>348</v>
      </c>
      <c r="B3" s="4"/>
    </row>
    <row r="4" spans="1:10" ht="24.75" customHeight="1">
      <c r="A4" s="123"/>
      <c r="B4" s="123"/>
      <c r="C4" s="123"/>
      <c r="D4" s="22"/>
      <c r="E4" s="180"/>
      <c r="G4" s="180"/>
      <c r="H4" s="180"/>
      <c r="I4" s="179" t="s">
        <v>333</v>
      </c>
      <c r="J4" s="11"/>
    </row>
    <row r="5" spans="1:10" ht="31.5" customHeight="1">
      <c r="A5" s="11"/>
      <c r="B5" s="12">
        <v>2010</v>
      </c>
      <c r="C5" s="131">
        <v>2014</v>
      </c>
      <c r="D5" s="131">
        <v>2015</v>
      </c>
      <c r="E5" s="131">
        <v>2016</v>
      </c>
      <c r="F5" s="131">
        <v>2017</v>
      </c>
      <c r="G5" s="131">
        <v>2018</v>
      </c>
      <c r="H5" s="131">
        <v>2019</v>
      </c>
      <c r="I5" s="131" t="s">
        <v>601</v>
      </c>
      <c r="J5" s="11"/>
    </row>
    <row r="6" spans="1:10" ht="22.5" customHeight="1">
      <c r="A6" s="185" t="s">
        <v>2</v>
      </c>
      <c r="B6" s="181">
        <v>82.6</v>
      </c>
      <c r="C6" s="181">
        <v>135.4</v>
      </c>
      <c r="D6" s="181">
        <v>146.4</v>
      </c>
      <c r="E6" s="442">
        <v>153.19999999999999</v>
      </c>
      <c r="F6" s="442">
        <v>172.9</v>
      </c>
      <c r="G6" s="442">
        <v>169.28</v>
      </c>
      <c r="H6" s="442">
        <v>179.3</v>
      </c>
      <c r="I6" s="442">
        <v>190.9</v>
      </c>
      <c r="J6" s="11"/>
    </row>
    <row r="7" spans="1:10" ht="16.5" customHeight="1">
      <c r="A7" s="19" t="s">
        <v>3</v>
      </c>
      <c r="B7" s="182">
        <v>284.10000000000002</v>
      </c>
      <c r="C7" s="182">
        <v>463.1</v>
      </c>
      <c r="D7" s="182">
        <v>506.4</v>
      </c>
      <c r="E7" s="380">
        <v>581.79999999999995</v>
      </c>
      <c r="F7" s="380">
        <v>744.1</v>
      </c>
      <c r="G7" s="380">
        <v>777.2</v>
      </c>
      <c r="H7" s="380">
        <v>894.5</v>
      </c>
      <c r="I7" s="380">
        <v>904.94</v>
      </c>
      <c r="J7" s="11"/>
    </row>
    <row r="8" spans="1:10" ht="16.5" customHeight="1">
      <c r="A8" s="186" t="s">
        <v>4</v>
      </c>
      <c r="B8" s="182"/>
      <c r="C8" s="182"/>
      <c r="D8" s="182"/>
      <c r="E8" s="380"/>
      <c r="F8" s="380"/>
      <c r="G8" s="380"/>
      <c r="H8" s="380"/>
      <c r="I8" s="380"/>
      <c r="J8" s="11"/>
    </row>
    <row r="9" spans="1:10" ht="16.5" customHeight="1">
      <c r="A9" s="19" t="s">
        <v>5</v>
      </c>
      <c r="B9" s="182">
        <v>53.7</v>
      </c>
      <c r="C9" s="182">
        <v>90.4</v>
      </c>
      <c r="D9" s="182">
        <v>97.3</v>
      </c>
      <c r="E9" s="380">
        <v>98.3</v>
      </c>
      <c r="F9" s="380">
        <v>115</v>
      </c>
      <c r="G9" s="380">
        <v>106.5</v>
      </c>
      <c r="H9" s="380">
        <v>101.4</v>
      </c>
      <c r="I9" s="380">
        <v>107.04</v>
      </c>
      <c r="J9" s="11"/>
    </row>
    <row r="10" spans="1:10" ht="16.5" customHeight="1">
      <c r="A10" s="186" t="s">
        <v>6</v>
      </c>
      <c r="B10" s="182"/>
      <c r="C10" s="182"/>
      <c r="D10" s="182"/>
      <c r="E10" s="380"/>
      <c r="F10" s="380"/>
      <c r="G10" s="380"/>
      <c r="H10" s="380"/>
      <c r="I10" s="380"/>
      <c r="J10" s="11"/>
    </row>
    <row r="11" spans="1:10" ht="16.5" customHeight="1">
      <c r="A11" s="19" t="s">
        <v>7</v>
      </c>
      <c r="B11" s="182">
        <v>40</v>
      </c>
      <c r="C11" s="182">
        <v>75.400000000000006</v>
      </c>
      <c r="D11" s="182">
        <v>78.900000000000006</v>
      </c>
      <c r="E11" s="380">
        <v>81.400000000000006</v>
      </c>
      <c r="F11" s="380">
        <v>89.4</v>
      </c>
      <c r="G11" s="380">
        <v>80.5</v>
      </c>
      <c r="H11" s="380">
        <v>79.3</v>
      </c>
      <c r="I11" s="380">
        <v>84.42</v>
      </c>
      <c r="J11" s="11"/>
    </row>
    <row r="12" spans="1:10" ht="16.5" customHeight="1">
      <c r="A12" s="186" t="s">
        <v>8</v>
      </c>
      <c r="B12" s="182"/>
      <c r="C12" s="182"/>
      <c r="D12" s="182"/>
      <c r="E12" s="380"/>
      <c r="F12" s="380"/>
      <c r="G12" s="380"/>
      <c r="H12" s="380"/>
      <c r="I12" s="380"/>
      <c r="J12" s="11"/>
    </row>
    <row r="13" spans="1:10" ht="16.5" customHeight="1">
      <c r="A13" s="19" t="s">
        <v>9</v>
      </c>
      <c r="B13" s="182">
        <v>103.4</v>
      </c>
      <c r="C13" s="182">
        <v>179.5</v>
      </c>
      <c r="D13" s="182">
        <v>191.9</v>
      </c>
      <c r="E13" s="380">
        <v>271.10000000000002</v>
      </c>
      <c r="F13" s="380">
        <v>344</v>
      </c>
      <c r="G13" s="380">
        <v>396.9</v>
      </c>
      <c r="H13" s="380">
        <v>431.4</v>
      </c>
      <c r="I13" s="380">
        <v>438.05</v>
      </c>
      <c r="J13" s="11"/>
    </row>
    <row r="14" spans="1:10" ht="16.5" customHeight="1">
      <c r="A14" s="19" t="s">
        <v>10</v>
      </c>
      <c r="B14" s="182"/>
      <c r="C14" s="182"/>
      <c r="D14" s="182"/>
      <c r="E14" s="380"/>
      <c r="F14" s="380"/>
      <c r="G14" s="380"/>
      <c r="H14" s="380"/>
      <c r="I14" s="380"/>
      <c r="J14" s="11"/>
    </row>
    <row r="15" spans="1:10" ht="16.5" customHeight="1">
      <c r="A15" s="19" t="s">
        <v>11</v>
      </c>
      <c r="B15" s="182">
        <v>66.599999999999994</v>
      </c>
      <c r="C15" s="182">
        <v>103.5</v>
      </c>
      <c r="D15" s="182">
        <v>104.2</v>
      </c>
      <c r="E15" s="380">
        <v>101.4</v>
      </c>
      <c r="F15" s="380">
        <v>128.19999999999999</v>
      </c>
      <c r="G15" s="380">
        <v>118.6</v>
      </c>
      <c r="H15" s="380">
        <v>115</v>
      </c>
      <c r="I15" s="380">
        <v>116.91</v>
      </c>
      <c r="J15" s="11"/>
    </row>
    <row r="16" spans="1:10" ht="16.5" customHeight="1">
      <c r="A16" s="19" t="s">
        <v>12</v>
      </c>
      <c r="B16" s="182"/>
      <c r="C16" s="182"/>
      <c r="D16" s="182"/>
      <c r="E16" s="380"/>
      <c r="F16" s="380"/>
      <c r="G16" s="380"/>
      <c r="H16" s="380"/>
      <c r="I16" s="380"/>
      <c r="J16" s="11"/>
    </row>
    <row r="17" spans="1:10" ht="16.5" customHeight="1">
      <c r="A17" s="19" t="s">
        <v>13</v>
      </c>
      <c r="B17" s="182">
        <v>191.9</v>
      </c>
      <c r="C17" s="182">
        <v>365.8</v>
      </c>
      <c r="D17" s="182">
        <v>412.9</v>
      </c>
      <c r="E17" s="380">
        <v>386.4</v>
      </c>
      <c r="F17" s="380">
        <v>429.8</v>
      </c>
      <c r="G17" s="380">
        <v>427.5</v>
      </c>
      <c r="H17" s="380">
        <v>456.4</v>
      </c>
      <c r="I17" s="380">
        <v>486.23</v>
      </c>
      <c r="J17" s="11"/>
    </row>
    <row r="18" spans="1:10" ht="16.5" customHeight="1">
      <c r="A18" s="19" t="s">
        <v>14</v>
      </c>
      <c r="B18" s="182"/>
      <c r="C18" s="182"/>
      <c r="D18" s="182"/>
      <c r="E18" s="380"/>
      <c r="F18" s="380"/>
      <c r="G18" s="380"/>
      <c r="H18" s="380"/>
      <c r="I18" s="380"/>
      <c r="J18" s="11"/>
    </row>
    <row r="19" spans="1:10" ht="16.5" customHeight="1">
      <c r="A19" s="19" t="s">
        <v>15</v>
      </c>
      <c r="B19" s="182">
        <v>112.9</v>
      </c>
      <c r="C19" s="182">
        <v>161.30000000000001</v>
      </c>
      <c r="D19" s="182">
        <v>184</v>
      </c>
      <c r="E19" s="380">
        <v>196.2</v>
      </c>
      <c r="F19" s="380">
        <v>234.9</v>
      </c>
      <c r="G19" s="380">
        <v>228.6</v>
      </c>
      <c r="H19" s="380">
        <v>265.10000000000002</v>
      </c>
      <c r="I19" s="380">
        <v>316.24</v>
      </c>
      <c r="J19" s="11"/>
    </row>
    <row r="20" spans="1:10" ht="16.5" customHeight="1">
      <c r="A20" s="19" t="s">
        <v>16</v>
      </c>
      <c r="B20" s="182"/>
      <c r="C20" s="182"/>
      <c r="D20" s="182"/>
      <c r="E20" s="380"/>
      <c r="F20" s="380"/>
      <c r="G20" s="380"/>
      <c r="H20" s="380"/>
      <c r="I20" s="380"/>
      <c r="J20" s="11"/>
    </row>
    <row r="21" spans="1:10" ht="16.5" customHeight="1">
      <c r="A21" s="19" t="s">
        <v>17</v>
      </c>
      <c r="B21" s="182">
        <v>62.2</v>
      </c>
      <c r="C21" s="182">
        <v>96</v>
      </c>
      <c r="D21" s="182">
        <v>98.3</v>
      </c>
      <c r="E21" s="380">
        <v>106.1</v>
      </c>
      <c r="F21" s="380">
        <v>122.6</v>
      </c>
      <c r="G21" s="380">
        <v>114.4</v>
      </c>
      <c r="H21" s="380">
        <v>106.1</v>
      </c>
      <c r="I21" s="380">
        <v>112.78</v>
      </c>
      <c r="J21" s="11"/>
    </row>
    <row r="22" spans="1:10" ht="16.5" customHeight="1">
      <c r="A22" s="19" t="s">
        <v>18</v>
      </c>
      <c r="B22" s="182"/>
      <c r="C22" s="182"/>
      <c r="D22" s="182"/>
      <c r="E22" s="380"/>
      <c r="F22" s="380"/>
      <c r="G22" s="380"/>
      <c r="H22" s="380"/>
      <c r="I22" s="380"/>
      <c r="J22" s="11"/>
    </row>
    <row r="23" spans="1:10" ht="16.5" customHeight="1">
      <c r="A23" s="19" t="s">
        <v>19</v>
      </c>
      <c r="B23" s="182">
        <v>58.6</v>
      </c>
      <c r="C23" s="182">
        <v>105.9</v>
      </c>
      <c r="D23" s="182">
        <v>116.9</v>
      </c>
      <c r="E23" s="380">
        <v>114.6</v>
      </c>
      <c r="F23" s="380">
        <v>128.6</v>
      </c>
      <c r="G23" s="380">
        <v>120.6</v>
      </c>
      <c r="H23" s="380">
        <v>119.7</v>
      </c>
      <c r="I23" s="380">
        <v>118.08</v>
      </c>
      <c r="J23" s="11"/>
    </row>
    <row r="24" spans="1:10" ht="16.5" customHeight="1">
      <c r="A24" s="19" t="s">
        <v>20</v>
      </c>
      <c r="B24" s="182"/>
      <c r="C24" s="182"/>
      <c r="D24" s="182"/>
      <c r="E24" s="380"/>
      <c r="F24" s="380"/>
      <c r="G24" s="380"/>
      <c r="H24" s="380"/>
      <c r="I24" s="380"/>
      <c r="J24" s="11"/>
    </row>
    <row r="25" spans="1:10" ht="16.5" customHeight="1">
      <c r="A25" s="19" t="s">
        <v>21</v>
      </c>
      <c r="B25" s="182">
        <v>34.700000000000003</v>
      </c>
      <c r="C25" s="182">
        <v>43.9</v>
      </c>
      <c r="D25" s="182">
        <v>51</v>
      </c>
      <c r="E25" s="380">
        <v>50.4</v>
      </c>
      <c r="F25" s="380">
        <v>32.1</v>
      </c>
      <c r="G25" s="380">
        <v>54</v>
      </c>
      <c r="H25" s="380">
        <v>62.6</v>
      </c>
      <c r="I25" s="380">
        <v>65.760000000000005</v>
      </c>
      <c r="J25" s="11"/>
    </row>
    <row r="26" spans="1:10" ht="16.5" customHeight="1">
      <c r="A26" s="19" t="s">
        <v>22</v>
      </c>
      <c r="B26" s="182"/>
      <c r="C26" s="182"/>
      <c r="D26" s="182"/>
      <c r="E26" s="380"/>
      <c r="F26" s="380"/>
      <c r="G26" s="380"/>
      <c r="H26" s="380"/>
      <c r="I26" s="380"/>
      <c r="J26" s="11"/>
    </row>
    <row r="27" spans="1:10" ht="16.5" customHeight="1">
      <c r="A27" s="19" t="s">
        <v>23</v>
      </c>
      <c r="B27" s="182">
        <v>39.700000000000003</v>
      </c>
      <c r="C27" s="182">
        <v>59.4</v>
      </c>
      <c r="D27" s="182">
        <v>64</v>
      </c>
      <c r="E27" s="380">
        <v>71.900000000000006</v>
      </c>
      <c r="F27" s="380">
        <v>48.6</v>
      </c>
      <c r="G27" s="380">
        <v>50.1</v>
      </c>
      <c r="H27" s="380">
        <v>50.2</v>
      </c>
      <c r="I27" s="380">
        <v>63.16</v>
      </c>
      <c r="J27" s="11"/>
    </row>
    <row r="28" spans="1:10" ht="16.5" customHeight="1">
      <c r="A28" s="19" t="s">
        <v>24</v>
      </c>
      <c r="B28" s="182"/>
      <c r="C28" s="182"/>
      <c r="D28" s="182"/>
      <c r="E28" s="380"/>
      <c r="F28" s="380"/>
      <c r="G28" s="380"/>
      <c r="H28" s="380"/>
      <c r="I28" s="380"/>
      <c r="J28" s="11"/>
    </row>
    <row r="29" spans="1:10" ht="16.5" customHeight="1">
      <c r="A29" s="19" t="s">
        <v>25</v>
      </c>
      <c r="B29" s="182">
        <v>34.1</v>
      </c>
      <c r="C29" s="182">
        <v>57.5</v>
      </c>
      <c r="D29" s="182">
        <v>60</v>
      </c>
      <c r="E29" s="380">
        <v>60.5</v>
      </c>
      <c r="F29" s="380">
        <v>59.3</v>
      </c>
      <c r="G29" s="380">
        <v>64.8</v>
      </c>
      <c r="H29" s="380">
        <v>71.2</v>
      </c>
      <c r="I29" s="380">
        <v>71.7</v>
      </c>
      <c r="J29" s="11"/>
    </row>
    <row r="30" spans="1:10" ht="16.5" customHeight="1">
      <c r="A30" s="187" t="s">
        <v>26</v>
      </c>
      <c r="B30" s="188"/>
      <c r="C30" s="189"/>
      <c r="D30" s="189"/>
      <c r="E30" s="189"/>
      <c r="F30" s="189"/>
      <c r="G30" s="189"/>
      <c r="H30" s="189"/>
      <c r="I30" s="356"/>
      <c r="J30" s="11"/>
    </row>
    <row r="31" spans="1:10" ht="13.5" customHeight="1">
      <c r="A31" s="123"/>
      <c r="B31" s="123"/>
      <c r="C31" s="123"/>
      <c r="D31" s="123"/>
      <c r="E31" s="123"/>
      <c r="F31" s="123"/>
      <c r="G31" s="123"/>
      <c r="H31" s="123"/>
      <c r="I31" s="123"/>
      <c r="J31" s="11"/>
    </row>
    <row r="32" spans="1:10" ht="20.100000000000001" customHeight="1">
      <c r="A32" s="190"/>
      <c r="B32" s="190"/>
      <c r="C32" s="190"/>
      <c r="D32" s="190"/>
      <c r="E32" s="190"/>
      <c r="F32" s="190"/>
      <c r="G32" s="190"/>
      <c r="H32" s="190"/>
      <c r="I32" s="190"/>
      <c r="J32" s="11"/>
    </row>
    <row r="33" spans="1:10" ht="22.5" customHeight="1">
      <c r="A33" s="191" t="s">
        <v>349</v>
      </c>
      <c r="B33" s="191"/>
      <c r="C33" s="11"/>
      <c r="D33" s="11"/>
      <c r="E33" s="11"/>
      <c r="F33" s="11"/>
      <c r="G33" s="11"/>
      <c r="H33" s="11"/>
      <c r="I33" s="11"/>
      <c r="J33" s="11"/>
    </row>
    <row r="34" spans="1:10" ht="16.5" customHeight="1">
      <c r="A34" s="191" t="s">
        <v>350</v>
      </c>
      <c r="B34" s="191"/>
      <c r="C34" s="11"/>
      <c r="D34" s="11"/>
      <c r="E34" s="11"/>
      <c r="F34" s="11"/>
      <c r="G34" s="11"/>
      <c r="H34" s="11"/>
      <c r="I34" s="11"/>
      <c r="J34" s="11"/>
    </row>
    <row r="35" spans="1:10" ht="14.25" customHeight="1">
      <c r="A35" s="190"/>
      <c r="B35" s="190"/>
      <c r="C35" s="11"/>
      <c r="D35" s="11"/>
      <c r="E35" s="11"/>
      <c r="F35" s="11"/>
      <c r="G35" s="11"/>
      <c r="H35" s="11"/>
      <c r="I35" s="11"/>
      <c r="J35" s="11"/>
    </row>
    <row r="36" spans="1:10" ht="20.100000000000001" customHeight="1">
      <c r="A36" s="190"/>
      <c r="B36" s="190"/>
      <c r="C36" s="11"/>
      <c r="D36" s="11"/>
      <c r="E36" s="11"/>
      <c r="F36" s="11"/>
      <c r="G36" s="11"/>
      <c r="H36" s="11"/>
      <c r="I36" s="11"/>
      <c r="J36" s="11"/>
    </row>
    <row r="37" spans="1:10" ht="20.100000000000001" customHeight="1">
      <c r="A37" s="126"/>
      <c r="B37" s="127"/>
      <c r="C37" s="11"/>
      <c r="D37" s="11"/>
      <c r="E37" s="11"/>
      <c r="F37" s="11"/>
      <c r="G37" s="11"/>
      <c r="H37" s="11"/>
      <c r="I37" s="11"/>
      <c r="J37" s="11"/>
    </row>
    <row r="38" spans="1:10" ht="20.100000000000001" customHeight="1">
      <c r="A38" s="128"/>
      <c r="B38" s="126"/>
      <c r="C38" s="11"/>
      <c r="D38" s="11"/>
      <c r="E38" s="11"/>
      <c r="F38" s="11"/>
      <c r="G38" s="11"/>
      <c r="H38" s="11"/>
      <c r="I38" s="11"/>
      <c r="J38" s="11"/>
    </row>
    <row r="39" spans="1:10" ht="20.100000000000001" customHeight="1">
      <c r="A39" s="190"/>
      <c r="B39" s="190"/>
      <c r="C39" s="11"/>
      <c r="D39" s="11"/>
      <c r="E39" s="11"/>
      <c r="F39" s="11"/>
      <c r="G39" s="11"/>
      <c r="H39" s="11"/>
      <c r="I39" s="11"/>
      <c r="J39" s="11"/>
    </row>
    <row r="40" spans="1:10" ht="20.100000000000001" customHeight="1">
      <c r="A40" s="190"/>
      <c r="B40" s="190"/>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14.25">
      <c r="A59" s="11"/>
      <c r="B59" s="11"/>
      <c r="C59" s="11"/>
      <c r="D59" s="11"/>
      <c r="E59" s="11"/>
      <c r="F59" s="11"/>
      <c r="G59" s="11"/>
      <c r="H59" s="11"/>
      <c r="I59" s="11"/>
      <c r="J59" s="11"/>
    </row>
    <row r="60" spans="1:10" ht="14.25">
      <c r="A60" s="11"/>
      <c r="B60" s="11"/>
      <c r="C60" s="11"/>
      <c r="D60" s="11"/>
      <c r="E60" s="11"/>
      <c r="F60" s="11"/>
      <c r="G60" s="11"/>
      <c r="H60" s="11"/>
      <c r="I60" s="11"/>
      <c r="J60" s="11"/>
    </row>
    <row r="61" spans="1:10" ht="14.25">
      <c r="A61" s="11"/>
      <c r="B61" s="11"/>
      <c r="C61" s="11"/>
      <c r="D61" s="11"/>
      <c r="E61" s="11"/>
      <c r="F61" s="11"/>
      <c r="G61" s="11"/>
      <c r="H61" s="11"/>
      <c r="I61" s="11"/>
      <c r="J61" s="11"/>
    </row>
    <row r="62" spans="1:10" ht="14.25">
      <c r="A62" s="11"/>
      <c r="B62" s="11"/>
      <c r="C62" s="11"/>
      <c r="D62" s="11"/>
      <c r="E62" s="11"/>
      <c r="F62" s="11"/>
      <c r="G62" s="11"/>
      <c r="H62" s="11"/>
      <c r="I62" s="11"/>
      <c r="J62" s="11"/>
    </row>
    <row r="63" spans="1:10" ht="14.25">
      <c r="A63" s="11"/>
      <c r="B63" s="11"/>
      <c r="C63" s="11"/>
      <c r="D63" s="11"/>
      <c r="E63" s="11"/>
      <c r="F63" s="11"/>
      <c r="G63" s="11"/>
      <c r="H63" s="11"/>
      <c r="I63" s="11"/>
      <c r="J63" s="11"/>
    </row>
    <row r="64" spans="1:10" ht="14.25">
      <c r="A64" s="11"/>
      <c r="B64" s="11"/>
      <c r="C64" s="11"/>
      <c r="D64" s="11"/>
      <c r="E64" s="11"/>
      <c r="F64" s="11"/>
      <c r="G64" s="11"/>
      <c r="H64" s="11"/>
      <c r="I64" s="11"/>
      <c r="J64" s="11"/>
    </row>
    <row r="65" spans="1:10" ht="14.25">
      <c r="A65" s="11"/>
      <c r="B65" s="11"/>
      <c r="C65" s="11"/>
      <c r="D65" s="11"/>
      <c r="E65" s="11"/>
      <c r="F65" s="11"/>
      <c r="G65" s="11"/>
      <c r="H65" s="11"/>
      <c r="I65" s="11"/>
      <c r="J65" s="11"/>
    </row>
    <row r="66" spans="1:10" ht="14.25">
      <c r="A66" s="11"/>
      <c r="B66" s="11"/>
      <c r="C66" s="11"/>
      <c r="D66" s="11"/>
      <c r="E66" s="11"/>
      <c r="F66" s="11"/>
      <c r="G66" s="11"/>
      <c r="H66" s="11"/>
      <c r="I66" s="11"/>
      <c r="J66" s="11"/>
    </row>
    <row r="67" spans="1:10" ht="12.75" customHeight="1">
      <c r="A67" s="11"/>
      <c r="B67" s="11"/>
      <c r="C67" s="11"/>
      <c r="D67" s="11"/>
      <c r="E67" s="11"/>
      <c r="F67" s="11"/>
      <c r="G67" s="11"/>
      <c r="H67" s="11"/>
      <c r="I67" s="11"/>
      <c r="J67" s="11"/>
    </row>
    <row r="68" spans="1:10" ht="14.25">
      <c r="A68" s="11"/>
      <c r="B68" s="11"/>
      <c r="C68" s="11"/>
      <c r="D68" s="11"/>
      <c r="E68" s="11"/>
      <c r="F68" s="11"/>
      <c r="G68" s="11"/>
      <c r="H68" s="11"/>
      <c r="I68" s="11"/>
      <c r="J68" s="11"/>
    </row>
    <row r="69" spans="1:10" ht="14.25">
      <c r="A69" s="11"/>
      <c r="B69" s="11"/>
      <c r="C69" s="11"/>
      <c r="D69" s="11"/>
      <c r="E69" s="11"/>
      <c r="F69" s="11"/>
      <c r="G69" s="11"/>
      <c r="H69" s="11"/>
      <c r="I69" s="11"/>
      <c r="J69" s="11"/>
    </row>
    <row r="70" spans="1:10" ht="14.25">
      <c r="A70" s="11"/>
      <c r="B70" s="11"/>
      <c r="C70" s="11"/>
      <c r="D70" s="11"/>
      <c r="E70" s="11"/>
      <c r="F70" s="11"/>
      <c r="G70" s="11"/>
      <c r="H70" s="11"/>
      <c r="I70" s="11"/>
      <c r="J70" s="11"/>
    </row>
    <row r="71" spans="1:10" ht="14.25">
      <c r="A71" s="11"/>
      <c r="B71" s="11"/>
      <c r="C71" s="11"/>
      <c r="D71" s="11"/>
      <c r="E71" s="11"/>
      <c r="F71" s="11"/>
      <c r="G71" s="11"/>
      <c r="H71" s="11"/>
      <c r="I71" s="11"/>
      <c r="J71" s="11"/>
    </row>
    <row r="72" spans="1:10" ht="14.25">
      <c r="A72" s="11"/>
      <c r="B72" s="11"/>
      <c r="C72" s="11"/>
      <c r="D72" s="11"/>
      <c r="E72" s="11"/>
      <c r="F72" s="11"/>
      <c r="G72" s="11"/>
      <c r="H72" s="11"/>
      <c r="I72" s="11"/>
      <c r="J72" s="11"/>
    </row>
    <row r="73" spans="1:10" ht="14.25">
      <c r="A73" s="11"/>
      <c r="B73" s="11"/>
      <c r="C73" s="11"/>
      <c r="D73" s="11"/>
      <c r="E73" s="11"/>
      <c r="F73" s="11"/>
      <c r="G73" s="11"/>
      <c r="H73" s="11"/>
      <c r="I73" s="11"/>
      <c r="J73" s="11"/>
    </row>
    <row r="74" spans="1:10" ht="14.25">
      <c r="A74" s="11"/>
      <c r="B74" s="11"/>
      <c r="C74" s="11"/>
      <c r="D74" s="11"/>
      <c r="E74" s="11"/>
      <c r="F74" s="11"/>
      <c r="G74" s="11"/>
      <c r="H74" s="11"/>
      <c r="I74" s="11"/>
      <c r="J74" s="11"/>
    </row>
    <row r="75" spans="1:10" ht="14.25">
      <c r="A75" s="11"/>
      <c r="B75" s="11"/>
      <c r="C75" s="11"/>
      <c r="D75" s="11"/>
      <c r="E75" s="11"/>
      <c r="F75" s="11"/>
      <c r="G75" s="11"/>
      <c r="H75" s="11"/>
      <c r="I75" s="11"/>
      <c r="J75" s="11"/>
    </row>
    <row r="76" spans="1:10" ht="14.25">
      <c r="A76" s="11"/>
      <c r="B76" s="11"/>
      <c r="C76" s="11"/>
      <c r="D76" s="11"/>
      <c r="E76" s="11"/>
      <c r="F76" s="11"/>
      <c r="G76" s="11"/>
      <c r="H76" s="11"/>
      <c r="I76" s="11"/>
      <c r="J76" s="11"/>
    </row>
    <row r="77" spans="1:10" ht="14.25">
      <c r="A77" s="11"/>
      <c r="B77" s="11"/>
      <c r="C77" s="11"/>
      <c r="D77" s="11"/>
      <c r="E77" s="11"/>
      <c r="F77" s="11"/>
      <c r="G77" s="11"/>
      <c r="H77" s="11"/>
      <c r="I77" s="11"/>
      <c r="J77" s="11"/>
    </row>
    <row r="78" spans="1:10" ht="14.25">
      <c r="A78" s="11"/>
      <c r="B78" s="11"/>
      <c r="C78" s="11"/>
      <c r="D78" s="11"/>
      <c r="E78" s="11"/>
      <c r="F78" s="11"/>
      <c r="G78" s="11"/>
      <c r="H78" s="11"/>
      <c r="I78" s="11"/>
      <c r="J78" s="11"/>
    </row>
    <row r="79" spans="1:10" ht="14.25">
      <c r="A79" s="11"/>
      <c r="B79" s="11"/>
      <c r="C79" s="11"/>
      <c r="D79" s="11"/>
      <c r="E79" s="11"/>
      <c r="F79" s="11"/>
      <c r="G79" s="11"/>
      <c r="H79" s="11"/>
      <c r="I79" s="11"/>
      <c r="J79" s="11"/>
    </row>
    <row r="80" spans="1:10" ht="14.25">
      <c r="A80" s="11"/>
      <c r="B80" s="11"/>
      <c r="C80" s="11"/>
      <c r="D80" s="11"/>
      <c r="E80" s="11"/>
      <c r="F80" s="11"/>
      <c r="G80" s="11"/>
      <c r="H80" s="11"/>
      <c r="I80" s="11"/>
      <c r="J80" s="11"/>
    </row>
    <row r="81" spans="1:10" ht="14.25">
      <c r="A81" s="11"/>
      <c r="B81" s="11"/>
      <c r="C81" s="11"/>
      <c r="D81" s="11"/>
      <c r="E81" s="11"/>
      <c r="F81" s="11"/>
      <c r="G81" s="11"/>
      <c r="H81" s="11"/>
      <c r="I81" s="11"/>
      <c r="J81" s="11"/>
    </row>
    <row r="82" spans="1:10" ht="14.25">
      <c r="A82" s="11"/>
      <c r="B82" s="11"/>
      <c r="C82" s="11"/>
      <c r="D82" s="11"/>
      <c r="E82" s="11"/>
      <c r="F82" s="11"/>
      <c r="G82" s="11"/>
      <c r="H82" s="11"/>
      <c r="I82" s="11"/>
      <c r="J82" s="11"/>
    </row>
    <row r="83" spans="1:10" ht="14.25">
      <c r="A83" s="11"/>
      <c r="B83" s="11"/>
      <c r="C83" s="11"/>
      <c r="D83" s="11"/>
      <c r="E83" s="11"/>
      <c r="F83" s="11"/>
      <c r="G83" s="11"/>
      <c r="H83" s="11"/>
      <c r="I83" s="11"/>
      <c r="J83" s="11"/>
    </row>
    <row r="84" spans="1:10" ht="14.25">
      <c r="A84" s="11"/>
      <c r="B84" s="11"/>
      <c r="C84" s="11"/>
      <c r="D84" s="11"/>
      <c r="E84" s="11"/>
      <c r="F84" s="11"/>
      <c r="G84" s="11"/>
      <c r="H84" s="11"/>
      <c r="I84" s="11"/>
      <c r="J84" s="11"/>
    </row>
    <row r="85" spans="1:10" ht="14.25">
      <c r="A85" s="11"/>
      <c r="B85" s="11"/>
      <c r="C85" s="11"/>
      <c r="D85" s="11"/>
      <c r="E85" s="11"/>
      <c r="F85" s="11"/>
      <c r="G85" s="11"/>
      <c r="H85" s="11"/>
      <c r="I85" s="11"/>
      <c r="J85" s="11"/>
    </row>
    <row r="86" spans="1:10" ht="14.25">
      <c r="A86" s="11"/>
      <c r="B86" s="11"/>
      <c r="C86" s="11"/>
      <c r="D86" s="11"/>
      <c r="E86" s="11"/>
      <c r="F86" s="11"/>
      <c r="G86" s="11"/>
      <c r="H86" s="11"/>
      <c r="I86" s="11"/>
      <c r="J86" s="11"/>
    </row>
    <row r="87" spans="1:10" ht="14.25">
      <c r="A87" s="11"/>
      <c r="B87" s="11"/>
      <c r="C87" s="11"/>
      <c r="D87" s="11"/>
      <c r="E87" s="11"/>
      <c r="F87" s="11"/>
      <c r="G87" s="11"/>
      <c r="H87" s="11"/>
      <c r="I87" s="11"/>
      <c r="J87" s="11"/>
    </row>
    <row r="88" spans="1:10" ht="14.25">
      <c r="A88" s="11"/>
      <c r="B88" s="11"/>
      <c r="C88" s="11"/>
      <c r="D88" s="11"/>
      <c r="E88" s="11"/>
      <c r="F88" s="11"/>
      <c r="G88" s="11"/>
      <c r="H88" s="11"/>
      <c r="I88" s="11"/>
      <c r="J88" s="11"/>
    </row>
    <row r="89" spans="1:10" ht="14.25">
      <c r="A89" s="11"/>
      <c r="B89" s="11"/>
      <c r="C89" s="11"/>
      <c r="D89" s="11"/>
      <c r="E89" s="11"/>
      <c r="F89" s="11"/>
      <c r="G89" s="11"/>
      <c r="H89" s="11"/>
      <c r="I89" s="11"/>
      <c r="J89" s="11"/>
    </row>
    <row r="90" spans="1:10" ht="14.25">
      <c r="A90" s="11"/>
      <c r="B90" s="11"/>
      <c r="C90" s="11"/>
      <c r="D90" s="11"/>
      <c r="E90" s="11"/>
      <c r="F90" s="11"/>
      <c r="G90" s="11"/>
      <c r="H90" s="11"/>
      <c r="I90" s="11"/>
      <c r="J90" s="11"/>
    </row>
    <row r="91" spans="1:10" ht="14.25">
      <c r="A91" s="11"/>
      <c r="B91" s="11"/>
      <c r="C91" s="11"/>
      <c r="D91" s="11"/>
      <c r="E91" s="11"/>
      <c r="F91" s="11"/>
      <c r="G91" s="11"/>
      <c r="H91" s="11"/>
      <c r="I91" s="11"/>
      <c r="J91" s="11"/>
    </row>
    <row r="92" spans="1:10" ht="14.25">
      <c r="A92" s="11"/>
      <c r="B92" s="11"/>
      <c r="C92" s="11"/>
      <c r="D92" s="11"/>
      <c r="E92" s="11"/>
      <c r="F92" s="11"/>
      <c r="G92" s="11"/>
      <c r="H92" s="11"/>
      <c r="I92" s="11"/>
      <c r="J92" s="11"/>
    </row>
    <row r="93" spans="1:10" ht="14.25">
      <c r="A93" s="11"/>
      <c r="B93" s="11"/>
      <c r="C93" s="11"/>
      <c r="D93" s="11"/>
      <c r="E93" s="11"/>
      <c r="F93" s="11"/>
      <c r="G93" s="11"/>
      <c r="H93" s="11"/>
      <c r="I93" s="11"/>
      <c r="J93" s="11"/>
    </row>
    <row r="94" spans="1:10" ht="14.25">
      <c r="A94" s="11"/>
      <c r="B94" s="11"/>
      <c r="C94" s="11"/>
      <c r="D94" s="11"/>
      <c r="E94" s="11"/>
      <c r="F94" s="11"/>
      <c r="G94" s="11"/>
      <c r="H94" s="11"/>
      <c r="I94" s="11"/>
      <c r="J94" s="11"/>
    </row>
    <row r="95" spans="1:10" ht="14.25">
      <c r="A95" s="11"/>
      <c r="B95" s="11"/>
      <c r="C95" s="11"/>
      <c r="D95" s="11"/>
      <c r="E95" s="11"/>
      <c r="F95" s="11"/>
      <c r="G95" s="11"/>
      <c r="H95" s="11"/>
      <c r="I95" s="11"/>
      <c r="J95" s="11"/>
    </row>
    <row r="96" spans="1:10" ht="14.25">
      <c r="A96" s="11"/>
      <c r="B96" s="11"/>
      <c r="C96" s="11"/>
      <c r="D96" s="11"/>
      <c r="E96" s="11"/>
      <c r="F96" s="11"/>
      <c r="G96" s="11"/>
      <c r="H96" s="11"/>
      <c r="I96" s="11"/>
      <c r="J96" s="11"/>
    </row>
    <row r="97" spans="1:10" ht="14.25">
      <c r="A97" s="11"/>
      <c r="B97" s="11"/>
      <c r="C97" s="11"/>
      <c r="D97" s="11"/>
      <c r="E97" s="11"/>
      <c r="F97" s="11"/>
      <c r="G97" s="11"/>
      <c r="H97" s="11"/>
      <c r="I97" s="11"/>
      <c r="J97" s="11"/>
    </row>
    <row r="98" spans="1:10" ht="14.25">
      <c r="A98" s="11"/>
      <c r="B98" s="11"/>
      <c r="C98" s="11"/>
      <c r="D98" s="11"/>
      <c r="E98" s="11"/>
      <c r="F98" s="11"/>
      <c r="G98" s="11"/>
      <c r="H98" s="11"/>
      <c r="I98" s="11"/>
      <c r="J98" s="11"/>
    </row>
    <row r="99" spans="1:10" ht="14.25">
      <c r="A99" s="11"/>
      <c r="B99" s="11"/>
      <c r="C99" s="11"/>
      <c r="D99" s="11"/>
      <c r="E99" s="11"/>
      <c r="F99" s="11"/>
      <c r="G99" s="11"/>
      <c r="H99" s="11"/>
      <c r="I99" s="11"/>
      <c r="J99" s="11"/>
    </row>
    <row r="100" spans="1:10" ht="14.25">
      <c r="A100" s="11"/>
      <c r="B100" s="11"/>
      <c r="C100" s="11"/>
      <c r="D100" s="11"/>
      <c r="E100" s="11"/>
      <c r="F100" s="11"/>
      <c r="G100" s="11"/>
      <c r="H100" s="11"/>
      <c r="I100" s="11"/>
      <c r="J100" s="11"/>
    </row>
    <row r="101" spans="1:10" ht="14.25">
      <c r="A101" s="11"/>
      <c r="B101" s="11"/>
      <c r="C101" s="11"/>
      <c r="D101" s="11"/>
      <c r="E101" s="11"/>
      <c r="F101" s="11"/>
      <c r="G101" s="11"/>
      <c r="H101" s="11"/>
      <c r="I101" s="11"/>
      <c r="J101" s="11"/>
    </row>
    <row r="102" spans="1:10" ht="14.25">
      <c r="A102" s="11"/>
      <c r="B102" s="11"/>
      <c r="C102" s="11"/>
      <c r="D102" s="11"/>
      <c r="E102" s="11"/>
      <c r="F102" s="11"/>
      <c r="G102" s="11"/>
      <c r="H102" s="11"/>
      <c r="I102" s="11"/>
      <c r="J102" s="11"/>
    </row>
    <row r="103" spans="1:10" ht="14.25">
      <c r="A103" s="11"/>
      <c r="B103" s="11"/>
      <c r="C103" s="11"/>
      <c r="D103" s="11"/>
      <c r="E103" s="11"/>
      <c r="F103" s="11"/>
      <c r="G103" s="11"/>
      <c r="H103" s="11"/>
      <c r="I103" s="11"/>
      <c r="J103" s="11"/>
    </row>
    <row r="104" spans="1:10" ht="14.25">
      <c r="A104" s="11"/>
      <c r="B104" s="11"/>
      <c r="C104" s="11"/>
      <c r="D104" s="11"/>
      <c r="E104" s="11"/>
      <c r="F104" s="11"/>
      <c r="G104" s="11"/>
      <c r="H104" s="11"/>
      <c r="I104" s="11"/>
      <c r="J104" s="11"/>
    </row>
    <row r="105" spans="1:10" ht="14.25">
      <c r="A105" s="11"/>
      <c r="B105" s="11"/>
      <c r="C105" s="11"/>
      <c r="D105" s="11"/>
      <c r="E105" s="11"/>
      <c r="F105" s="11"/>
      <c r="G105" s="11"/>
      <c r="H105" s="11"/>
      <c r="I105" s="11"/>
      <c r="J105" s="11"/>
    </row>
    <row r="106" spans="1:10" ht="14.25">
      <c r="A106" s="11"/>
      <c r="B106" s="11"/>
      <c r="C106" s="11"/>
      <c r="D106" s="11"/>
      <c r="E106" s="11"/>
      <c r="F106" s="11"/>
      <c r="G106" s="11"/>
      <c r="H106" s="11"/>
      <c r="I106" s="11"/>
      <c r="J106" s="11"/>
    </row>
    <row r="107" spans="1:10" ht="14.25">
      <c r="A107" s="11"/>
      <c r="B107" s="11"/>
      <c r="C107" s="11"/>
      <c r="D107" s="11"/>
      <c r="E107" s="11"/>
      <c r="F107" s="11"/>
      <c r="G107" s="11"/>
      <c r="H107" s="11"/>
      <c r="I107" s="11"/>
      <c r="J107" s="11"/>
    </row>
    <row r="108" spans="1:10" ht="14.25">
      <c r="A108" s="11"/>
      <c r="B108" s="11"/>
      <c r="C108" s="11"/>
      <c r="D108" s="11"/>
      <c r="E108" s="11"/>
      <c r="F108" s="11"/>
      <c r="G108" s="11"/>
      <c r="H108" s="11"/>
      <c r="I108" s="11"/>
      <c r="J108" s="11"/>
    </row>
    <row r="109" spans="1:10" ht="14.25">
      <c r="A109" s="11"/>
      <c r="B109" s="11"/>
      <c r="C109" s="11"/>
      <c r="D109" s="11"/>
      <c r="E109" s="11"/>
      <c r="F109" s="11"/>
      <c r="G109" s="11"/>
      <c r="H109" s="11"/>
      <c r="I109" s="11"/>
      <c r="J109" s="11"/>
    </row>
    <row r="110" spans="1:10" ht="14.25">
      <c r="A110" s="11"/>
      <c r="B110" s="11"/>
      <c r="C110" s="11"/>
      <c r="D110" s="11"/>
      <c r="E110" s="11"/>
      <c r="F110" s="11"/>
      <c r="G110" s="11"/>
      <c r="H110" s="11"/>
      <c r="I110" s="11"/>
      <c r="J110" s="11"/>
    </row>
    <row r="111" spans="1:10" ht="14.25">
      <c r="A111" s="11"/>
      <c r="B111" s="11"/>
      <c r="C111" s="11"/>
      <c r="D111" s="11"/>
      <c r="E111" s="11"/>
      <c r="F111" s="11"/>
      <c r="G111" s="11"/>
      <c r="H111" s="11"/>
      <c r="I111" s="11"/>
      <c r="J111" s="11"/>
    </row>
    <row r="112" spans="1:10" ht="14.25">
      <c r="A112" s="11"/>
      <c r="B112" s="11"/>
      <c r="C112" s="11"/>
      <c r="D112" s="11"/>
      <c r="E112" s="11"/>
      <c r="F112" s="11"/>
      <c r="G112" s="11"/>
      <c r="H112" s="11"/>
      <c r="I112" s="11"/>
      <c r="J112" s="11"/>
    </row>
    <row r="113" spans="1:10" ht="14.25">
      <c r="A113" s="11"/>
      <c r="B113" s="11"/>
      <c r="C113" s="11"/>
      <c r="D113" s="11"/>
      <c r="E113" s="11"/>
      <c r="F113" s="11"/>
      <c r="G113" s="11"/>
      <c r="H113" s="11"/>
      <c r="I113" s="11"/>
      <c r="J113" s="11"/>
    </row>
    <row r="114" spans="1:10" ht="14.25">
      <c r="A114" s="11"/>
      <c r="B114" s="11"/>
      <c r="C114" s="11"/>
      <c r="D114" s="11"/>
      <c r="E114" s="11"/>
      <c r="F114" s="11"/>
      <c r="G114" s="11"/>
      <c r="H114" s="11"/>
      <c r="I114" s="11"/>
      <c r="J114" s="11"/>
    </row>
    <row r="115" spans="1:10" ht="14.25">
      <c r="A115" s="11"/>
      <c r="B115" s="11"/>
      <c r="C115" s="11"/>
      <c r="D115" s="11"/>
      <c r="E115" s="11"/>
      <c r="F115" s="11"/>
      <c r="G115" s="11"/>
      <c r="H115" s="11"/>
      <c r="I115" s="11"/>
      <c r="J115" s="11"/>
    </row>
    <row r="116" spans="1:10" ht="14.25">
      <c r="A116" s="11"/>
      <c r="B116" s="11"/>
      <c r="C116" s="11"/>
      <c r="D116" s="11"/>
      <c r="E116" s="11"/>
      <c r="F116" s="11"/>
      <c r="G116" s="11"/>
      <c r="H116" s="11"/>
      <c r="I116" s="11"/>
      <c r="J116" s="11"/>
    </row>
    <row r="117" spans="1:10" ht="14.25">
      <c r="A117" s="11"/>
      <c r="B117" s="11"/>
      <c r="C117" s="11"/>
      <c r="D117" s="11"/>
      <c r="E117" s="11"/>
      <c r="F117" s="11"/>
      <c r="G117" s="11"/>
      <c r="H117" s="11"/>
      <c r="I117" s="11"/>
      <c r="J117" s="11"/>
    </row>
    <row r="118" spans="1:10" ht="14.25">
      <c r="A118" s="11"/>
      <c r="B118" s="11"/>
      <c r="C118" s="11"/>
      <c r="D118" s="11"/>
      <c r="E118" s="11"/>
      <c r="F118" s="11"/>
      <c r="G118" s="11"/>
      <c r="H118" s="11"/>
      <c r="I118" s="11"/>
      <c r="J118" s="11"/>
    </row>
    <row r="119" spans="1:10" ht="14.25">
      <c r="A119" s="11"/>
      <c r="B119" s="11"/>
      <c r="C119" s="11"/>
      <c r="D119" s="11"/>
      <c r="E119" s="11"/>
      <c r="F119" s="11"/>
      <c r="G119" s="11"/>
      <c r="H119" s="11"/>
      <c r="I119" s="11"/>
      <c r="J119" s="11"/>
    </row>
    <row r="120" spans="1:10" ht="14.25">
      <c r="A120" s="11"/>
      <c r="B120" s="11"/>
      <c r="C120" s="11"/>
      <c r="D120" s="11"/>
      <c r="E120" s="11"/>
      <c r="F120" s="11"/>
      <c r="G120" s="11"/>
      <c r="H120" s="11"/>
      <c r="I120" s="11"/>
      <c r="J120" s="11"/>
    </row>
    <row r="121" spans="1:10" ht="14.25">
      <c r="A121" s="11"/>
      <c r="B121" s="11"/>
      <c r="C121" s="11"/>
      <c r="D121" s="11"/>
      <c r="E121" s="11"/>
      <c r="F121" s="11"/>
      <c r="G121" s="11"/>
      <c r="H121" s="11"/>
      <c r="I121" s="11"/>
      <c r="J121" s="11"/>
    </row>
    <row r="122" spans="1:10" ht="14.25">
      <c r="A122" s="11"/>
      <c r="B122" s="11"/>
      <c r="C122" s="11"/>
      <c r="D122" s="11"/>
      <c r="E122" s="11"/>
      <c r="F122" s="11"/>
      <c r="G122" s="11"/>
      <c r="H122" s="11"/>
      <c r="I122" s="11"/>
      <c r="J122" s="11"/>
    </row>
    <row r="123" spans="1:10" ht="14.25">
      <c r="A123" s="11"/>
      <c r="B123" s="11"/>
      <c r="C123" s="11"/>
      <c r="D123" s="11"/>
      <c r="E123" s="11"/>
      <c r="F123" s="11"/>
      <c r="G123" s="11"/>
      <c r="H123" s="11"/>
      <c r="I123" s="11"/>
      <c r="J123" s="11"/>
    </row>
    <row r="124" spans="1:10" ht="14.25">
      <c r="A124" s="11"/>
      <c r="B124" s="11"/>
      <c r="C124" s="11"/>
      <c r="D124" s="11"/>
      <c r="E124" s="11"/>
      <c r="F124" s="11"/>
      <c r="G124" s="11"/>
      <c r="H124" s="11"/>
      <c r="I124" s="11"/>
      <c r="J124" s="11"/>
    </row>
    <row r="125" spans="1:10" ht="14.25">
      <c r="A125" s="11"/>
      <c r="B125" s="11"/>
      <c r="C125" s="11"/>
      <c r="D125" s="11"/>
      <c r="E125" s="11"/>
      <c r="F125" s="11"/>
      <c r="G125" s="11"/>
      <c r="H125" s="11"/>
      <c r="I125" s="11"/>
      <c r="J125" s="11"/>
    </row>
    <row r="126" spans="1:10" ht="14.25">
      <c r="A126" s="11"/>
      <c r="B126" s="11"/>
      <c r="C126" s="11"/>
      <c r="D126" s="11"/>
      <c r="E126" s="11"/>
      <c r="F126" s="11"/>
      <c r="G126" s="11"/>
      <c r="H126" s="11"/>
      <c r="I126" s="11"/>
      <c r="J126" s="11"/>
    </row>
    <row r="127" spans="1:10" ht="14.25">
      <c r="A127" s="11"/>
      <c r="B127" s="11"/>
      <c r="C127" s="11"/>
      <c r="D127" s="11"/>
      <c r="E127" s="11"/>
      <c r="F127" s="11"/>
      <c r="G127" s="11"/>
      <c r="H127" s="11"/>
      <c r="I127" s="11"/>
      <c r="J127" s="11"/>
    </row>
    <row r="128" spans="1:10" ht="14.25">
      <c r="A128" s="11"/>
      <c r="B128" s="11"/>
      <c r="C128" s="11"/>
      <c r="D128" s="11"/>
      <c r="E128" s="11"/>
      <c r="F128" s="11"/>
      <c r="G128" s="11"/>
      <c r="H128" s="11"/>
      <c r="I128" s="11"/>
      <c r="J128" s="11"/>
    </row>
    <row r="129" spans="1:10" ht="14.25">
      <c r="A129" s="11"/>
      <c r="B129" s="11"/>
      <c r="C129" s="11"/>
      <c r="D129" s="11"/>
      <c r="E129" s="11"/>
      <c r="F129" s="11"/>
      <c r="G129" s="11"/>
      <c r="H129" s="11"/>
      <c r="I129" s="11"/>
      <c r="J129" s="11"/>
    </row>
    <row r="130" spans="1:10" ht="14.25">
      <c r="A130" s="11"/>
      <c r="B130" s="11"/>
      <c r="C130" s="11"/>
      <c r="D130" s="11"/>
      <c r="E130" s="11"/>
      <c r="F130" s="11"/>
      <c r="G130" s="11"/>
      <c r="H130" s="11"/>
      <c r="I130" s="11"/>
      <c r="J130" s="11"/>
    </row>
    <row r="131" spans="1:10" ht="14.25">
      <c r="A131" s="11"/>
      <c r="B131" s="11"/>
      <c r="C131" s="11"/>
      <c r="D131" s="11"/>
      <c r="E131" s="11"/>
      <c r="F131" s="11"/>
      <c r="G131" s="11"/>
      <c r="H131" s="11"/>
      <c r="I131" s="11"/>
      <c r="J131" s="11"/>
    </row>
    <row r="132" spans="1:10" ht="14.25">
      <c r="A132" s="11"/>
      <c r="B132" s="11"/>
      <c r="C132" s="11"/>
      <c r="D132" s="11"/>
      <c r="E132" s="11"/>
      <c r="F132" s="11"/>
      <c r="G132" s="11"/>
      <c r="H132" s="11"/>
      <c r="I132" s="11"/>
      <c r="J132" s="11"/>
    </row>
    <row r="133" spans="1:10" ht="14.25">
      <c r="A133" s="11"/>
      <c r="B133" s="11"/>
      <c r="C133" s="11"/>
      <c r="D133" s="11"/>
      <c r="E133" s="11"/>
      <c r="F133" s="11"/>
      <c r="G133" s="11"/>
      <c r="H133" s="11"/>
      <c r="I133" s="11"/>
      <c r="J133" s="11"/>
    </row>
    <row r="134" spans="1:10" ht="14.25">
      <c r="A134" s="11"/>
      <c r="B134" s="11"/>
      <c r="C134" s="11"/>
      <c r="D134" s="11"/>
      <c r="E134" s="11"/>
      <c r="F134" s="11"/>
      <c r="G134" s="11"/>
      <c r="H134" s="11"/>
      <c r="I134" s="11"/>
      <c r="J134" s="11"/>
    </row>
    <row r="135" spans="1:10" ht="14.25">
      <c r="A135" s="11"/>
      <c r="B135" s="11"/>
      <c r="C135" s="11"/>
      <c r="D135" s="11"/>
      <c r="E135" s="11"/>
      <c r="F135" s="11"/>
      <c r="G135" s="11"/>
      <c r="H135" s="11"/>
      <c r="I135" s="11"/>
      <c r="J135" s="11"/>
    </row>
    <row r="136" spans="1:10" ht="14.25">
      <c r="A136" s="11"/>
      <c r="B136" s="11"/>
      <c r="C136" s="11"/>
      <c r="D136" s="11"/>
      <c r="E136" s="11"/>
      <c r="F136" s="11"/>
      <c r="G136" s="11"/>
      <c r="H136" s="11"/>
      <c r="I136" s="11"/>
      <c r="J136" s="11"/>
    </row>
    <row r="137" spans="1:10" ht="14.25">
      <c r="A137" s="11"/>
      <c r="B137" s="11"/>
      <c r="C137" s="11"/>
      <c r="D137" s="11"/>
      <c r="E137" s="11"/>
      <c r="F137" s="11"/>
      <c r="G137" s="11"/>
      <c r="H137" s="11"/>
      <c r="I137" s="11"/>
      <c r="J137" s="11"/>
    </row>
    <row r="138" spans="1:10" ht="14.25">
      <c r="A138" s="11"/>
      <c r="B138" s="11"/>
      <c r="C138" s="11"/>
      <c r="D138" s="11"/>
      <c r="E138" s="11"/>
      <c r="F138" s="11"/>
      <c r="G138" s="11"/>
      <c r="H138" s="11"/>
      <c r="I138" s="11"/>
      <c r="J138" s="11"/>
    </row>
    <row r="139" spans="1:10" ht="14.25">
      <c r="A139" s="11"/>
      <c r="B139" s="11"/>
      <c r="C139" s="11"/>
      <c r="D139" s="11"/>
      <c r="E139" s="11"/>
      <c r="F139" s="11"/>
      <c r="G139" s="11"/>
      <c r="H139" s="11"/>
      <c r="I139" s="11"/>
      <c r="J139" s="11"/>
    </row>
    <row r="140" spans="1:10" ht="14.25">
      <c r="A140" s="11"/>
      <c r="B140" s="11"/>
      <c r="C140" s="11"/>
      <c r="D140" s="11"/>
      <c r="E140" s="11"/>
      <c r="F140" s="11"/>
      <c r="G140" s="11"/>
      <c r="H140" s="11"/>
      <c r="I140" s="11"/>
      <c r="J140" s="11"/>
    </row>
    <row r="141" spans="1:10" ht="14.25">
      <c r="A141" s="11"/>
      <c r="B141" s="11"/>
      <c r="C141" s="11"/>
      <c r="D141" s="11"/>
      <c r="E141" s="11"/>
      <c r="F141" s="11"/>
      <c r="G141" s="11"/>
      <c r="H141" s="11"/>
      <c r="I141" s="11"/>
      <c r="J141" s="11"/>
    </row>
    <row r="142" spans="1:10" ht="14.25">
      <c r="A142" s="11"/>
      <c r="B142" s="11"/>
      <c r="C142" s="11"/>
      <c r="D142" s="11"/>
      <c r="E142" s="11"/>
      <c r="F142" s="11"/>
      <c r="G142" s="11"/>
      <c r="H142" s="11"/>
      <c r="I142" s="11"/>
      <c r="J142" s="11"/>
    </row>
    <row r="143" spans="1:10" ht="14.25">
      <c r="A143" s="11"/>
      <c r="B143" s="11"/>
      <c r="C143" s="11"/>
      <c r="D143" s="11"/>
      <c r="E143" s="11"/>
      <c r="F143" s="11"/>
      <c r="G143" s="11"/>
      <c r="H143" s="11"/>
      <c r="I143" s="11"/>
      <c r="J143" s="11"/>
    </row>
    <row r="144" spans="1:10" ht="14.25">
      <c r="A144" s="11"/>
      <c r="B144" s="11"/>
      <c r="C144" s="11"/>
      <c r="D144" s="11"/>
      <c r="E144" s="11"/>
      <c r="F144" s="11"/>
      <c r="G144" s="11"/>
      <c r="H144" s="11"/>
      <c r="I144" s="11"/>
      <c r="J144" s="11"/>
    </row>
    <row r="145" spans="1:10" ht="14.25">
      <c r="A145" s="11"/>
      <c r="B145" s="11"/>
      <c r="C145" s="11"/>
      <c r="D145" s="11"/>
      <c r="E145" s="11"/>
      <c r="F145" s="11"/>
      <c r="G145" s="11"/>
      <c r="H145" s="11"/>
      <c r="I145" s="11"/>
      <c r="J145" s="11"/>
    </row>
    <row r="146" spans="1:10" ht="14.25">
      <c r="A146" s="11"/>
      <c r="B146" s="11"/>
      <c r="C146" s="11"/>
      <c r="D146" s="11"/>
      <c r="E146" s="11"/>
      <c r="F146" s="11"/>
      <c r="G146" s="11"/>
      <c r="H146" s="11"/>
      <c r="I146" s="11"/>
      <c r="J146" s="11"/>
    </row>
    <row r="147" spans="1:10" ht="14.25">
      <c r="A147" s="11"/>
      <c r="B147" s="11"/>
      <c r="C147" s="11"/>
      <c r="D147" s="11"/>
      <c r="E147" s="11"/>
      <c r="F147" s="11"/>
      <c r="G147" s="11"/>
      <c r="H147" s="11"/>
      <c r="I147" s="11"/>
      <c r="J147" s="11"/>
    </row>
    <row r="148" spans="1:10" ht="14.25">
      <c r="A148" s="11"/>
      <c r="B148" s="11"/>
      <c r="C148" s="11"/>
      <c r="D148" s="11"/>
      <c r="E148" s="11"/>
      <c r="F148" s="11"/>
      <c r="G148" s="11"/>
      <c r="H148" s="11"/>
      <c r="I148" s="11"/>
      <c r="J148" s="11"/>
    </row>
    <row r="149" spans="1:10" ht="14.25">
      <c r="A149" s="11"/>
      <c r="B149" s="11"/>
      <c r="C149" s="11"/>
      <c r="D149" s="11"/>
      <c r="E149" s="11"/>
      <c r="F149" s="11"/>
      <c r="G149" s="11"/>
      <c r="H149" s="11"/>
      <c r="I149" s="11"/>
      <c r="J149" s="11"/>
    </row>
    <row r="150" spans="1:10" ht="14.25">
      <c r="A150" s="11"/>
      <c r="B150" s="11"/>
      <c r="C150" s="11"/>
      <c r="D150" s="11"/>
      <c r="E150" s="11"/>
      <c r="F150" s="11"/>
      <c r="G150" s="11"/>
      <c r="H150" s="11"/>
      <c r="I150" s="11"/>
      <c r="J150" s="11"/>
    </row>
    <row r="151" spans="1:10" ht="14.25">
      <c r="A151" s="11"/>
      <c r="B151" s="11"/>
      <c r="C151" s="11"/>
      <c r="D151" s="11"/>
      <c r="E151" s="11"/>
      <c r="F151" s="11"/>
      <c r="G151" s="11"/>
      <c r="H151" s="11"/>
      <c r="I151" s="11"/>
      <c r="J151" s="11"/>
    </row>
    <row r="152" spans="1:10" ht="14.25">
      <c r="A152" s="11"/>
      <c r="B152" s="11"/>
      <c r="C152" s="11"/>
      <c r="D152" s="11"/>
      <c r="E152" s="11"/>
      <c r="F152" s="11"/>
      <c r="G152" s="11"/>
      <c r="H152" s="11"/>
      <c r="I152" s="11"/>
      <c r="J152" s="11"/>
    </row>
    <row r="153" spans="1:10" ht="14.25">
      <c r="A153" s="11"/>
      <c r="B153" s="11"/>
      <c r="C153" s="11"/>
      <c r="D153" s="11"/>
      <c r="E153" s="11"/>
      <c r="F153" s="11"/>
      <c r="G153" s="11"/>
      <c r="H153" s="11"/>
      <c r="I153" s="11"/>
      <c r="J153" s="11"/>
    </row>
    <row r="154" spans="1:10" ht="14.25">
      <c r="A154" s="11"/>
      <c r="B154" s="11"/>
      <c r="C154" s="11"/>
      <c r="D154" s="11"/>
      <c r="E154" s="11"/>
      <c r="F154" s="11"/>
      <c r="G154" s="11"/>
      <c r="H154" s="11"/>
      <c r="I154" s="11"/>
      <c r="J154" s="11"/>
    </row>
    <row r="155" spans="1:10" ht="14.25">
      <c r="A155" s="11"/>
      <c r="B155" s="11"/>
      <c r="C155" s="11"/>
      <c r="D155" s="11"/>
      <c r="E155" s="11"/>
      <c r="F155" s="11"/>
      <c r="G155" s="11"/>
      <c r="H155" s="11"/>
      <c r="I155" s="11"/>
      <c r="J155" s="11"/>
    </row>
    <row r="156" spans="1:10" ht="14.25">
      <c r="A156" s="11"/>
      <c r="B156" s="11"/>
      <c r="C156" s="11"/>
      <c r="D156" s="11"/>
      <c r="E156" s="11"/>
      <c r="F156" s="11"/>
      <c r="G156" s="11"/>
      <c r="H156" s="11"/>
      <c r="I156" s="11"/>
      <c r="J156" s="11"/>
    </row>
    <row r="157" spans="1:10" ht="14.25">
      <c r="A157" s="11"/>
      <c r="B157" s="11"/>
      <c r="C157" s="11"/>
      <c r="D157" s="11"/>
      <c r="E157" s="11"/>
      <c r="F157" s="11"/>
      <c r="G157" s="11"/>
      <c r="H157" s="11"/>
      <c r="I157" s="11"/>
      <c r="J157" s="11"/>
    </row>
    <row r="158" spans="1:10" ht="14.25">
      <c r="A158" s="11"/>
      <c r="B158" s="11"/>
      <c r="C158" s="11"/>
      <c r="D158" s="11"/>
      <c r="E158" s="11"/>
      <c r="F158" s="11"/>
      <c r="G158" s="11"/>
      <c r="H158" s="11"/>
      <c r="I158" s="11"/>
      <c r="J158" s="11"/>
    </row>
    <row r="159" spans="1:10" ht="14.25">
      <c r="A159" s="11"/>
      <c r="B159" s="11"/>
      <c r="C159" s="11"/>
      <c r="D159" s="11"/>
      <c r="E159" s="11"/>
      <c r="F159" s="11"/>
      <c r="G159" s="11"/>
      <c r="H159" s="11"/>
      <c r="I159" s="11"/>
      <c r="J159" s="11"/>
    </row>
    <row r="160" spans="1:10" ht="14.25">
      <c r="A160" s="11"/>
      <c r="B160" s="11"/>
      <c r="C160" s="11"/>
      <c r="D160" s="11"/>
      <c r="E160" s="11"/>
      <c r="F160" s="11"/>
      <c r="G160" s="11"/>
      <c r="H160" s="11"/>
      <c r="I160" s="11"/>
      <c r="J160" s="11"/>
    </row>
    <row r="161" spans="1:10" ht="14.25">
      <c r="A161" s="11"/>
      <c r="B161" s="11"/>
      <c r="C161" s="11"/>
      <c r="D161" s="11"/>
      <c r="E161" s="11"/>
      <c r="F161" s="11"/>
      <c r="G161" s="11"/>
      <c r="H161" s="11"/>
      <c r="I161" s="11"/>
      <c r="J161" s="11"/>
    </row>
    <row r="162" spans="1:10" ht="14.25">
      <c r="A162" s="11"/>
      <c r="B162" s="11"/>
      <c r="C162" s="11"/>
      <c r="D162" s="11"/>
      <c r="E162" s="11"/>
      <c r="F162" s="11"/>
      <c r="G162" s="11"/>
      <c r="H162" s="11"/>
      <c r="I162" s="11"/>
      <c r="J162" s="11"/>
    </row>
    <row r="163" spans="1:10" ht="14.25">
      <c r="A163" s="11"/>
      <c r="B163" s="11"/>
      <c r="C163" s="11"/>
      <c r="D163" s="11"/>
      <c r="E163" s="11"/>
      <c r="F163" s="11"/>
      <c r="G163" s="11"/>
      <c r="H163" s="11"/>
      <c r="I163" s="11"/>
      <c r="J163" s="11"/>
    </row>
    <row r="164" spans="1:10" ht="14.25">
      <c r="A164" s="11"/>
      <c r="B164" s="11"/>
      <c r="C164" s="11"/>
      <c r="D164" s="11"/>
      <c r="E164" s="11"/>
      <c r="F164" s="11"/>
      <c r="G164" s="11"/>
      <c r="H164" s="11"/>
      <c r="I164" s="11"/>
      <c r="J164" s="11"/>
    </row>
    <row r="165" spans="1:10" ht="14.25">
      <c r="A165" s="11"/>
      <c r="B165" s="11"/>
      <c r="C165" s="11"/>
      <c r="D165" s="11"/>
      <c r="E165" s="11"/>
      <c r="F165" s="11"/>
      <c r="G165" s="11"/>
      <c r="H165" s="11"/>
      <c r="I165" s="11"/>
      <c r="J165" s="11"/>
    </row>
    <row r="166" spans="1:10" ht="14.25">
      <c r="A166" s="11"/>
      <c r="B166" s="11"/>
      <c r="C166" s="11"/>
      <c r="D166" s="11"/>
      <c r="E166" s="11"/>
      <c r="F166" s="11"/>
      <c r="G166" s="11"/>
      <c r="H166" s="11"/>
      <c r="I166" s="11"/>
      <c r="J166" s="11"/>
    </row>
    <row r="167" spans="1:10" ht="14.25">
      <c r="A167" s="11"/>
      <c r="B167" s="11"/>
      <c r="C167" s="11"/>
      <c r="D167" s="11"/>
      <c r="E167" s="11"/>
      <c r="F167" s="11"/>
      <c r="G167" s="11"/>
      <c r="H167" s="11"/>
      <c r="I167" s="11"/>
      <c r="J167" s="11"/>
    </row>
    <row r="168" spans="1:10" ht="14.25">
      <c r="A168" s="11"/>
      <c r="B168" s="11"/>
      <c r="C168" s="11"/>
      <c r="D168" s="11"/>
      <c r="E168" s="11"/>
      <c r="F168" s="11"/>
      <c r="G168" s="11"/>
      <c r="H168" s="11"/>
      <c r="I168" s="11"/>
      <c r="J168" s="11"/>
    </row>
    <row r="169" spans="1:10" ht="14.25">
      <c r="A169" s="11"/>
      <c r="B169" s="11"/>
      <c r="C169" s="11"/>
      <c r="D169" s="11"/>
      <c r="E169" s="11"/>
      <c r="F169" s="11"/>
      <c r="G169" s="11"/>
      <c r="H169" s="11"/>
      <c r="I169" s="11"/>
      <c r="J169" s="11"/>
    </row>
    <row r="170" spans="1:10" ht="14.25">
      <c r="A170" s="11"/>
      <c r="B170" s="11"/>
      <c r="C170" s="11"/>
      <c r="D170" s="11"/>
      <c r="E170" s="11"/>
      <c r="F170" s="11"/>
      <c r="G170" s="11"/>
      <c r="H170" s="11"/>
      <c r="I170" s="11"/>
      <c r="J170" s="11"/>
    </row>
    <row r="171" spans="1:10" ht="14.25">
      <c r="A171" s="11"/>
      <c r="B171" s="11"/>
      <c r="C171" s="11"/>
      <c r="D171" s="11"/>
      <c r="E171" s="11"/>
      <c r="F171" s="11"/>
      <c r="G171" s="11"/>
      <c r="H171" s="11"/>
      <c r="I171" s="11"/>
      <c r="J171" s="11"/>
    </row>
    <row r="172" spans="1:10" ht="14.25">
      <c r="A172" s="11"/>
      <c r="B172" s="11"/>
      <c r="C172" s="11"/>
      <c r="D172" s="11"/>
      <c r="E172" s="11"/>
      <c r="F172" s="11"/>
      <c r="G172" s="11"/>
      <c r="H172" s="11"/>
      <c r="I172" s="11"/>
      <c r="J172" s="11"/>
    </row>
    <row r="173" spans="1:10" ht="14.25">
      <c r="A173" s="11"/>
      <c r="B173" s="11"/>
      <c r="C173" s="11"/>
      <c r="D173" s="11"/>
      <c r="E173" s="11"/>
      <c r="F173" s="11"/>
      <c r="G173" s="11"/>
      <c r="H173" s="11"/>
      <c r="I173" s="11"/>
      <c r="J173" s="11"/>
    </row>
    <row r="174" spans="1:10" ht="14.25">
      <c r="A174" s="11"/>
      <c r="B174" s="11"/>
      <c r="C174" s="11"/>
      <c r="D174" s="11"/>
      <c r="E174" s="11"/>
      <c r="F174" s="11"/>
      <c r="G174" s="11"/>
      <c r="H174" s="11"/>
      <c r="I174" s="11"/>
      <c r="J174" s="11"/>
    </row>
    <row r="175" spans="1:10" ht="14.25">
      <c r="A175" s="11"/>
      <c r="B175" s="11"/>
      <c r="C175" s="11"/>
      <c r="D175" s="11"/>
      <c r="E175" s="11"/>
      <c r="F175" s="11"/>
      <c r="G175" s="11"/>
      <c r="H175" s="11"/>
      <c r="I175" s="11"/>
      <c r="J175" s="11"/>
    </row>
    <row r="176" spans="1:10" ht="14.25">
      <c r="A176" s="11"/>
      <c r="B176" s="11"/>
      <c r="C176" s="11"/>
      <c r="D176" s="11"/>
      <c r="E176" s="11"/>
      <c r="F176" s="11"/>
      <c r="G176" s="11"/>
      <c r="H176" s="11"/>
      <c r="I176" s="11"/>
      <c r="J176" s="11"/>
    </row>
    <row r="177" spans="1:10" ht="14.25">
      <c r="A177" s="11"/>
      <c r="B177" s="11"/>
      <c r="C177" s="11"/>
      <c r="D177" s="11"/>
      <c r="E177" s="11"/>
      <c r="F177" s="11"/>
      <c r="G177" s="11"/>
      <c r="H177" s="11"/>
      <c r="I177" s="11"/>
      <c r="J177" s="11"/>
    </row>
    <row r="178" spans="1:10" ht="14.25">
      <c r="A178" s="11"/>
      <c r="B178" s="11"/>
      <c r="C178" s="11"/>
      <c r="D178" s="11"/>
      <c r="E178" s="11"/>
      <c r="F178" s="11"/>
      <c r="G178" s="11"/>
      <c r="H178" s="11"/>
      <c r="I178" s="11"/>
      <c r="J178" s="11"/>
    </row>
    <row r="179" spans="1:10" ht="14.25">
      <c r="A179" s="11"/>
      <c r="B179" s="11"/>
      <c r="C179" s="11"/>
      <c r="D179" s="11"/>
      <c r="E179" s="11"/>
      <c r="F179" s="11"/>
      <c r="G179" s="11"/>
      <c r="H179" s="11"/>
      <c r="I179" s="11"/>
      <c r="J179" s="11"/>
    </row>
    <row r="180" spans="1:10" ht="14.25">
      <c r="A180" s="11"/>
      <c r="B180" s="11"/>
      <c r="C180" s="11"/>
      <c r="D180" s="11"/>
      <c r="E180" s="11"/>
      <c r="F180" s="11"/>
      <c r="G180" s="11"/>
      <c r="H180" s="11"/>
      <c r="I180" s="11"/>
      <c r="J180" s="11"/>
    </row>
    <row r="181" spans="1:10" ht="14.25">
      <c r="A181" s="11"/>
      <c r="B181" s="11"/>
      <c r="C181" s="11"/>
      <c r="D181" s="11"/>
      <c r="E181" s="11"/>
      <c r="F181" s="11"/>
      <c r="G181" s="11"/>
      <c r="H181" s="11"/>
      <c r="I181" s="11"/>
      <c r="J181" s="11"/>
    </row>
    <row r="182" spans="1:10" ht="14.25">
      <c r="A182" s="11"/>
      <c r="B182" s="11"/>
      <c r="C182" s="11"/>
      <c r="D182" s="11"/>
      <c r="E182" s="11"/>
      <c r="F182" s="11"/>
      <c r="G182" s="11"/>
      <c r="H182" s="11"/>
      <c r="I182" s="11"/>
      <c r="J182" s="11"/>
    </row>
    <row r="183" spans="1:10" ht="14.25">
      <c r="A183" s="11"/>
      <c r="B183" s="11"/>
      <c r="C183" s="11"/>
      <c r="D183" s="11"/>
      <c r="E183" s="11"/>
      <c r="F183" s="11"/>
      <c r="G183" s="11"/>
      <c r="H183" s="11"/>
      <c r="I183" s="11"/>
      <c r="J183" s="11"/>
    </row>
    <row r="184" spans="1:10" ht="14.25">
      <c r="A184" s="11"/>
      <c r="B184" s="11"/>
      <c r="C184" s="11"/>
      <c r="D184" s="11"/>
      <c r="E184" s="11"/>
      <c r="F184" s="11"/>
      <c r="G184" s="11"/>
      <c r="H184" s="11"/>
      <c r="I184" s="11"/>
      <c r="J184" s="11"/>
    </row>
    <row r="185" spans="1:10" ht="14.25">
      <c r="A185" s="11"/>
      <c r="B185" s="11"/>
      <c r="C185" s="11"/>
      <c r="D185" s="11"/>
      <c r="E185" s="11"/>
      <c r="F185" s="11"/>
      <c r="G185" s="11"/>
      <c r="H185" s="11"/>
      <c r="I185" s="11"/>
      <c r="J185" s="11"/>
    </row>
    <row r="186" spans="1:10" ht="14.25">
      <c r="A186" s="11"/>
      <c r="B186" s="11"/>
      <c r="C186" s="11"/>
      <c r="D186" s="11"/>
      <c r="E186" s="11"/>
      <c r="F186" s="11"/>
      <c r="G186" s="11"/>
      <c r="H186" s="11"/>
      <c r="I186" s="11"/>
      <c r="J186" s="11"/>
    </row>
    <row r="187" spans="1:10" ht="14.25">
      <c r="A187" s="11"/>
      <c r="B187" s="11"/>
      <c r="C187" s="11"/>
      <c r="D187" s="11"/>
      <c r="E187" s="11"/>
      <c r="F187" s="11"/>
      <c r="G187" s="11"/>
      <c r="H187" s="11"/>
      <c r="I187" s="11"/>
      <c r="J187" s="11"/>
    </row>
    <row r="188" spans="1:10" ht="14.25">
      <c r="A188" s="11"/>
      <c r="B188" s="11"/>
      <c r="C188" s="11"/>
      <c r="D188" s="11"/>
      <c r="E188" s="11"/>
      <c r="F188" s="11"/>
      <c r="G188" s="11"/>
      <c r="H188" s="11"/>
      <c r="I188" s="11"/>
      <c r="J188" s="11"/>
    </row>
    <row r="189" spans="1:10" ht="14.25">
      <c r="A189" s="11"/>
      <c r="B189" s="11"/>
      <c r="C189" s="11"/>
      <c r="D189" s="11"/>
      <c r="E189" s="11"/>
      <c r="F189" s="11"/>
      <c r="G189" s="11"/>
      <c r="H189" s="11"/>
      <c r="I189" s="11"/>
      <c r="J189" s="11"/>
    </row>
    <row r="190" spans="1:10" ht="14.25">
      <c r="A190" s="11"/>
      <c r="B190" s="11"/>
      <c r="C190" s="11"/>
      <c r="D190" s="11"/>
      <c r="E190" s="11"/>
      <c r="F190" s="11"/>
      <c r="G190" s="11"/>
      <c r="H190" s="11"/>
      <c r="I190" s="11"/>
      <c r="J190" s="11"/>
    </row>
    <row r="191" spans="1:10" ht="14.25">
      <c r="A191" s="11"/>
      <c r="B191" s="11"/>
      <c r="C191" s="11"/>
      <c r="D191" s="11"/>
      <c r="E191" s="11"/>
      <c r="F191" s="11"/>
      <c r="G191" s="11"/>
      <c r="H191" s="11"/>
      <c r="I191" s="11"/>
      <c r="J191" s="11"/>
    </row>
    <row r="192" spans="1:10" ht="14.25">
      <c r="A192" s="11"/>
      <c r="B192" s="11"/>
      <c r="C192" s="11"/>
      <c r="D192" s="11"/>
      <c r="E192" s="11"/>
      <c r="F192" s="11"/>
      <c r="G192" s="11"/>
      <c r="H192" s="11"/>
      <c r="I192" s="11"/>
      <c r="J192" s="11"/>
    </row>
    <row r="193" spans="1:10" ht="14.25">
      <c r="A193" s="11"/>
      <c r="B193" s="11"/>
      <c r="C193" s="11"/>
      <c r="D193" s="11"/>
      <c r="E193" s="11"/>
      <c r="F193" s="11"/>
      <c r="G193" s="11"/>
      <c r="H193" s="11"/>
      <c r="I193" s="11"/>
      <c r="J193" s="11"/>
    </row>
    <row r="194" spans="1:10" ht="14.25">
      <c r="A194" s="11"/>
      <c r="B194" s="11"/>
      <c r="C194" s="11"/>
      <c r="D194" s="11"/>
      <c r="E194" s="11"/>
      <c r="F194" s="11"/>
      <c r="G194" s="11"/>
      <c r="H194" s="11"/>
      <c r="I194" s="11"/>
      <c r="J194" s="11"/>
    </row>
    <row r="195" spans="1:10" ht="14.25">
      <c r="A195" s="11"/>
      <c r="B195" s="11"/>
      <c r="C195" s="11"/>
      <c r="D195" s="11"/>
      <c r="E195" s="11"/>
      <c r="F195" s="11"/>
      <c r="G195" s="11"/>
      <c r="H195" s="11"/>
      <c r="I195" s="11"/>
      <c r="J195" s="11"/>
    </row>
    <row r="196" spans="1:10" ht="14.25">
      <c r="A196" s="11"/>
      <c r="B196" s="11"/>
      <c r="C196" s="11"/>
      <c r="D196" s="11"/>
      <c r="E196" s="11"/>
      <c r="F196" s="11"/>
      <c r="G196" s="11"/>
      <c r="H196" s="11"/>
      <c r="I196" s="11"/>
      <c r="J196" s="11"/>
    </row>
    <row r="197" spans="1:10" ht="14.25">
      <c r="A197" s="11"/>
      <c r="B197" s="11"/>
      <c r="C197" s="11"/>
      <c r="D197" s="11"/>
      <c r="E197" s="11"/>
      <c r="F197" s="11"/>
      <c r="G197" s="11"/>
      <c r="H197" s="11"/>
      <c r="I197" s="11"/>
      <c r="J197" s="11"/>
    </row>
    <row r="198" spans="1:10" ht="14.25">
      <c r="A198" s="11"/>
      <c r="B198" s="11"/>
      <c r="C198" s="11"/>
      <c r="D198" s="11"/>
      <c r="E198" s="11"/>
      <c r="F198" s="11"/>
      <c r="G198" s="11"/>
      <c r="H198" s="11"/>
      <c r="I198" s="11"/>
      <c r="J198" s="11"/>
    </row>
    <row r="199" spans="1:10" ht="14.25">
      <c r="A199" s="11"/>
      <c r="B199" s="11"/>
      <c r="C199" s="11"/>
      <c r="D199" s="11"/>
      <c r="E199" s="11"/>
      <c r="F199" s="11"/>
      <c r="G199" s="11"/>
      <c r="H199" s="11"/>
      <c r="I199" s="11"/>
      <c r="J199" s="11"/>
    </row>
    <row r="200" spans="1:10" ht="14.25">
      <c r="A200" s="11"/>
      <c r="B200" s="11"/>
      <c r="C200" s="11"/>
      <c r="D200" s="11"/>
      <c r="E200" s="11"/>
      <c r="F200" s="11"/>
      <c r="G200" s="11"/>
      <c r="H200" s="11"/>
      <c r="I200" s="11"/>
      <c r="J200" s="11"/>
    </row>
    <row r="201" spans="1:10" ht="14.25">
      <c r="A201" s="11"/>
      <c r="B201" s="11"/>
      <c r="C201" s="11"/>
      <c r="D201" s="11"/>
      <c r="E201" s="11"/>
      <c r="F201" s="11"/>
      <c r="G201" s="11"/>
      <c r="H201" s="11"/>
      <c r="I201" s="11"/>
      <c r="J201" s="11"/>
    </row>
    <row r="202" spans="1:10" ht="14.25">
      <c r="A202" s="11"/>
      <c r="B202" s="11"/>
      <c r="C202" s="11"/>
      <c r="D202" s="11"/>
      <c r="E202" s="11"/>
      <c r="F202" s="11"/>
      <c r="G202" s="11"/>
      <c r="H202" s="11"/>
      <c r="I202" s="11"/>
      <c r="J202" s="11"/>
    </row>
    <row r="203" spans="1:10" ht="14.25">
      <c r="A203" s="11"/>
      <c r="B203" s="11"/>
      <c r="C203" s="11"/>
      <c r="D203" s="11"/>
      <c r="E203" s="11"/>
      <c r="F203" s="11"/>
      <c r="G203" s="11"/>
      <c r="H203" s="11"/>
      <c r="I203" s="11"/>
      <c r="J203" s="11"/>
    </row>
    <row r="204" spans="1:10" ht="14.25">
      <c r="A204" s="11"/>
      <c r="B204" s="11"/>
      <c r="C204" s="11"/>
      <c r="D204" s="11"/>
      <c r="E204" s="11"/>
      <c r="F204" s="11"/>
      <c r="G204" s="11"/>
      <c r="H204" s="11"/>
      <c r="I204" s="11"/>
      <c r="J204" s="11"/>
    </row>
    <row r="205" spans="1:10" ht="14.25">
      <c r="A205" s="11"/>
      <c r="B205" s="11"/>
      <c r="C205" s="11"/>
      <c r="D205" s="11"/>
      <c r="E205" s="11"/>
      <c r="F205" s="11"/>
      <c r="G205" s="11"/>
      <c r="H205" s="11"/>
      <c r="I205" s="11"/>
      <c r="J205" s="11"/>
    </row>
    <row r="206" spans="1:10" ht="14.25">
      <c r="A206" s="11"/>
      <c r="B206" s="11"/>
      <c r="C206" s="11"/>
      <c r="D206" s="11"/>
      <c r="E206" s="11"/>
      <c r="F206" s="11"/>
      <c r="G206" s="11"/>
      <c r="H206" s="11"/>
      <c r="I206" s="11"/>
      <c r="J206" s="11"/>
    </row>
    <row r="207" spans="1:10" ht="14.25">
      <c r="A207" s="11"/>
      <c r="B207" s="11"/>
      <c r="C207" s="11"/>
      <c r="D207" s="11"/>
      <c r="E207" s="11"/>
      <c r="F207" s="11"/>
      <c r="G207" s="11"/>
      <c r="H207" s="11"/>
      <c r="I207" s="11"/>
      <c r="J207" s="11"/>
    </row>
    <row r="208" spans="1:10" ht="14.25">
      <c r="A208" s="11"/>
      <c r="B208" s="11"/>
      <c r="C208" s="11"/>
      <c r="D208" s="11"/>
      <c r="E208" s="11"/>
      <c r="F208" s="11"/>
      <c r="G208" s="11"/>
      <c r="H208" s="11"/>
      <c r="I208" s="11"/>
      <c r="J208" s="11"/>
    </row>
    <row r="209" spans="1:10" ht="14.25">
      <c r="A209" s="11"/>
      <c r="B209" s="11"/>
      <c r="C209" s="11"/>
      <c r="D209" s="11"/>
      <c r="E209" s="11"/>
      <c r="F209" s="11"/>
      <c r="G209" s="11"/>
      <c r="H209" s="11"/>
      <c r="I209" s="11"/>
      <c r="J209" s="11"/>
    </row>
    <row r="210" spans="1:10" ht="14.25">
      <c r="A210" s="11"/>
      <c r="B210" s="11"/>
      <c r="C210" s="11"/>
      <c r="D210" s="11"/>
      <c r="E210" s="11"/>
      <c r="F210" s="11"/>
      <c r="G210" s="11"/>
      <c r="H210" s="11"/>
      <c r="I210" s="11"/>
      <c r="J210" s="11"/>
    </row>
    <row r="211" spans="1:10" ht="14.25">
      <c r="A211" s="11"/>
      <c r="B211" s="11"/>
      <c r="C211" s="11"/>
      <c r="D211" s="11"/>
      <c r="E211" s="11"/>
      <c r="F211" s="11"/>
      <c r="G211" s="11"/>
      <c r="H211" s="11"/>
      <c r="I211" s="11"/>
      <c r="J211" s="11"/>
    </row>
    <row r="212" spans="1:10" ht="14.25">
      <c r="A212" s="11"/>
      <c r="B212" s="11"/>
      <c r="C212" s="11"/>
      <c r="D212" s="11"/>
      <c r="E212" s="11"/>
      <c r="F212" s="11"/>
      <c r="G212" s="11"/>
      <c r="H212" s="11"/>
      <c r="I212" s="11"/>
      <c r="J212" s="11"/>
    </row>
    <row r="213" spans="1:10" ht="14.25">
      <c r="A213" s="11"/>
      <c r="B213" s="11"/>
      <c r="C213" s="11"/>
      <c r="D213" s="11"/>
      <c r="E213" s="11"/>
      <c r="F213" s="11"/>
      <c r="G213" s="11"/>
      <c r="H213" s="11"/>
      <c r="I213" s="11"/>
      <c r="J213" s="11"/>
    </row>
    <row r="214" spans="1:10" ht="14.25">
      <c r="A214" s="11"/>
      <c r="B214" s="11"/>
      <c r="C214" s="11"/>
      <c r="D214" s="11"/>
      <c r="E214" s="11"/>
      <c r="F214" s="11"/>
      <c r="G214" s="11"/>
      <c r="H214" s="11"/>
      <c r="I214" s="11"/>
      <c r="J214" s="11"/>
    </row>
    <row r="215" spans="1:10" ht="14.25">
      <c r="A215" s="11"/>
      <c r="B215" s="11"/>
      <c r="C215" s="11"/>
      <c r="D215" s="11"/>
      <c r="E215" s="11"/>
      <c r="F215" s="11"/>
      <c r="G215" s="11"/>
      <c r="H215" s="11"/>
      <c r="I215" s="11"/>
      <c r="J215" s="11"/>
    </row>
    <row r="216" spans="1:10" ht="14.25">
      <c r="A216" s="11"/>
      <c r="B216" s="11"/>
      <c r="C216" s="11"/>
      <c r="D216" s="11"/>
      <c r="E216" s="11"/>
      <c r="F216" s="11"/>
      <c r="G216" s="11"/>
      <c r="H216" s="11"/>
      <c r="I216" s="11"/>
      <c r="J216" s="11"/>
    </row>
    <row r="217" spans="1:10" ht="14.25">
      <c r="A217" s="11"/>
      <c r="B217" s="11"/>
      <c r="C217" s="11"/>
      <c r="D217" s="11"/>
      <c r="E217" s="11"/>
      <c r="F217" s="11"/>
      <c r="G217" s="11"/>
      <c r="H217" s="11"/>
      <c r="I217" s="11"/>
      <c r="J217" s="11"/>
    </row>
    <row r="218" spans="1:10" ht="14.25">
      <c r="A218" s="11"/>
      <c r="B218" s="11"/>
      <c r="C218" s="11"/>
      <c r="D218" s="11"/>
      <c r="E218" s="11"/>
      <c r="F218" s="11"/>
      <c r="G218" s="11"/>
      <c r="H218" s="11"/>
      <c r="I218" s="11"/>
      <c r="J218" s="11"/>
    </row>
    <row r="219" spans="1:10" ht="14.25">
      <c r="A219" s="11"/>
      <c r="B219" s="11"/>
      <c r="C219" s="11"/>
      <c r="D219" s="11"/>
      <c r="E219" s="11"/>
      <c r="F219" s="11"/>
      <c r="G219" s="11"/>
      <c r="H219" s="11"/>
      <c r="I219" s="11"/>
      <c r="J219" s="11"/>
    </row>
    <row r="220" spans="1:10" ht="14.25">
      <c r="A220" s="11"/>
      <c r="B220" s="11"/>
      <c r="C220" s="11"/>
      <c r="D220" s="11"/>
      <c r="E220" s="11"/>
      <c r="F220" s="11"/>
      <c r="G220" s="11"/>
      <c r="H220" s="11"/>
      <c r="I220" s="11"/>
      <c r="J220" s="11"/>
    </row>
    <row r="221" spans="1:10" ht="14.25">
      <c r="A221" s="11"/>
      <c r="B221" s="11"/>
      <c r="C221" s="11"/>
      <c r="D221" s="11"/>
      <c r="E221" s="11"/>
      <c r="F221" s="11"/>
      <c r="G221" s="11"/>
      <c r="H221" s="11"/>
      <c r="I221" s="11"/>
      <c r="J221" s="11"/>
    </row>
    <row r="222" spans="1:10" ht="14.25">
      <c r="A222" s="11"/>
      <c r="B222" s="11"/>
      <c r="C222" s="11"/>
      <c r="D222" s="11"/>
      <c r="E222" s="11"/>
      <c r="F222" s="11"/>
      <c r="G222" s="11"/>
      <c r="H222" s="11"/>
      <c r="I222" s="11"/>
      <c r="J222" s="11"/>
    </row>
    <row r="223" spans="1:10" ht="14.25">
      <c r="A223" s="11"/>
      <c r="B223" s="11"/>
      <c r="C223" s="11"/>
      <c r="D223" s="11"/>
      <c r="E223" s="11"/>
      <c r="F223" s="11"/>
      <c r="G223" s="11"/>
      <c r="H223" s="11"/>
      <c r="I223" s="11"/>
      <c r="J223" s="11"/>
    </row>
    <row r="224" spans="1:10" ht="14.25">
      <c r="A224" s="11"/>
      <c r="B224" s="11"/>
      <c r="C224" s="11"/>
      <c r="D224" s="11"/>
      <c r="E224" s="11"/>
      <c r="F224" s="11"/>
      <c r="G224" s="11"/>
      <c r="H224" s="11"/>
      <c r="I224" s="11"/>
      <c r="J224" s="11"/>
    </row>
    <row r="225" spans="1:10" ht="14.25">
      <c r="A225" s="11"/>
      <c r="B225" s="11"/>
      <c r="C225" s="11"/>
      <c r="D225" s="11"/>
      <c r="E225" s="11"/>
      <c r="F225" s="11"/>
      <c r="G225" s="11"/>
      <c r="H225" s="11"/>
      <c r="I225" s="11"/>
      <c r="J225" s="11"/>
    </row>
    <row r="226" spans="1:10" ht="14.25">
      <c r="A226" s="11"/>
      <c r="B226" s="11"/>
      <c r="C226" s="11"/>
      <c r="D226" s="11"/>
      <c r="E226" s="11"/>
      <c r="F226" s="11"/>
      <c r="G226" s="11"/>
      <c r="H226" s="11"/>
      <c r="I226" s="11"/>
      <c r="J226" s="11"/>
    </row>
    <row r="227" spans="1:10" ht="14.25">
      <c r="A227" s="11"/>
      <c r="B227" s="11"/>
      <c r="C227" s="11"/>
      <c r="D227" s="11"/>
      <c r="E227" s="11"/>
      <c r="F227" s="11"/>
      <c r="G227" s="11"/>
      <c r="H227" s="11"/>
      <c r="I227" s="11"/>
      <c r="J227" s="11"/>
    </row>
    <row r="228" spans="1:10" ht="14.25">
      <c r="A228" s="11"/>
      <c r="B228" s="11"/>
      <c r="C228" s="11"/>
      <c r="D228" s="11"/>
      <c r="E228" s="11"/>
      <c r="F228" s="11"/>
      <c r="G228" s="11"/>
      <c r="H228" s="11"/>
      <c r="I228" s="11"/>
      <c r="J228" s="11"/>
    </row>
    <row r="229" spans="1:10" ht="14.25">
      <c r="A229" s="11"/>
      <c r="B229" s="11"/>
      <c r="C229" s="11"/>
      <c r="D229" s="11"/>
      <c r="E229" s="11"/>
      <c r="F229" s="11"/>
      <c r="G229" s="11"/>
      <c r="H229" s="11"/>
      <c r="I229" s="11"/>
      <c r="J229" s="11"/>
    </row>
    <row r="230" spans="1:10" ht="14.25">
      <c r="A230" s="11"/>
      <c r="B230" s="11"/>
      <c r="C230" s="11"/>
      <c r="D230" s="11"/>
      <c r="E230" s="11"/>
      <c r="F230" s="11"/>
      <c r="G230" s="11"/>
      <c r="H230" s="11"/>
      <c r="I230" s="11"/>
      <c r="J230" s="11"/>
    </row>
    <row r="231" spans="1:10" ht="14.25">
      <c r="A231" s="11"/>
      <c r="B231" s="11"/>
      <c r="C231" s="11"/>
      <c r="D231" s="11"/>
      <c r="E231" s="11"/>
      <c r="F231" s="11"/>
      <c r="G231" s="11"/>
      <c r="H231" s="11"/>
      <c r="I231" s="11"/>
      <c r="J231" s="11"/>
    </row>
    <row r="232" spans="1:10" ht="14.25">
      <c r="A232" s="11"/>
      <c r="B232" s="11"/>
      <c r="C232" s="11"/>
      <c r="D232" s="11"/>
      <c r="E232" s="11"/>
      <c r="F232" s="11"/>
      <c r="G232" s="11"/>
      <c r="H232" s="11"/>
      <c r="I232" s="11"/>
      <c r="J232" s="11"/>
    </row>
    <row r="233" spans="1:10" ht="14.25">
      <c r="A233" s="11"/>
      <c r="B233" s="11"/>
      <c r="C233" s="11"/>
      <c r="D233" s="11"/>
      <c r="E233" s="11"/>
      <c r="F233" s="11"/>
      <c r="G233" s="11"/>
      <c r="H233" s="11"/>
      <c r="I233" s="11"/>
      <c r="J233" s="11"/>
    </row>
    <row r="234" spans="1:10" ht="14.25">
      <c r="A234" s="11"/>
      <c r="B234" s="11"/>
      <c r="C234" s="11"/>
      <c r="D234" s="11"/>
      <c r="E234" s="11"/>
      <c r="F234" s="11"/>
      <c r="G234" s="11"/>
      <c r="H234" s="11"/>
      <c r="I234" s="11"/>
      <c r="J234" s="11"/>
    </row>
    <row r="235" spans="1:10" ht="14.25">
      <c r="A235" s="11"/>
      <c r="B235" s="11"/>
      <c r="C235" s="11"/>
      <c r="D235" s="11"/>
      <c r="E235" s="11"/>
      <c r="F235" s="11"/>
      <c r="G235" s="11"/>
      <c r="H235" s="11"/>
      <c r="I235" s="11"/>
      <c r="J235" s="11"/>
    </row>
    <row r="236" spans="1:10" ht="14.25">
      <c r="A236" s="11"/>
      <c r="B236" s="11"/>
      <c r="C236" s="11"/>
      <c r="D236" s="11"/>
      <c r="E236" s="11"/>
      <c r="F236" s="11"/>
      <c r="G236" s="11"/>
      <c r="H236" s="11"/>
      <c r="I236" s="11"/>
      <c r="J236" s="11"/>
    </row>
    <row r="237" spans="1:10" ht="14.25">
      <c r="A237" s="11"/>
      <c r="B237" s="11"/>
      <c r="C237" s="11"/>
      <c r="D237" s="11"/>
      <c r="E237" s="11"/>
      <c r="F237" s="11"/>
      <c r="G237" s="11"/>
      <c r="H237" s="11"/>
      <c r="I237" s="11"/>
      <c r="J237" s="11"/>
    </row>
    <row r="238" spans="1:10" ht="14.25">
      <c r="A238" s="11"/>
      <c r="B238" s="11"/>
      <c r="C238" s="11"/>
      <c r="D238" s="11"/>
      <c r="E238" s="11"/>
      <c r="F238" s="11"/>
      <c r="G238" s="11"/>
      <c r="H238" s="11"/>
      <c r="I238" s="11"/>
      <c r="J238" s="11"/>
    </row>
    <row r="239" spans="1:10" ht="14.25">
      <c r="A239" s="11"/>
      <c r="B239" s="11"/>
      <c r="C239" s="11"/>
      <c r="D239" s="11"/>
      <c r="E239" s="11"/>
      <c r="F239" s="11"/>
      <c r="G239" s="11"/>
      <c r="H239" s="11"/>
      <c r="I239" s="11"/>
      <c r="J239" s="11"/>
    </row>
    <row r="240" spans="1:10" ht="14.25">
      <c r="A240" s="11"/>
      <c r="B240" s="11"/>
      <c r="C240" s="11"/>
      <c r="D240" s="11"/>
      <c r="E240" s="11"/>
      <c r="F240" s="11"/>
      <c r="G240" s="11"/>
      <c r="H240" s="11"/>
      <c r="I240" s="11"/>
      <c r="J240" s="11"/>
    </row>
    <row r="241" spans="1:10" ht="14.25">
      <c r="A241" s="11"/>
      <c r="B241" s="11"/>
      <c r="C241" s="11"/>
      <c r="D241" s="11"/>
      <c r="E241" s="11"/>
      <c r="F241" s="11"/>
      <c r="G241" s="11"/>
      <c r="H241" s="11"/>
      <c r="I241" s="11"/>
      <c r="J241" s="11"/>
    </row>
    <row r="242" spans="1:10" ht="14.25">
      <c r="A242" s="11"/>
      <c r="B242" s="11"/>
      <c r="C242" s="11"/>
      <c r="D242" s="11"/>
      <c r="E242" s="11"/>
      <c r="F242" s="11"/>
      <c r="G242" s="11"/>
      <c r="H242" s="11"/>
      <c r="I242" s="11"/>
      <c r="J242" s="11"/>
    </row>
    <row r="243" spans="1:10" ht="14.25">
      <c r="A243" s="11"/>
      <c r="B243" s="11"/>
      <c r="C243" s="11"/>
      <c r="D243" s="11"/>
      <c r="E243" s="11"/>
      <c r="F243" s="11"/>
      <c r="G243" s="11"/>
      <c r="H243" s="11"/>
      <c r="I243" s="11"/>
      <c r="J243" s="11"/>
    </row>
    <row r="244" spans="1:10" ht="14.25">
      <c r="A244" s="11"/>
      <c r="B244" s="11"/>
      <c r="C244" s="11"/>
      <c r="D244" s="11"/>
      <c r="E244" s="11"/>
      <c r="F244" s="11"/>
      <c r="G244" s="11"/>
      <c r="H244" s="11"/>
      <c r="I244" s="11"/>
      <c r="J244" s="11"/>
    </row>
    <row r="245" spans="1:10" ht="14.25">
      <c r="A245" s="11"/>
      <c r="B245" s="11"/>
      <c r="C245" s="11"/>
      <c r="D245" s="11"/>
      <c r="E245" s="11"/>
      <c r="F245" s="11"/>
      <c r="G245" s="11"/>
      <c r="H245" s="11"/>
      <c r="I245" s="11"/>
      <c r="J245" s="11"/>
    </row>
    <row r="246" spans="1:10" ht="14.25">
      <c r="A246" s="11"/>
      <c r="B246" s="11"/>
      <c r="C246" s="11"/>
      <c r="D246" s="11"/>
      <c r="E246" s="11"/>
      <c r="F246" s="11"/>
      <c r="G246" s="11"/>
      <c r="H246" s="11"/>
      <c r="I246" s="11"/>
      <c r="J246" s="11"/>
    </row>
    <row r="247" spans="1:10" ht="14.25">
      <c r="A247" s="11"/>
      <c r="B247" s="11"/>
      <c r="C247" s="11"/>
      <c r="D247" s="11"/>
      <c r="E247" s="11"/>
      <c r="F247" s="11"/>
      <c r="G247" s="11"/>
      <c r="H247" s="11"/>
      <c r="I247" s="11"/>
      <c r="J247" s="11"/>
    </row>
    <row r="248" spans="1:10" ht="14.25">
      <c r="A248" s="11"/>
      <c r="B248" s="11"/>
      <c r="C248" s="11"/>
      <c r="D248" s="11"/>
      <c r="E248" s="11"/>
      <c r="F248" s="11"/>
      <c r="G248" s="11"/>
      <c r="H248" s="11"/>
      <c r="I248" s="11"/>
      <c r="J248" s="11"/>
    </row>
    <row r="249" spans="1:10" ht="14.25">
      <c r="A249" s="11"/>
      <c r="B249" s="11"/>
      <c r="C249" s="11"/>
      <c r="D249" s="11"/>
      <c r="E249" s="11"/>
      <c r="F249" s="11"/>
      <c r="G249" s="11"/>
      <c r="H249" s="11"/>
      <c r="I249" s="11"/>
      <c r="J249" s="11"/>
    </row>
    <row r="250" spans="1:10" ht="14.25">
      <c r="A250" s="11"/>
      <c r="B250" s="11"/>
      <c r="C250" s="11"/>
      <c r="D250" s="11"/>
      <c r="E250" s="11"/>
      <c r="F250" s="11"/>
      <c r="G250" s="11"/>
      <c r="H250" s="11"/>
      <c r="I250" s="11"/>
      <c r="J250" s="11"/>
    </row>
    <row r="251" spans="1:10" ht="14.25">
      <c r="A251" s="11"/>
      <c r="B251" s="11"/>
      <c r="C251" s="11"/>
      <c r="D251" s="11"/>
      <c r="E251" s="11"/>
      <c r="F251" s="11"/>
      <c r="G251" s="11"/>
      <c r="H251" s="11"/>
      <c r="I251" s="11"/>
      <c r="J251" s="11"/>
    </row>
    <row r="252" spans="1:10" ht="14.25">
      <c r="A252" s="11"/>
      <c r="B252" s="11"/>
      <c r="C252" s="11"/>
      <c r="D252" s="11"/>
      <c r="E252" s="11"/>
      <c r="F252" s="11"/>
      <c r="G252" s="11"/>
      <c r="H252" s="11"/>
      <c r="I252" s="11"/>
      <c r="J252" s="11"/>
    </row>
    <row r="253" spans="1:10" ht="14.25">
      <c r="A253" s="11"/>
      <c r="B253" s="11"/>
      <c r="C253" s="11"/>
      <c r="D253" s="11"/>
      <c r="E253" s="11"/>
      <c r="F253" s="11"/>
      <c r="G253" s="11"/>
      <c r="H253" s="11"/>
      <c r="I253" s="11"/>
      <c r="J253" s="11"/>
    </row>
    <row r="254" spans="1:10" ht="14.25">
      <c r="A254" s="11"/>
      <c r="B254" s="11"/>
      <c r="C254" s="11"/>
      <c r="D254" s="11"/>
      <c r="E254" s="11"/>
      <c r="F254" s="11"/>
      <c r="G254" s="11"/>
      <c r="H254" s="11"/>
      <c r="I254" s="11"/>
      <c r="J254" s="11"/>
    </row>
    <row r="255" spans="1:10" ht="14.25">
      <c r="A255" s="11"/>
      <c r="B255" s="11"/>
      <c r="C255" s="11"/>
      <c r="D255" s="11"/>
      <c r="E255" s="11"/>
      <c r="F255" s="11"/>
      <c r="G255" s="11"/>
      <c r="H255" s="11"/>
      <c r="I255" s="11"/>
      <c r="J255" s="11"/>
    </row>
    <row r="256" spans="1:10" ht="14.25">
      <c r="A256" s="11"/>
      <c r="B256" s="11"/>
      <c r="C256" s="11"/>
      <c r="D256" s="11"/>
      <c r="E256" s="11"/>
      <c r="F256" s="11"/>
      <c r="G256" s="11"/>
      <c r="H256" s="11"/>
      <c r="I256" s="11"/>
      <c r="J256" s="11"/>
    </row>
    <row r="257" spans="1:10" ht="14.25">
      <c r="A257" s="11"/>
      <c r="B257" s="11"/>
      <c r="C257" s="11"/>
      <c r="D257" s="11"/>
      <c r="E257" s="11"/>
      <c r="F257" s="11"/>
      <c r="G257" s="11"/>
      <c r="H257" s="11"/>
      <c r="I257" s="11"/>
      <c r="J257" s="11"/>
    </row>
    <row r="258" spans="1:10" ht="14.25">
      <c r="A258" s="11"/>
      <c r="B258" s="11"/>
      <c r="C258" s="11"/>
      <c r="D258" s="11"/>
      <c r="E258" s="11"/>
      <c r="F258" s="11"/>
      <c r="G258" s="11"/>
      <c r="H258" s="11"/>
      <c r="I258" s="11"/>
      <c r="J258" s="11"/>
    </row>
    <row r="259" spans="1:10" ht="14.25">
      <c r="A259" s="11"/>
      <c r="B259" s="11"/>
      <c r="C259" s="11"/>
      <c r="D259" s="11"/>
      <c r="E259" s="11"/>
      <c r="F259" s="11"/>
      <c r="G259" s="11"/>
      <c r="H259" s="11"/>
      <c r="I259" s="11"/>
      <c r="J259" s="11"/>
    </row>
    <row r="260" spans="1:10" ht="14.25">
      <c r="A260" s="11"/>
      <c r="B260" s="11"/>
      <c r="C260" s="11"/>
      <c r="D260" s="11"/>
      <c r="E260" s="11"/>
      <c r="F260" s="11"/>
      <c r="G260" s="11"/>
      <c r="H260" s="11"/>
      <c r="I260" s="11"/>
      <c r="J260" s="11"/>
    </row>
    <row r="261" spans="1:10" ht="14.25">
      <c r="A261" s="11"/>
      <c r="B261" s="11"/>
      <c r="C261" s="11"/>
      <c r="D261" s="11"/>
      <c r="E261" s="11"/>
      <c r="F261" s="11"/>
      <c r="G261" s="11"/>
      <c r="H261" s="11"/>
      <c r="I261" s="11"/>
      <c r="J261" s="11"/>
    </row>
    <row r="262" spans="1:10" ht="14.25">
      <c r="A262" s="11"/>
      <c r="B262" s="11"/>
      <c r="C262" s="11"/>
      <c r="D262" s="11"/>
      <c r="E262" s="11"/>
      <c r="F262" s="11"/>
      <c r="G262" s="11"/>
      <c r="H262" s="11"/>
      <c r="I262" s="11"/>
      <c r="J262" s="11"/>
    </row>
    <row r="263" spans="1:10" ht="14.25">
      <c r="A263" s="11"/>
      <c r="B263" s="11"/>
      <c r="C263" s="11"/>
      <c r="D263" s="11"/>
      <c r="E263" s="11"/>
      <c r="F263" s="11"/>
      <c r="G263" s="11"/>
      <c r="H263" s="11"/>
      <c r="I263" s="11"/>
      <c r="J263" s="11"/>
    </row>
    <row r="264" spans="1:10" ht="14.25">
      <c r="A264" s="11"/>
      <c r="B264" s="11"/>
      <c r="C264" s="11"/>
      <c r="D264" s="11"/>
      <c r="E264" s="11"/>
      <c r="F264" s="11"/>
      <c r="G264" s="11"/>
      <c r="H264" s="11"/>
      <c r="I264" s="11"/>
      <c r="J264" s="11"/>
    </row>
    <row r="265" spans="1:10" ht="14.25">
      <c r="A265" s="11"/>
      <c r="B265" s="11"/>
      <c r="C265" s="11"/>
      <c r="D265" s="11"/>
      <c r="E265" s="11"/>
      <c r="F265" s="11"/>
      <c r="G265" s="11"/>
      <c r="H265" s="11"/>
      <c r="I265" s="11"/>
      <c r="J265" s="11"/>
    </row>
    <row r="266" spans="1:10" ht="14.25">
      <c r="A266" s="11"/>
      <c r="B266" s="11"/>
      <c r="C266" s="11"/>
      <c r="D266" s="11"/>
      <c r="E266" s="11"/>
      <c r="F266" s="11"/>
      <c r="G266" s="11"/>
      <c r="H266" s="11"/>
      <c r="I266" s="11"/>
      <c r="J266" s="11"/>
    </row>
    <row r="267" spans="1:10" ht="14.25">
      <c r="A267" s="11"/>
      <c r="B267" s="11"/>
      <c r="C267" s="11"/>
      <c r="D267" s="11"/>
      <c r="E267" s="11"/>
      <c r="F267" s="11"/>
      <c r="G267" s="11"/>
      <c r="H267" s="11"/>
      <c r="I267" s="11"/>
      <c r="J267" s="11"/>
    </row>
    <row r="268" spans="1:10" ht="14.25">
      <c r="A268" s="11"/>
      <c r="B268" s="11"/>
      <c r="C268" s="11"/>
      <c r="D268" s="11"/>
      <c r="E268" s="11"/>
      <c r="F268" s="11"/>
      <c r="G268" s="11"/>
      <c r="H268" s="11"/>
      <c r="I268" s="11"/>
      <c r="J268" s="11"/>
    </row>
    <row r="269" spans="1:10" ht="14.25">
      <c r="A269" s="11"/>
      <c r="B269" s="11"/>
      <c r="C269" s="11"/>
      <c r="D269" s="11"/>
      <c r="E269" s="11"/>
      <c r="F269" s="11"/>
      <c r="G269" s="11"/>
      <c r="H269" s="11"/>
      <c r="I269" s="11"/>
      <c r="J269" s="11"/>
    </row>
    <row r="270" spans="1:10" ht="14.25">
      <c r="A270" s="11"/>
      <c r="B270" s="11"/>
      <c r="C270" s="11"/>
      <c r="D270" s="11"/>
      <c r="E270" s="11"/>
      <c r="F270" s="11"/>
      <c r="G270" s="11"/>
      <c r="H270" s="11"/>
      <c r="I270" s="11"/>
      <c r="J270" s="11"/>
    </row>
    <row r="271" spans="1:10" ht="14.25">
      <c r="A271" s="11"/>
      <c r="B271" s="11"/>
      <c r="C271" s="11"/>
      <c r="D271" s="11"/>
      <c r="E271" s="11"/>
      <c r="F271" s="11"/>
      <c r="G271" s="11"/>
      <c r="H271" s="11"/>
      <c r="I271" s="11"/>
      <c r="J271" s="11"/>
    </row>
  </sheetData>
  <pageMargins left="1.125" right="0.32" top="0.94488188976377996" bottom="1.49606299212598" header="0.511811023622047" footer="1.1811023622047201"/>
  <pageSetup firstPageNumber="342"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191"/>
  <sheetViews>
    <sheetView workbookViewId="0">
      <selection activeCell="R10" sqref="R10"/>
    </sheetView>
  </sheetViews>
  <sheetFormatPr defaultRowHeight="12.75"/>
  <cols>
    <col min="1" max="1" width="25.5703125" style="30" customWidth="1"/>
    <col min="2" max="4" width="10.85546875" style="30" hidden="1" customWidth="1"/>
    <col min="5" max="8" width="10.85546875" style="30" customWidth="1"/>
    <col min="9" max="9" width="11.28515625" style="30" customWidth="1"/>
    <col min="10" max="10" width="10.28515625" style="30" bestFit="1" customWidth="1"/>
    <col min="11" max="16384" width="9.140625" style="282"/>
  </cols>
  <sheetData>
    <row r="1" spans="1:10" s="270" customFormat="1" ht="24" customHeight="1">
      <c r="A1" s="269" t="s">
        <v>670</v>
      </c>
      <c r="B1" s="269"/>
    </row>
    <row r="2" spans="1:10" s="270" customFormat="1" ht="20.100000000000001" customHeight="1">
      <c r="A2" s="272" t="s">
        <v>473</v>
      </c>
      <c r="B2" s="269"/>
    </row>
    <row r="3" spans="1:10" s="270" customFormat="1" ht="9.75" customHeight="1">
      <c r="A3" s="269"/>
      <c r="B3" s="269"/>
    </row>
    <row r="4" spans="1:10" s="30" customFormat="1" ht="20.100000000000001" customHeight="1">
      <c r="A4" s="273"/>
      <c r="B4" s="274"/>
      <c r="C4" s="29"/>
      <c r="E4" s="29"/>
      <c r="G4" s="281"/>
      <c r="H4" s="275"/>
      <c r="I4" s="275" t="s">
        <v>408</v>
      </c>
    </row>
    <row r="5" spans="1:10" s="30" customFormat="1" ht="27" customHeight="1">
      <c r="A5" s="29"/>
      <c r="B5" s="12">
        <v>2010</v>
      </c>
      <c r="C5" s="12">
        <v>2014</v>
      </c>
      <c r="D5" s="12">
        <v>2015</v>
      </c>
      <c r="E5" s="12">
        <v>2016</v>
      </c>
      <c r="F5" s="12">
        <v>2017</v>
      </c>
      <c r="G5" s="12">
        <v>2018</v>
      </c>
      <c r="H5" s="12">
        <v>2019</v>
      </c>
      <c r="I5" s="12">
        <v>2020</v>
      </c>
    </row>
    <row r="6" spans="1:10" s="30" customFormat="1" ht="7.5" customHeight="1">
      <c r="A6" s="29"/>
      <c r="B6" s="346"/>
      <c r="C6" s="29"/>
      <c r="D6" s="29"/>
      <c r="E6" s="29"/>
      <c r="F6" s="29"/>
      <c r="G6" s="29"/>
      <c r="H6" s="29"/>
      <c r="I6" s="29"/>
    </row>
    <row r="7" spans="1:10" s="30" customFormat="1" ht="25.5" customHeight="1">
      <c r="A7" s="324" t="s">
        <v>2</v>
      </c>
      <c r="B7" s="362">
        <v>71558</v>
      </c>
      <c r="C7" s="362">
        <f t="shared" ref="C7:D7" si="0">SUM(C8:C31)</f>
        <v>39435.300000000003</v>
      </c>
      <c r="D7" s="362">
        <f t="shared" si="0"/>
        <v>28038.1</v>
      </c>
      <c r="E7" s="362">
        <v>25418</v>
      </c>
      <c r="F7" s="362">
        <v>32737.1</v>
      </c>
      <c r="G7" s="362">
        <v>23753.599999999999</v>
      </c>
      <c r="H7" s="362">
        <v>23279.199999999997</v>
      </c>
      <c r="I7" s="362">
        <v>18191.04</v>
      </c>
      <c r="J7" s="137"/>
    </row>
    <row r="8" spans="1:10" s="30" customFormat="1" ht="19.5" customHeight="1">
      <c r="A8" s="19" t="s">
        <v>3</v>
      </c>
      <c r="B8" s="117">
        <v>0</v>
      </c>
      <c r="C8" s="117">
        <v>13</v>
      </c>
      <c r="D8" s="117">
        <v>12.5</v>
      </c>
      <c r="E8" s="117">
        <v>13</v>
      </c>
      <c r="F8" s="117">
        <v>52</v>
      </c>
      <c r="G8" s="117">
        <v>6.2</v>
      </c>
      <c r="H8" s="117">
        <v>6.3</v>
      </c>
      <c r="I8" s="117">
        <v>6.24</v>
      </c>
      <c r="J8" s="122"/>
    </row>
    <row r="9" spans="1:10" s="30" customFormat="1" ht="19.5" customHeight="1">
      <c r="A9" s="186" t="s">
        <v>4</v>
      </c>
      <c r="B9" s="117"/>
      <c r="C9" s="117"/>
      <c r="D9" s="117"/>
      <c r="E9" s="117"/>
      <c r="F9" s="117"/>
      <c r="G9" s="356"/>
      <c r="H9" s="117"/>
      <c r="I9" s="117"/>
      <c r="J9" s="122"/>
    </row>
    <row r="10" spans="1:10" s="30" customFormat="1" ht="19.5" customHeight="1">
      <c r="A10" s="19" t="s">
        <v>5</v>
      </c>
      <c r="B10" s="117">
        <v>0</v>
      </c>
      <c r="C10" s="117">
        <v>0</v>
      </c>
      <c r="D10" s="117">
        <v>0</v>
      </c>
      <c r="E10" s="117">
        <v>0</v>
      </c>
      <c r="F10" s="117">
        <v>0</v>
      </c>
      <c r="G10" s="117">
        <v>0</v>
      </c>
      <c r="H10" s="117">
        <v>0</v>
      </c>
      <c r="I10" s="117">
        <v>0</v>
      </c>
      <c r="J10" s="122"/>
    </row>
    <row r="11" spans="1:10" s="30" customFormat="1" ht="19.5" customHeight="1">
      <c r="A11" s="186" t="s">
        <v>6</v>
      </c>
      <c r="B11" s="117"/>
      <c r="C11" s="117"/>
      <c r="D11" s="117"/>
      <c r="E11" s="117"/>
      <c r="F11" s="117"/>
      <c r="G11" s="356"/>
      <c r="H11" s="117"/>
      <c r="I11" s="117"/>
      <c r="J11" s="122"/>
    </row>
    <row r="12" spans="1:10" s="30" customFormat="1" ht="19.5" customHeight="1">
      <c r="A12" s="19" t="s">
        <v>7</v>
      </c>
      <c r="B12" s="117">
        <v>96</v>
      </c>
      <c r="C12" s="117">
        <v>192</v>
      </c>
      <c r="D12" s="117">
        <v>193</v>
      </c>
      <c r="E12" s="117">
        <v>193</v>
      </c>
      <c r="F12" s="117">
        <v>385.6</v>
      </c>
      <c r="G12" s="356">
        <v>385.6</v>
      </c>
      <c r="H12" s="117">
        <v>384</v>
      </c>
      <c r="I12" s="117">
        <v>388</v>
      </c>
      <c r="J12" s="122"/>
    </row>
    <row r="13" spans="1:10" s="30" customFormat="1" ht="19.5" customHeight="1">
      <c r="A13" s="186" t="s">
        <v>8</v>
      </c>
      <c r="B13" s="117"/>
      <c r="C13" s="117"/>
      <c r="D13" s="117"/>
      <c r="E13" s="117"/>
      <c r="F13" s="117"/>
      <c r="G13" s="356"/>
      <c r="H13" s="117"/>
      <c r="I13" s="117"/>
      <c r="J13" s="122"/>
    </row>
    <row r="14" spans="1:10" s="30" customFormat="1" ht="19.5" customHeight="1">
      <c r="A14" s="19" t="s">
        <v>9</v>
      </c>
      <c r="B14" s="117">
        <v>0</v>
      </c>
      <c r="C14" s="117">
        <v>0</v>
      </c>
      <c r="D14" s="117">
        <v>0</v>
      </c>
      <c r="E14" s="117">
        <v>0</v>
      </c>
      <c r="F14" s="117">
        <v>0</v>
      </c>
      <c r="G14" s="117">
        <v>0</v>
      </c>
      <c r="H14" s="117">
        <v>0</v>
      </c>
      <c r="I14" s="117">
        <v>0</v>
      </c>
      <c r="J14" s="122"/>
    </row>
    <row r="15" spans="1:10" s="30" customFormat="1" ht="19.5" customHeight="1">
      <c r="A15" s="186" t="s">
        <v>31</v>
      </c>
      <c r="B15" s="117"/>
      <c r="C15" s="117"/>
      <c r="D15" s="117"/>
      <c r="E15" s="117"/>
      <c r="F15" s="117"/>
      <c r="G15" s="356"/>
      <c r="H15" s="117"/>
      <c r="I15" s="117"/>
      <c r="J15" s="122"/>
    </row>
    <row r="16" spans="1:10" s="30" customFormat="1" ht="19.5" customHeight="1">
      <c r="A16" s="19" t="s">
        <v>11</v>
      </c>
      <c r="B16" s="117">
        <v>840</v>
      </c>
      <c r="C16" s="117">
        <v>541.70000000000005</v>
      </c>
      <c r="D16" s="117">
        <v>366</v>
      </c>
      <c r="E16" s="117">
        <v>363</v>
      </c>
      <c r="F16" s="117">
        <v>541.20000000000005</v>
      </c>
      <c r="G16" s="117">
        <v>505.6</v>
      </c>
      <c r="H16" s="117">
        <v>504.1</v>
      </c>
      <c r="I16" s="117">
        <v>314.60000000000002</v>
      </c>
      <c r="J16" s="122"/>
    </row>
    <row r="17" spans="1:10" s="30" customFormat="1" ht="19.5" customHeight="1">
      <c r="A17" s="186" t="s">
        <v>32</v>
      </c>
      <c r="B17" s="117"/>
      <c r="C17" s="117"/>
      <c r="D17" s="117"/>
      <c r="E17" s="117"/>
      <c r="F17" s="117"/>
      <c r="G17" s="356"/>
      <c r="H17" s="117"/>
      <c r="I17" s="117"/>
      <c r="J17" s="122"/>
    </row>
    <row r="18" spans="1:10" s="30" customFormat="1" ht="19.5" customHeight="1">
      <c r="A18" s="19" t="s">
        <v>13</v>
      </c>
      <c r="B18" s="117">
        <v>0</v>
      </c>
      <c r="C18" s="117">
        <v>0</v>
      </c>
      <c r="D18" s="117">
        <v>0</v>
      </c>
      <c r="E18" s="117">
        <v>0</v>
      </c>
      <c r="F18" s="117">
        <v>0</v>
      </c>
      <c r="G18" s="117">
        <v>0</v>
      </c>
      <c r="H18" s="117">
        <v>0</v>
      </c>
      <c r="I18" s="117">
        <v>0</v>
      </c>
      <c r="J18" s="122"/>
    </row>
    <row r="19" spans="1:10" s="30" customFormat="1" ht="19.5" customHeight="1">
      <c r="A19" s="186" t="s">
        <v>34</v>
      </c>
      <c r="B19" s="117"/>
      <c r="C19" s="117"/>
      <c r="D19" s="117"/>
      <c r="E19" s="117"/>
      <c r="F19" s="117"/>
      <c r="G19" s="356"/>
      <c r="H19" s="117"/>
      <c r="I19" s="117"/>
      <c r="J19" s="122"/>
    </row>
    <row r="20" spans="1:10" s="30" customFormat="1" ht="19.5" customHeight="1">
      <c r="A20" s="19" t="s">
        <v>15</v>
      </c>
      <c r="B20" s="117">
        <v>0</v>
      </c>
      <c r="C20" s="117">
        <v>513</v>
      </c>
      <c r="D20" s="117">
        <v>192.6</v>
      </c>
      <c r="E20" s="117">
        <v>135</v>
      </c>
      <c r="F20" s="117">
        <v>247.5</v>
      </c>
      <c r="G20" s="117">
        <v>54</v>
      </c>
      <c r="H20" s="117">
        <v>9</v>
      </c>
      <c r="I20" s="117">
        <v>0</v>
      </c>
      <c r="J20" s="21"/>
    </row>
    <row r="21" spans="1:10" s="30" customFormat="1" ht="19.5" customHeight="1">
      <c r="A21" s="186" t="s">
        <v>35</v>
      </c>
      <c r="B21" s="117"/>
      <c r="C21" s="117"/>
      <c r="D21" s="117"/>
      <c r="E21" s="117"/>
      <c r="F21" s="117"/>
      <c r="G21" s="356"/>
      <c r="H21" s="117"/>
      <c r="I21" s="117"/>
      <c r="J21" s="21"/>
    </row>
    <row r="22" spans="1:10" s="30" customFormat="1" ht="19.5" customHeight="1">
      <c r="A22" s="19" t="s">
        <v>17</v>
      </c>
      <c r="B22" s="117">
        <v>0</v>
      </c>
      <c r="C22" s="117">
        <v>0</v>
      </c>
      <c r="D22" s="117">
        <v>57</v>
      </c>
      <c r="E22" s="117">
        <v>0</v>
      </c>
      <c r="F22" s="117">
        <v>0</v>
      </c>
      <c r="G22" s="117">
        <v>0</v>
      </c>
      <c r="H22" s="117">
        <v>0</v>
      </c>
      <c r="I22" s="117">
        <v>28</v>
      </c>
    </row>
    <row r="23" spans="1:10" s="30" customFormat="1" ht="19.5" customHeight="1">
      <c r="A23" s="186" t="s">
        <v>36</v>
      </c>
      <c r="B23" s="117"/>
      <c r="C23" s="117"/>
      <c r="D23" s="117"/>
      <c r="E23" s="117"/>
      <c r="F23" s="117"/>
      <c r="G23" s="356"/>
      <c r="H23" s="117"/>
      <c r="I23" s="117"/>
    </row>
    <row r="24" spans="1:10" s="30" customFormat="1" ht="19.5" customHeight="1">
      <c r="A24" s="19" t="s">
        <v>19</v>
      </c>
      <c r="B24" s="117">
        <v>0</v>
      </c>
      <c r="C24" s="117">
        <v>648</v>
      </c>
      <c r="D24" s="117">
        <v>671</v>
      </c>
      <c r="E24" s="117">
        <v>640</v>
      </c>
      <c r="F24" s="117">
        <v>762.6</v>
      </c>
      <c r="G24" s="117">
        <v>773.4</v>
      </c>
      <c r="H24" s="117">
        <v>578.5</v>
      </c>
      <c r="I24" s="117">
        <v>1415.4</v>
      </c>
    </row>
    <row r="25" spans="1:10" s="30" customFormat="1" ht="19.5" customHeight="1">
      <c r="A25" s="186" t="s">
        <v>37</v>
      </c>
      <c r="B25" s="117"/>
      <c r="C25" s="117"/>
      <c r="D25" s="117"/>
      <c r="E25" s="117"/>
      <c r="F25" s="117"/>
      <c r="G25" s="356"/>
      <c r="H25" s="117"/>
      <c r="I25" s="117"/>
    </row>
    <row r="26" spans="1:10" s="30" customFormat="1" ht="19.5" customHeight="1">
      <c r="A26" s="19" t="s">
        <v>21</v>
      </c>
      <c r="B26" s="117">
        <v>40150</v>
      </c>
      <c r="C26" s="117">
        <v>9746.7000000000007</v>
      </c>
      <c r="D26" s="117">
        <v>6000</v>
      </c>
      <c r="E26" s="117">
        <v>3464</v>
      </c>
      <c r="F26" s="117">
        <v>2570.6</v>
      </c>
      <c r="G26" s="117">
        <v>1099.8</v>
      </c>
      <c r="H26" s="117">
        <v>1039.2</v>
      </c>
      <c r="I26" s="117">
        <v>597.79999999999995</v>
      </c>
    </row>
    <row r="27" spans="1:10" s="30" customFormat="1" ht="19.5" customHeight="1">
      <c r="A27" s="186" t="s">
        <v>38</v>
      </c>
      <c r="B27" s="117"/>
      <c r="C27" s="117"/>
      <c r="D27" s="117"/>
      <c r="E27" s="117"/>
      <c r="F27" s="117"/>
      <c r="G27" s="356"/>
      <c r="H27" s="117"/>
      <c r="I27" s="117"/>
    </row>
    <row r="28" spans="1:10" s="30" customFormat="1" ht="19.5" customHeight="1">
      <c r="A28" s="19" t="s">
        <v>23</v>
      </c>
      <c r="B28" s="117">
        <v>28400</v>
      </c>
      <c r="C28" s="117">
        <v>15379.3</v>
      </c>
      <c r="D28" s="117">
        <v>11719</v>
      </c>
      <c r="E28" s="117">
        <v>11872</v>
      </c>
      <c r="F28" s="117">
        <v>16239.6</v>
      </c>
      <c r="G28" s="117">
        <v>15522</v>
      </c>
      <c r="H28" s="117">
        <v>14816</v>
      </c>
      <c r="I28" s="117">
        <v>8705</v>
      </c>
    </row>
    <row r="29" spans="1:10" s="30" customFormat="1" ht="19.5" customHeight="1">
      <c r="A29" s="186" t="s">
        <v>39</v>
      </c>
      <c r="B29" s="117"/>
      <c r="C29" s="117"/>
      <c r="D29" s="117"/>
      <c r="E29" s="117"/>
      <c r="F29" s="117"/>
      <c r="G29" s="356"/>
      <c r="H29" s="117"/>
      <c r="I29" s="117"/>
    </row>
    <row r="30" spans="1:10" s="30" customFormat="1" ht="19.5" customHeight="1">
      <c r="A30" s="19" t="s">
        <v>25</v>
      </c>
      <c r="B30" s="117">
        <v>2072</v>
      </c>
      <c r="C30" s="117">
        <v>12401.6</v>
      </c>
      <c r="D30" s="117">
        <v>8827</v>
      </c>
      <c r="E30" s="117">
        <v>8738</v>
      </c>
      <c r="F30" s="117">
        <v>11938</v>
      </c>
      <c r="G30" s="117">
        <v>5407</v>
      </c>
      <c r="H30" s="117">
        <v>5942.1</v>
      </c>
      <c r="I30" s="117">
        <v>6736</v>
      </c>
    </row>
    <row r="31" spans="1:10" s="30" customFormat="1" ht="19.5" customHeight="1">
      <c r="A31" s="186" t="s">
        <v>40</v>
      </c>
      <c r="B31" s="116"/>
      <c r="C31" s="116"/>
      <c r="D31" s="116"/>
      <c r="E31" s="116"/>
      <c r="F31" s="116"/>
      <c r="G31" s="356"/>
      <c r="H31" s="116"/>
      <c r="I31" s="29"/>
    </row>
    <row r="32" spans="1:10" s="30" customFormat="1" ht="9.75" customHeight="1">
      <c r="A32" s="273"/>
      <c r="B32" s="273"/>
      <c r="C32" s="275"/>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29"/>
      <c r="B34" s="29"/>
      <c r="C34" s="29"/>
      <c r="D34" s="29"/>
      <c r="E34" s="29"/>
      <c r="F34" s="29"/>
      <c r="G34" s="29"/>
      <c r="H34" s="29"/>
      <c r="I34" s="29"/>
    </row>
    <row r="35" spans="1:9" s="30" customFormat="1" ht="20.100000000000001" customHeight="1">
      <c r="A35" s="126"/>
      <c r="B35" s="127"/>
      <c r="C35" s="29"/>
      <c r="D35" s="29"/>
      <c r="E35" s="29"/>
      <c r="F35" s="29"/>
      <c r="G35" s="29"/>
      <c r="H35" s="29"/>
      <c r="I35" s="29"/>
    </row>
    <row r="36" spans="1:9" s="30" customFormat="1" ht="20.100000000000001" customHeight="1">
      <c r="A36" s="128"/>
      <c r="B36" s="126"/>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row r="61" s="30" customFormat="1"/>
    <row r="62" s="30" customFormat="1"/>
    <row r="63" s="30" customFormat="1"/>
    <row r="64" s="30" customFormat="1"/>
    <row r="65" s="30" customFormat="1"/>
    <row r="66" s="30" customFormat="1"/>
    <row r="67" s="30" customFormat="1"/>
    <row r="68" s="30" customFormat="1"/>
    <row r="69" s="30" customFormat="1"/>
    <row r="70" s="30" customFormat="1"/>
    <row r="71" s="30" customFormat="1"/>
    <row r="72" s="30" customFormat="1"/>
    <row r="73" s="30" customFormat="1"/>
    <row r="74" s="30" customFormat="1"/>
    <row r="75" s="30" customFormat="1"/>
    <row r="76" s="30" customFormat="1"/>
    <row r="77" s="30" customFormat="1"/>
    <row r="78" s="30" customFormat="1"/>
    <row r="79" s="30" customFormat="1"/>
    <row r="80" s="30" customFormat="1"/>
    <row r="81" s="30" customFormat="1"/>
    <row r="82" s="30" customFormat="1"/>
    <row r="83" s="30" customFormat="1"/>
    <row r="84" s="30" customFormat="1"/>
    <row r="85" s="30" customFormat="1"/>
    <row r="86" s="30" customFormat="1"/>
    <row r="87" s="30" customFormat="1"/>
    <row r="88" s="30" customFormat="1"/>
    <row r="89" s="30" customFormat="1"/>
    <row r="90" s="30" customFormat="1"/>
    <row r="91" s="30" customFormat="1"/>
    <row r="92" s="30" customFormat="1"/>
    <row r="93" s="30" customFormat="1"/>
    <row r="94" s="30" customFormat="1"/>
    <row r="95" s="30" customFormat="1"/>
    <row r="96" s="30" customFormat="1"/>
    <row r="97" s="30" customFormat="1"/>
    <row r="98" s="30" customFormat="1"/>
    <row r="99" s="30" customFormat="1"/>
    <row r="100" s="30" customFormat="1"/>
    <row r="101" s="30" customFormat="1"/>
    <row r="102" s="30" customFormat="1"/>
    <row r="103" s="30" customFormat="1"/>
    <row r="104" s="30" customFormat="1"/>
    <row r="105" s="30" customFormat="1"/>
    <row r="106" s="30" customFormat="1"/>
    <row r="107" s="30" customFormat="1"/>
    <row r="108" s="30" customFormat="1"/>
    <row r="109" s="30" customFormat="1"/>
    <row r="110" s="30" customFormat="1"/>
    <row r="111" s="30" customFormat="1"/>
    <row r="112" s="30" customFormat="1"/>
    <row r="113" s="30" customFormat="1"/>
    <row r="114" s="30" customFormat="1"/>
    <row r="115" s="30" customFormat="1"/>
    <row r="116" s="30" customFormat="1"/>
    <row r="117" s="30" customFormat="1"/>
    <row r="118" s="30" customFormat="1"/>
    <row r="119" s="30" customFormat="1"/>
    <row r="120" s="30" customFormat="1"/>
    <row r="121" s="30" customFormat="1"/>
    <row r="122" s="30" customFormat="1"/>
    <row r="123" s="30" customFormat="1"/>
    <row r="124" s="30" customFormat="1"/>
    <row r="125" s="30" customFormat="1"/>
    <row r="126" s="30" customFormat="1"/>
    <row r="127" s="30" customFormat="1"/>
    <row r="128" s="30" customFormat="1"/>
    <row r="129" s="30" customFormat="1"/>
    <row r="130" s="30" customFormat="1"/>
    <row r="131" s="30" customFormat="1"/>
    <row r="132" s="30" customFormat="1"/>
    <row r="133" s="30" customFormat="1"/>
    <row r="134" s="30" customFormat="1"/>
    <row r="135" s="30" customFormat="1"/>
    <row r="136" s="30" customFormat="1"/>
    <row r="137" s="30" customFormat="1"/>
    <row r="138" s="30" customFormat="1"/>
    <row r="139" s="30" customFormat="1"/>
    <row r="140" s="30" customFormat="1"/>
    <row r="141" s="30" customFormat="1"/>
    <row r="142" s="30" customFormat="1"/>
    <row r="143" s="30" customFormat="1"/>
    <row r="144" s="30" customFormat="1"/>
    <row r="145" s="30" customFormat="1"/>
    <row r="146" s="30" customFormat="1"/>
    <row r="147" s="30" customFormat="1"/>
    <row r="148" s="30" customFormat="1"/>
    <row r="149" s="30" customFormat="1"/>
    <row r="150" s="30" customFormat="1"/>
    <row r="151" s="30" customFormat="1"/>
    <row r="152" s="30" customFormat="1"/>
    <row r="153" s="30" customFormat="1"/>
    <row r="154" s="30" customFormat="1"/>
    <row r="155" s="30" customFormat="1"/>
    <row r="156" s="30" customFormat="1"/>
    <row r="157" s="30" customFormat="1"/>
    <row r="158" s="30" customFormat="1"/>
    <row r="159" s="30" customFormat="1"/>
    <row r="160" s="30" customFormat="1"/>
    <row r="161" s="30" customFormat="1"/>
    <row r="162" s="30" customFormat="1"/>
    <row r="163" s="30" customFormat="1"/>
    <row r="164" s="30" customFormat="1"/>
    <row r="165" s="30" customFormat="1"/>
    <row r="166" s="30" customFormat="1"/>
    <row r="167" s="30" customFormat="1"/>
    <row r="168" s="30" customFormat="1"/>
    <row r="169" s="30" customFormat="1"/>
    <row r="170" s="30" customFormat="1"/>
    <row r="171" s="30" customFormat="1"/>
    <row r="172" s="30" customFormat="1"/>
    <row r="173" s="30" customFormat="1"/>
    <row r="174" s="30" customFormat="1"/>
    <row r="175" s="30" customFormat="1"/>
    <row r="176" s="30" customFormat="1"/>
    <row r="177" s="30" customFormat="1"/>
    <row r="178" s="30" customFormat="1"/>
    <row r="179" s="30" customFormat="1"/>
    <row r="180" s="30" customFormat="1"/>
    <row r="181" s="30" customFormat="1"/>
    <row r="182" s="30" customFormat="1"/>
    <row r="183" s="30" customFormat="1"/>
    <row r="184" s="30" customFormat="1"/>
    <row r="185" s="30" customFormat="1"/>
    <row r="186" s="30" customFormat="1"/>
    <row r="187" s="30" customFormat="1"/>
    <row r="188" s="30" customFormat="1"/>
    <row r="189" s="30" customFormat="1"/>
    <row r="190" s="30" customFormat="1"/>
    <row r="191" s="30" customFormat="1"/>
  </sheetData>
  <pageMargins left="0.98425196850393704" right="0.98425196850393704" top="0.94488188976377996" bottom="1.49606299212598" header="0.511811023622047" footer="1.1811023622047201"/>
  <pageSetup paperSize="9" firstPageNumber="388"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4"/>
  <sheetViews>
    <sheetView workbookViewId="0">
      <selection activeCell="R10" sqref="R10"/>
    </sheetView>
  </sheetViews>
  <sheetFormatPr defaultRowHeight="12.75"/>
  <cols>
    <col min="1" max="1" width="25.5703125" style="30" customWidth="1"/>
    <col min="2" max="4" width="10.85546875" style="30" hidden="1" customWidth="1"/>
    <col min="5" max="8" width="10.85546875" style="30" customWidth="1"/>
    <col min="9" max="10" width="9.140625" style="30"/>
    <col min="11" max="16384" width="9.140625" style="282"/>
  </cols>
  <sheetData>
    <row r="1" spans="1:10" s="270" customFormat="1" ht="24" customHeight="1">
      <c r="A1" s="269" t="s">
        <v>671</v>
      </c>
      <c r="B1" s="269"/>
    </row>
    <row r="2" spans="1:10" s="270" customFormat="1" ht="20.100000000000001" customHeight="1">
      <c r="A2" s="272" t="s">
        <v>474</v>
      </c>
      <c r="B2" s="269"/>
    </row>
    <row r="3" spans="1:10" s="270" customFormat="1" ht="9.75" customHeight="1">
      <c r="A3" s="269"/>
      <c r="B3" s="269"/>
    </row>
    <row r="4" spans="1:10" s="30" customFormat="1" ht="20.100000000000001" customHeight="1">
      <c r="A4" s="273"/>
      <c r="B4" s="274"/>
      <c r="C4" s="273"/>
      <c r="E4" s="29"/>
      <c r="G4" s="281"/>
      <c r="H4" s="275"/>
      <c r="I4" s="275" t="s">
        <v>458</v>
      </c>
    </row>
    <row r="5" spans="1:10" s="30" customFormat="1" ht="27" customHeight="1">
      <c r="A5" s="29"/>
      <c r="B5" s="12">
        <v>2010</v>
      </c>
      <c r="C5" s="12">
        <v>2014</v>
      </c>
      <c r="D5" s="12">
        <v>2015</v>
      </c>
      <c r="E5" s="12">
        <v>2016</v>
      </c>
      <c r="F5" s="12">
        <v>2017</v>
      </c>
      <c r="G5" s="12">
        <v>2018</v>
      </c>
      <c r="H5" s="12">
        <v>2019</v>
      </c>
      <c r="I5" s="12">
        <v>2020</v>
      </c>
    </row>
    <row r="6" spans="1:10" s="30" customFormat="1" ht="7.5" customHeight="1">
      <c r="A6" s="29"/>
      <c r="B6" s="278"/>
      <c r="C6" s="29"/>
      <c r="D6" s="29"/>
      <c r="E6" s="29"/>
      <c r="F6" s="29"/>
      <c r="G6" s="29"/>
      <c r="H6" s="29"/>
      <c r="I6" s="29"/>
    </row>
    <row r="7" spans="1:10" s="30" customFormat="1" ht="25.5" customHeight="1">
      <c r="A7" s="324" t="s">
        <v>2</v>
      </c>
      <c r="B7" s="362">
        <v>108</v>
      </c>
      <c r="C7" s="362">
        <f t="shared" ref="C7:D7" si="0">SUM(C8:C31)</f>
        <v>267.40000000000003</v>
      </c>
      <c r="D7" s="362">
        <f t="shared" si="0"/>
        <v>283.60000000000002</v>
      </c>
      <c r="E7" s="362">
        <v>370</v>
      </c>
      <c r="F7" s="362">
        <v>514.80000000000007</v>
      </c>
      <c r="G7" s="362">
        <v>170.79</v>
      </c>
      <c r="H7" s="362">
        <v>557.90000000000009</v>
      </c>
      <c r="I7" s="362">
        <v>722.2</v>
      </c>
      <c r="J7" s="137"/>
    </row>
    <row r="8" spans="1:10" s="30" customFormat="1" ht="19.5" customHeight="1">
      <c r="A8" s="19" t="s">
        <v>3</v>
      </c>
      <c r="B8" s="117">
        <v>0</v>
      </c>
      <c r="C8" s="117">
        <v>1.7</v>
      </c>
      <c r="D8" s="117">
        <v>1.6</v>
      </c>
      <c r="E8" s="117">
        <v>0</v>
      </c>
      <c r="F8" s="117">
        <v>0</v>
      </c>
      <c r="G8" s="117">
        <v>0.7</v>
      </c>
      <c r="H8" s="117">
        <v>2.1</v>
      </c>
      <c r="I8" s="117">
        <v>3</v>
      </c>
      <c r="J8" s="122"/>
    </row>
    <row r="9" spans="1:10" s="30" customFormat="1" ht="19.5" customHeight="1">
      <c r="A9" s="186" t="s">
        <v>4</v>
      </c>
      <c r="B9" s="117"/>
      <c r="C9" s="117"/>
      <c r="D9" s="117"/>
      <c r="E9" s="117"/>
      <c r="F9" s="117"/>
      <c r="G9" s="356"/>
      <c r="H9" s="117"/>
      <c r="I9" s="29"/>
      <c r="J9" s="122"/>
    </row>
    <row r="10" spans="1:10" s="30" customFormat="1" ht="19.5" customHeight="1">
      <c r="A10" s="19" t="s">
        <v>5</v>
      </c>
      <c r="B10" s="117">
        <v>0</v>
      </c>
      <c r="C10" s="117">
        <v>0</v>
      </c>
      <c r="D10" s="117">
        <v>0</v>
      </c>
      <c r="E10" s="117">
        <v>0</v>
      </c>
      <c r="F10" s="117">
        <v>0</v>
      </c>
      <c r="G10" s="117">
        <v>0</v>
      </c>
      <c r="H10" s="117">
        <v>0</v>
      </c>
      <c r="I10" s="117">
        <v>0</v>
      </c>
      <c r="J10" s="122"/>
    </row>
    <row r="11" spans="1:10" s="30" customFormat="1" ht="19.5" customHeight="1">
      <c r="A11" s="186" t="s">
        <v>6</v>
      </c>
      <c r="B11" s="117"/>
      <c r="C11" s="117"/>
      <c r="D11" s="117"/>
      <c r="E11" s="117"/>
      <c r="F11" s="117"/>
      <c r="G11" s="356"/>
      <c r="H11" s="117"/>
      <c r="I11" s="29"/>
      <c r="J11" s="122"/>
    </row>
    <row r="12" spans="1:10" s="30" customFormat="1" ht="19.5" customHeight="1">
      <c r="A12" s="19" t="s">
        <v>7</v>
      </c>
      <c r="B12" s="117">
        <v>18</v>
      </c>
      <c r="C12" s="117">
        <v>47.5</v>
      </c>
      <c r="D12" s="117">
        <v>46.5</v>
      </c>
      <c r="E12" s="117">
        <v>46</v>
      </c>
      <c r="F12" s="117">
        <v>53</v>
      </c>
      <c r="G12" s="117">
        <v>15</v>
      </c>
      <c r="H12" s="117">
        <v>20</v>
      </c>
      <c r="I12" s="29">
        <v>18.5</v>
      </c>
      <c r="J12" s="122"/>
    </row>
    <row r="13" spans="1:10" s="30" customFormat="1" ht="19.5" customHeight="1">
      <c r="A13" s="186" t="s">
        <v>8</v>
      </c>
      <c r="B13" s="117"/>
      <c r="C13" s="117"/>
      <c r="D13" s="117"/>
      <c r="E13" s="117"/>
      <c r="F13" s="117"/>
      <c r="G13" s="356"/>
      <c r="H13" s="117"/>
      <c r="I13" s="29"/>
      <c r="J13" s="122"/>
    </row>
    <row r="14" spans="1:10" s="30" customFormat="1" ht="19.5" customHeight="1">
      <c r="A14" s="19" t="s">
        <v>9</v>
      </c>
      <c r="B14" s="117">
        <v>0</v>
      </c>
      <c r="C14" s="117">
        <v>0</v>
      </c>
      <c r="D14" s="117">
        <v>0</v>
      </c>
      <c r="E14" s="117">
        <v>0</v>
      </c>
      <c r="F14" s="117">
        <v>0</v>
      </c>
      <c r="G14" s="117">
        <v>0</v>
      </c>
      <c r="H14" s="117">
        <v>0</v>
      </c>
      <c r="I14" s="117">
        <v>0</v>
      </c>
      <c r="J14" s="122"/>
    </row>
    <row r="15" spans="1:10" s="30" customFormat="1" ht="19.5" customHeight="1">
      <c r="A15" s="186" t="s">
        <v>31</v>
      </c>
      <c r="B15" s="117"/>
      <c r="C15" s="117"/>
      <c r="D15" s="117"/>
      <c r="E15" s="117"/>
      <c r="F15" s="117"/>
      <c r="G15" s="356"/>
      <c r="H15" s="117"/>
      <c r="I15" s="29"/>
      <c r="J15" s="122"/>
    </row>
    <row r="16" spans="1:10" s="30" customFormat="1" ht="19.5" customHeight="1">
      <c r="A16" s="19" t="s">
        <v>11</v>
      </c>
      <c r="B16" s="117">
        <v>73</v>
      </c>
      <c r="C16" s="117">
        <v>67.8</v>
      </c>
      <c r="D16" s="117">
        <v>112.2</v>
      </c>
      <c r="E16" s="117">
        <v>120</v>
      </c>
      <c r="F16" s="117">
        <v>159.80000000000001</v>
      </c>
      <c r="G16" s="117">
        <v>66.5</v>
      </c>
      <c r="H16" s="117">
        <v>202</v>
      </c>
      <c r="I16" s="29">
        <v>232.4</v>
      </c>
      <c r="J16" s="122"/>
    </row>
    <row r="17" spans="1:10" s="30" customFormat="1" ht="19.5" customHeight="1">
      <c r="A17" s="186" t="s">
        <v>32</v>
      </c>
      <c r="B17" s="117"/>
      <c r="C17" s="117"/>
      <c r="D17" s="117"/>
      <c r="E17" s="117"/>
      <c r="F17" s="117"/>
      <c r="G17" s="356"/>
      <c r="H17" s="117"/>
      <c r="I17" s="29"/>
      <c r="J17" s="122"/>
    </row>
    <row r="18" spans="1:10" s="30" customFormat="1" ht="19.5" customHeight="1">
      <c r="A18" s="19" t="s">
        <v>13</v>
      </c>
      <c r="B18" s="117">
        <v>17</v>
      </c>
      <c r="C18" s="117">
        <v>10.9</v>
      </c>
      <c r="D18" s="117">
        <v>4.5999999999999996</v>
      </c>
      <c r="E18" s="117">
        <v>1</v>
      </c>
      <c r="F18" s="117">
        <v>13.8</v>
      </c>
      <c r="G18" s="117">
        <v>11.1</v>
      </c>
      <c r="H18" s="117">
        <v>12.5</v>
      </c>
      <c r="I18" s="29">
        <v>35.1</v>
      </c>
      <c r="J18" s="122"/>
    </row>
    <row r="19" spans="1:10" s="30" customFormat="1" ht="19.5" customHeight="1">
      <c r="A19" s="186" t="s">
        <v>34</v>
      </c>
      <c r="B19" s="117"/>
      <c r="C19" s="117"/>
      <c r="D19" s="117"/>
      <c r="E19" s="117"/>
      <c r="F19" s="117"/>
      <c r="G19" s="356"/>
      <c r="H19" s="117"/>
      <c r="I19" s="29"/>
      <c r="J19" s="122"/>
    </row>
    <row r="20" spans="1:10" s="30" customFormat="1" ht="19.5" customHeight="1">
      <c r="A20" s="19" t="s">
        <v>15</v>
      </c>
      <c r="B20" s="117">
        <v>0</v>
      </c>
      <c r="C20" s="117">
        <v>87.2</v>
      </c>
      <c r="D20" s="117">
        <v>69</v>
      </c>
      <c r="E20" s="117">
        <v>148</v>
      </c>
      <c r="F20" s="117">
        <v>150</v>
      </c>
      <c r="G20" s="117">
        <v>47</v>
      </c>
      <c r="H20" s="117">
        <v>223.2</v>
      </c>
      <c r="I20" s="29">
        <v>307</v>
      </c>
      <c r="J20" s="21"/>
    </row>
    <row r="21" spans="1:10" s="30" customFormat="1" ht="19.5" customHeight="1">
      <c r="A21" s="186" t="s">
        <v>35</v>
      </c>
      <c r="B21" s="117"/>
      <c r="C21" s="117"/>
      <c r="D21" s="117"/>
      <c r="E21" s="117"/>
      <c r="F21" s="117"/>
      <c r="G21" s="356"/>
      <c r="H21" s="117"/>
      <c r="I21" s="29"/>
      <c r="J21" s="21"/>
    </row>
    <row r="22" spans="1:10" s="30" customFormat="1" ht="19.5" customHeight="1">
      <c r="A22" s="19" t="s">
        <v>17</v>
      </c>
      <c r="B22" s="117">
        <v>0</v>
      </c>
      <c r="C22" s="117">
        <v>16.3</v>
      </c>
      <c r="D22" s="117">
        <v>19.5</v>
      </c>
      <c r="E22" s="117">
        <v>34</v>
      </c>
      <c r="F22" s="117">
        <v>110.1</v>
      </c>
      <c r="G22" s="117">
        <v>22.1</v>
      </c>
      <c r="H22" s="117">
        <v>68.7</v>
      </c>
      <c r="I22" s="29">
        <v>94.3</v>
      </c>
    </row>
    <row r="23" spans="1:10" s="30" customFormat="1" ht="19.5" customHeight="1">
      <c r="A23" s="186" t="s">
        <v>36</v>
      </c>
      <c r="B23" s="117"/>
      <c r="C23" s="117"/>
      <c r="D23" s="117"/>
      <c r="E23" s="117"/>
      <c r="F23" s="117"/>
      <c r="G23" s="356"/>
      <c r="H23" s="117"/>
      <c r="I23" s="29"/>
    </row>
    <row r="24" spans="1:10" s="30" customFormat="1" ht="19.5" customHeight="1">
      <c r="A24" s="19" t="s">
        <v>19</v>
      </c>
      <c r="B24" s="117">
        <v>0</v>
      </c>
      <c r="C24" s="117">
        <v>19.7</v>
      </c>
      <c r="D24" s="117">
        <v>21.6</v>
      </c>
      <c r="E24" s="117">
        <v>18</v>
      </c>
      <c r="F24" s="117">
        <v>23</v>
      </c>
      <c r="G24" s="117">
        <v>8.09</v>
      </c>
      <c r="H24" s="117">
        <v>21.6</v>
      </c>
      <c r="I24" s="29">
        <v>21</v>
      </c>
    </row>
    <row r="25" spans="1:10" s="30" customFormat="1" ht="19.5" customHeight="1">
      <c r="A25" s="186" t="s">
        <v>37</v>
      </c>
      <c r="B25" s="117"/>
      <c r="C25" s="117"/>
      <c r="D25" s="117"/>
      <c r="E25" s="117"/>
      <c r="F25" s="117"/>
      <c r="G25" s="356"/>
      <c r="H25" s="117"/>
      <c r="I25" s="29"/>
    </row>
    <row r="26" spans="1:10" s="30" customFormat="1" ht="19.5" customHeight="1">
      <c r="A26" s="19" t="s">
        <v>21</v>
      </c>
      <c r="B26" s="117">
        <v>0</v>
      </c>
      <c r="C26" s="117">
        <v>0</v>
      </c>
      <c r="D26" s="117">
        <v>0</v>
      </c>
      <c r="E26" s="117">
        <v>0</v>
      </c>
      <c r="F26" s="117">
        <v>0</v>
      </c>
      <c r="G26" s="117">
        <v>0</v>
      </c>
      <c r="H26" s="117">
        <v>0</v>
      </c>
      <c r="I26" s="117">
        <v>0</v>
      </c>
    </row>
    <row r="27" spans="1:10" s="30" customFormat="1" ht="19.5" customHeight="1">
      <c r="A27" s="186" t="s">
        <v>38</v>
      </c>
      <c r="B27" s="117"/>
      <c r="C27" s="117"/>
      <c r="D27" s="117"/>
      <c r="E27" s="117"/>
      <c r="F27" s="117"/>
      <c r="G27" s="356"/>
      <c r="H27" s="117"/>
      <c r="I27" s="29"/>
    </row>
    <row r="28" spans="1:10" s="30" customFormat="1" ht="19.5" customHeight="1">
      <c r="A28" s="19" t="s">
        <v>23</v>
      </c>
      <c r="B28" s="117">
        <v>0</v>
      </c>
      <c r="C28" s="117">
        <v>9.1999999999999993</v>
      </c>
      <c r="D28" s="117">
        <v>1.3</v>
      </c>
      <c r="E28" s="117">
        <v>1</v>
      </c>
      <c r="F28" s="117">
        <v>0.9</v>
      </c>
      <c r="G28" s="117">
        <v>0.1</v>
      </c>
      <c r="H28" s="117">
        <v>0.1</v>
      </c>
      <c r="I28" s="29">
        <v>0.2</v>
      </c>
    </row>
    <row r="29" spans="1:10" s="30" customFormat="1" ht="19.5" customHeight="1">
      <c r="A29" s="186" t="s">
        <v>39</v>
      </c>
      <c r="B29" s="117"/>
      <c r="C29" s="117"/>
      <c r="D29" s="117"/>
      <c r="E29" s="117"/>
      <c r="F29" s="117"/>
      <c r="G29" s="356"/>
      <c r="H29" s="117"/>
      <c r="I29" s="29"/>
    </row>
    <row r="30" spans="1:10" s="30" customFormat="1" ht="19.5" customHeight="1">
      <c r="A30" s="19" t="s">
        <v>25</v>
      </c>
      <c r="B30" s="117">
        <v>0</v>
      </c>
      <c r="C30" s="117">
        <v>7.1</v>
      </c>
      <c r="D30" s="117">
        <v>7.3</v>
      </c>
      <c r="E30" s="117">
        <v>2</v>
      </c>
      <c r="F30" s="117">
        <v>4.2</v>
      </c>
      <c r="G30" s="117">
        <v>0.2</v>
      </c>
      <c r="H30" s="117">
        <v>7.7</v>
      </c>
      <c r="I30" s="29">
        <v>10.7</v>
      </c>
    </row>
    <row r="31" spans="1:10" s="30" customFormat="1" ht="19.5" customHeight="1">
      <c r="A31" s="186" t="s">
        <v>40</v>
      </c>
      <c r="B31" s="116"/>
      <c r="C31" s="116"/>
      <c r="D31" s="116"/>
      <c r="E31" s="116"/>
      <c r="F31" s="116"/>
      <c r="G31" s="356"/>
      <c r="H31" s="116"/>
      <c r="I31" s="29"/>
    </row>
    <row r="32" spans="1:10" s="30" customFormat="1" ht="9.75" customHeight="1">
      <c r="A32" s="273"/>
      <c r="B32" s="273"/>
      <c r="C32" s="273"/>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126"/>
      <c r="B34" s="127"/>
      <c r="C34" s="29"/>
      <c r="D34" s="29"/>
      <c r="E34" s="29"/>
      <c r="F34" s="29"/>
      <c r="G34" s="29"/>
      <c r="H34" s="29"/>
      <c r="I34" s="29"/>
    </row>
    <row r="35" spans="1:9" s="30" customFormat="1" ht="20.100000000000001" customHeight="1">
      <c r="A35" s="128"/>
      <c r="B35" s="126"/>
      <c r="C35" s="29"/>
      <c r="D35" s="29"/>
      <c r="E35" s="29"/>
      <c r="F35" s="29"/>
      <c r="G35" s="29"/>
      <c r="H35" s="29"/>
      <c r="I35" s="29"/>
    </row>
    <row r="36" spans="1:9" s="30" customFormat="1" ht="20.100000000000001" customHeight="1">
      <c r="A36" s="29"/>
      <c r="B36" s="29"/>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ht="20.100000000000001" customHeight="1"/>
    <row r="61" s="30" customFormat="1" ht="20.100000000000001" customHeight="1"/>
    <row r="62" s="30" customFormat="1" ht="20.100000000000001" customHeight="1"/>
    <row r="63" s="30" customFormat="1" ht="20.100000000000001" customHeight="1"/>
    <row r="64" s="30" customFormat="1" ht="20.100000000000001" customHeight="1"/>
    <row r="65" s="30" customFormat="1" ht="20.100000000000001" customHeight="1"/>
    <row r="66" s="30" customFormat="1" ht="20.100000000000001" customHeight="1"/>
    <row r="67" s="30" customFormat="1" ht="20.100000000000001" customHeight="1"/>
    <row r="68" s="30" customFormat="1" ht="20.100000000000001" customHeight="1"/>
    <row r="69" s="30" customFormat="1" ht="20.100000000000001" customHeight="1"/>
    <row r="70" s="30" customFormat="1" ht="20.100000000000001" customHeight="1"/>
    <row r="71" s="30" customFormat="1" ht="20.100000000000001" customHeight="1"/>
    <row r="72" s="30" customFormat="1" ht="20.100000000000001" customHeight="1"/>
    <row r="73" s="30" customFormat="1" ht="20.100000000000001" customHeight="1"/>
    <row r="74" s="30" customFormat="1" ht="20.100000000000001" customHeight="1"/>
    <row r="75" s="30" customFormat="1" ht="20.100000000000001" customHeight="1"/>
    <row r="76" s="30" customFormat="1" ht="20.100000000000001" customHeight="1"/>
    <row r="77" s="30" customFormat="1" ht="20.100000000000001" customHeight="1"/>
    <row r="78" s="30" customFormat="1" ht="20.100000000000001" customHeight="1"/>
    <row r="79" s="30" customFormat="1" ht="20.100000000000001" customHeight="1"/>
    <row r="80"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s="30" customFormat="1" ht="20.100000000000001" customHeight="1"/>
    <row r="174" s="30" customFormat="1" ht="20.100000000000001" customHeight="1"/>
    <row r="175" s="30" customFormat="1" ht="20.100000000000001" customHeight="1"/>
    <row r="176" s="30" customFormat="1" ht="20.100000000000001" customHeight="1"/>
    <row r="177" s="30" customFormat="1" ht="20.100000000000001" customHeight="1"/>
    <row r="178" s="30" customFormat="1" ht="20.100000000000001" customHeight="1"/>
    <row r="179" s="30" customFormat="1" ht="20.100000000000001" customHeight="1"/>
    <row r="180" s="30" customFormat="1" ht="20.100000000000001" customHeight="1"/>
    <row r="181" s="30" customFormat="1" ht="20.100000000000001" customHeight="1"/>
    <row r="182" s="30" customFormat="1" ht="20.100000000000001" customHeight="1"/>
    <row r="183" s="30" customFormat="1" ht="20.100000000000001" customHeight="1"/>
    <row r="184" s="30" customFormat="1" ht="20.100000000000001" customHeight="1"/>
    <row r="185" s="30" customFormat="1" ht="20.100000000000001" customHeight="1"/>
    <row r="186" s="30" customFormat="1" ht="20.100000000000001" customHeight="1"/>
    <row r="187" s="30" customFormat="1" ht="20.100000000000001" customHeight="1"/>
    <row r="188" s="30" customFormat="1" ht="20.100000000000001" customHeight="1"/>
    <row r="189" s="30" customFormat="1" ht="20.100000000000001" customHeight="1"/>
    <row r="190" s="30" customFormat="1"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sheetData>
  <pageMargins left="0.98425196850393704" right="0.98425196850393704" top="0.94488188976377996" bottom="1.49606299212598" header="0.511811023622047" footer="1.1811023622047201"/>
  <pageSetup paperSize="9" firstPageNumber="389"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4"/>
  <sheetViews>
    <sheetView workbookViewId="0">
      <selection activeCell="R10" sqref="R10"/>
    </sheetView>
  </sheetViews>
  <sheetFormatPr defaultRowHeight="12.75"/>
  <cols>
    <col min="1" max="1" width="25.5703125" style="30" customWidth="1"/>
    <col min="2" max="4" width="10.85546875" style="30" hidden="1" customWidth="1"/>
    <col min="5" max="8" width="10.85546875" style="30" customWidth="1"/>
    <col min="9" max="10" width="9.140625" style="30"/>
    <col min="11" max="232" width="9.140625" style="282"/>
    <col min="233" max="233" width="25.5703125" style="282" customWidth="1"/>
    <col min="234" max="234" width="10.85546875" style="282" customWidth="1"/>
    <col min="235" max="236" width="0" style="282" hidden="1" customWidth="1"/>
    <col min="237" max="240" width="10.85546875" style="282" customWidth="1"/>
    <col min="241" max="16384" width="9.140625" style="282"/>
  </cols>
  <sheetData>
    <row r="1" spans="1:9" s="270" customFormat="1" ht="24" customHeight="1">
      <c r="A1" s="269" t="s">
        <v>672</v>
      </c>
      <c r="B1" s="269"/>
    </row>
    <row r="2" spans="1:9" s="270" customFormat="1" ht="20.100000000000001" customHeight="1">
      <c r="A2" s="272" t="s">
        <v>475</v>
      </c>
      <c r="B2" s="269"/>
    </row>
    <row r="3" spans="1:9" s="270" customFormat="1" ht="9.75" customHeight="1">
      <c r="A3" s="269"/>
      <c r="B3" s="269"/>
    </row>
    <row r="4" spans="1:9" s="30" customFormat="1" ht="20.100000000000001" customHeight="1">
      <c r="A4" s="273"/>
      <c r="B4" s="274"/>
      <c r="C4" s="29"/>
      <c r="E4" s="29"/>
      <c r="F4" s="273" t="s">
        <v>408</v>
      </c>
      <c r="G4" s="281"/>
      <c r="H4" s="29"/>
      <c r="I4" s="29"/>
    </row>
    <row r="5" spans="1:9" s="30" customFormat="1" ht="27" customHeight="1">
      <c r="A5" s="29"/>
      <c r="B5" s="12">
        <v>2010</v>
      </c>
      <c r="C5" s="276">
        <v>2014</v>
      </c>
      <c r="D5" s="276">
        <v>2015</v>
      </c>
      <c r="E5" s="276">
        <v>2016</v>
      </c>
      <c r="F5" s="276">
        <v>2017</v>
      </c>
      <c r="G5" s="276">
        <v>2018</v>
      </c>
      <c r="H5" s="276">
        <v>2019</v>
      </c>
      <c r="I5" s="276">
        <v>2020</v>
      </c>
    </row>
    <row r="6" spans="1:9" s="30" customFormat="1" ht="7.5" customHeight="1">
      <c r="A6" s="29"/>
      <c r="B6" s="346"/>
      <c r="C6" s="29"/>
      <c r="D6" s="29"/>
      <c r="E6" s="29"/>
      <c r="F6" s="29"/>
      <c r="G6" s="29"/>
      <c r="H6" s="29"/>
      <c r="I6" s="29"/>
    </row>
    <row r="7" spans="1:9" s="30" customFormat="1" ht="25.5" customHeight="1">
      <c r="A7" s="324" t="s">
        <v>2</v>
      </c>
      <c r="B7" s="362">
        <v>139</v>
      </c>
      <c r="C7" s="362">
        <f t="shared" ref="C7:D7" si="0">SUM(C8:C31)</f>
        <v>307.40000000000003</v>
      </c>
      <c r="D7" s="362">
        <f t="shared" si="0"/>
        <v>342.3</v>
      </c>
      <c r="E7" s="362">
        <v>443</v>
      </c>
      <c r="F7" s="362">
        <v>636.20000000000005</v>
      </c>
      <c r="G7" s="362">
        <v>220.27</v>
      </c>
      <c r="H7" s="362">
        <v>697.9</v>
      </c>
      <c r="I7" s="362">
        <v>899.95000000000016</v>
      </c>
    </row>
    <row r="8" spans="1:9" s="30" customFormat="1" ht="19.5" customHeight="1">
      <c r="A8" s="19" t="s">
        <v>3</v>
      </c>
      <c r="B8" s="117">
        <v>0</v>
      </c>
      <c r="C8" s="117">
        <v>2.4</v>
      </c>
      <c r="D8" s="117">
        <v>2.4</v>
      </c>
      <c r="E8" s="117">
        <v>0</v>
      </c>
      <c r="F8" s="117">
        <v>0</v>
      </c>
      <c r="G8" s="117">
        <v>1.1200000000000001</v>
      </c>
      <c r="H8" s="117">
        <v>3.3</v>
      </c>
      <c r="I8" s="29">
        <v>4.5999999999999996</v>
      </c>
    </row>
    <row r="9" spans="1:9" s="30" customFormat="1" ht="19.5" customHeight="1">
      <c r="A9" s="186" t="s">
        <v>4</v>
      </c>
      <c r="B9" s="117"/>
      <c r="C9" s="117"/>
      <c r="D9" s="117"/>
      <c r="E9" s="117"/>
      <c r="F9" s="117"/>
      <c r="G9" s="356"/>
      <c r="H9" s="117"/>
      <c r="I9" s="29"/>
    </row>
    <row r="10" spans="1:9" s="30" customFormat="1" ht="19.5" customHeight="1">
      <c r="A10" s="19" t="s">
        <v>5</v>
      </c>
      <c r="B10" s="117">
        <v>0</v>
      </c>
      <c r="C10" s="117">
        <v>0</v>
      </c>
      <c r="D10" s="117">
        <v>0</v>
      </c>
      <c r="E10" s="117">
        <v>0</v>
      </c>
      <c r="F10" s="117">
        <v>0</v>
      </c>
      <c r="G10" s="117">
        <v>0</v>
      </c>
      <c r="H10" s="117">
        <v>0</v>
      </c>
      <c r="I10" s="117">
        <v>0</v>
      </c>
    </row>
    <row r="11" spans="1:9" s="30" customFormat="1" ht="19.5" customHeight="1">
      <c r="A11" s="186" t="s">
        <v>6</v>
      </c>
      <c r="B11" s="117"/>
      <c r="C11" s="117"/>
      <c r="D11" s="117"/>
      <c r="E11" s="117"/>
      <c r="F11" s="117"/>
      <c r="G11" s="356"/>
      <c r="H11" s="117"/>
      <c r="I11" s="29"/>
    </row>
    <row r="12" spans="1:9" s="30" customFormat="1" ht="19.5" customHeight="1">
      <c r="A12" s="19" t="s">
        <v>7</v>
      </c>
      <c r="B12" s="117">
        <v>23</v>
      </c>
      <c r="C12" s="117">
        <v>60.5</v>
      </c>
      <c r="D12" s="117">
        <v>59.6</v>
      </c>
      <c r="E12" s="117">
        <v>56</v>
      </c>
      <c r="F12" s="117">
        <v>65.2</v>
      </c>
      <c r="G12" s="117">
        <v>17.850000000000001</v>
      </c>
      <c r="H12" s="117">
        <v>26.2</v>
      </c>
      <c r="I12" s="29">
        <v>24</v>
      </c>
    </row>
    <row r="13" spans="1:9" s="30" customFormat="1" ht="19.5" customHeight="1">
      <c r="A13" s="186" t="s">
        <v>8</v>
      </c>
      <c r="B13" s="117"/>
      <c r="C13" s="117"/>
      <c r="D13" s="117"/>
      <c r="E13" s="117"/>
      <c r="F13" s="117"/>
      <c r="G13" s="356"/>
      <c r="H13" s="117"/>
      <c r="I13" s="29"/>
    </row>
    <row r="14" spans="1:9" s="30" customFormat="1" ht="19.5" customHeight="1">
      <c r="A14" s="19" t="s">
        <v>9</v>
      </c>
      <c r="B14" s="117">
        <v>0</v>
      </c>
      <c r="C14" s="117">
        <v>0</v>
      </c>
      <c r="D14" s="117">
        <v>0</v>
      </c>
      <c r="E14" s="117">
        <v>0</v>
      </c>
      <c r="F14" s="117">
        <v>0</v>
      </c>
      <c r="G14" s="117">
        <v>0</v>
      </c>
      <c r="H14" s="117">
        <v>0</v>
      </c>
      <c r="I14" s="117">
        <v>0</v>
      </c>
    </row>
    <row r="15" spans="1:9" s="30" customFormat="1" ht="19.5" customHeight="1">
      <c r="A15" s="186" t="s">
        <v>31</v>
      </c>
      <c r="B15" s="117"/>
      <c r="C15" s="117"/>
      <c r="D15" s="117"/>
      <c r="E15" s="117"/>
      <c r="F15" s="117"/>
      <c r="G15" s="356"/>
      <c r="H15" s="117"/>
      <c r="I15" s="29"/>
    </row>
    <row r="16" spans="1:9" s="30" customFormat="1" ht="19.5" customHeight="1">
      <c r="A16" s="19" t="s">
        <v>11</v>
      </c>
      <c r="B16" s="117">
        <v>97</v>
      </c>
      <c r="C16" s="117">
        <v>81.900000000000006</v>
      </c>
      <c r="D16" s="117">
        <v>136.1</v>
      </c>
      <c r="E16" s="117">
        <v>145</v>
      </c>
      <c r="F16" s="117">
        <v>193.1</v>
      </c>
      <c r="G16" s="117">
        <v>81.93</v>
      </c>
      <c r="H16" s="117">
        <v>240.1</v>
      </c>
      <c r="I16" s="29">
        <v>269</v>
      </c>
    </row>
    <row r="17" spans="1:9" s="30" customFormat="1" ht="19.5" customHeight="1">
      <c r="A17" s="186" t="s">
        <v>32</v>
      </c>
      <c r="B17" s="117"/>
      <c r="C17" s="117"/>
      <c r="D17" s="117"/>
      <c r="E17" s="117"/>
      <c r="F17" s="117"/>
      <c r="G17" s="356"/>
      <c r="H17" s="117"/>
      <c r="I17" s="29"/>
    </row>
    <row r="18" spans="1:9" s="30" customFormat="1" ht="19.5" customHeight="1">
      <c r="A18" s="19" t="s">
        <v>13</v>
      </c>
      <c r="B18" s="117">
        <v>19</v>
      </c>
      <c r="C18" s="117">
        <v>13.3</v>
      </c>
      <c r="D18" s="117">
        <v>5.8</v>
      </c>
      <c r="E18" s="117">
        <v>1.2</v>
      </c>
      <c r="F18" s="117">
        <v>16.5</v>
      </c>
      <c r="G18" s="117">
        <v>13.1</v>
      </c>
      <c r="H18" s="117">
        <v>15</v>
      </c>
      <c r="I18" s="29">
        <v>40.700000000000003</v>
      </c>
    </row>
    <row r="19" spans="1:9" s="30" customFormat="1" ht="19.5" customHeight="1">
      <c r="A19" s="186" t="s">
        <v>34</v>
      </c>
      <c r="B19" s="117"/>
      <c r="C19" s="117"/>
      <c r="D19" s="117"/>
      <c r="E19" s="117"/>
      <c r="F19" s="117"/>
      <c r="G19" s="356"/>
      <c r="H19" s="117"/>
      <c r="I19" s="29"/>
    </row>
    <row r="20" spans="1:9" s="30" customFormat="1" ht="19.5" customHeight="1">
      <c r="A20" s="19" t="s">
        <v>15</v>
      </c>
      <c r="B20" s="117">
        <v>0</v>
      </c>
      <c r="C20" s="117">
        <v>87.2</v>
      </c>
      <c r="D20" s="117">
        <v>69</v>
      </c>
      <c r="E20" s="117">
        <v>167.7</v>
      </c>
      <c r="F20" s="117">
        <v>161.19999999999999</v>
      </c>
      <c r="G20" s="117">
        <v>56.4</v>
      </c>
      <c r="H20" s="117">
        <v>269</v>
      </c>
      <c r="I20" s="29">
        <v>370.6</v>
      </c>
    </row>
    <row r="21" spans="1:9" s="30" customFormat="1" ht="19.5" customHeight="1">
      <c r="A21" s="186" t="s">
        <v>35</v>
      </c>
      <c r="B21" s="117"/>
      <c r="C21" s="117"/>
      <c r="D21" s="117"/>
      <c r="E21" s="117"/>
      <c r="F21" s="117"/>
      <c r="G21" s="356"/>
      <c r="H21" s="117"/>
      <c r="I21" s="29"/>
    </row>
    <row r="22" spans="1:9" s="30" customFormat="1" ht="19.5" customHeight="1">
      <c r="A22" s="19" t="s">
        <v>17</v>
      </c>
      <c r="B22" s="117">
        <v>0</v>
      </c>
      <c r="C22" s="117">
        <v>16.3</v>
      </c>
      <c r="D22" s="117">
        <v>21.8</v>
      </c>
      <c r="E22" s="117">
        <v>39.4</v>
      </c>
      <c r="F22" s="117">
        <v>150.19999999999999</v>
      </c>
      <c r="G22" s="117">
        <v>33.15</v>
      </c>
      <c r="H22" s="117">
        <v>104.3</v>
      </c>
      <c r="I22" s="29">
        <v>143</v>
      </c>
    </row>
    <row r="23" spans="1:9" s="30" customFormat="1" ht="19.5" customHeight="1">
      <c r="A23" s="186" t="s">
        <v>36</v>
      </c>
      <c r="B23" s="117"/>
      <c r="C23" s="117"/>
      <c r="D23" s="117"/>
      <c r="E23" s="117"/>
      <c r="F23" s="117"/>
      <c r="G23" s="356"/>
      <c r="H23" s="117"/>
      <c r="I23" s="29"/>
    </row>
    <row r="24" spans="1:9" s="30" customFormat="1" ht="19.5" customHeight="1">
      <c r="A24" s="19" t="s">
        <v>19</v>
      </c>
      <c r="B24" s="117">
        <v>0</v>
      </c>
      <c r="C24" s="117">
        <v>24.4</v>
      </c>
      <c r="D24" s="117">
        <v>36.5</v>
      </c>
      <c r="E24" s="117">
        <v>29</v>
      </c>
      <c r="F24" s="117">
        <v>42.4</v>
      </c>
      <c r="G24" s="117">
        <v>16.28</v>
      </c>
      <c r="H24" s="117">
        <v>27.6</v>
      </c>
      <c r="I24" s="29">
        <v>30.7</v>
      </c>
    </row>
    <row r="25" spans="1:9" s="30" customFormat="1" ht="19.5" customHeight="1">
      <c r="A25" s="186" t="s">
        <v>37</v>
      </c>
      <c r="B25" s="117"/>
      <c r="C25" s="117"/>
      <c r="D25" s="117"/>
      <c r="E25" s="117"/>
      <c r="F25" s="117"/>
      <c r="G25" s="356"/>
      <c r="H25" s="117"/>
      <c r="I25" s="29"/>
    </row>
    <row r="26" spans="1:9" s="30" customFormat="1" ht="19.5" customHeight="1">
      <c r="A26" s="19" t="s">
        <v>21</v>
      </c>
      <c r="B26" s="117">
        <v>0</v>
      </c>
      <c r="C26" s="117">
        <v>0</v>
      </c>
      <c r="D26" s="117">
        <v>0</v>
      </c>
      <c r="E26" s="117">
        <v>0</v>
      </c>
      <c r="F26" s="117">
        <v>0</v>
      </c>
      <c r="G26" s="117">
        <v>0</v>
      </c>
      <c r="H26" s="117">
        <v>0</v>
      </c>
      <c r="I26" s="117">
        <v>0</v>
      </c>
    </row>
    <row r="27" spans="1:9" s="30" customFormat="1" ht="19.5" customHeight="1">
      <c r="A27" s="186" t="s">
        <v>38</v>
      </c>
      <c r="B27" s="117"/>
      <c r="C27" s="117"/>
      <c r="D27" s="117"/>
      <c r="E27" s="117"/>
      <c r="F27" s="117"/>
      <c r="G27" s="356"/>
      <c r="H27" s="117"/>
      <c r="I27" s="29"/>
    </row>
    <row r="28" spans="1:9" s="30" customFormat="1" ht="19.5" customHeight="1">
      <c r="A28" s="19" t="s">
        <v>23</v>
      </c>
      <c r="B28" s="117">
        <v>0</v>
      </c>
      <c r="C28" s="117">
        <v>11.3</v>
      </c>
      <c r="D28" s="117">
        <v>1.6</v>
      </c>
      <c r="E28" s="117">
        <v>1.1000000000000001</v>
      </c>
      <c r="F28" s="117">
        <v>1.1000000000000001</v>
      </c>
      <c r="G28" s="117">
        <v>0.13</v>
      </c>
      <c r="H28" s="356">
        <v>0.1</v>
      </c>
      <c r="I28" s="29">
        <v>0.25</v>
      </c>
    </row>
    <row r="29" spans="1:9" s="30" customFormat="1" ht="19.5" customHeight="1">
      <c r="A29" s="186" t="s">
        <v>39</v>
      </c>
      <c r="B29" s="117"/>
      <c r="C29" s="117"/>
      <c r="D29" s="117"/>
      <c r="E29" s="117"/>
      <c r="F29" s="117"/>
      <c r="G29" s="356"/>
      <c r="H29" s="117"/>
      <c r="I29" s="29"/>
    </row>
    <row r="30" spans="1:9" s="30" customFormat="1" ht="19.5" customHeight="1">
      <c r="A30" s="19" t="s">
        <v>25</v>
      </c>
      <c r="B30" s="117">
        <v>0</v>
      </c>
      <c r="C30" s="117">
        <v>10.1</v>
      </c>
      <c r="D30" s="117">
        <v>9.5</v>
      </c>
      <c r="E30" s="117">
        <v>3.6</v>
      </c>
      <c r="F30" s="117">
        <v>6.5</v>
      </c>
      <c r="G30" s="117">
        <v>0.31</v>
      </c>
      <c r="H30" s="117">
        <v>12.3</v>
      </c>
      <c r="I30" s="29">
        <v>17.100000000000001</v>
      </c>
    </row>
    <row r="31" spans="1:9" s="30" customFormat="1" ht="19.5" customHeight="1">
      <c r="A31" s="186" t="s">
        <v>40</v>
      </c>
      <c r="B31" s="116"/>
      <c r="C31" s="116"/>
      <c r="D31" s="116"/>
      <c r="E31" s="116"/>
      <c r="F31" s="116"/>
      <c r="G31" s="356"/>
      <c r="H31" s="116"/>
      <c r="I31" s="29"/>
    </row>
    <row r="32" spans="1:9" s="30" customFormat="1" ht="9.75" customHeight="1">
      <c r="A32" s="273"/>
      <c r="B32" s="273"/>
      <c r="C32" s="273"/>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126"/>
      <c r="B34" s="127"/>
      <c r="C34" s="29"/>
      <c r="D34" s="29"/>
      <c r="E34" s="29"/>
      <c r="F34" s="29"/>
      <c r="G34" s="29"/>
      <c r="H34" s="29"/>
      <c r="I34" s="29"/>
    </row>
    <row r="35" spans="1:9" s="30" customFormat="1" ht="20.100000000000001" customHeight="1">
      <c r="A35" s="128"/>
      <c r="B35" s="126"/>
      <c r="C35" s="29"/>
      <c r="D35" s="29"/>
      <c r="E35" s="29"/>
      <c r="F35" s="29"/>
      <c r="G35" s="29"/>
      <c r="H35" s="29"/>
      <c r="I35" s="29"/>
    </row>
    <row r="36" spans="1:9" s="30" customFormat="1" ht="20.100000000000001" customHeight="1">
      <c r="A36" s="29"/>
      <c r="B36" s="29"/>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ht="20.100000000000001" customHeight="1"/>
    <row r="61" s="30" customFormat="1" ht="20.100000000000001" customHeight="1"/>
    <row r="62" s="30" customFormat="1" ht="20.100000000000001" customHeight="1"/>
    <row r="63" s="30" customFormat="1" ht="20.100000000000001" customHeight="1"/>
    <row r="64" s="30" customFormat="1" ht="20.100000000000001" customHeight="1"/>
    <row r="65" s="30" customFormat="1" ht="20.100000000000001" customHeight="1"/>
    <row r="66" s="30" customFormat="1" ht="20.100000000000001" customHeight="1"/>
    <row r="67" s="30" customFormat="1" ht="20.100000000000001" customHeight="1"/>
    <row r="68" s="30" customFormat="1" ht="20.100000000000001" customHeight="1"/>
    <row r="69" s="30" customFormat="1" ht="20.100000000000001" customHeight="1"/>
    <row r="70" s="30" customFormat="1" ht="20.100000000000001" customHeight="1"/>
    <row r="71" s="30" customFormat="1" ht="20.100000000000001" customHeight="1"/>
    <row r="72" s="30" customFormat="1" ht="20.100000000000001" customHeight="1"/>
    <row r="73" s="30" customFormat="1" ht="20.100000000000001" customHeight="1"/>
    <row r="74" s="30" customFormat="1" ht="20.100000000000001" customHeight="1"/>
    <row r="75" s="30" customFormat="1" ht="20.100000000000001" customHeight="1"/>
    <row r="76" s="30" customFormat="1" ht="20.100000000000001" customHeight="1"/>
    <row r="77" s="30" customFormat="1" ht="20.100000000000001" customHeight="1"/>
    <row r="78" s="30" customFormat="1" ht="20.100000000000001" customHeight="1"/>
    <row r="79" s="30" customFormat="1" ht="20.100000000000001" customHeight="1"/>
    <row r="80"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s="30" customFormat="1" ht="20.100000000000001" customHeight="1"/>
    <row r="174" s="30" customFormat="1" ht="20.100000000000001" customHeight="1"/>
    <row r="175" s="30" customFormat="1" ht="20.100000000000001" customHeight="1"/>
    <row r="176" s="30" customFormat="1" ht="20.100000000000001" customHeight="1"/>
    <row r="177" s="30" customFormat="1" ht="20.100000000000001" customHeight="1"/>
    <row r="178" s="30" customFormat="1" ht="20.100000000000001" customHeight="1"/>
    <row r="179" s="30" customFormat="1" ht="20.100000000000001" customHeight="1"/>
    <row r="180" s="30" customFormat="1" ht="20.100000000000001" customHeight="1"/>
    <row r="181" s="30" customFormat="1" ht="20.100000000000001" customHeight="1"/>
    <row r="182" s="30" customFormat="1" ht="20.100000000000001" customHeight="1"/>
    <row r="183" s="30" customFormat="1" ht="20.100000000000001" customHeight="1"/>
    <row r="184" s="30" customFormat="1" ht="20.100000000000001" customHeight="1"/>
    <row r="185" s="30" customFormat="1" ht="20.100000000000001" customHeight="1"/>
    <row r="186" s="30" customFormat="1" ht="20.100000000000001" customHeight="1"/>
    <row r="187" s="30" customFormat="1" ht="20.100000000000001" customHeight="1"/>
    <row r="188" s="30" customFormat="1" ht="20.100000000000001" customHeight="1"/>
    <row r="189" s="30" customFormat="1" ht="20.100000000000001" customHeight="1"/>
    <row r="190" s="30" customFormat="1"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sheetData>
  <pageMargins left="0.98425196850393704" right="0.98425196850393704" top="0.94488188976377996" bottom="1.49606299212598" header="0.511811023622047" footer="1.1811023622047201"/>
  <pageSetup paperSize="9" firstPageNumber="390"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4"/>
  <sheetViews>
    <sheetView workbookViewId="0">
      <selection activeCell="R10" sqref="R10"/>
    </sheetView>
  </sheetViews>
  <sheetFormatPr defaultRowHeight="12.75"/>
  <cols>
    <col min="1" max="1" width="25.5703125" style="30" customWidth="1"/>
    <col min="2" max="2" width="9.42578125" style="30" hidden="1" customWidth="1"/>
    <col min="3" max="3" width="10.85546875" style="30" hidden="1" customWidth="1"/>
    <col min="4" max="4" width="8.85546875" style="30" hidden="1" customWidth="1"/>
    <col min="5" max="5" width="10.140625" style="30" customWidth="1"/>
    <col min="6" max="8" width="10.85546875" style="30" customWidth="1"/>
    <col min="9" max="9" width="10" style="30" customWidth="1"/>
    <col min="10" max="10" width="9.140625" style="30"/>
    <col min="11" max="233" width="9.140625" style="282"/>
    <col min="234" max="234" width="25.5703125" style="282" customWidth="1"/>
    <col min="235" max="235" width="9.42578125" style="282" customWidth="1"/>
    <col min="236" max="236" width="0" style="282" hidden="1" customWidth="1"/>
    <col min="237" max="237" width="8.85546875" style="282" customWidth="1"/>
    <col min="238" max="238" width="10.140625" style="282" customWidth="1"/>
    <col min="239" max="241" width="10.85546875" style="282" customWidth="1"/>
    <col min="242" max="16384" width="9.140625" style="282"/>
  </cols>
  <sheetData>
    <row r="1" spans="1:9" s="270" customFormat="1" ht="24" customHeight="1">
      <c r="A1" s="269" t="s">
        <v>673</v>
      </c>
      <c r="B1" s="269"/>
    </row>
    <row r="2" spans="1:9" s="270" customFormat="1" ht="20.100000000000001" customHeight="1">
      <c r="A2" s="272" t="s">
        <v>476</v>
      </c>
      <c r="B2" s="269"/>
    </row>
    <row r="3" spans="1:9" s="270" customFormat="1" ht="9.75" customHeight="1">
      <c r="A3" s="269"/>
      <c r="B3" s="269"/>
    </row>
    <row r="4" spans="1:9" s="30" customFormat="1" ht="20.100000000000001" customHeight="1">
      <c r="A4" s="273"/>
      <c r="B4" s="274"/>
      <c r="C4" s="29"/>
      <c r="E4" s="29"/>
      <c r="G4" s="281"/>
      <c r="H4" s="275"/>
      <c r="I4" s="275" t="s">
        <v>458</v>
      </c>
    </row>
    <row r="5" spans="1:9" s="30" customFormat="1" ht="27" customHeight="1">
      <c r="A5" s="29"/>
      <c r="B5" s="12">
        <v>2010</v>
      </c>
      <c r="C5" s="276">
        <v>2014</v>
      </c>
      <c r="D5" s="276">
        <v>2015</v>
      </c>
      <c r="E5" s="276">
        <v>2016</v>
      </c>
      <c r="F5" s="276">
        <v>2017</v>
      </c>
      <c r="G5" s="276">
        <v>2018</v>
      </c>
      <c r="H5" s="276">
        <v>2019</v>
      </c>
      <c r="I5" s="276">
        <v>2020</v>
      </c>
    </row>
    <row r="6" spans="1:9" s="30" customFormat="1" ht="7.5" customHeight="1">
      <c r="A6" s="29"/>
      <c r="B6" s="346"/>
      <c r="C6" s="29"/>
      <c r="D6" s="29"/>
      <c r="E6" s="29"/>
      <c r="F6" s="29"/>
      <c r="G6" s="29"/>
      <c r="H6" s="29"/>
      <c r="I6" s="29"/>
    </row>
    <row r="7" spans="1:9" s="30" customFormat="1" ht="25.5" customHeight="1">
      <c r="A7" s="324" t="s">
        <v>2</v>
      </c>
      <c r="B7" s="362">
        <v>190</v>
      </c>
      <c r="C7" s="362">
        <f t="shared" ref="C7:D7" si="0">SUM(C8:C31)</f>
        <v>115.80000000000001</v>
      </c>
      <c r="D7" s="362">
        <f t="shared" si="0"/>
        <v>151.9</v>
      </c>
      <c r="E7" s="362">
        <v>171</v>
      </c>
      <c r="F7" s="362">
        <v>182.7</v>
      </c>
      <c r="G7" s="362">
        <v>57.5</v>
      </c>
      <c r="H7" s="362">
        <v>172.79999999999998</v>
      </c>
      <c r="I7" s="362">
        <v>176.70000000000002</v>
      </c>
    </row>
    <row r="8" spans="1:9" s="30" customFormat="1" ht="19.5" customHeight="1">
      <c r="A8" s="19" t="s">
        <v>3</v>
      </c>
      <c r="B8" s="117">
        <v>0</v>
      </c>
      <c r="C8" s="117">
        <v>0</v>
      </c>
      <c r="D8" s="117">
        <v>0.5</v>
      </c>
      <c r="E8" s="117">
        <v>0</v>
      </c>
      <c r="F8" s="117">
        <v>0.2</v>
      </c>
      <c r="G8" s="117">
        <v>0</v>
      </c>
      <c r="H8" s="117">
        <v>0</v>
      </c>
      <c r="I8" s="117">
        <v>0</v>
      </c>
    </row>
    <row r="9" spans="1:9" s="30" customFormat="1" ht="19.5" customHeight="1">
      <c r="A9" s="186" t="s">
        <v>4</v>
      </c>
      <c r="B9" s="117"/>
      <c r="C9" s="117"/>
      <c r="D9" s="117"/>
      <c r="E9" s="117"/>
      <c r="F9" s="117"/>
      <c r="G9" s="356"/>
      <c r="H9" s="117"/>
      <c r="I9" s="117"/>
    </row>
    <row r="10" spans="1:9" s="30" customFormat="1" ht="19.5" customHeight="1">
      <c r="A10" s="19" t="s">
        <v>5</v>
      </c>
      <c r="B10" s="117">
        <v>0</v>
      </c>
      <c r="C10" s="117">
        <v>0</v>
      </c>
      <c r="D10" s="117">
        <v>0</v>
      </c>
      <c r="E10" s="117">
        <v>0</v>
      </c>
      <c r="F10" s="117">
        <v>0</v>
      </c>
      <c r="G10" s="117">
        <v>0</v>
      </c>
      <c r="H10" s="117">
        <v>0</v>
      </c>
      <c r="I10" s="117">
        <v>0</v>
      </c>
    </row>
    <row r="11" spans="1:9" s="30" customFormat="1" ht="19.5" customHeight="1">
      <c r="A11" s="186" t="s">
        <v>6</v>
      </c>
      <c r="B11" s="117"/>
      <c r="C11" s="117"/>
      <c r="D11" s="117"/>
      <c r="E11" s="117"/>
      <c r="F11" s="117"/>
      <c r="G11" s="356"/>
      <c r="H11" s="117"/>
      <c r="I11" s="29"/>
    </row>
    <row r="12" spans="1:9" s="30" customFormat="1" ht="19.5" customHeight="1">
      <c r="A12" s="19" t="s">
        <v>7</v>
      </c>
      <c r="B12" s="117">
        <v>80</v>
      </c>
      <c r="C12" s="117">
        <v>69.5</v>
      </c>
      <c r="D12" s="117">
        <v>86</v>
      </c>
      <c r="E12" s="117">
        <v>109</v>
      </c>
      <c r="F12" s="117">
        <v>110</v>
      </c>
      <c r="G12" s="117">
        <v>40</v>
      </c>
      <c r="H12" s="117">
        <v>110</v>
      </c>
      <c r="I12" s="29">
        <v>121.2</v>
      </c>
    </row>
    <row r="13" spans="1:9" s="30" customFormat="1" ht="19.5" customHeight="1">
      <c r="A13" s="186" t="s">
        <v>8</v>
      </c>
      <c r="B13" s="117"/>
      <c r="C13" s="117"/>
      <c r="D13" s="117"/>
      <c r="E13" s="117"/>
      <c r="F13" s="117"/>
      <c r="G13" s="356"/>
      <c r="H13" s="117"/>
      <c r="I13" s="29"/>
    </row>
    <row r="14" spans="1:9" s="30" customFormat="1" ht="19.5" customHeight="1">
      <c r="A14" s="19" t="s">
        <v>9</v>
      </c>
      <c r="B14" s="117">
        <v>0</v>
      </c>
      <c r="C14" s="117">
        <v>0</v>
      </c>
      <c r="D14" s="117">
        <v>0</v>
      </c>
      <c r="E14" s="117">
        <v>0</v>
      </c>
      <c r="F14" s="117">
        <v>0</v>
      </c>
      <c r="G14" s="117">
        <v>0</v>
      </c>
      <c r="H14" s="117">
        <v>0</v>
      </c>
      <c r="I14" s="117">
        <v>0</v>
      </c>
    </row>
    <row r="15" spans="1:9" s="30" customFormat="1" ht="19.5" customHeight="1">
      <c r="A15" s="186" t="s">
        <v>31</v>
      </c>
      <c r="B15" s="117"/>
      <c r="C15" s="117"/>
      <c r="D15" s="117"/>
      <c r="E15" s="117"/>
      <c r="F15" s="117"/>
      <c r="G15" s="356"/>
      <c r="H15" s="117"/>
      <c r="I15" s="29"/>
    </row>
    <row r="16" spans="1:9" s="30" customFormat="1" ht="19.5" customHeight="1">
      <c r="A16" s="19" t="s">
        <v>11</v>
      </c>
      <c r="B16" s="117">
        <v>110</v>
      </c>
      <c r="C16" s="117">
        <v>15.8</v>
      </c>
      <c r="D16" s="117">
        <v>38.1</v>
      </c>
      <c r="E16" s="117">
        <v>31.6</v>
      </c>
      <c r="F16" s="117">
        <v>29.4</v>
      </c>
      <c r="G16" s="117">
        <v>11</v>
      </c>
      <c r="H16" s="117">
        <v>24.7</v>
      </c>
      <c r="I16" s="29">
        <v>20.6</v>
      </c>
    </row>
    <row r="17" spans="1:9" s="30" customFormat="1" ht="19.5" customHeight="1">
      <c r="A17" s="186" t="s">
        <v>32</v>
      </c>
      <c r="B17" s="117"/>
      <c r="C17" s="117"/>
      <c r="D17" s="117"/>
      <c r="E17" s="117"/>
      <c r="F17" s="117"/>
      <c r="G17" s="356"/>
      <c r="H17" s="117"/>
      <c r="I17" s="29"/>
    </row>
    <row r="18" spans="1:9" s="30" customFormat="1" ht="19.5" customHeight="1">
      <c r="A18" s="19" t="s">
        <v>13</v>
      </c>
      <c r="B18" s="117">
        <v>0</v>
      </c>
      <c r="C18" s="117">
        <v>1.2</v>
      </c>
      <c r="D18" s="117">
        <v>0</v>
      </c>
      <c r="E18" s="117">
        <v>0</v>
      </c>
      <c r="F18" s="117">
        <v>8</v>
      </c>
      <c r="G18" s="117">
        <v>0</v>
      </c>
      <c r="H18" s="117">
        <v>6</v>
      </c>
      <c r="I18" s="29">
        <v>5</v>
      </c>
    </row>
    <row r="19" spans="1:9" s="30" customFormat="1" ht="19.5" customHeight="1">
      <c r="A19" s="186" t="s">
        <v>34</v>
      </c>
      <c r="B19" s="117"/>
      <c r="C19" s="117"/>
      <c r="D19" s="117"/>
      <c r="E19" s="117"/>
      <c r="F19" s="117"/>
      <c r="G19" s="356"/>
      <c r="H19" s="117"/>
      <c r="I19" s="29"/>
    </row>
    <row r="20" spans="1:9" s="30" customFormat="1" ht="19.5" customHeight="1">
      <c r="A20" s="19" t="s">
        <v>15</v>
      </c>
      <c r="B20" s="117">
        <v>0</v>
      </c>
      <c r="C20" s="117">
        <v>0</v>
      </c>
      <c r="D20" s="117">
        <v>0</v>
      </c>
      <c r="E20" s="117">
        <v>4</v>
      </c>
      <c r="F20" s="117">
        <v>2</v>
      </c>
      <c r="G20" s="117">
        <v>0</v>
      </c>
      <c r="H20" s="117">
        <v>0</v>
      </c>
      <c r="I20" s="117">
        <v>0</v>
      </c>
    </row>
    <row r="21" spans="1:9" s="30" customFormat="1" ht="19.5" customHeight="1">
      <c r="A21" s="186" t="s">
        <v>35</v>
      </c>
      <c r="B21" s="117"/>
      <c r="C21" s="117"/>
      <c r="D21" s="117"/>
      <c r="E21" s="117"/>
      <c r="F21" s="117"/>
      <c r="G21" s="356"/>
      <c r="H21" s="117"/>
      <c r="I21" s="29"/>
    </row>
    <row r="22" spans="1:9" s="30" customFormat="1" ht="19.5" customHeight="1">
      <c r="A22" s="19" t="s">
        <v>17</v>
      </c>
      <c r="B22" s="117">
        <v>0</v>
      </c>
      <c r="C22" s="117">
        <v>0</v>
      </c>
      <c r="D22" s="117">
        <v>2.1</v>
      </c>
      <c r="E22" s="117">
        <v>0</v>
      </c>
      <c r="F22" s="117">
        <v>4</v>
      </c>
      <c r="G22" s="117">
        <v>0.4</v>
      </c>
      <c r="H22" s="117">
        <v>4.7</v>
      </c>
      <c r="I22" s="29">
        <v>1.8</v>
      </c>
    </row>
    <row r="23" spans="1:9" s="30" customFormat="1" ht="19.5" customHeight="1">
      <c r="A23" s="186" t="s">
        <v>36</v>
      </c>
      <c r="B23" s="117"/>
      <c r="C23" s="117"/>
      <c r="D23" s="117"/>
      <c r="E23" s="117"/>
      <c r="F23" s="117"/>
      <c r="G23" s="356"/>
      <c r="H23" s="117"/>
      <c r="I23" s="29"/>
    </row>
    <row r="24" spans="1:9" s="30" customFormat="1" ht="19.5" customHeight="1">
      <c r="A24" s="19" t="s">
        <v>19</v>
      </c>
      <c r="B24" s="117">
        <v>0</v>
      </c>
      <c r="C24" s="117">
        <v>11.7</v>
      </c>
      <c r="D24" s="117">
        <v>17.399999999999999</v>
      </c>
      <c r="E24" s="117">
        <v>24.5</v>
      </c>
      <c r="F24" s="117">
        <v>22.6</v>
      </c>
      <c r="G24" s="117">
        <v>6.1</v>
      </c>
      <c r="H24" s="117">
        <v>22.6</v>
      </c>
      <c r="I24" s="29">
        <v>24.5</v>
      </c>
    </row>
    <row r="25" spans="1:9" s="30" customFormat="1" ht="19.5" customHeight="1">
      <c r="A25" s="186" t="s">
        <v>37</v>
      </c>
      <c r="B25" s="117"/>
      <c r="C25" s="117"/>
      <c r="D25" s="117"/>
      <c r="E25" s="117"/>
      <c r="F25" s="117"/>
      <c r="G25" s="356"/>
      <c r="H25" s="117"/>
      <c r="I25" s="29"/>
    </row>
    <row r="26" spans="1:9" s="30" customFormat="1" ht="19.5" customHeight="1">
      <c r="A26" s="19" t="s">
        <v>21</v>
      </c>
      <c r="B26" s="117">
        <v>0</v>
      </c>
      <c r="C26" s="117">
        <v>0</v>
      </c>
      <c r="D26" s="117">
        <v>0</v>
      </c>
      <c r="E26" s="117">
        <v>0</v>
      </c>
      <c r="F26" s="117">
        <v>0</v>
      </c>
      <c r="G26" s="117">
        <v>0</v>
      </c>
      <c r="H26" s="117">
        <v>0</v>
      </c>
      <c r="I26" s="117">
        <v>0</v>
      </c>
    </row>
    <row r="27" spans="1:9" s="30" customFormat="1" ht="19.5" customHeight="1">
      <c r="A27" s="186" t="s">
        <v>38</v>
      </c>
      <c r="B27" s="117"/>
      <c r="C27" s="117"/>
      <c r="D27" s="117"/>
      <c r="E27" s="117"/>
      <c r="F27" s="117"/>
      <c r="G27" s="356"/>
      <c r="H27" s="117"/>
      <c r="I27" s="117"/>
    </row>
    <row r="28" spans="1:9" s="30" customFormat="1" ht="19.5" customHeight="1">
      <c r="A28" s="19" t="s">
        <v>23</v>
      </c>
      <c r="B28" s="117">
        <v>0</v>
      </c>
      <c r="C28" s="117">
        <v>3.4</v>
      </c>
      <c r="D28" s="117">
        <v>1</v>
      </c>
      <c r="E28" s="117">
        <v>1.1000000000000001</v>
      </c>
      <c r="F28" s="117">
        <v>1.1000000000000001</v>
      </c>
      <c r="G28" s="117">
        <v>0</v>
      </c>
      <c r="H28" s="117">
        <v>0</v>
      </c>
      <c r="I28" s="117">
        <v>0</v>
      </c>
    </row>
    <row r="29" spans="1:9" s="30" customFormat="1" ht="19.5" customHeight="1">
      <c r="A29" s="186" t="s">
        <v>39</v>
      </c>
      <c r="B29" s="117"/>
      <c r="C29" s="117"/>
      <c r="D29" s="117"/>
      <c r="E29" s="117"/>
      <c r="F29" s="117"/>
      <c r="G29" s="356"/>
      <c r="H29" s="117"/>
      <c r="I29" s="29"/>
    </row>
    <row r="30" spans="1:9" s="30" customFormat="1" ht="19.5" customHeight="1">
      <c r="A30" s="19" t="s">
        <v>25</v>
      </c>
      <c r="B30" s="117">
        <v>0</v>
      </c>
      <c r="C30" s="117">
        <v>14.2</v>
      </c>
      <c r="D30" s="117">
        <v>6.8</v>
      </c>
      <c r="E30" s="117">
        <v>0.8</v>
      </c>
      <c r="F30" s="117">
        <v>5.4</v>
      </c>
      <c r="G30" s="117">
        <v>0</v>
      </c>
      <c r="H30" s="117">
        <v>4.8</v>
      </c>
      <c r="I30" s="29">
        <v>3.6</v>
      </c>
    </row>
    <row r="31" spans="1:9" s="30" customFormat="1" ht="19.5" customHeight="1">
      <c r="A31" s="186" t="s">
        <v>40</v>
      </c>
      <c r="B31" s="116"/>
      <c r="C31" s="116"/>
      <c r="D31" s="116"/>
      <c r="E31" s="116"/>
      <c r="F31" s="116"/>
      <c r="G31" s="356"/>
      <c r="H31" s="116"/>
      <c r="I31" s="29"/>
    </row>
    <row r="32" spans="1:9" s="30" customFormat="1" ht="9.75" customHeight="1">
      <c r="A32" s="273"/>
      <c r="B32" s="273"/>
      <c r="C32" s="273"/>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126"/>
      <c r="B34" s="127"/>
      <c r="C34" s="29"/>
      <c r="D34" s="29"/>
      <c r="E34" s="29"/>
      <c r="F34" s="29"/>
      <c r="G34" s="29"/>
      <c r="H34" s="29"/>
      <c r="I34" s="29"/>
    </row>
    <row r="35" spans="1:9" s="30" customFormat="1" ht="20.100000000000001" customHeight="1">
      <c r="A35" s="128"/>
      <c r="B35" s="126"/>
      <c r="C35" s="29"/>
      <c r="D35" s="29"/>
      <c r="E35" s="29"/>
      <c r="F35" s="29"/>
      <c r="G35" s="29"/>
      <c r="H35" s="29"/>
      <c r="I35" s="29"/>
    </row>
    <row r="36" spans="1:9" s="30" customFormat="1" ht="20.100000000000001" customHeight="1">
      <c r="A36" s="29"/>
      <c r="B36" s="29"/>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ht="20.100000000000001" customHeight="1"/>
    <row r="61" s="30" customFormat="1" ht="20.100000000000001" customHeight="1"/>
    <row r="62" s="30" customFormat="1" ht="20.100000000000001" customHeight="1"/>
    <row r="63" s="30" customFormat="1" ht="20.100000000000001" customHeight="1"/>
    <row r="64" s="30" customFormat="1" ht="20.100000000000001" customHeight="1"/>
    <row r="65" s="30" customFormat="1" ht="20.100000000000001" customHeight="1"/>
    <row r="66" s="30" customFormat="1" ht="20.100000000000001" customHeight="1"/>
    <row r="67" s="30" customFormat="1" ht="20.100000000000001" customHeight="1"/>
    <row r="68" s="30" customFormat="1" ht="20.100000000000001" customHeight="1"/>
    <row r="69" s="30" customFormat="1" ht="20.100000000000001" customHeight="1"/>
    <row r="70" s="30" customFormat="1" ht="20.100000000000001" customHeight="1"/>
    <row r="71" s="30" customFormat="1" ht="20.100000000000001" customHeight="1"/>
    <row r="72" s="30" customFormat="1" ht="20.100000000000001" customHeight="1"/>
    <row r="73" s="30" customFormat="1" ht="20.100000000000001" customHeight="1"/>
    <row r="74" s="30" customFormat="1" ht="20.100000000000001" customHeight="1"/>
    <row r="75" s="30" customFormat="1" ht="20.100000000000001" customHeight="1"/>
    <row r="76" s="30" customFormat="1" ht="20.100000000000001" customHeight="1"/>
    <row r="77" s="30" customFormat="1" ht="20.100000000000001" customHeight="1"/>
    <row r="78" s="30" customFormat="1" ht="20.100000000000001" customHeight="1"/>
    <row r="79" s="30" customFormat="1" ht="20.100000000000001" customHeight="1"/>
    <row r="80"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s="30" customFormat="1" ht="20.100000000000001" customHeight="1"/>
    <row r="174" s="30" customFormat="1" ht="20.100000000000001" customHeight="1"/>
    <row r="175" s="30" customFormat="1" ht="20.100000000000001" customHeight="1"/>
    <row r="176" s="30" customFormat="1" ht="20.100000000000001" customHeight="1"/>
    <row r="177" s="30" customFormat="1" ht="20.100000000000001" customHeight="1"/>
    <row r="178" s="30" customFormat="1" ht="20.100000000000001" customHeight="1"/>
    <row r="179" s="30" customFormat="1" ht="20.100000000000001" customHeight="1"/>
    <row r="180" s="30" customFormat="1" ht="20.100000000000001" customHeight="1"/>
    <row r="181" s="30" customFormat="1" ht="20.100000000000001" customHeight="1"/>
    <row r="182" s="30" customFormat="1" ht="20.100000000000001" customHeight="1"/>
    <row r="183" s="30" customFormat="1" ht="20.100000000000001" customHeight="1"/>
    <row r="184" s="30" customFormat="1" ht="20.100000000000001" customHeight="1"/>
    <row r="185" s="30" customFormat="1" ht="20.100000000000001" customHeight="1"/>
    <row r="186" s="30" customFormat="1" ht="20.100000000000001" customHeight="1"/>
    <row r="187" s="30" customFormat="1" ht="20.100000000000001" customHeight="1"/>
    <row r="188" s="30" customFormat="1" ht="20.100000000000001" customHeight="1"/>
    <row r="189" s="30" customFormat="1" ht="20.100000000000001" customHeight="1"/>
    <row r="190" s="30" customFormat="1"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sheetData>
  <printOptions horizontalCentered="1"/>
  <pageMargins left="0.78740157480314965" right="0.59055118110236227" top="0.94488188976377963" bottom="1.4960629921259843" header="0.51181102362204722" footer="1.1811023622047245"/>
  <pageSetup paperSize="9" firstPageNumber="391"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325"/>
  <sheetViews>
    <sheetView workbookViewId="0">
      <selection activeCell="K1" sqref="K1:U1048576"/>
    </sheetView>
  </sheetViews>
  <sheetFormatPr defaultRowHeight="12.75"/>
  <cols>
    <col min="1" max="1" width="25.5703125" style="30" customWidth="1"/>
    <col min="2" max="2" width="9.42578125" style="30" hidden="1" customWidth="1"/>
    <col min="3" max="3" width="10.85546875" style="30" hidden="1" customWidth="1"/>
    <col min="4" max="4" width="9.5703125" style="30" hidden="1" customWidth="1"/>
    <col min="5" max="5" width="9.7109375" style="30" customWidth="1"/>
    <col min="6" max="6" width="9.42578125" style="30" customWidth="1"/>
    <col min="7" max="8" width="10.85546875" style="30" customWidth="1"/>
    <col min="9" max="9" width="10.7109375" style="30" customWidth="1"/>
    <col min="10" max="10" width="9.140625" style="30"/>
    <col min="11" max="234" width="9.140625" style="282"/>
    <col min="235" max="235" width="25.5703125" style="282" customWidth="1"/>
    <col min="236" max="236" width="9.42578125" style="282" customWidth="1"/>
    <col min="237" max="237" width="0" style="282" hidden="1" customWidth="1"/>
    <col min="238" max="238" width="9.5703125" style="282" customWidth="1"/>
    <col min="239" max="239" width="9.7109375" style="282" customWidth="1"/>
    <col min="240" max="240" width="9.42578125" style="282" customWidth="1"/>
    <col min="241" max="242" width="10.85546875" style="282" customWidth="1"/>
    <col min="243" max="16384" width="9.140625" style="282"/>
  </cols>
  <sheetData>
    <row r="1" spans="1:9" s="270" customFormat="1" ht="24" customHeight="1">
      <c r="A1" s="269" t="s">
        <v>674</v>
      </c>
      <c r="B1" s="269"/>
    </row>
    <row r="2" spans="1:9" s="270" customFormat="1" ht="20.100000000000001" customHeight="1">
      <c r="A2" s="272" t="s">
        <v>477</v>
      </c>
      <c r="B2" s="269"/>
    </row>
    <row r="3" spans="1:9" s="270" customFormat="1" ht="9.75" customHeight="1">
      <c r="A3" s="269"/>
      <c r="B3" s="269"/>
    </row>
    <row r="4" spans="1:9" s="30" customFormat="1" ht="20.100000000000001" customHeight="1">
      <c r="A4" s="273"/>
      <c r="B4" s="274"/>
      <c r="C4" s="29"/>
      <c r="E4" s="273"/>
      <c r="G4" s="273"/>
      <c r="H4" s="275"/>
      <c r="I4" s="275" t="s">
        <v>408</v>
      </c>
    </row>
    <row r="5" spans="1:9" s="30" customFormat="1" ht="27" customHeight="1">
      <c r="A5" s="29"/>
      <c r="B5" s="12">
        <v>2010</v>
      </c>
      <c r="C5" s="276">
        <v>2014</v>
      </c>
      <c r="D5" s="276">
        <v>2015</v>
      </c>
      <c r="E5" s="276">
        <v>2016</v>
      </c>
      <c r="F5" s="276">
        <v>2017</v>
      </c>
      <c r="G5" s="276">
        <v>2018</v>
      </c>
      <c r="H5" s="276">
        <v>2019</v>
      </c>
      <c r="I5" s="276">
        <v>2020</v>
      </c>
    </row>
    <row r="6" spans="1:9" s="30" customFormat="1" ht="7.5" customHeight="1">
      <c r="A6" s="29"/>
      <c r="B6" s="346"/>
      <c r="C6" s="29"/>
      <c r="D6" s="29"/>
      <c r="E6" s="29"/>
      <c r="F6" s="29"/>
      <c r="G6" s="29"/>
      <c r="H6" s="29"/>
      <c r="I6" s="29"/>
    </row>
    <row r="7" spans="1:9" s="30" customFormat="1" ht="25.5" customHeight="1">
      <c r="A7" s="324" t="s">
        <v>2</v>
      </c>
      <c r="B7" s="362">
        <v>225</v>
      </c>
      <c r="C7" s="362">
        <f t="shared" ref="C7:D7" si="0">SUM(C8:C31)</f>
        <v>142.5</v>
      </c>
      <c r="D7" s="362">
        <f t="shared" si="0"/>
        <v>187</v>
      </c>
      <c r="E7" s="362">
        <v>220.6</v>
      </c>
      <c r="F7" s="362">
        <v>234.2</v>
      </c>
      <c r="G7" s="362">
        <v>75.45</v>
      </c>
      <c r="H7" s="362">
        <v>224.39999999999998</v>
      </c>
      <c r="I7" s="362">
        <v>233.70000000000002</v>
      </c>
    </row>
    <row r="8" spans="1:9" s="30" customFormat="1" ht="19.5" customHeight="1">
      <c r="A8" s="19" t="s">
        <v>3</v>
      </c>
      <c r="B8" s="117">
        <v>0</v>
      </c>
      <c r="C8" s="117">
        <v>0</v>
      </c>
      <c r="D8" s="117">
        <v>0.8</v>
      </c>
      <c r="E8" s="117">
        <v>0</v>
      </c>
      <c r="F8" s="117">
        <v>0.3</v>
      </c>
      <c r="G8" s="117">
        <v>0</v>
      </c>
      <c r="H8" s="117">
        <v>0</v>
      </c>
      <c r="I8" s="117">
        <v>0</v>
      </c>
    </row>
    <row r="9" spans="1:9" s="30" customFormat="1" ht="19.5" customHeight="1">
      <c r="A9" s="186" t="s">
        <v>4</v>
      </c>
      <c r="B9" s="117"/>
      <c r="C9" s="117"/>
      <c r="D9" s="117"/>
      <c r="E9" s="117"/>
      <c r="F9" s="117"/>
      <c r="G9" s="356"/>
      <c r="H9" s="117"/>
      <c r="I9" s="117"/>
    </row>
    <row r="10" spans="1:9" s="30" customFormat="1" ht="19.5" customHeight="1">
      <c r="A10" s="19" t="s">
        <v>5</v>
      </c>
      <c r="B10" s="117">
        <v>0</v>
      </c>
      <c r="C10" s="117">
        <v>0</v>
      </c>
      <c r="D10" s="117">
        <v>0</v>
      </c>
      <c r="E10" s="117">
        <v>0</v>
      </c>
      <c r="F10" s="117">
        <v>0</v>
      </c>
      <c r="G10" s="117">
        <v>0</v>
      </c>
      <c r="H10" s="117">
        <v>0</v>
      </c>
      <c r="I10" s="117">
        <v>0</v>
      </c>
    </row>
    <row r="11" spans="1:9" s="30" customFormat="1" ht="19.5" customHeight="1">
      <c r="A11" s="186" t="s">
        <v>6</v>
      </c>
      <c r="B11" s="117"/>
      <c r="C11" s="117"/>
      <c r="D11" s="117"/>
      <c r="E11" s="117"/>
      <c r="F11" s="117"/>
      <c r="G11" s="356"/>
      <c r="H11" s="117"/>
      <c r="I11" s="29"/>
    </row>
    <row r="12" spans="1:9" s="30" customFormat="1" ht="19.5" customHeight="1">
      <c r="A12" s="19" t="s">
        <v>7</v>
      </c>
      <c r="B12" s="117">
        <v>87</v>
      </c>
      <c r="C12" s="117">
        <v>84.5</v>
      </c>
      <c r="D12" s="117">
        <v>105.4</v>
      </c>
      <c r="E12" s="117">
        <v>144.69999999999999</v>
      </c>
      <c r="F12" s="117">
        <v>146.19999999999999</v>
      </c>
      <c r="G12" s="117">
        <v>54</v>
      </c>
      <c r="H12" s="117">
        <v>144.19999999999999</v>
      </c>
      <c r="I12" s="29">
        <v>162.30000000000001</v>
      </c>
    </row>
    <row r="13" spans="1:9" s="30" customFormat="1" ht="19.5" customHeight="1">
      <c r="A13" s="186" t="s">
        <v>8</v>
      </c>
      <c r="B13" s="117"/>
      <c r="C13" s="117"/>
      <c r="D13" s="117"/>
      <c r="E13" s="117"/>
      <c r="F13" s="117"/>
      <c r="G13" s="356"/>
      <c r="H13" s="117"/>
      <c r="I13" s="29"/>
    </row>
    <row r="14" spans="1:9" s="30" customFormat="1" ht="19.5" customHeight="1">
      <c r="A14" s="19" t="s">
        <v>9</v>
      </c>
      <c r="B14" s="117">
        <v>0</v>
      </c>
      <c r="C14" s="117">
        <v>0</v>
      </c>
      <c r="D14" s="117">
        <v>0</v>
      </c>
      <c r="E14" s="117">
        <v>0</v>
      </c>
      <c r="F14" s="117">
        <v>0</v>
      </c>
      <c r="G14" s="117">
        <v>0</v>
      </c>
      <c r="H14" s="117">
        <v>0</v>
      </c>
      <c r="I14" s="117">
        <v>0</v>
      </c>
    </row>
    <row r="15" spans="1:9" s="30" customFormat="1" ht="19.5" customHeight="1">
      <c r="A15" s="186" t="s">
        <v>31</v>
      </c>
      <c r="B15" s="117"/>
      <c r="C15" s="117"/>
      <c r="D15" s="117"/>
      <c r="E15" s="117"/>
      <c r="F15" s="117"/>
      <c r="G15" s="356"/>
      <c r="H15" s="117"/>
      <c r="I15" s="29"/>
    </row>
    <row r="16" spans="1:9" s="30" customFormat="1" ht="19.5" customHeight="1">
      <c r="A16" s="19" t="s">
        <v>11</v>
      </c>
      <c r="B16" s="117">
        <v>138</v>
      </c>
      <c r="C16" s="117">
        <v>18.5</v>
      </c>
      <c r="D16" s="117">
        <v>43.5</v>
      </c>
      <c r="E16" s="117">
        <v>37.6</v>
      </c>
      <c r="F16" s="117">
        <v>33.299999999999997</v>
      </c>
      <c r="G16" s="117">
        <v>12.5</v>
      </c>
      <c r="H16" s="117">
        <v>27.6</v>
      </c>
      <c r="I16" s="29">
        <v>24.5</v>
      </c>
    </row>
    <row r="17" spans="1:9" s="30" customFormat="1" ht="19.5" customHeight="1">
      <c r="A17" s="186" t="s">
        <v>32</v>
      </c>
      <c r="B17" s="117"/>
      <c r="C17" s="117"/>
      <c r="D17" s="117"/>
      <c r="E17" s="117"/>
      <c r="F17" s="117"/>
      <c r="G17" s="356"/>
      <c r="H17" s="117"/>
      <c r="I17" s="29"/>
    </row>
    <row r="18" spans="1:9" s="30" customFormat="1" ht="19.5" customHeight="1">
      <c r="A18" s="19" t="s">
        <v>13</v>
      </c>
      <c r="B18" s="117">
        <v>0</v>
      </c>
      <c r="C18" s="117">
        <v>1.4</v>
      </c>
      <c r="D18" s="117">
        <v>0</v>
      </c>
      <c r="E18" s="117">
        <v>0</v>
      </c>
      <c r="F18" s="356">
        <v>8.9</v>
      </c>
      <c r="G18" s="117">
        <v>0</v>
      </c>
      <c r="H18" s="356">
        <v>6.8</v>
      </c>
      <c r="I18" s="117">
        <v>5.8</v>
      </c>
    </row>
    <row r="19" spans="1:9" s="30" customFormat="1" ht="19.5" customHeight="1">
      <c r="A19" s="186" t="s">
        <v>34</v>
      </c>
      <c r="B19" s="117"/>
      <c r="C19" s="117"/>
      <c r="D19" s="117"/>
      <c r="E19" s="117"/>
      <c r="F19" s="117"/>
      <c r="G19" s="356"/>
      <c r="H19" s="117"/>
      <c r="I19" s="29"/>
    </row>
    <row r="20" spans="1:9" s="30" customFormat="1" ht="19.5" customHeight="1">
      <c r="A20" s="19" t="s">
        <v>15</v>
      </c>
      <c r="B20" s="117">
        <v>0</v>
      </c>
      <c r="C20" s="117">
        <v>0</v>
      </c>
      <c r="D20" s="117">
        <v>0</v>
      </c>
      <c r="E20" s="117">
        <v>4.8</v>
      </c>
      <c r="F20" s="117">
        <v>2</v>
      </c>
      <c r="G20" s="117">
        <v>0</v>
      </c>
      <c r="H20" s="117">
        <v>0</v>
      </c>
      <c r="I20" s="117">
        <v>0</v>
      </c>
    </row>
    <row r="21" spans="1:9" s="30" customFormat="1" ht="19.5" customHeight="1">
      <c r="A21" s="186" t="s">
        <v>35</v>
      </c>
      <c r="B21" s="117"/>
      <c r="C21" s="117"/>
      <c r="D21" s="117"/>
      <c r="E21" s="117"/>
      <c r="F21" s="117"/>
      <c r="G21" s="356"/>
      <c r="H21" s="117"/>
      <c r="I21" s="29"/>
    </row>
    <row r="22" spans="1:9" s="30" customFormat="1" ht="19.5" customHeight="1">
      <c r="A22" s="19" t="s">
        <v>17</v>
      </c>
      <c r="B22" s="117">
        <v>0</v>
      </c>
      <c r="C22" s="117">
        <v>0</v>
      </c>
      <c r="D22" s="117">
        <v>2.4</v>
      </c>
      <c r="E22" s="117">
        <v>0</v>
      </c>
      <c r="F22" s="117">
        <v>4.2</v>
      </c>
      <c r="G22" s="117">
        <v>0.44</v>
      </c>
      <c r="H22" s="117">
        <v>5.7</v>
      </c>
      <c r="I22" s="29">
        <v>0.7</v>
      </c>
    </row>
    <row r="23" spans="1:9" s="30" customFormat="1" ht="19.5" customHeight="1">
      <c r="A23" s="186" t="s">
        <v>36</v>
      </c>
      <c r="B23" s="117"/>
      <c r="C23" s="117"/>
      <c r="D23" s="117"/>
      <c r="E23" s="117"/>
      <c r="F23" s="117"/>
      <c r="G23" s="356"/>
      <c r="H23" s="117"/>
      <c r="I23" s="29"/>
    </row>
    <row r="24" spans="1:9" s="30" customFormat="1" ht="19.5" customHeight="1">
      <c r="A24" s="19" t="s">
        <v>19</v>
      </c>
      <c r="B24" s="117">
        <v>0</v>
      </c>
      <c r="C24" s="117">
        <v>13</v>
      </c>
      <c r="D24" s="117">
        <v>23.4</v>
      </c>
      <c r="E24" s="117">
        <v>31</v>
      </c>
      <c r="F24" s="117">
        <v>29.1</v>
      </c>
      <c r="G24" s="117">
        <v>8.51</v>
      </c>
      <c r="H24" s="117">
        <v>32.1</v>
      </c>
      <c r="I24" s="29">
        <v>34.4</v>
      </c>
    </row>
    <row r="25" spans="1:9" s="30" customFormat="1" ht="19.5" customHeight="1">
      <c r="A25" s="186" t="s">
        <v>37</v>
      </c>
      <c r="B25" s="117"/>
      <c r="C25" s="117"/>
      <c r="D25" s="117"/>
      <c r="E25" s="117"/>
      <c r="F25" s="117"/>
      <c r="G25" s="356"/>
      <c r="H25" s="117"/>
      <c r="I25" s="29"/>
    </row>
    <row r="26" spans="1:9" s="30" customFormat="1" ht="19.5" customHeight="1">
      <c r="A26" s="19" t="s">
        <v>21</v>
      </c>
      <c r="B26" s="117">
        <v>0</v>
      </c>
      <c r="C26" s="117">
        <v>0</v>
      </c>
      <c r="D26" s="117">
        <v>0</v>
      </c>
      <c r="E26" s="117">
        <v>0</v>
      </c>
      <c r="F26" s="117">
        <v>0</v>
      </c>
      <c r="G26" s="117">
        <v>0</v>
      </c>
      <c r="H26" s="117">
        <v>0</v>
      </c>
      <c r="I26" s="117">
        <v>0</v>
      </c>
    </row>
    <row r="27" spans="1:9" s="30" customFormat="1" ht="19.5" customHeight="1">
      <c r="A27" s="186" t="s">
        <v>38</v>
      </c>
      <c r="B27" s="117"/>
      <c r="C27" s="117"/>
      <c r="D27" s="117"/>
      <c r="E27" s="117"/>
      <c r="F27" s="117"/>
      <c r="G27" s="356"/>
      <c r="H27" s="117"/>
      <c r="I27" s="29"/>
    </row>
    <row r="28" spans="1:9" s="30" customFormat="1" ht="19.5" customHeight="1">
      <c r="A28" s="19" t="s">
        <v>23</v>
      </c>
      <c r="B28" s="117">
        <v>0</v>
      </c>
      <c r="C28" s="117">
        <v>3.7</v>
      </c>
      <c r="D28" s="117">
        <v>1.1000000000000001</v>
      </c>
      <c r="E28" s="117">
        <v>1.2</v>
      </c>
      <c r="F28" s="117">
        <v>1.2</v>
      </c>
      <c r="G28" s="117">
        <v>0</v>
      </c>
      <c r="H28" s="117">
        <v>0</v>
      </c>
      <c r="I28" s="117">
        <v>0</v>
      </c>
    </row>
    <row r="29" spans="1:9" s="30" customFormat="1" ht="19.5" customHeight="1">
      <c r="A29" s="186" t="s">
        <v>39</v>
      </c>
      <c r="B29" s="117"/>
      <c r="C29" s="117"/>
      <c r="D29" s="117"/>
      <c r="E29" s="117"/>
      <c r="F29" s="117"/>
      <c r="G29" s="356"/>
      <c r="H29" s="117"/>
      <c r="I29" s="29"/>
    </row>
    <row r="30" spans="1:9" s="30" customFormat="1" ht="19.5" customHeight="1">
      <c r="A30" s="19" t="s">
        <v>25</v>
      </c>
      <c r="B30" s="117">
        <v>0</v>
      </c>
      <c r="C30" s="117">
        <v>21.4</v>
      </c>
      <c r="D30" s="117">
        <v>10.4</v>
      </c>
      <c r="E30" s="117">
        <v>1.3</v>
      </c>
      <c r="F30" s="117">
        <v>9</v>
      </c>
      <c r="G30" s="117">
        <v>0</v>
      </c>
      <c r="H30" s="117">
        <v>8</v>
      </c>
      <c r="I30" s="29">
        <v>6</v>
      </c>
    </row>
    <row r="31" spans="1:9" s="30" customFormat="1" ht="19.5" customHeight="1">
      <c r="A31" s="186" t="s">
        <v>40</v>
      </c>
      <c r="B31" s="116"/>
      <c r="C31" s="116"/>
      <c r="D31" s="116"/>
      <c r="E31" s="116"/>
      <c r="F31" s="116"/>
      <c r="G31" s="356"/>
      <c r="H31" s="116"/>
      <c r="I31" s="29"/>
    </row>
    <row r="32" spans="1:9" s="30" customFormat="1" ht="9.75" customHeight="1">
      <c r="A32" s="273"/>
      <c r="B32" s="273"/>
      <c r="C32" s="273"/>
      <c r="D32" s="273"/>
      <c r="E32" s="273"/>
      <c r="F32" s="273"/>
      <c r="G32" s="273"/>
      <c r="H32" s="273"/>
      <c r="I32" s="273"/>
    </row>
    <row r="33" spans="1:9" s="30" customFormat="1" ht="20.100000000000001" customHeight="1">
      <c r="A33" s="29"/>
      <c r="B33" s="29"/>
      <c r="C33" s="29"/>
      <c r="D33" s="29"/>
      <c r="E33" s="29"/>
      <c r="F33" s="29"/>
      <c r="G33" s="29"/>
      <c r="H33" s="29"/>
      <c r="I33" s="29"/>
    </row>
    <row r="34" spans="1:9" s="30" customFormat="1" ht="20.100000000000001" customHeight="1">
      <c r="A34" s="29"/>
      <c r="B34" s="29"/>
      <c r="C34" s="29"/>
      <c r="D34" s="29"/>
      <c r="E34" s="29"/>
      <c r="F34" s="29"/>
      <c r="G34" s="29"/>
      <c r="H34" s="29"/>
      <c r="I34" s="29"/>
    </row>
    <row r="35" spans="1:9" s="30" customFormat="1" ht="20.100000000000001" customHeight="1">
      <c r="A35" s="126"/>
      <c r="B35" s="127"/>
      <c r="C35" s="29"/>
      <c r="D35" s="29"/>
      <c r="E35" s="29"/>
      <c r="F35" s="29"/>
      <c r="G35" s="29"/>
      <c r="H35" s="29"/>
      <c r="I35" s="29"/>
    </row>
    <row r="36" spans="1:9" s="30" customFormat="1" ht="20.100000000000001" customHeight="1">
      <c r="A36" s="128"/>
      <c r="B36" s="126"/>
      <c r="C36" s="29"/>
      <c r="D36" s="29"/>
      <c r="E36" s="29"/>
      <c r="F36" s="29"/>
      <c r="G36" s="29"/>
      <c r="H36" s="29"/>
      <c r="I36" s="29"/>
    </row>
    <row r="37" spans="1:9" s="30" customFormat="1" ht="20.100000000000001" customHeight="1">
      <c r="A37" s="29"/>
      <c r="B37" s="29"/>
      <c r="C37" s="29"/>
      <c r="D37" s="29"/>
      <c r="E37" s="29"/>
      <c r="F37" s="29"/>
      <c r="G37" s="29"/>
      <c r="H37" s="29"/>
      <c r="I37" s="29"/>
    </row>
    <row r="38" spans="1:9" s="30" customFormat="1" ht="20.100000000000001" customHeight="1"/>
    <row r="39" spans="1:9" s="30" customFormat="1" ht="20.100000000000001" customHeight="1"/>
    <row r="40" spans="1:9" s="30" customFormat="1" ht="20.100000000000001" customHeight="1"/>
    <row r="41" spans="1:9" s="30" customFormat="1" ht="20.100000000000001" customHeight="1"/>
    <row r="42" spans="1:9" s="30" customFormat="1" ht="20.100000000000001" customHeight="1"/>
    <row r="43" spans="1:9" s="30" customFormat="1" ht="20.100000000000001" customHeight="1"/>
    <row r="44" spans="1:9" s="30" customFormat="1" ht="20.100000000000001" customHeight="1"/>
    <row r="45" spans="1:9" s="30" customFormat="1" ht="20.100000000000001" customHeight="1"/>
    <row r="46" spans="1:9" s="30" customFormat="1" ht="20.100000000000001" customHeight="1"/>
    <row r="47" spans="1:9" s="30" customFormat="1" ht="20.100000000000001" customHeight="1"/>
    <row r="48" spans="1:9" s="30" customFormat="1" ht="20.100000000000001" customHeight="1"/>
    <row r="49" s="30" customFormat="1" ht="20.100000000000001" customHeight="1"/>
    <row r="50" s="30" customFormat="1" ht="20.100000000000001" customHeight="1"/>
    <row r="51" s="30" customFormat="1" ht="20.100000000000001" customHeight="1"/>
    <row r="52" s="30" customFormat="1" ht="20.100000000000001" customHeight="1"/>
    <row r="53" s="30" customFormat="1" ht="20.100000000000001" customHeight="1"/>
    <row r="54" s="30" customFormat="1" ht="20.100000000000001" customHeight="1"/>
    <row r="55" s="30" customFormat="1" ht="20.100000000000001" customHeight="1"/>
    <row r="56" s="30" customFormat="1" ht="20.100000000000001" customHeight="1"/>
    <row r="57" s="30" customFormat="1" ht="20.100000000000001" customHeight="1"/>
    <row r="58" s="30" customFormat="1" ht="20.100000000000001" customHeight="1"/>
    <row r="59" s="30" customFormat="1" ht="20.100000000000001" customHeight="1"/>
    <row r="60" s="30" customFormat="1" ht="20.100000000000001" customHeight="1"/>
    <row r="61" s="30" customFormat="1" ht="20.100000000000001" customHeight="1"/>
    <row r="62" s="30" customFormat="1" ht="20.100000000000001" customHeight="1"/>
    <row r="63" s="30" customFormat="1" ht="20.100000000000001" customHeight="1"/>
    <row r="64" s="30" customFormat="1" ht="20.100000000000001" customHeight="1"/>
    <row r="65" s="30" customFormat="1" ht="20.100000000000001" customHeight="1"/>
    <row r="66" s="30" customFormat="1" ht="20.100000000000001" customHeight="1"/>
    <row r="67" s="30" customFormat="1" ht="20.100000000000001" customHeight="1"/>
    <row r="68" s="30" customFormat="1" ht="20.100000000000001" customHeight="1"/>
    <row r="69" s="30" customFormat="1" ht="20.100000000000001" customHeight="1"/>
    <row r="70" s="30" customFormat="1" ht="20.100000000000001" customHeight="1"/>
    <row r="71" s="30" customFormat="1" ht="20.100000000000001" customHeight="1"/>
    <row r="72" s="30" customFormat="1" ht="20.100000000000001" customHeight="1"/>
    <row r="73" s="30" customFormat="1" ht="20.100000000000001" customHeight="1"/>
    <row r="74" s="30" customFormat="1" ht="20.100000000000001" customHeight="1"/>
    <row r="75" s="30" customFormat="1" ht="20.100000000000001" customHeight="1"/>
    <row r="76" s="30" customFormat="1" ht="20.100000000000001" customHeight="1"/>
    <row r="77" s="30" customFormat="1" ht="20.100000000000001" customHeight="1"/>
    <row r="78" s="30" customFormat="1" ht="20.100000000000001" customHeight="1"/>
    <row r="79" s="30" customFormat="1" ht="20.100000000000001" customHeight="1"/>
    <row r="80" s="30" customFormat="1" ht="20.100000000000001" customHeight="1"/>
    <row r="81" s="30" customFormat="1" ht="20.100000000000001" customHeight="1"/>
    <row r="82" s="30" customFormat="1" ht="20.100000000000001" customHeight="1"/>
    <row r="83" s="30" customFormat="1" ht="20.100000000000001" customHeight="1"/>
    <row r="84" s="30" customFormat="1" ht="20.100000000000001" customHeight="1"/>
    <row r="85" s="30" customFormat="1" ht="20.100000000000001" customHeight="1"/>
    <row r="86" s="30" customFormat="1" ht="20.100000000000001" customHeight="1"/>
    <row r="87" s="30" customFormat="1" ht="20.100000000000001" customHeight="1"/>
    <row r="88" s="30" customFormat="1" ht="20.100000000000001" customHeight="1"/>
    <row r="89" s="30" customFormat="1" ht="20.100000000000001" customHeight="1"/>
    <row r="90" s="30" customFormat="1" ht="20.100000000000001" customHeight="1"/>
    <row r="91" s="30" customFormat="1" ht="20.100000000000001" customHeight="1"/>
    <row r="92" s="30" customFormat="1" ht="20.100000000000001" customHeight="1"/>
    <row r="93" s="30" customFormat="1" ht="20.100000000000001" customHeight="1"/>
    <row r="94" s="30" customFormat="1" ht="20.100000000000001" customHeight="1"/>
    <row r="95" s="30" customFormat="1" ht="20.100000000000001" customHeight="1"/>
    <row r="96" s="30" customFormat="1" ht="20.100000000000001" customHeight="1"/>
    <row r="97" s="30" customFormat="1" ht="20.100000000000001" customHeight="1"/>
    <row r="98" s="30" customFormat="1" ht="20.100000000000001" customHeight="1"/>
    <row r="99" s="30" customFormat="1" ht="20.100000000000001" customHeight="1"/>
    <row r="100" s="30" customFormat="1" ht="20.100000000000001" customHeight="1"/>
    <row r="101" s="30" customFormat="1" ht="20.100000000000001" customHeight="1"/>
    <row r="102" s="30" customFormat="1" ht="20.100000000000001" customHeight="1"/>
    <row r="103" s="30" customFormat="1" ht="20.100000000000001" customHeight="1"/>
    <row r="104" s="30" customFormat="1" ht="20.100000000000001" customHeight="1"/>
    <row r="105" s="30" customFormat="1" ht="20.100000000000001" customHeight="1"/>
    <row r="106" s="30" customFormat="1" ht="20.100000000000001" customHeight="1"/>
    <row r="107" s="30" customFormat="1" ht="20.100000000000001" customHeight="1"/>
    <row r="108" s="30" customFormat="1" ht="20.100000000000001" customHeight="1"/>
    <row r="109" s="30" customFormat="1" ht="20.100000000000001" customHeight="1"/>
    <row r="110" s="30" customFormat="1" ht="20.100000000000001" customHeight="1"/>
    <row r="111" s="30" customFormat="1" ht="20.100000000000001" customHeight="1"/>
    <row r="112" s="30" customFormat="1" ht="20.100000000000001" customHeight="1"/>
    <row r="113" s="30" customFormat="1" ht="20.100000000000001" customHeight="1"/>
    <row r="114" s="30" customFormat="1" ht="20.100000000000001" customHeight="1"/>
    <row r="115" s="30" customFormat="1" ht="20.100000000000001" customHeight="1"/>
    <row r="116" s="30" customFormat="1" ht="20.100000000000001" customHeight="1"/>
    <row r="117" s="30" customFormat="1" ht="20.100000000000001" customHeight="1"/>
    <row r="118" s="30" customFormat="1" ht="20.100000000000001" customHeight="1"/>
    <row r="119" s="30" customFormat="1" ht="20.100000000000001" customHeight="1"/>
    <row r="120" s="30" customFormat="1" ht="20.100000000000001" customHeight="1"/>
    <row r="121" s="30" customFormat="1" ht="20.100000000000001" customHeight="1"/>
    <row r="122" s="30" customFormat="1" ht="20.100000000000001" customHeight="1"/>
    <row r="123" s="30" customFormat="1" ht="20.100000000000001" customHeight="1"/>
    <row r="124" s="30" customFormat="1" ht="20.100000000000001" customHeight="1"/>
    <row r="125" s="30" customFormat="1" ht="20.100000000000001" customHeight="1"/>
    <row r="126" s="30" customFormat="1" ht="20.100000000000001" customHeight="1"/>
    <row r="127" s="30" customFormat="1" ht="20.100000000000001" customHeight="1"/>
    <row r="128" s="30" customFormat="1" ht="20.100000000000001" customHeight="1"/>
    <row r="129" s="30" customFormat="1" ht="20.100000000000001" customHeight="1"/>
    <row r="130" s="30" customFormat="1" ht="20.100000000000001" customHeight="1"/>
    <row r="131" s="30" customFormat="1" ht="20.100000000000001" customHeight="1"/>
    <row r="132" s="30" customFormat="1" ht="20.100000000000001" customHeight="1"/>
    <row r="133" s="30" customFormat="1" ht="20.100000000000001" customHeight="1"/>
    <row r="134" s="30" customFormat="1" ht="20.100000000000001" customHeight="1"/>
    <row r="135" s="30" customFormat="1" ht="20.100000000000001" customHeight="1"/>
    <row r="136" s="30" customFormat="1" ht="20.100000000000001" customHeight="1"/>
    <row r="137" s="30" customFormat="1" ht="20.100000000000001" customHeight="1"/>
    <row r="138" s="30" customFormat="1" ht="20.100000000000001" customHeight="1"/>
    <row r="139" s="30" customFormat="1" ht="20.100000000000001" customHeight="1"/>
    <row r="140" s="30" customFormat="1" ht="20.100000000000001" customHeight="1"/>
    <row r="141" s="30" customFormat="1" ht="20.100000000000001" customHeight="1"/>
    <row r="142" s="30" customFormat="1" ht="20.100000000000001" customHeight="1"/>
    <row r="143" s="30" customFormat="1" ht="20.100000000000001" customHeight="1"/>
    <row r="144" s="30" customFormat="1" ht="20.100000000000001" customHeight="1"/>
    <row r="145" s="30" customFormat="1" ht="20.100000000000001" customHeight="1"/>
    <row r="146" s="30" customFormat="1" ht="20.100000000000001" customHeight="1"/>
    <row r="147" s="30" customFormat="1" ht="20.100000000000001" customHeight="1"/>
    <row r="148" s="30" customFormat="1" ht="20.100000000000001" customHeight="1"/>
    <row r="149" s="30" customFormat="1" ht="20.100000000000001" customHeight="1"/>
    <row r="150" s="30" customFormat="1" ht="20.100000000000001" customHeight="1"/>
    <row r="151" s="30" customFormat="1" ht="20.100000000000001" customHeight="1"/>
    <row r="152" s="30" customFormat="1" ht="20.100000000000001" customHeight="1"/>
    <row r="153" s="30" customFormat="1" ht="20.100000000000001" customHeight="1"/>
    <row r="154" s="30" customFormat="1" ht="20.100000000000001" customHeight="1"/>
    <row r="155" s="30" customFormat="1" ht="20.100000000000001" customHeight="1"/>
    <row r="156" s="30" customFormat="1" ht="20.100000000000001" customHeight="1"/>
    <row r="157" s="30" customFormat="1" ht="20.100000000000001" customHeight="1"/>
    <row r="158" s="30" customFormat="1" ht="20.100000000000001" customHeight="1"/>
    <row r="159" s="30" customFormat="1" ht="20.100000000000001" customHeight="1"/>
    <row r="160" s="30" customFormat="1" ht="20.100000000000001" customHeight="1"/>
    <row r="161" s="30" customFormat="1" ht="20.100000000000001" customHeight="1"/>
    <row r="162" s="30" customFormat="1" ht="20.100000000000001" customHeight="1"/>
    <row r="163" s="30" customFormat="1" ht="20.100000000000001" customHeight="1"/>
    <row r="164" s="30" customFormat="1" ht="20.100000000000001" customHeight="1"/>
    <row r="165" s="30" customFormat="1" ht="20.100000000000001" customHeight="1"/>
    <row r="166" s="30" customFormat="1" ht="20.100000000000001" customHeight="1"/>
    <row r="167" s="30" customFormat="1" ht="20.100000000000001" customHeight="1"/>
    <row r="168" s="30" customFormat="1" ht="20.100000000000001" customHeight="1"/>
    <row r="169" s="30" customFormat="1" ht="20.100000000000001" customHeight="1"/>
    <row r="170" s="30" customFormat="1" ht="20.100000000000001" customHeight="1"/>
    <row r="171" s="30" customFormat="1" ht="20.100000000000001" customHeight="1"/>
    <row r="172" s="30" customFormat="1" ht="20.100000000000001" customHeight="1"/>
    <row r="173" s="30" customFormat="1" ht="20.100000000000001" customHeight="1"/>
    <row r="174" s="30" customFormat="1" ht="20.100000000000001" customHeight="1"/>
    <row r="175" s="30" customFormat="1" ht="20.100000000000001" customHeight="1"/>
    <row r="176" s="30" customFormat="1" ht="20.100000000000001" customHeight="1"/>
    <row r="177" s="30" customFormat="1" ht="20.100000000000001" customHeight="1"/>
    <row r="178" s="30" customFormat="1" ht="20.100000000000001" customHeight="1"/>
    <row r="179" s="30" customFormat="1" ht="20.100000000000001" customHeight="1"/>
    <row r="180" s="30" customFormat="1" ht="20.100000000000001" customHeight="1"/>
    <row r="181" s="30" customFormat="1" ht="20.100000000000001" customHeight="1"/>
    <row r="182" s="30" customFormat="1" ht="20.100000000000001" customHeight="1"/>
    <row r="183" s="30" customFormat="1" ht="20.100000000000001" customHeight="1"/>
    <row r="184" s="30" customFormat="1" ht="20.100000000000001" customHeight="1"/>
    <row r="185" s="30" customFormat="1" ht="20.100000000000001" customHeight="1"/>
    <row r="186" s="30" customFormat="1" ht="20.100000000000001" customHeight="1"/>
    <row r="187" s="30" customFormat="1" ht="20.100000000000001" customHeight="1"/>
    <row r="188" s="30" customFormat="1" ht="20.100000000000001" customHeight="1"/>
    <row r="189" s="30" customFormat="1" ht="20.100000000000001" customHeight="1"/>
    <row r="190" s="30" customFormat="1" ht="20.100000000000001" customHeight="1"/>
    <row r="191" s="30" customFormat="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sheetData>
  <printOptions horizontalCentered="1"/>
  <pageMargins left="0.78740157480314965" right="0.59055118110236227" top="0.94488188976377963" bottom="1.4960629921259843" header="0.51181102362204722" footer="1.1811023622047245"/>
  <pageSetup paperSize="9" firstPageNumber="392"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5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5"/>
  <sheetViews>
    <sheetView workbookViewId="0">
      <selection activeCell="K1" sqref="K1:V1048576"/>
    </sheetView>
  </sheetViews>
  <sheetFormatPr defaultRowHeight="12.75"/>
  <cols>
    <col min="1" max="1" width="25.140625" style="10" customWidth="1"/>
    <col min="2" max="4" width="10.28515625" style="10" hidden="1" customWidth="1"/>
    <col min="5" max="9" width="10.28515625" style="10" customWidth="1"/>
    <col min="10" max="10" width="9.140625" style="10"/>
    <col min="11" max="16384" width="9.140625" style="27"/>
  </cols>
  <sheetData>
    <row r="1" spans="1:9" s="3" customFormat="1" ht="24" customHeight="1">
      <c r="A1" s="1" t="s">
        <v>675</v>
      </c>
      <c r="B1" s="1"/>
    </row>
    <row r="2" spans="1:9" s="3" customFormat="1" ht="20.100000000000001" customHeight="1">
      <c r="A2" s="6" t="s">
        <v>478</v>
      </c>
      <c r="B2" s="347"/>
    </row>
    <row r="3" spans="1:9" s="3" customFormat="1" ht="9" customHeight="1">
      <c r="A3" s="4"/>
      <c r="B3" s="114"/>
    </row>
    <row r="4" spans="1:9" s="10" customFormat="1" ht="20.100000000000001" customHeight="1">
      <c r="A4" s="348"/>
      <c r="B4" s="349"/>
      <c r="F4" s="7"/>
      <c r="G4" s="115"/>
      <c r="I4" s="356" t="s">
        <v>479</v>
      </c>
    </row>
    <row r="5" spans="1:9" s="10" customFormat="1" ht="24.75" customHeight="1">
      <c r="A5" s="11"/>
      <c r="B5" s="12">
        <v>2010</v>
      </c>
      <c r="C5" s="131">
        <v>2014</v>
      </c>
      <c r="D5" s="131">
        <v>2015</v>
      </c>
      <c r="E5" s="131">
        <v>2016</v>
      </c>
      <c r="F5" s="131">
        <v>2017</v>
      </c>
      <c r="G5" s="131">
        <v>2018</v>
      </c>
      <c r="H5" s="131">
        <v>2019</v>
      </c>
      <c r="I5" s="131">
        <v>2020</v>
      </c>
    </row>
    <row r="6" spans="1:9" s="10" customFormat="1" ht="6" customHeight="1">
      <c r="A6" s="11"/>
      <c r="B6" s="190"/>
      <c r="C6" s="11"/>
      <c r="D6" s="11"/>
      <c r="E6" s="11"/>
      <c r="F6" s="11"/>
      <c r="G6" s="11"/>
      <c r="H6" s="11"/>
    </row>
    <row r="7" spans="1:9" s="10" customFormat="1" ht="25.5" customHeight="1">
      <c r="A7" s="15" t="s">
        <v>2</v>
      </c>
      <c r="B7" s="358">
        <f t="shared" ref="B7:D7" si="0">SUM(B8:B31)</f>
        <v>200329</v>
      </c>
      <c r="C7" s="358">
        <f t="shared" si="0"/>
        <v>224849</v>
      </c>
      <c r="D7" s="358">
        <f t="shared" si="0"/>
        <v>229705</v>
      </c>
      <c r="E7" s="358">
        <v>239108</v>
      </c>
      <c r="F7" s="358">
        <v>249766</v>
      </c>
      <c r="G7" s="358">
        <v>252385</v>
      </c>
      <c r="H7" s="358">
        <v>255295.8</v>
      </c>
      <c r="I7" s="358">
        <v>258339</v>
      </c>
    </row>
    <row r="8" spans="1:9" s="10" customFormat="1" ht="18.75" customHeight="1">
      <c r="A8" s="19" t="s">
        <v>3</v>
      </c>
      <c r="B8" s="116">
        <v>4955</v>
      </c>
      <c r="C8" s="116">
        <v>5043</v>
      </c>
      <c r="D8" s="116">
        <v>5617</v>
      </c>
      <c r="E8" s="116">
        <v>5713</v>
      </c>
      <c r="F8" s="116">
        <v>6448</v>
      </c>
      <c r="G8" s="116">
        <v>6363</v>
      </c>
      <c r="H8" s="116">
        <v>6275.5</v>
      </c>
      <c r="I8" s="116">
        <v>6269</v>
      </c>
    </row>
    <row r="9" spans="1:9" s="10" customFormat="1" ht="18.75" customHeight="1">
      <c r="A9" s="186" t="s">
        <v>4</v>
      </c>
      <c r="B9" s="116"/>
      <c r="C9" s="116"/>
      <c r="D9" s="116"/>
      <c r="E9" s="116"/>
      <c r="F9" s="116"/>
      <c r="G9" s="356"/>
      <c r="H9" s="116"/>
      <c r="I9" s="116"/>
    </row>
    <row r="10" spans="1:9" s="10" customFormat="1" ht="18.75" customHeight="1">
      <c r="A10" s="19" t="s">
        <v>5</v>
      </c>
      <c r="B10" s="116">
        <v>17175</v>
      </c>
      <c r="C10" s="116">
        <v>17049</v>
      </c>
      <c r="D10" s="116">
        <v>17053</v>
      </c>
      <c r="E10" s="116">
        <v>17129</v>
      </c>
      <c r="F10" s="116">
        <v>17376</v>
      </c>
      <c r="G10" s="116">
        <v>17463</v>
      </c>
      <c r="H10" s="116">
        <v>17640</v>
      </c>
      <c r="I10" s="116">
        <v>17866</v>
      </c>
    </row>
    <row r="11" spans="1:9" s="10" customFormat="1" ht="18.75" customHeight="1">
      <c r="A11" s="186" t="s">
        <v>6</v>
      </c>
      <c r="B11" s="116"/>
      <c r="C11" s="116"/>
      <c r="D11" s="116"/>
      <c r="E11" s="116"/>
      <c r="F11" s="116"/>
      <c r="G11" s="356"/>
      <c r="H11" s="116"/>
      <c r="I11" s="116"/>
    </row>
    <row r="12" spans="1:9" s="10" customFormat="1" ht="18.75" customHeight="1">
      <c r="A12" s="19" t="s">
        <v>7</v>
      </c>
      <c r="B12" s="116">
        <v>7209</v>
      </c>
      <c r="C12" s="116">
        <v>10443</v>
      </c>
      <c r="D12" s="116">
        <v>11511</v>
      </c>
      <c r="E12" s="116">
        <v>13136</v>
      </c>
      <c r="F12" s="116">
        <v>13311</v>
      </c>
      <c r="G12" s="116">
        <v>13834</v>
      </c>
      <c r="H12" s="116">
        <v>14273.6</v>
      </c>
      <c r="I12" s="116">
        <v>15365</v>
      </c>
    </row>
    <row r="13" spans="1:9" s="10" customFormat="1" ht="18.75" customHeight="1">
      <c r="A13" s="186" t="s">
        <v>8</v>
      </c>
      <c r="B13" s="116"/>
      <c r="C13" s="116"/>
      <c r="D13" s="116"/>
      <c r="E13" s="116"/>
      <c r="F13" s="116"/>
      <c r="G13" s="356"/>
      <c r="H13" s="116"/>
      <c r="I13" s="116"/>
    </row>
    <row r="14" spans="1:9" s="10" customFormat="1" ht="18.75" customHeight="1">
      <c r="A14" s="19" t="s">
        <v>9</v>
      </c>
      <c r="B14" s="116">
        <v>3042</v>
      </c>
      <c r="C14" s="116">
        <v>3987</v>
      </c>
      <c r="D14" s="116">
        <v>4105</v>
      </c>
      <c r="E14" s="116">
        <v>4163</v>
      </c>
      <c r="F14" s="116">
        <v>4202</v>
      </c>
      <c r="G14" s="116">
        <v>4318</v>
      </c>
      <c r="H14" s="116">
        <v>4517.3999999999996</v>
      </c>
      <c r="I14" s="116">
        <v>4746</v>
      </c>
    </row>
    <row r="15" spans="1:9" s="10" customFormat="1" ht="18.75" customHeight="1">
      <c r="A15" s="186" t="s">
        <v>31</v>
      </c>
      <c r="B15" s="116"/>
      <c r="C15" s="116"/>
      <c r="D15" s="116"/>
      <c r="E15" s="116"/>
      <c r="F15" s="116"/>
      <c r="G15" s="356"/>
      <c r="H15" s="116"/>
      <c r="I15" s="116"/>
    </row>
    <row r="16" spans="1:9" s="10" customFormat="1" ht="18.75" customHeight="1">
      <c r="A16" s="19" t="s">
        <v>11</v>
      </c>
      <c r="B16" s="116">
        <f>41935+7</f>
        <v>41942</v>
      </c>
      <c r="C16" s="116">
        <v>42912</v>
      </c>
      <c r="D16" s="116">
        <v>43715</v>
      </c>
      <c r="E16" s="116">
        <v>44163</v>
      </c>
      <c r="F16" s="116">
        <v>44553</v>
      </c>
      <c r="G16" s="116">
        <v>45360</v>
      </c>
      <c r="H16" s="116">
        <v>45960</v>
      </c>
      <c r="I16" s="116">
        <v>46451</v>
      </c>
    </row>
    <row r="17" spans="1:9" s="10" customFormat="1" ht="18.75" customHeight="1">
      <c r="A17" s="186" t="s">
        <v>32</v>
      </c>
      <c r="B17" s="116"/>
      <c r="C17" s="116"/>
      <c r="D17" s="116"/>
      <c r="E17" s="116"/>
      <c r="F17" s="116"/>
      <c r="G17" s="356"/>
      <c r="H17" s="116"/>
      <c r="I17" s="116"/>
    </row>
    <row r="18" spans="1:9" s="10" customFormat="1" ht="18.75" customHeight="1">
      <c r="A18" s="19" t="s">
        <v>13</v>
      </c>
      <c r="B18" s="116">
        <v>3033</v>
      </c>
      <c r="C18" s="116">
        <v>3205</v>
      </c>
      <c r="D18" s="116">
        <v>3095</v>
      </c>
      <c r="E18" s="116">
        <v>3138</v>
      </c>
      <c r="F18" s="116">
        <v>3142</v>
      </c>
      <c r="G18" s="116">
        <v>3113</v>
      </c>
      <c r="H18" s="116">
        <v>2945.1</v>
      </c>
      <c r="I18" s="116">
        <v>2951</v>
      </c>
    </row>
    <row r="19" spans="1:9" s="10" customFormat="1" ht="18.75" customHeight="1">
      <c r="A19" s="186" t="s">
        <v>34</v>
      </c>
      <c r="B19" s="116"/>
      <c r="C19" s="116"/>
      <c r="D19" s="116"/>
      <c r="E19" s="116"/>
      <c r="F19" s="116"/>
      <c r="G19" s="356"/>
      <c r="H19" s="116"/>
      <c r="I19" s="116"/>
    </row>
    <row r="20" spans="1:9" s="10" customFormat="1" ht="18.75" customHeight="1">
      <c r="A20" s="19" t="s">
        <v>15</v>
      </c>
      <c r="B20" s="116">
        <v>14225</v>
      </c>
      <c r="C20" s="116">
        <v>20427</v>
      </c>
      <c r="D20" s="116">
        <v>20745</v>
      </c>
      <c r="E20" s="116">
        <v>21508</v>
      </c>
      <c r="F20" s="116">
        <v>21395</v>
      </c>
      <c r="G20" s="116">
        <v>21490</v>
      </c>
      <c r="H20" s="116">
        <v>20677.099999999999</v>
      </c>
      <c r="I20" s="116">
        <v>20174</v>
      </c>
    </row>
    <row r="21" spans="1:9" s="10" customFormat="1" ht="18.75" customHeight="1">
      <c r="A21" s="186" t="s">
        <v>35</v>
      </c>
      <c r="B21" s="116"/>
      <c r="C21" s="116"/>
      <c r="D21" s="116"/>
      <c r="E21" s="116"/>
      <c r="F21" s="116"/>
      <c r="G21" s="356"/>
      <c r="H21" s="116"/>
      <c r="I21" s="116"/>
    </row>
    <row r="22" spans="1:9" s="10" customFormat="1" ht="18.75" customHeight="1">
      <c r="A22" s="19" t="s">
        <v>17</v>
      </c>
      <c r="B22" s="116">
        <f>43204+7</f>
        <v>43211</v>
      </c>
      <c r="C22" s="116">
        <v>44261</v>
      </c>
      <c r="D22" s="116">
        <v>45166</v>
      </c>
      <c r="E22" s="116">
        <v>47543</v>
      </c>
      <c r="F22" s="116">
        <v>49245</v>
      </c>
      <c r="G22" s="116">
        <v>50521</v>
      </c>
      <c r="H22" s="116">
        <v>51717.8</v>
      </c>
      <c r="I22" s="116">
        <v>52996</v>
      </c>
    </row>
    <row r="23" spans="1:9" s="10" customFormat="1" ht="18.75" customHeight="1">
      <c r="A23" s="186" t="s">
        <v>36</v>
      </c>
      <c r="B23" s="116"/>
      <c r="C23" s="116"/>
      <c r="D23" s="116"/>
      <c r="E23" s="116"/>
      <c r="F23" s="116"/>
      <c r="G23" s="356"/>
      <c r="H23" s="116"/>
      <c r="I23" s="116"/>
    </row>
    <row r="24" spans="1:9" s="10" customFormat="1" ht="18.75" customHeight="1">
      <c r="A24" s="19" t="s">
        <v>19</v>
      </c>
      <c r="B24" s="116">
        <v>43316</v>
      </c>
      <c r="C24" s="116">
        <v>49006</v>
      </c>
      <c r="D24" s="116">
        <v>49171</v>
      </c>
      <c r="E24" s="116">
        <v>50674</v>
      </c>
      <c r="F24" s="116">
        <v>51289</v>
      </c>
      <c r="G24" s="116">
        <v>51694</v>
      </c>
      <c r="H24" s="116">
        <v>52709</v>
      </c>
      <c r="I24" s="116">
        <v>53182</v>
      </c>
    </row>
    <row r="25" spans="1:9" s="10" customFormat="1" ht="18.75" customHeight="1">
      <c r="A25" s="186" t="s">
        <v>37</v>
      </c>
      <c r="B25" s="116"/>
      <c r="C25" s="116"/>
      <c r="D25" s="116"/>
      <c r="E25" s="116"/>
      <c r="F25" s="116"/>
      <c r="G25" s="356"/>
      <c r="H25" s="116"/>
      <c r="I25" s="116"/>
    </row>
    <row r="26" spans="1:9" s="10" customFormat="1" ht="18.75" customHeight="1">
      <c r="A26" s="19" t="s">
        <v>21</v>
      </c>
      <c r="B26" s="116">
        <v>10165</v>
      </c>
      <c r="C26" s="116">
        <v>11550</v>
      </c>
      <c r="D26" s="116">
        <v>11692</v>
      </c>
      <c r="E26" s="116">
        <v>13891</v>
      </c>
      <c r="F26" s="116">
        <v>14315</v>
      </c>
      <c r="G26" s="116">
        <v>14233</v>
      </c>
      <c r="H26" s="116">
        <v>14510.1</v>
      </c>
      <c r="I26" s="116">
        <v>14506</v>
      </c>
    </row>
    <row r="27" spans="1:9" s="10" customFormat="1" ht="18.75" customHeight="1">
      <c r="A27" s="186" t="s">
        <v>38</v>
      </c>
      <c r="B27" s="116"/>
      <c r="C27" s="116"/>
      <c r="D27" s="116"/>
      <c r="E27" s="116"/>
      <c r="F27" s="116"/>
      <c r="G27" s="356"/>
      <c r="H27" s="116"/>
      <c r="I27" s="116"/>
    </row>
    <row r="28" spans="1:9" s="10" customFormat="1" ht="18.75" customHeight="1">
      <c r="A28" s="19" t="s">
        <v>23</v>
      </c>
      <c r="B28" s="116">
        <v>5863</v>
      </c>
      <c r="C28" s="116">
        <v>10025</v>
      </c>
      <c r="D28" s="116">
        <v>10754</v>
      </c>
      <c r="E28" s="116">
        <v>10862</v>
      </c>
      <c r="F28" s="116">
        <v>15890</v>
      </c>
      <c r="G28" s="116">
        <v>15287</v>
      </c>
      <c r="H28" s="116">
        <v>15388.4</v>
      </c>
      <c r="I28" s="116">
        <v>15152</v>
      </c>
    </row>
    <row r="29" spans="1:9" s="10" customFormat="1" ht="18.75" customHeight="1">
      <c r="A29" s="186" t="s">
        <v>39</v>
      </c>
      <c r="B29" s="116"/>
      <c r="C29" s="116"/>
      <c r="D29" s="116"/>
      <c r="E29" s="116"/>
      <c r="F29" s="116"/>
      <c r="G29" s="356"/>
      <c r="H29" s="116"/>
      <c r="I29" s="116"/>
    </row>
    <row r="30" spans="1:9" s="10" customFormat="1" ht="18.75" customHeight="1">
      <c r="A30" s="19" t="s">
        <v>25</v>
      </c>
      <c r="B30" s="116">
        <f>6189+4</f>
        <v>6193</v>
      </c>
      <c r="C30" s="116">
        <v>6941</v>
      </c>
      <c r="D30" s="116">
        <v>7081</v>
      </c>
      <c r="E30" s="116">
        <v>7188</v>
      </c>
      <c r="F30" s="116">
        <v>8600</v>
      </c>
      <c r="G30" s="116">
        <v>8709</v>
      </c>
      <c r="H30" s="116">
        <v>8681.7999999999993</v>
      </c>
      <c r="I30" s="116">
        <v>8681</v>
      </c>
    </row>
    <row r="31" spans="1:9" s="10" customFormat="1" ht="18.75" customHeight="1">
      <c r="A31" s="186" t="s">
        <v>40</v>
      </c>
      <c r="B31" s="116"/>
      <c r="C31" s="116"/>
      <c r="D31" s="116"/>
      <c r="E31" s="116"/>
      <c r="F31" s="116"/>
      <c r="G31" s="116"/>
      <c r="H31" s="116"/>
    </row>
    <row r="32" spans="1:9" s="10" customFormat="1" ht="3" customHeight="1">
      <c r="A32" s="123"/>
      <c r="B32" s="123"/>
      <c r="C32" s="179"/>
      <c r="D32" s="123"/>
      <c r="E32" s="123"/>
      <c r="F32" s="123"/>
      <c r="G32" s="123"/>
      <c r="H32" s="123"/>
      <c r="I32" s="7"/>
    </row>
    <row r="33" spans="1:9" s="10" customFormat="1" ht="20.100000000000001" customHeight="1">
      <c r="A33" s="11"/>
      <c r="B33" s="11"/>
      <c r="C33" s="11"/>
      <c r="D33" s="11"/>
      <c r="E33" s="11"/>
      <c r="F33" s="11"/>
      <c r="G33" s="11"/>
      <c r="H33" s="11"/>
    </row>
    <row r="34" spans="1:9" s="10" customFormat="1" ht="33.75" customHeight="1">
      <c r="A34" s="535" t="s">
        <v>480</v>
      </c>
      <c r="B34" s="535"/>
      <c r="C34" s="535"/>
      <c r="D34" s="535"/>
      <c r="E34" s="535"/>
      <c r="F34" s="535"/>
      <c r="G34" s="535"/>
      <c r="H34" s="535"/>
      <c r="I34" s="535"/>
    </row>
    <row r="35" spans="1:9" s="10" customFormat="1" ht="43.5" customHeight="1">
      <c r="A35" s="536" t="s">
        <v>481</v>
      </c>
      <c r="B35" s="536"/>
      <c r="C35" s="536"/>
      <c r="D35" s="536"/>
      <c r="E35" s="536"/>
      <c r="F35" s="536"/>
      <c r="G35" s="536"/>
      <c r="H35" s="536"/>
      <c r="I35" s="536"/>
    </row>
    <row r="36" spans="1:9" s="10" customFormat="1" ht="20.100000000000001" customHeight="1">
      <c r="A36" s="356"/>
      <c r="B36" s="126"/>
      <c r="C36" s="11"/>
      <c r="D36" s="11"/>
      <c r="E36" s="11"/>
      <c r="F36" s="11"/>
      <c r="G36" s="11"/>
      <c r="H36" s="11"/>
    </row>
    <row r="37" spans="1:9" s="10" customFormat="1" ht="20.100000000000001" customHeight="1">
      <c r="A37" s="11"/>
      <c r="B37" s="11"/>
      <c r="C37" s="11"/>
      <c r="D37" s="11"/>
      <c r="E37" s="11"/>
      <c r="F37" s="11"/>
      <c r="G37" s="11"/>
      <c r="H37" s="11"/>
    </row>
    <row r="38" spans="1:9" s="10" customFormat="1" ht="20.100000000000001" customHeight="1">
      <c r="A38" s="11"/>
      <c r="B38" s="11"/>
      <c r="C38" s="11"/>
      <c r="D38" s="11"/>
      <c r="E38" s="11"/>
      <c r="F38" s="11"/>
      <c r="G38" s="11"/>
      <c r="H38" s="11"/>
    </row>
    <row r="39" spans="1:9" s="10" customFormat="1" ht="20.100000000000001" customHeight="1">
      <c r="A39" s="11"/>
      <c r="B39" s="11"/>
      <c r="C39" s="11"/>
      <c r="D39" s="11"/>
      <c r="E39" s="11"/>
      <c r="F39" s="11"/>
      <c r="G39" s="11"/>
      <c r="H39" s="11"/>
    </row>
    <row r="40" spans="1:9" s="10" customFormat="1" ht="20.100000000000001" customHeight="1">
      <c r="A40" s="11"/>
      <c r="B40" s="11"/>
      <c r="C40" s="11"/>
      <c r="D40" s="11"/>
      <c r="E40" s="11"/>
      <c r="F40" s="11"/>
      <c r="G40" s="11"/>
      <c r="H40" s="11"/>
    </row>
    <row r="41" spans="1:9" s="10" customFormat="1" ht="20.100000000000001" customHeight="1">
      <c r="A41" s="11"/>
      <c r="B41" s="11"/>
      <c r="C41" s="11"/>
      <c r="D41" s="11"/>
      <c r="E41" s="11"/>
      <c r="F41" s="11"/>
      <c r="G41" s="11"/>
      <c r="H41" s="11"/>
    </row>
    <row r="42" spans="1:9" s="10" customFormat="1" ht="20.100000000000001" customHeight="1">
      <c r="A42" s="11"/>
      <c r="B42" s="11"/>
      <c r="C42" s="11"/>
      <c r="D42" s="11"/>
      <c r="E42" s="11"/>
      <c r="F42" s="11"/>
      <c r="G42" s="11"/>
      <c r="H42" s="11"/>
    </row>
    <row r="43" spans="1:9" s="10" customFormat="1" ht="20.100000000000001" customHeight="1">
      <c r="A43" s="11"/>
      <c r="B43" s="11"/>
      <c r="C43" s="11"/>
      <c r="D43" s="11"/>
      <c r="E43" s="11"/>
      <c r="F43" s="11"/>
      <c r="G43" s="11"/>
      <c r="H43" s="11"/>
    </row>
    <row r="44" spans="1:9" s="10" customFormat="1" ht="20.100000000000001" customHeight="1">
      <c r="A44" s="11"/>
      <c r="B44" s="11"/>
      <c r="C44" s="11"/>
      <c r="D44" s="11"/>
      <c r="E44" s="11"/>
      <c r="F44" s="11"/>
      <c r="G44" s="11"/>
      <c r="H44" s="11"/>
    </row>
    <row r="45" spans="1:9" s="10" customFormat="1" ht="20.100000000000001" customHeight="1">
      <c r="A45" s="11"/>
      <c r="B45" s="11"/>
      <c r="C45" s="11"/>
      <c r="D45" s="11"/>
      <c r="E45" s="11"/>
      <c r="F45" s="11"/>
      <c r="G45" s="11"/>
      <c r="H45" s="11"/>
    </row>
    <row r="46" spans="1:9" s="10" customFormat="1" ht="20.100000000000001" customHeight="1">
      <c r="A46" s="11"/>
      <c r="B46" s="11"/>
      <c r="C46" s="11"/>
      <c r="D46" s="11"/>
      <c r="E46" s="11"/>
      <c r="F46" s="11"/>
      <c r="G46" s="11"/>
      <c r="H46" s="11"/>
    </row>
    <row r="47" spans="1:9" s="10" customFormat="1" ht="20.100000000000001" customHeight="1">
      <c r="A47" s="11"/>
      <c r="B47" s="11"/>
      <c r="C47" s="11"/>
      <c r="D47" s="11"/>
      <c r="E47" s="11"/>
      <c r="F47" s="11"/>
      <c r="G47" s="11"/>
      <c r="H47" s="11"/>
    </row>
    <row r="48" spans="1:9" s="10" customFormat="1" ht="20.100000000000001" customHeight="1">
      <c r="A48" s="11"/>
      <c r="B48" s="11"/>
      <c r="C48" s="11"/>
      <c r="D48" s="11"/>
      <c r="E48" s="11"/>
      <c r="F48" s="11"/>
      <c r="G48" s="11"/>
      <c r="H48" s="11"/>
    </row>
    <row r="49" spans="1:8" s="10" customFormat="1" ht="20.100000000000001" customHeight="1">
      <c r="A49" s="11"/>
      <c r="B49" s="11"/>
      <c r="C49" s="11"/>
      <c r="D49" s="11"/>
      <c r="E49" s="11"/>
      <c r="F49" s="11"/>
      <c r="G49" s="11"/>
      <c r="H49" s="11"/>
    </row>
    <row r="50" spans="1:8" s="10" customFormat="1" ht="20.100000000000001" customHeight="1">
      <c r="A50" s="11"/>
      <c r="B50" s="11"/>
      <c r="C50" s="11"/>
      <c r="D50" s="11"/>
      <c r="E50" s="11"/>
      <c r="F50" s="11"/>
      <c r="G50" s="11"/>
      <c r="H50" s="11"/>
    </row>
    <row r="51" spans="1:8" s="10" customFormat="1" ht="20.100000000000001" customHeight="1">
      <c r="A51" s="11"/>
      <c r="B51" s="11"/>
      <c r="C51" s="11"/>
      <c r="D51" s="11"/>
      <c r="E51" s="11"/>
      <c r="F51" s="11"/>
      <c r="G51" s="11"/>
      <c r="H51" s="11"/>
    </row>
    <row r="52" spans="1:8" s="10" customFormat="1" ht="20.100000000000001" customHeight="1">
      <c r="A52" s="11"/>
      <c r="B52" s="11"/>
      <c r="C52" s="11"/>
      <c r="D52" s="11"/>
      <c r="E52" s="11"/>
      <c r="F52" s="11"/>
      <c r="G52" s="11"/>
      <c r="H52" s="11"/>
    </row>
    <row r="53" spans="1:8" s="10" customFormat="1" ht="20.100000000000001" customHeight="1">
      <c r="A53" s="11"/>
      <c r="B53" s="11"/>
      <c r="C53" s="11"/>
      <c r="D53" s="11"/>
      <c r="E53" s="11"/>
      <c r="F53" s="11"/>
      <c r="G53" s="11"/>
      <c r="H53" s="11"/>
    </row>
    <row r="54" spans="1:8" s="10" customFormat="1" ht="20.100000000000001" customHeight="1">
      <c r="A54" s="11"/>
      <c r="B54" s="11"/>
      <c r="C54" s="11"/>
      <c r="D54" s="11"/>
      <c r="E54" s="11"/>
      <c r="F54" s="11"/>
      <c r="G54" s="11"/>
      <c r="H54" s="11"/>
    </row>
    <row r="55" spans="1:8" s="10" customFormat="1" ht="20.100000000000001" customHeight="1">
      <c r="A55" s="11"/>
      <c r="B55" s="11"/>
      <c r="C55" s="11"/>
      <c r="D55" s="11"/>
      <c r="E55" s="11"/>
      <c r="F55" s="11"/>
      <c r="G55" s="11"/>
      <c r="H55" s="11"/>
    </row>
    <row r="56" spans="1:8" s="10" customFormat="1" ht="20.100000000000001" customHeight="1">
      <c r="A56" s="11"/>
      <c r="B56" s="11"/>
      <c r="C56" s="11"/>
      <c r="D56" s="11"/>
      <c r="E56" s="11"/>
      <c r="F56" s="11"/>
      <c r="G56" s="11"/>
      <c r="H56" s="11"/>
    </row>
    <row r="57" spans="1:8" s="10" customFormat="1" ht="20.100000000000001" customHeight="1">
      <c r="A57" s="11"/>
      <c r="B57" s="11"/>
      <c r="C57" s="11"/>
      <c r="D57" s="11"/>
      <c r="E57" s="11"/>
      <c r="F57" s="11"/>
      <c r="G57" s="11"/>
      <c r="H57" s="11"/>
    </row>
    <row r="58" spans="1:8" s="10" customFormat="1" ht="20.100000000000001" customHeight="1">
      <c r="A58" s="11"/>
      <c r="B58" s="11"/>
      <c r="C58" s="11"/>
      <c r="D58" s="11"/>
      <c r="E58" s="11"/>
      <c r="F58" s="11"/>
      <c r="G58" s="11"/>
      <c r="H58" s="11"/>
    </row>
    <row r="59" spans="1:8" s="10" customFormat="1" ht="20.100000000000001" customHeight="1">
      <c r="A59" s="11"/>
      <c r="B59" s="11"/>
      <c r="C59" s="11"/>
      <c r="D59" s="11"/>
      <c r="E59" s="11"/>
      <c r="F59" s="11"/>
      <c r="G59" s="11"/>
      <c r="H59" s="11"/>
    </row>
    <row r="60" spans="1:8" s="10" customFormat="1" ht="20.100000000000001" customHeight="1">
      <c r="A60" s="11"/>
      <c r="B60" s="11"/>
      <c r="C60" s="11"/>
      <c r="D60" s="11"/>
      <c r="E60" s="11"/>
      <c r="F60" s="11"/>
      <c r="G60" s="11"/>
      <c r="H60" s="11"/>
    </row>
    <row r="61" spans="1:8" s="10" customFormat="1" ht="20.100000000000001" customHeight="1">
      <c r="A61" s="11"/>
      <c r="B61" s="11"/>
      <c r="C61" s="11"/>
      <c r="D61" s="11"/>
      <c r="E61" s="11"/>
      <c r="F61" s="11"/>
      <c r="G61" s="11"/>
      <c r="H61" s="11"/>
    </row>
    <row r="62" spans="1:8" s="10" customFormat="1" ht="20.100000000000001" customHeight="1">
      <c r="A62" s="11"/>
      <c r="B62" s="11"/>
      <c r="C62" s="11"/>
      <c r="D62" s="11"/>
      <c r="E62" s="11"/>
      <c r="F62" s="11"/>
      <c r="G62" s="11"/>
      <c r="H62" s="11"/>
    </row>
    <row r="63" spans="1:8" s="10" customFormat="1" ht="20.100000000000001" customHeight="1">
      <c r="A63" s="11"/>
      <c r="B63" s="11"/>
      <c r="C63" s="11"/>
      <c r="D63" s="11"/>
      <c r="E63" s="11"/>
      <c r="F63" s="11"/>
      <c r="G63" s="11"/>
      <c r="H63" s="11"/>
    </row>
    <row r="64" spans="1:8" s="10" customFormat="1" ht="20.100000000000001" customHeight="1">
      <c r="A64" s="11"/>
      <c r="B64" s="11"/>
      <c r="C64" s="11"/>
      <c r="D64" s="11"/>
      <c r="E64" s="11"/>
      <c r="F64" s="11"/>
      <c r="G64" s="11"/>
      <c r="H64" s="11"/>
    </row>
    <row r="65" spans="1:8" s="10" customFormat="1" ht="20.100000000000001" customHeight="1">
      <c r="A65" s="11"/>
      <c r="B65" s="11"/>
      <c r="C65" s="11"/>
      <c r="D65" s="11"/>
      <c r="E65" s="11"/>
      <c r="F65" s="11"/>
      <c r="G65" s="11"/>
      <c r="H65" s="11"/>
    </row>
    <row r="66" spans="1:8" s="10" customFormat="1" ht="20.100000000000001" customHeight="1">
      <c r="A66" s="11"/>
      <c r="B66" s="11"/>
      <c r="C66" s="11"/>
      <c r="D66" s="11"/>
      <c r="E66" s="11"/>
      <c r="F66" s="11"/>
      <c r="G66" s="11"/>
      <c r="H66" s="11"/>
    </row>
    <row r="67" spans="1:8" s="10" customFormat="1" ht="20.100000000000001" customHeight="1">
      <c r="A67" s="11"/>
      <c r="B67" s="11"/>
      <c r="C67" s="11"/>
      <c r="D67" s="11"/>
      <c r="E67" s="11"/>
      <c r="F67" s="11"/>
      <c r="G67" s="11"/>
      <c r="H67" s="11"/>
    </row>
    <row r="68" spans="1:8" s="10" customFormat="1" ht="20.100000000000001" customHeight="1">
      <c r="A68" s="11"/>
      <c r="B68" s="11"/>
      <c r="C68" s="11"/>
      <c r="D68" s="11"/>
      <c r="E68" s="11"/>
      <c r="F68" s="11"/>
      <c r="G68" s="11"/>
      <c r="H68" s="11"/>
    </row>
    <row r="69" spans="1:8" s="10" customFormat="1" ht="20.100000000000001" customHeight="1">
      <c r="A69" s="11"/>
      <c r="B69" s="11"/>
      <c r="C69" s="11"/>
      <c r="D69" s="11"/>
      <c r="E69" s="11"/>
      <c r="F69" s="11"/>
      <c r="G69" s="11"/>
      <c r="H69" s="11"/>
    </row>
    <row r="70" spans="1:8" s="10" customFormat="1" ht="20.100000000000001" customHeight="1">
      <c r="A70" s="11"/>
      <c r="B70" s="11"/>
      <c r="C70" s="11"/>
      <c r="D70" s="11"/>
      <c r="E70" s="11"/>
      <c r="F70" s="11"/>
      <c r="G70" s="11"/>
      <c r="H70" s="11"/>
    </row>
    <row r="71" spans="1:8" s="10" customFormat="1" ht="20.100000000000001" customHeight="1">
      <c r="A71" s="11"/>
      <c r="B71" s="11"/>
      <c r="C71" s="11"/>
      <c r="D71" s="11"/>
      <c r="E71" s="11"/>
      <c r="F71" s="11"/>
      <c r="G71" s="11"/>
      <c r="H71" s="11"/>
    </row>
    <row r="72" spans="1:8" s="10" customFormat="1" ht="20.100000000000001" customHeight="1">
      <c r="A72" s="11"/>
      <c r="B72" s="11"/>
      <c r="C72" s="11"/>
      <c r="D72" s="11"/>
      <c r="E72" s="11"/>
      <c r="F72" s="11"/>
      <c r="G72" s="11"/>
      <c r="H72" s="11"/>
    </row>
    <row r="73" spans="1:8" s="10" customFormat="1" ht="20.100000000000001" customHeight="1">
      <c r="A73" s="11"/>
      <c r="B73" s="11"/>
      <c r="C73" s="11"/>
      <c r="D73" s="11"/>
      <c r="E73" s="11"/>
      <c r="F73" s="11"/>
      <c r="G73" s="11"/>
      <c r="H73" s="11"/>
    </row>
    <row r="74" spans="1:8" s="10" customFormat="1" ht="20.100000000000001" customHeight="1">
      <c r="A74" s="11"/>
      <c r="B74" s="11"/>
      <c r="C74" s="11"/>
      <c r="D74" s="11"/>
      <c r="E74" s="11"/>
      <c r="F74" s="11"/>
      <c r="G74" s="11"/>
      <c r="H74" s="11"/>
    </row>
    <row r="75" spans="1:8" s="10" customFormat="1" ht="20.100000000000001" customHeight="1"/>
    <row r="76" spans="1:8" s="10" customFormat="1" ht="20.100000000000001" customHeight="1"/>
    <row r="77" spans="1:8" s="10" customFormat="1" ht="20.100000000000001" customHeight="1"/>
    <row r="78" spans="1:8" s="10" customFormat="1" ht="20.100000000000001" customHeight="1"/>
    <row r="79" spans="1:8" s="10" customFormat="1" ht="20.100000000000001" customHeight="1"/>
    <row r="80" spans="1:8" s="10" customFormat="1" ht="20.100000000000001" customHeight="1"/>
    <row r="81" s="10" customFormat="1" ht="20.100000000000001" customHeight="1"/>
    <row r="82" s="10" customFormat="1" ht="20.100000000000001" customHeight="1"/>
    <row r="83" s="10" customFormat="1" ht="20.100000000000001" customHeight="1"/>
    <row r="84" s="10" customFormat="1" ht="20.100000000000001" customHeight="1"/>
    <row r="85" s="10" customFormat="1" ht="20.100000000000001" customHeight="1"/>
    <row r="86" s="10" customFormat="1" ht="20.100000000000001" customHeight="1"/>
    <row r="87" s="10" customFormat="1" ht="20.100000000000001" customHeight="1"/>
    <row r="88" s="10" customFormat="1" ht="20.100000000000001" customHeight="1"/>
    <row r="89" s="10" customFormat="1" ht="20.100000000000001" customHeight="1"/>
    <row r="90" s="10" customFormat="1" ht="20.100000000000001" customHeight="1"/>
    <row r="91" s="10" customFormat="1" ht="20.100000000000001" customHeight="1"/>
    <row r="92" s="10" customFormat="1" ht="20.100000000000001" customHeight="1"/>
    <row r="93" s="10" customFormat="1" ht="20.100000000000001" customHeight="1"/>
    <row r="94" s="10" customFormat="1" ht="20.100000000000001" customHeight="1"/>
    <row r="95" s="10" customFormat="1" ht="20.100000000000001" customHeight="1"/>
    <row r="96" s="10" customFormat="1" ht="20.100000000000001" customHeight="1"/>
    <row r="97" s="10" customFormat="1" ht="20.100000000000001" customHeight="1"/>
    <row r="98" s="10" customFormat="1" ht="20.100000000000001" customHeight="1"/>
    <row r="99" s="10" customFormat="1" ht="20.100000000000001" customHeight="1"/>
    <row r="100" s="10" customFormat="1" ht="20.100000000000001" customHeight="1"/>
    <row r="101" s="10" customFormat="1" ht="20.100000000000001" customHeight="1"/>
    <row r="102" s="10" customFormat="1" ht="20.100000000000001" customHeight="1"/>
    <row r="103" s="10" customFormat="1" ht="20.100000000000001" customHeight="1"/>
    <row r="104" s="10" customFormat="1" ht="20.100000000000001" customHeight="1"/>
    <row r="105" s="10" customFormat="1" ht="20.100000000000001" customHeight="1"/>
    <row r="106" s="10" customFormat="1" ht="20.100000000000001" customHeight="1"/>
    <row r="107" s="10" customFormat="1" ht="20.100000000000001" customHeight="1"/>
    <row r="108" s="10" customFormat="1" ht="20.100000000000001" customHeight="1"/>
    <row r="109" s="10" customFormat="1" ht="20.100000000000001" customHeight="1"/>
    <row r="110" s="10" customFormat="1" ht="20.100000000000001" customHeight="1"/>
    <row r="111" s="10" customFormat="1" ht="20.100000000000001" customHeight="1"/>
    <row r="112" s="10" customFormat="1" ht="20.100000000000001" customHeight="1"/>
    <row r="113" s="10" customFormat="1" ht="20.100000000000001" customHeight="1"/>
    <row r="114" s="10" customFormat="1" ht="20.100000000000001" customHeight="1"/>
    <row r="115" s="10" customFormat="1" ht="20.100000000000001" customHeight="1"/>
    <row r="116" s="10" customFormat="1" ht="20.100000000000001" customHeight="1"/>
    <row r="117" s="10" customFormat="1" ht="20.100000000000001" customHeight="1"/>
    <row r="118" s="10" customFormat="1" ht="20.100000000000001" customHeight="1"/>
    <row r="119" s="10" customFormat="1" ht="20.100000000000001" customHeight="1"/>
    <row r="120" s="10" customFormat="1" ht="20.100000000000001" customHeight="1"/>
    <row r="121" s="10" customFormat="1" ht="20.100000000000001" customHeight="1"/>
    <row r="122" s="10" customFormat="1" ht="20.100000000000001" customHeight="1"/>
    <row r="123" s="10" customFormat="1" ht="20.100000000000001" customHeight="1"/>
    <row r="124" s="10" customFormat="1" ht="20.100000000000001" customHeight="1"/>
    <row r="125" s="10" customFormat="1" ht="20.100000000000001" customHeight="1"/>
    <row r="126" s="10" customFormat="1" ht="20.100000000000001" customHeight="1"/>
    <row r="127" s="10" customFormat="1" ht="20.100000000000001" customHeight="1"/>
    <row r="128" s="10" customFormat="1" ht="20.100000000000001" customHeight="1"/>
    <row r="129" s="10" customFormat="1" ht="20.100000000000001" customHeight="1"/>
    <row r="130" s="10" customFormat="1" ht="20.100000000000001" customHeight="1"/>
    <row r="131" s="10" customFormat="1" ht="20.100000000000001" customHeight="1"/>
    <row r="132" s="10" customFormat="1" ht="20.100000000000001" customHeight="1"/>
    <row r="133" s="10" customFormat="1" ht="20.100000000000001" customHeight="1"/>
    <row r="134" s="10" customFormat="1" ht="20.100000000000001" customHeight="1"/>
    <row r="135" s="10" customFormat="1" ht="20.100000000000001" customHeight="1"/>
    <row r="136" s="10" customFormat="1" ht="20.100000000000001" customHeight="1"/>
    <row r="137" s="10" customFormat="1" ht="20.100000000000001" customHeight="1"/>
    <row r="138" s="10" customFormat="1" ht="20.100000000000001" customHeight="1"/>
    <row r="139" s="10" customFormat="1" ht="20.100000000000001" customHeight="1"/>
    <row r="140" s="10" customFormat="1" ht="20.100000000000001" customHeight="1"/>
    <row r="141" s="10" customFormat="1" ht="20.100000000000001" customHeight="1"/>
    <row r="142" s="10" customFormat="1" ht="20.100000000000001" customHeight="1"/>
    <row r="143" s="10" customFormat="1" ht="20.100000000000001" customHeight="1"/>
    <row r="144" s="10" customFormat="1" ht="20.100000000000001" customHeight="1"/>
    <row r="145" s="10" customFormat="1" ht="20.100000000000001" customHeight="1"/>
    <row r="146" s="10" customFormat="1" ht="20.100000000000001" customHeight="1"/>
    <row r="147" s="10" customFormat="1" ht="20.100000000000001" customHeight="1"/>
    <row r="148" s="10" customFormat="1" ht="20.100000000000001" customHeight="1"/>
    <row r="149" s="10" customFormat="1" ht="20.100000000000001" customHeight="1"/>
    <row r="150" s="10" customFormat="1" ht="20.100000000000001" customHeight="1"/>
    <row r="151" s="10" customFormat="1" ht="20.100000000000001" customHeight="1"/>
    <row r="152" s="10" customFormat="1" ht="20.100000000000001" customHeight="1"/>
    <row r="153" s="10" customFormat="1" ht="20.100000000000001" customHeight="1"/>
    <row r="154" s="10" customFormat="1" ht="20.100000000000001" customHeight="1"/>
    <row r="155" s="10" customFormat="1" ht="20.100000000000001" customHeight="1"/>
    <row r="156" s="10" customFormat="1" ht="20.100000000000001" customHeight="1"/>
    <row r="157" s="10" customFormat="1" ht="20.100000000000001" customHeight="1"/>
    <row r="158" s="10" customFormat="1" ht="20.100000000000001" customHeight="1"/>
    <row r="159" s="10" customFormat="1" ht="20.100000000000001" customHeight="1"/>
    <row r="160" s="10" customFormat="1" ht="20.100000000000001" customHeight="1"/>
    <row r="161" s="10" customFormat="1" ht="20.100000000000001" customHeight="1"/>
    <row r="162" s="10" customFormat="1" ht="20.100000000000001" customHeight="1"/>
    <row r="163" s="10" customFormat="1" ht="20.100000000000001" customHeight="1"/>
    <row r="164" s="10" customFormat="1" ht="20.100000000000001" customHeight="1"/>
    <row r="165" s="10" customFormat="1" ht="20.100000000000001" customHeight="1"/>
    <row r="166" s="10" customFormat="1" ht="20.100000000000001" customHeight="1"/>
    <row r="167" s="10" customFormat="1" ht="20.100000000000001" customHeight="1"/>
    <row r="168" s="10" customFormat="1" ht="20.100000000000001" customHeight="1"/>
    <row r="169" s="10" customFormat="1" ht="20.100000000000001" customHeight="1"/>
    <row r="170" s="10" customFormat="1" ht="20.100000000000001" customHeight="1"/>
    <row r="171" s="10" customFormat="1" ht="20.100000000000001" customHeight="1"/>
    <row r="172" s="10" customFormat="1" ht="20.100000000000001" customHeight="1"/>
    <row r="173" s="10" customFormat="1" ht="20.100000000000001" customHeight="1"/>
    <row r="174" s="10" customFormat="1" ht="20.100000000000001" customHeight="1"/>
    <row r="175" s="10" customFormat="1" ht="20.100000000000001" customHeight="1"/>
    <row r="176" s="10" customFormat="1" ht="20.100000000000001" customHeight="1"/>
    <row r="177" s="10" customFormat="1" ht="20.100000000000001" customHeight="1"/>
    <row r="178" s="10" customFormat="1" ht="20.100000000000001" customHeight="1"/>
    <row r="179" s="10" customFormat="1" ht="20.100000000000001" customHeight="1"/>
    <row r="180" s="10" customFormat="1" ht="20.100000000000001" customHeight="1"/>
    <row r="181" s="10" customFormat="1" ht="20.100000000000001" customHeight="1"/>
    <row r="182" s="10" customFormat="1" ht="20.100000000000001" customHeight="1"/>
    <row r="183" s="10" customFormat="1" ht="20.100000000000001" customHeight="1"/>
    <row r="184" s="10" customFormat="1" ht="20.100000000000001" customHeight="1"/>
    <row r="185" s="10" customFormat="1" ht="20.100000000000001" customHeight="1"/>
    <row r="186" s="10" customFormat="1" ht="20.100000000000001" customHeight="1"/>
    <row r="187" s="10" customFormat="1" ht="20.100000000000001" customHeight="1"/>
    <row r="188" s="10" customFormat="1" ht="20.100000000000001" customHeight="1"/>
    <row r="189" s="10" customFormat="1" ht="20.100000000000001" customHeight="1"/>
    <row r="190" s="10" customFormat="1" ht="20.100000000000001" customHeight="1"/>
    <row r="191" s="10" customFormat="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sheetData>
  <mergeCells count="2">
    <mergeCell ref="A34:I34"/>
    <mergeCell ref="A35:I35"/>
  </mergeCells>
  <pageMargins left="0.98425196850393704" right="0.98425196850393704" top="0.94488188976377996" bottom="1.49606299212598" header="0.511811023622047" footer="1.1811023622047201"/>
  <pageSetup paperSize="9" firstPageNumber="393"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5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L216"/>
  <sheetViews>
    <sheetView zoomScale="98" zoomScaleNormal="98" workbookViewId="0">
      <selection activeCell="N1" sqref="N1:Y1048576"/>
    </sheetView>
  </sheetViews>
  <sheetFormatPr defaultRowHeight="15"/>
  <cols>
    <col min="1" max="1" width="27" style="11" customWidth="1"/>
    <col min="2" max="2" width="12.28515625" style="11" hidden="1" customWidth="1"/>
    <col min="3" max="4" width="9.5703125" style="11" hidden="1" customWidth="1"/>
    <col min="5" max="8" width="11.28515625" style="11" customWidth="1"/>
    <col min="9" max="9" width="11.5703125" style="11" customWidth="1"/>
    <col min="10" max="10" width="0.7109375" style="11" customWidth="1"/>
    <col min="11" max="11" width="5.85546875" style="11" customWidth="1"/>
    <col min="13" max="229" width="9.140625" style="26"/>
    <col min="230" max="230" width="24.140625" style="26" customWidth="1"/>
    <col min="231" max="231" width="12.28515625" style="26" customWidth="1"/>
    <col min="232" max="233" width="0" style="26" hidden="1" customWidth="1"/>
    <col min="234" max="234" width="13" style="26" customWidth="1"/>
    <col min="235" max="235" width="11.85546875" style="26" customWidth="1"/>
    <col min="236" max="236" width="10.42578125" style="26" customWidth="1"/>
    <col min="237" max="237" width="11.85546875" style="26" customWidth="1"/>
    <col min="238" max="238" width="7.28515625" style="26" customWidth="1"/>
    <col min="239" max="16384" width="9.140625" style="26"/>
  </cols>
  <sheetData>
    <row r="1" spans="1:12" s="3" customFormat="1" ht="24" customHeight="1">
      <c r="A1" s="1" t="s">
        <v>676</v>
      </c>
      <c r="B1" s="1"/>
      <c r="L1"/>
    </row>
    <row r="2" spans="1:12" s="3" customFormat="1" ht="20.100000000000001" customHeight="1">
      <c r="A2" s="6" t="s">
        <v>607</v>
      </c>
      <c r="B2" s="347"/>
      <c r="L2"/>
    </row>
    <row r="3" spans="1:12" s="3" customFormat="1" ht="9.75" customHeight="1">
      <c r="A3" s="4"/>
      <c r="B3" s="114"/>
      <c r="L3"/>
    </row>
    <row r="4" spans="1:12" s="11" customFormat="1" ht="20.100000000000001" customHeight="1">
      <c r="A4" s="210"/>
      <c r="B4" s="180"/>
      <c r="G4" s="190"/>
      <c r="H4" s="179"/>
      <c r="I4" s="179" t="s">
        <v>458</v>
      </c>
      <c r="L4"/>
    </row>
    <row r="5" spans="1:12" s="11" customFormat="1" ht="27" customHeight="1">
      <c r="B5" s="12">
        <v>2010</v>
      </c>
      <c r="C5" s="131">
        <v>2014</v>
      </c>
      <c r="D5" s="131">
        <v>2015</v>
      </c>
      <c r="E5" s="131">
        <v>2016</v>
      </c>
      <c r="F5" s="131">
        <v>2017</v>
      </c>
      <c r="G5" s="131">
        <v>2018</v>
      </c>
      <c r="H5" s="131">
        <v>2019</v>
      </c>
      <c r="I5" s="131">
        <v>2020</v>
      </c>
      <c r="L5"/>
    </row>
    <row r="6" spans="1:12" s="11" customFormat="1" ht="7.5" customHeight="1">
      <c r="B6" s="190"/>
      <c r="L6"/>
    </row>
    <row r="7" spans="1:12" s="11" customFormat="1" ht="28.5" customHeight="1">
      <c r="A7" s="355" t="s">
        <v>482</v>
      </c>
      <c r="B7" s="358"/>
      <c r="C7" s="358"/>
      <c r="D7" s="358"/>
      <c r="E7" s="358">
        <v>14611</v>
      </c>
      <c r="F7" s="358">
        <v>17296</v>
      </c>
      <c r="G7" s="358">
        <v>19990</v>
      </c>
      <c r="H7" s="358">
        <v>24789.809999999998</v>
      </c>
      <c r="I7" s="358">
        <v>29226.700000000004</v>
      </c>
      <c r="L7" t="s">
        <v>622</v>
      </c>
    </row>
    <row r="8" spans="1:12" s="11" customFormat="1" ht="28.5" customHeight="1">
      <c r="A8" s="397" t="s">
        <v>483</v>
      </c>
      <c r="B8" s="356">
        <v>10</v>
      </c>
      <c r="C8" s="356">
        <v>11</v>
      </c>
      <c r="D8" s="356">
        <v>1</v>
      </c>
      <c r="E8" s="379">
        <v>1</v>
      </c>
      <c r="F8" s="379">
        <v>1</v>
      </c>
      <c r="G8" s="379">
        <v>1.1000000000000001</v>
      </c>
      <c r="H8" s="379">
        <v>0.6</v>
      </c>
      <c r="I8" s="379">
        <v>0.6</v>
      </c>
      <c r="L8"/>
    </row>
    <row r="9" spans="1:12" s="11" customFormat="1" ht="28.5" customHeight="1">
      <c r="A9" s="397" t="s">
        <v>484</v>
      </c>
      <c r="B9" s="356">
        <v>328</v>
      </c>
      <c r="C9" s="356">
        <v>279</v>
      </c>
      <c r="D9" s="356">
        <v>325</v>
      </c>
      <c r="E9" s="379">
        <v>343</v>
      </c>
      <c r="F9" s="379">
        <v>329</v>
      </c>
      <c r="G9" s="379">
        <v>317.70999999999998</v>
      </c>
      <c r="H9" s="379">
        <v>289.5</v>
      </c>
      <c r="I9" s="379">
        <v>319.39999999999998</v>
      </c>
      <c r="L9"/>
    </row>
    <row r="10" spans="1:12" s="11" customFormat="1" ht="28.5" customHeight="1">
      <c r="A10" s="397" t="s">
        <v>485</v>
      </c>
      <c r="B10" s="356">
        <v>93</v>
      </c>
      <c r="C10" s="356">
        <v>84</v>
      </c>
      <c r="D10" s="356">
        <v>87</v>
      </c>
      <c r="E10" s="379">
        <v>117</v>
      </c>
      <c r="F10" s="379">
        <v>190</v>
      </c>
      <c r="G10" s="379">
        <v>211.82</v>
      </c>
      <c r="H10" s="379">
        <v>223.9</v>
      </c>
      <c r="I10" s="379">
        <v>251.6</v>
      </c>
      <c r="L10"/>
    </row>
    <row r="11" spans="1:12" s="11" customFormat="1" ht="28.5" customHeight="1">
      <c r="A11" s="397" t="s">
        <v>486</v>
      </c>
      <c r="B11" s="356">
        <v>36</v>
      </c>
      <c r="C11" s="356">
        <v>7</v>
      </c>
      <c r="D11" s="356">
        <v>7</v>
      </c>
      <c r="E11" s="379">
        <v>7</v>
      </c>
      <c r="F11" s="379">
        <v>3.8</v>
      </c>
      <c r="G11" s="379">
        <v>1.77</v>
      </c>
      <c r="H11" s="379">
        <v>4.4000000000000004</v>
      </c>
      <c r="I11" s="379">
        <v>7.3</v>
      </c>
      <c r="L11"/>
    </row>
    <row r="12" spans="1:12" s="11" customFormat="1" ht="28.5" customHeight="1">
      <c r="A12" s="397" t="s">
        <v>487</v>
      </c>
      <c r="B12" s="356">
        <v>0</v>
      </c>
      <c r="C12" s="356">
        <v>1</v>
      </c>
      <c r="D12" s="356">
        <v>1</v>
      </c>
      <c r="E12" s="379">
        <v>1</v>
      </c>
      <c r="F12" s="379">
        <v>1</v>
      </c>
      <c r="G12" s="379">
        <v>0.7</v>
      </c>
      <c r="H12" s="379">
        <v>0.7</v>
      </c>
      <c r="I12" s="379">
        <v>4.7</v>
      </c>
      <c r="L12"/>
    </row>
    <row r="13" spans="1:12" s="11" customFormat="1" ht="28.5" customHeight="1">
      <c r="A13" s="397" t="s">
        <v>488</v>
      </c>
      <c r="B13" s="356">
        <v>502</v>
      </c>
      <c r="C13" s="356">
        <v>606</v>
      </c>
      <c r="D13" s="356">
        <v>615</v>
      </c>
      <c r="E13" s="379">
        <v>528</v>
      </c>
      <c r="F13" s="379">
        <v>545</v>
      </c>
      <c r="G13" s="379">
        <v>553.92999999999995</v>
      </c>
      <c r="H13" s="379">
        <v>508.5</v>
      </c>
      <c r="I13" s="379">
        <v>559.5</v>
      </c>
      <c r="L13"/>
    </row>
    <row r="14" spans="1:12" s="11" customFormat="1" ht="28.5" customHeight="1">
      <c r="A14" s="397" t="s">
        <v>489</v>
      </c>
      <c r="B14" s="356">
        <v>3515</v>
      </c>
      <c r="C14" s="356">
        <v>4456</v>
      </c>
      <c r="D14" s="356">
        <v>4934</v>
      </c>
      <c r="E14" s="379">
        <v>5699</v>
      </c>
      <c r="F14" s="379">
        <v>6887</v>
      </c>
      <c r="G14" s="379">
        <v>8520.17</v>
      </c>
      <c r="H14" s="379">
        <v>10141.89</v>
      </c>
      <c r="I14" s="379">
        <v>11790.199999999999</v>
      </c>
      <c r="L14" t="s">
        <v>608</v>
      </c>
    </row>
    <row r="15" spans="1:12" s="11" customFormat="1" ht="32.25" customHeight="1">
      <c r="A15" s="355" t="s">
        <v>784</v>
      </c>
      <c r="B15" s="356"/>
      <c r="C15" s="356"/>
      <c r="D15" s="356"/>
      <c r="E15" s="356"/>
      <c r="F15" s="356"/>
      <c r="G15" s="356"/>
      <c r="H15" s="356"/>
      <c r="I15" s="356"/>
      <c r="L15"/>
    </row>
    <row r="16" spans="1:12" s="11" customFormat="1" ht="39" customHeight="1">
      <c r="A16" s="396" t="s">
        <v>490</v>
      </c>
      <c r="B16" s="356">
        <v>6</v>
      </c>
      <c r="C16" s="356">
        <v>329</v>
      </c>
      <c r="D16" s="356">
        <v>488</v>
      </c>
      <c r="E16" s="379">
        <v>633</v>
      </c>
      <c r="F16" s="379">
        <v>1215</v>
      </c>
      <c r="G16" s="379">
        <v>1760.42</v>
      </c>
      <c r="H16" s="379">
        <v>94.2</v>
      </c>
      <c r="I16" s="379">
        <v>92.5</v>
      </c>
      <c r="L16"/>
    </row>
    <row r="17" spans="1:12" s="11" customFormat="1" ht="28.5" customHeight="1">
      <c r="A17" s="397" t="s">
        <v>491</v>
      </c>
      <c r="B17" s="356">
        <v>15925</v>
      </c>
      <c r="C17" s="356">
        <v>15715</v>
      </c>
      <c r="D17" s="356">
        <v>15902</v>
      </c>
      <c r="E17" s="379">
        <v>20108</v>
      </c>
      <c r="F17" s="379">
        <v>26381</v>
      </c>
      <c r="G17" s="379">
        <v>24244.82</v>
      </c>
      <c r="H17" s="379">
        <v>22947</v>
      </c>
      <c r="I17" s="379">
        <v>21649.1</v>
      </c>
      <c r="L17" t="s">
        <v>609</v>
      </c>
    </row>
    <row r="18" spans="1:12" s="11" customFormat="1" ht="28.5" customHeight="1">
      <c r="A18" s="397" t="s">
        <v>492</v>
      </c>
      <c r="B18" s="356">
        <v>280</v>
      </c>
      <c r="C18" s="356">
        <v>782</v>
      </c>
      <c r="D18" s="356">
        <v>1452</v>
      </c>
      <c r="E18" s="379">
        <v>1962</v>
      </c>
      <c r="F18" s="379">
        <v>2581.5</v>
      </c>
      <c r="G18" s="379">
        <v>2616.61</v>
      </c>
      <c r="H18" s="379">
        <v>2359.64</v>
      </c>
      <c r="I18" s="379">
        <v>2233.8999999999996</v>
      </c>
      <c r="L18" t="s">
        <v>610</v>
      </c>
    </row>
    <row r="19" spans="1:12" s="11" customFormat="1" ht="28.5" customHeight="1">
      <c r="A19" s="397" t="s">
        <v>493</v>
      </c>
      <c r="B19" s="356">
        <v>2538</v>
      </c>
      <c r="C19" s="356">
        <v>9824</v>
      </c>
      <c r="D19" s="356">
        <v>10358</v>
      </c>
      <c r="E19" s="379">
        <v>9064</v>
      </c>
      <c r="F19" s="379">
        <v>9174</v>
      </c>
      <c r="G19" s="379">
        <v>9186.7200000000012</v>
      </c>
      <c r="H19" s="379">
        <v>9428.9399999999987</v>
      </c>
      <c r="I19" s="379">
        <v>9356.4999999999982</v>
      </c>
      <c r="L19" t="s">
        <v>611</v>
      </c>
    </row>
    <row r="20" spans="1:12" s="11" customFormat="1" ht="28.5" customHeight="1">
      <c r="A20" s="397" t="s">
        <v>494</v>
      </c>
      <c r="B20" s="356">
        <v>143285</v>
      </c>
      <c r="C20" s="356">
        <v>160908</v>
      </c>
      <c r="D20" s="356">
        <v>166212</v>
      </c>
      <c r="E20" s="379">
        <v>172385</v>
      </c>
      <c r="F20" s="379">
        <v>173872</v>
      </c>
      <c r="G20" s="379">
        <v>174765.83000000005</v>
      </c>
      <c r="H20" s="379">
        <v>175606.6</v>
      </c>
      <c r="I20" s="379">
        <v>175186.4</v>
      </c>
      <c r="L20" t="s">
        <v>612</v>
      </c>
    </row>
    <row r="21" spans="1:12" s="11" customFormat="1" ht="28.5" customHeight="1">
      <c r="A21" s="397" t="s">
        <v>495</v>
      </c>
      <c r="B21" s="356">
        <v>23557</v>
      </c>
      <c r="C21" s="356">
        <v>19650</v>
      </c>
      <c r="D21" s="356">
        <v>16204</v>
      </c>
      <c r="E21" s="379">
        <v>14344</v>
      </c>
      <c r="F21" s="379">
        <v>12698</v>
      </c>
      <c r="G21" s="379">
        <v>11554.05</v>
      </c>
      <c r="H21" s="379">
        <v>11068.630000000001</v>
      </c>
      <c r="I21" s="379">
        <v>10846.899999999998</v>
      </c>
      <c r="L21" t="s">
        <v>613</v>
      </c>
    </row>
    <row r="22" spans="1:12" s="11" customFormat="1" ht="28.5" customHeight="1">
      <c r="A22" s="397" t="s">
        <v>496</v>
      </c>
      <c r="B22" s="356">
        <v>2966</v>
      </c>
      <c r="C22" s="356">
        <v>4079</v>
      </c>
      <c r="D22" s="356">
        <v>4760</v>
      </c>
      <c r="E22" s="379">
        <v>5072</v>
      </c>
      <c r="F22" s="379">
        <v>5664</v>
      </c>
      <c r="G22" s="379">
        <v>7407.0399999999991</v>
      </c>
      <c r="H22" s="379">
        <v>8487.9000000000015</v>
      </c>
      <c r="I22" s="379">
        <v>9205.8000000000011</v>
      </c>
      <c r="L22" t="s">
        <v>614</v>
      </c>
    </row>
    <row r="23" spans="1:12" s="11" customFormat="1" ht="9.75" customHeight="1">
      <c r="A23" s="123"/>
      <c r="B23" s="378"/>
      <c r="C23" s="378"/>
      <c r="D23" s="378"/>
      <c r="E23" s="378"/>
      <c r="F23" s="378"/>
      <c r="G23" s="378"/>
      <c r="H23" s="378"/>
      <c r="I23" s="123"/>
      <c r="L23"/>
    </row>
    <row r="24" spans="1:12" s="11" customFormat="1" ht="9.75" customHeight="1">
      <c r="B24" s="383"/>
      <c r="C24" s="383"/>
      <c r="D24" s="383"/>
      <c r="E24" s="383"/>
      <c r="F24" s="383"/>
      <c r="G24" s="383"/>
      <c r="H24" s="383"/>
      <c r="L24"/>
    </row>
    <row r="25" spans="1:12" s="11" customFormat="1" ht="20.100000000000001" customHeight="1">
      <c r="B25" s="383"/>
      <c r="C25" s="383"/>
      <c r="D25" s="383"/>
      <c r="E25" s="383"/>
      <c r="F25" s="383"/>
      <c r="G25" s="383"/>
      <c r="H25" s="383"/>
      <c r="L25"/>
    </row>
    <row r="26" spans="1:12" s="11" customFormat="1" ht="20.100000000000001" customHeight="1">
      <c r="A26" s="126"/>
      <c r="B26" s="356"/>
      <c r="C26" s="356"/>
      <c r="D26" s="356"/>
      <c r="E26" s="356"/>
      <c r="F26" s="356"/>
      <c r="G26" s="356"/>
      <c r="H26" s="356"/>
      <c r="L26"/>
    </row>
    <row r="27" spans="1:12" s="11" customFormat="1" ht="20.100000000000001" customHeight="1">
      <c r="A27" s="128"/>
      <c r="B27" s="356"/>
      <c r="C27" s="356"/>
      <c r="D27" s="356"/>
      <c r="E27" s="356"/>
      <c r="F27" s="356"/>
      <c r="G27" s="356"/>
      <c r="H27" s="356"/>
      <c r="L27"/>
    </row>
    <row r="28" spans="1:12" s="11" customFormat="1" ht="20.100000000000001" customHeight="1">
      <c r="B28" s="356"/>
      <c r="C28" s="356"/>
      <c r="D28" s="356"/>
      <c r="E28" s="356"/>
      <c r="F28" s="356"/>
      <c r="G28" s="356"/>
      <c r="H28" s="356"/>
      <c r="L28"/>
    </row>
    <row r="29" spans="1:12" s="11" customFormat="1" ht="20.100000000000001" customHeight="1">
      <c r="B29" s="356"/>
      <c r="C29" s="356"/>
      <c r="D29" s="356"/>
      <c r="E29" s="356"/>
      <c r="F29" s="356"/>
      <c r="G29" s="356"/>
      <c r="H29" s="356"/>
      <c r="L29"/>
    </row>
    <row r="30" spans="1:12" s="11" customFormat="1" ht="20.100000000000001" customHeight="1">
      <c r="B30" s="356"/>
      <c r="C30" s="356"/>
      <c r="D30" s="356"/>
      <c r="E30" s="356"/>
      <c r="F30" s="29"/>
      <c r="G30" s="29"/>
      <c r="H30" s="29"/>
      <c r="L30"/>
    </row>
    <row r="31" spans="1:12" s="11" customFormat="1" ht="20.100000000000001" customHeight="1">
      <c r="L31"/>
    </row>
    <row r="32" spans="1:12" s="11" customFormat="1" ht="20.100000000000001" customHeight="1">
      <c r="L32"/>
    </row>
    <row r="33" spans="12:12" s="11" customFormat="1" ht="20.100000000000001" customHeight="1">
      <c r="L33"/>
    </row>
    <row r="34" spans="12:12" s="11" customFormat="1" ht="20.100000000000001" customHeight="1">
      <c r="L34"/>
    </row>
    <row r="35" spans="12:12" s="11" customFormat="1" ht="20.100000000000001" customHeight="1">
      <c r="L35"/>
    </row>
    <row r="36" spans="12:12" s="11" customFormat="1" ht="20.100000000000001" customHeight="1">
      <c r="L36"/>
    </row>
    <row r="37" spans="12:12" s="11" customFormat="1" ht="20.100000000000001" customHeight="1">
      <c r="L37"/>
    </row>
    <row r="38" spans="12:12" s="11" customFormat="1" ht="20.100000000000001" customHeight="1">
      <c r="L38"/>
    </row>
    <row r="39" spans="12:12" s="11" customFormat="1" ht="20.100000000000001" customHeight="1">
      <c r="L39"/>
    </row>
    <row r="40" spans="12:12" s="11" customFormat="1" ht="20.100000000000001" customHeight="1">
      <c r="L40"/>
    </row>
    <row r="41" spans="12:12" s="11" customFormat="1" ht="20.100000000000001" customHeight="1">
      <c r="L41"/>
    </row>
    <row r="42" spans="12:12" s="11" customFormat="1" ht="20.100000000000001" customHeight="1">
      <c r="L42"/>
    </row>
    <row r="43" spans="12:12" s="11" customFormat="1" ht="20.100000000000001" customHeight="1">
      <c r="L43"/>
    </row>
    <row r="44" spans="12:12" s="11" customFormat="1" ht="20.100000000000001" customHeight="1">
      <c r="L44"/>
    </row>
    <row r="45" spans="12:12" s="11" customFormat="1" ht="20.100000000000001" customHeight="1">
      <c r="L45"/>
    </row>
    <row r="46" spans="12:12" s="11" customFormat="1" ht="20.100000000000001" customHeight="1">
      <c r="L46"/>
    </row>
    <row r="47" spans="12:12" s="11" customFormat="1" ht="20.100000000000001" customHeight="1">
      <c r="L47"/>
    </row>
    <row r="48" spans="12:12" s="11" customFormat="1" ht="20.100000000000001" customHeight="1">
      <c r="L48"/>
    </row>
    <row r="49" spans="12:12" s="11" customFormat="1" ht="20.100000000000001" customHeight="1">
      <c r="L49"/>
    </row>
    <row r="50" spans="12:12" s="11" customFormat="1" ht="20.100000000000001" customHeight="1">
      <c r="L50"/>
    </row>
    <row r="51" spans="12:12" s="11" customFormat="1" ht="20.100000000000001" customHeight="1">
      <c r="L51"/>
    </row>
    <row r="52" spans="12:12" s="11" customFormat="1" ht="20.100000000000001" customHeight="1">
      <c r="L52"/>
    </row>
    <row r="53" spans="12:12" s="11" customFormat="1" ht="20.100000000000001" customHeight="1">
      <c r="L53"/>
    </row>
    <row r="54" spans="12:12" s="11" customFormat="1" ht="20.100000000000001" customHeight="1">
      <c r="L54"/>
    </row>
    <row r="55" spans="12:12" s="11" customFormat="1" ht="20.100000000000001" customHeight="1">
      <c r="L55"/>
    </row>
    <row r="56" spans="12:12" s="11" customFormat="1" ht="20.100000000000001" customHeight="1">
      <c r="L56"/>
    </row>
    <row r="57" spans="12:12" s="11" customFormat="1" ht="20.100000000000001" customHeight="1">
      <c r="L57"/>
    </row>
    <row r="58" spans="12:12" s="11" customFormat="1" ht="20.100000000000001" customHeight="1">
      <c r="L58"/>
    </row>
    <row r="59" spans="12:12" s="11" customFormat="1" ht="20.100000000000001" customHeight="1">
      <c r="L59"/>
    </row>
    <row r="60" spans="12:12" s="11" customFormat="1" ht="20.100000000000001" customHeight="1">
      <c r="L60"/>
    </row>
    <row r="61" spans="12:12" s="11" customFormat="1" ht="20.100000000000001" customHeight="1">
      <c r="L61"/>
    </row>
    <row r="62" spans="12:12" s="11" customFormat="1" ht="20.100000000000001" customHeight="1">
      <c r="L62"/>
    </row>
    <row r="63" spans="12:12" s="11" customFormat="1" ht="20.100000000000001" customHeight="1">
      <c r="L63"/>
    </row>
    <row r="64" spans="12:12" s="11" customFormat="1" ht="20.100000000000001" customHeight="1">
      <c r="L64"/>
    </row>
    <row r="65" spans="12:12" s="11" customFormat="1" ht="20.100000000000001" customHeight="1">
      <c r="L65"/>
    </row>
    <row r="66" spans="12:12" s="11" customFormat="1" ht="20.100000000000001" customHeight="1">
      <c r="L66"/>
    </row>
    <row r="67" spans="12:12" s="11" customFormat="1" ht="20.100000000000001" customHeight="1">
      <c r="L67"/>
    </row>
    <row r="68" spans="12:12" s="11" customFormat="1" ht="20.100000000000001" customHeight="1">
      <c r="L68"/>
    </row>
    <row r="69" spans="12:12" s="11" customFormat="1" ht="20.100000000000001" customHeight="1">
      <c r="L69"/>
    </row>
    <row r="70" spans="12:12" s="11" customFormat="1" ht="20.100000000000001" customHeight="1">
      <c r="L70"/>
    </row>
    <row r="71" spans="12:12" s="11" customFormat="1" ht="20.100000000000001" customHeight="1">
      <c r="L71"/>
    </row>
    <row r="72" spans="12:12" s="11" customFormat="1" ht="20.100000000000001" customHeight="1">
      <c r="L72"/>
    </row>
    <row r="73" spans="12:12" s="11" customFormat="1" ht="20.100000000000001" customHeight="1">
      <c r="L73"/>
    </row>
    <row r="74" spans="12:12" s="11" customFormat="1" ht="20.100000000000001" customHeight="1">
      <c r="L74"/>
    </row>
    <row r="75" spans="12:12" s="11" customFormat="1" ht="20.100000000000001" customHeight="1">
      <c r="L75"/>
    </row>
    <row r="76" spans="12:12" s="11" customFormat="1" ht="20.100000000000001" customHeight="1">
      <c r="L76"/>
    </row>
    <row r="77" spans="12:12" s="11" customFormat="1" ht="20.100000000000001" customHeight="1">
      <c r="L77"/>
    </row>
    <row r="78" spans="12:12" s="11" customFormat="1" ht="20.100000000000001" customHeight="1">
      <c r="L78"/>
    </row>
    <row r="79" spans="12:12" s="11" customFormat="1" ht="20.100000000000001" customHeight="1">
      <c r="L79"/>
    </row>
    <row r="80" spans="12:12" s="11" customFormat="1" ht="20.100000000000001" customHeight="1">
      <c r="L80"/>
    </row>
    <row r="81" spans="12:12" s="11" customFormat="1" ht="20.100000000000001" customHeight="1">
      <c r="L81"/>
    </row>
    <row r="82" spans="12:12" s="11" customFormat="1" ht="20.100000000000001" customHeight="1">
      <c r="L82"/>
    </row>
    <row r="83" spans="12:12" s="11" customFormat="1" ht="20.100000000000001" customHeight="1">
      <c r="L83"/>
    </row>
    <row r="84" spans="12:12" s="11" customFormat="1" ht="20.100000000000001" customHeight="1">
      <c r="L84"/>
    </row>
    <row r="85" spans="12:12" s="11" customFormat="1" ht="20.100000000000001" customHeight="1">
      <c r="L85"/>
    </row>
    <row r="86" spans="12:12" s="11" customFormat="1" ht="20.100000000000001" customHeight="1">
      <c r="L86"/>
    </row>
    <row r="87" spans="12:12" s="11" customFormat="1" ht="20.100000000000001" customHeight="1">
      <c r="L87"/>
    </row>
    <row r="88" spans="12:12" s="11" customFormat="1" ht="20.100000000000001" customHeight="1">
      <c r="L88"/>
    </row>
    <row r="89" spans="12:12" s="11" customFormat="1" ht="20.100000000000001" customHeight="1">
      <c r="L89"/>
    </row>
    <row r="90" spans="12:12" s="11" customFormat="1" ht="20.100000000000001" customHeight="1">
      <c r="L90"/>
    </row>
    <row r="91" spans="12:12" s="11" customFormat="1" ht="20.100000000000001" customHeight="1">
      <c r="L91"/>
    </row>
    <row r="92" spans="12:12" s="11" customFormat="1" ht="20.100000000000001" customHeight="1">
      <c r="L92"/>
    </row>
    <row r="93" spans="12:12" s="11" customFormat="1" ht="20.100000000000001" customHeight="1">
      <c r="L93"/>
    </row>
    <row r="94" spans="12:12" s="11" customFormat="1" ht="20.100000000000001" customHeight="1">
      <c r="L94"/>
    </row>
    <row r="95" spans="12:12" s="11" customFormat="1" ht="20.100000000000001" customHeight="1">
      <c r="L95"/>
    </row>
    <row r="96" spans="12:12" s="11" customFormat="1" ht="20.100000000000001" customHeight="1">
      <c r="L96"/>
    </row>
    <row r="97" spans="12:12" s="11" customFormat="1" ht="20.100000000000001" customHeight="1">
      <c r="L97"/>
    </row>
    <row r="98" spans="12:12" s="11" customFormat="1" ht="20.100000000000001" customHeight="1">
      <c r="L98"/>
    </row>
    <row r="99" spans="12:12" s="11" customFormat="1" ht="20.100000000000001" customHeight="1">
      <c r="L99"/>
    </row>
    <row r="100" spans="12:12" s="11" customFormat="1" ht="20.100000000000001" customHeight="1">
      <c r="L100"/>
    </row>
    <row r="101" spans="12:12" s="11" customFormat="1" ht="20.100000000000001" customHeight="1">
      <c r="L101"/>
    </row>
    <row r="102" spans="12:12" s="11" customFormat="1" ht="20.100000000000001" customHeight="1">
      <c r="L102"/>
    </row>
    <row r="103" spans="12:12" s="11" customFormat="1" ht="20.100000000000001" customHeight="1">
      <c r="L103"/>
    </row>
    <row r="104" spans="12:12" s="11" customFormat="1" ht="20.100000000000001" customHeight="1">
      <c r="L104"/>
    </row>
    <row r="105" spans="12:12" s="11" customFormat="1" ht="20.100000000000001" customHeight="1">
      <c r="L105"/>
    </row>
    <row r="106" spans="12:12" s="11" customFormat="1" ht="20.100000000000001" customHeight="1">
      <c r="L106"/>
    </row>
    <row r="107" spans="12:12" s="11" customFormat="1" ht="20.100000000000001" customHeight="1">
      <c r="L107"/>
    </row>
    <row r="108" spans="12:12" s="11" customFormat="1" ht="20.100000000000001" customHeight="1">
      <c r="L108"/>
    </row>
    <row r="109" spans="12:12" s="11" customFormat="1" ht="20.100000000000001" customHeight="1">
      <c r="L109"/>
    </row>
    <row r="110" spans="12:12" s="11" customFormat="1" ht="20.100000000000001" customHeight="1">
      <c r="L110"/>
    </row>
    <row r="111" spans="12:12" s="11" customFormat="1" ht="20.100000000000001" customHeight="1">
      <c r="L111"/>
    </row>
    <row r="112" spans="12:12" s="11" customFormat="1" ht="20.100000000000001" customHeight="1">
      <c r="L112"/>
    </row>
    <row r="113" spans="12:12" s="11" customFormat="1" ht="20.100000000000001" customHeight="1">
      <c r="L113"/>
    </row>
    <row r="114" spans="12:12" s="11" customFormat="1" ht="20.100000000000001" customHeight="1">
      <c r="L114"/>
    </row>
    <row r="115" spans="12:12" s="11" customFormat="1" ht="20.100000000000001" customHeight="1">
      <c r="L115"/>
    </row>
    <row r="116" spans="12:12" s="11" customFormat="1" ht="20.100000000000001" customHeight="1">
      <c r="L116"/>
    </row>
    <row r="117" spans="12:12" s="11" customFormat="1" ht="20.100000000000001" customHeight="1">
      <c r="L117"/>
    </row>
    <row r="118" spans="12:12" s="11" customFormat="1" ht="20.100000000000001" customHeight="1">
      <c r="L118"/>
    </row>
    <row r="119" spans="12:12" s="11" customFormat="1" ht="20.100000000000001" customHeight="1">
      <c r="L119"/>
    </row>
    <row r="120" spans="12:12" s="11" customFormat="1" ht="20.100000000000001" customHeight="1">
      <c r="L120"/>
    </row>
    <row r="121" spans="12:12" s="11" customFormat="1" ht="20.100000000000001" customHeight="1">
      <c r="L121"/>
    </row>
    <row r="122" spans="12:12" s="11" customFormat="1" ht="20.100000000000001" customHeight="1">
      <c r="L122"/>
    </row>
    <row r="123" spans="12:12" s="11" customFormat="1" ht="20.100000000000001" customHeight="1">
      <c r="L123"/>
    </row>
    <row r="124" spans="12:12" s="11" customFormat="1" ht="20.100000000000001" customHeight="1">
      <c r="L124"/>
    </row>
    <row r="125" spans="12:12" s="11" customFormat="1" ht="20.100000000000001" customHeight="1">
      <c r="L125"/>
    </row>
    <row r="126" spans="12:12" s="11" customFormat="1" ht="20.100000000000001" customHeight="1">
      <c r="L126"/>
    </row>
    <row r="127" spans="12:12" s="11" customFormat="1" ht="20.100000000000001" customHeight="1">
      <c r="L127"/>
    </row>
    <row r="128" spans="12:12" s="11" customFormat="1" ht="20.100000000000001" customHeight="1">
      <c r="L128"/>
    </row>
    <row r="129" spans="12:12" s="11" customFormat="1" ht="20.100000000000001" customHeight="1">
      <c r="L129"/>
    </row>
    <row r="130" spans="12:12" s="11" customFormat="1" ht="20.100000000000001" customHeight="1">
      <c r="L130"/>
    </row>
    <row r="131" spans="12:12" s="11" customFormat="1" ht="20.100000000000001" customHeight="1">
      <c r="L131"/>
    </row>
    <row r="132" spans="12:12" s="11" customFormat="1" ht="20.100000000000001" customHeight="1">
      <c r="L132"/>
    </row>
    <row r="133" spans="12:12" s="11" customFormat="1" ht="20.100000000000001" customHeight="1">
      <c r="L133"/>
    </row>
    <row r="134" spans="12:12" s="11" customFormat="1" ht="20.100000000000001" customHeight="1">
      <c r="L134"/>
    </row>
    <row r="135" spans="12:12" s="11" customFormat="1" ht="20.100000000000001" customHeight="1">
      <c r="L135"/>
    </row>
    <row r="136" spans="12:12" s="11" customFormat="1" ht="20.100000000000001" customHeight="1">
      <c r="L136"/>
    </row>
    <row r="137" spans="12:12" s="11" customFormat="1" ht="20.100000000000001" customHeight="1">
      <c r="L137"/>
    </row>
    <row r="138" spans="12:12" s="11" customFormat="1" ht="20.100000000000001" customHeight="1">
      <c r="L138"/>
    </row>
    <row r="139" spans="12:12" s="11" customFormat="1" ht="20.100000000000001" customHeight="1">
      <c r="L139"/>
    </row>
    <row r="140" spans="12:12" s="11" customFormat="1" ht="20.100000000000001" customHeight="1">
      <c r="L140"/>
    </row>
    <row r="141" spans="12:12" s="11" customFormat="1" ht="20.100000000000001" customHeight="1">
      <c r="L141"/>
    </row>
    <row r="142" spans="12:12" s="11" customFormat="1" ht="20.100000000000001" customHeight="1">
      <c r="L142"/>
    </row>
    <row r="143" spans="12:12" s="11" customFormat="1" ht="20.100000000000001" customHeight="1">
      <c r="L143"/>
    </row>
    <row r="144" spans="12:12" s="11" customFormat="1" ht="20.100000000000001" customHeight="1">
      <c r="L144"/>
    </row>
    <row r="145" spans="12:12" s="11" customFormat="1" ht="20.100000000000001" customHeight="1">
      <c r="L145"/>
    </row>
    <row r="146" spans="12:12" s="11" customFormat="1" ht="20.100000000000001" customHeight="1">
      <c r="L146"/>
    </row>
    <row r="147" spans="12:12" s="11" customFormat="1" ht="20.100000000000001" customHeight="1">
      <c r="L147"/>
    </row>
    <row r="148" spans="12:12" s="11" customFormat="1" ht="20.100000000000001" customHeight="1">
      <c r="L148"/>
    </row>
    <row r="149" spans="12:12" s="11" customFormat="1" ht="20.100000000000001" customHeight="1">
      <c r="L149"/>
    </row>
    <row r="150" spans="12:12" s="11" customFormat="1" ht="20.100000000000001" customHeight="1">
      <c r="L150"/>
    </row>
    <row r="151" spans="12:12" s="11" customFormat="1" ht="20.100000000000001" customHeight="1">
      <c r="L151"/>
    </row>
    <row r="152" spans="12:12" s="11" customFormat="1" ht="20.100000000000001" customHeight="1">
      <c r="L152"/>
    </row>
    <row r="153" spans="12:12" s="11" customFormat="1" ht="20.100000000000001" customHeight="1">
      <c r="L153"/>
    </row>
    <row r="154" spans="12:12" s="11" customFormat="1" ht="20.100000000000001" customHeight="1">
      <c r="L154"/>
    </row>
    <row r="155" spans="12:12" s="11" customFormat="1" ht="20.100000000000001" customHeight="1">
      <c r="L155"/>
    </row>
    <row r="156" spans="12:12" s="11" customFormat="1" ht="20.100000000000001" customHeight="1">
      <c r="L156"/>
    </row>
    <row r="157" spans="12:12" s="11" customFormat="1" ht="20.100000000000001" customHeight="1">
      <c r="L157"/>
    </row>
    <row r="158" spans="12:12" s="11" customFormat="1" ht="20.100000000000001" customHeight="1">
      <c r="L158"/>
    </row>
    <row r="159" spans="12:12" s="11" customFormat="1" ht="20.100000000000001" customHeight="1">
      <c r="L159"/>
    </row>
    <row r="160" spans="12:12" s="11" customFormat="1" ht="20.100000000000001" customHeight="1">
      <c r="L160"/>
    </row>
    <row r="161" spans="12:12" s="11" customFormat="1" ht="20.100000000000001" customHeight="1">
      <c r="L161"/>
    </row>
    <row r="162" spans="12:12" s="11" customFormat="1" ht="20.100000000000001" customHeight="1">
      <c r="L162"/>
    </row>
    <row r="163" spans="12:12" s="11" customFormat="1" ht="20.100000000000001" customHeight="1">
      <c r="L163"/>
    </row>
    <row r="164" spans="12:12" s="11" customFormat="1" ht="20.100000000000001" customHeight="1">
      <c r="L164"/>
    </row>
    <row r="165" spans="12:12" s="11" customFormat="1" ht="20.100000000000001" customHeight="1">
      <c r="L165"/>
    </row>
    <row r="166" spans="12:12" s="11" customFormat="1" ht="20.100000000000001" customHeight="1">
      <c r="L166"/>
    </row>
    <row r="167" spans="12:12" s="11" customFormat="1" ht="20.100000000000001" customHeight="1">
      <c r="L167"/>
    </row>
    <row r="168" spans="12:12" s="11" customFormat="1" ht="20.100000000000001" customHeight="1">
      <c r="L168"/>
    </row>
    <row r="169" spans="12:12" s="11" customFormat="1" ht="20.100000000000001" customHeight="1">
      <c r="L169"/>
    </row>
    <row r="170" spans="12:12" s="11" customFormat="1" ht="20.100000000000001" customHeight="1">
      <c r="L170"/>
    </row>
    <row r="171" spans="12:12" s="11" customFormat="1" ht="20.100000000000001" customHeight="1">
      <c r="L171"/>
    </row>
    <row r="172" spans="12:12" s="11" customFormat="1" ht="20.100000000000001" customHeight="1">
      <c r="L172"/>
    </row>
    <row r="173" spans="12:12" s="11" customFormat="1" ht="20.100000000000001" customHeight="1">
      <c r="L173"/>
    </row>
    <row r="174" spans="12:12" s="11" customFormat="1" ht="20.100000000000001" customHeight="1">
      <c r="L174"/>
    </row>
    <row r="175" spans="12:12" s="11" customFormat="1" ht="20.100000000000001" customHeight="1">
      <c r="L175"/>
    </row>
    <row r="176" spans="12:12" s="11" customFormat="1" ht="20.100000000000001" customHeight="1">
      <c r="L176"/>
    </row>
    <row r="177" spans="12:12" s="11" customFormat="1" ht="20.100000000000001" customHeight="1">
      <c r="L177"/>
    </row>
    <row r="178" spans="12:12" s="11" customFormat="1" ht="20.100000000000001" customHeight="1">
      <c r="L178"/>
    </row>
    <row r="179" spans="12:12" s="11" customFormat="1" ht="20.100000000000001" customHeight="1">
      <c r="L179"/>
    </row>
    <row r="180" spans="12:12" s="11" customFormat="1" ht="20.100000000000001" customHeight="1">
      <c r="L180"/>
    </row>
    <row r="181" spans="12:12" s="11" customFormat="1" ht="20.100000000000001" customHeight="1">
      <c r="L181"/>
    </row>
    <row r="182" spans="12:12" s="11" customFormat="1" ht="20.100000000000001" customHeight="1">
      <c r="L182"/>
    </row>
    <row r="183" spans="12:12" ht="20.100000000000001" customHeight="1"/>
    <row r="184" spans="12:12" ht="20.100000000000001" customHeight="1"/>
    <row r="185" spans="12:12" ht="20.100000000000001" customHeight="1"/>
    <row r="186" spans="12:12" ht="20.100000000000001" customHeight="1"/>
    <row r="187" spans="12:12" ht="20.100000000000001" customHeight="1"/>
    <row r="188" spans="12:12" ht="20.100000000000001" customHeight="1"/>
    <row r="189" spans="12:12" ht="20.100000000000001" customHeight="1"/>
    <row r="190" spans="12:12" ht="20.100000000000001" customHeight="1"/>
    <row r="191" spans="12:12" ht="20.100000000000001" customHeight="1"/>
    <row r="192" spans="12:1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sheetData>
  <printOptions horizontalCentered="1"/>
  <pageMargins left="0.78740157480314998" right="0.59055118110236204" top="0.94488188976377996" bottom="1.49606299212598" header="0.511811023622047" footer="1.1811023622047201"/>
  <pageSetup paperSize="9" firstPageNumber="394"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5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M193"/>
  <sheetViews>
    <sheetView zoomScaleNormal="100" workbookViewId="0">
      <selection activeCell="N1" sqref="N1:Y1048576"/>
    </sheetView>
  </sheetViews>
  <sheetFormatPr defaultRowHeight="15"/>
  <cols>
    <col min="1" max="1" width="26" style="10" customWidth="1"/>
    <col min="2" max="2" width="10.140625" style="10" hidden="1" customWidth="1"/>
    <col min="3" max="4" width="9.140625" style="10" hidden="1" customWidth="1"/>
    <col min="5" max="9" width="11.7109375" style="10" customWidth="1"/>
    <col min="10" max="10" width="0.7109375" style="10" customWidth="1"/>
    <col min="11" max="11" width="10.140625" style="10" customWidth="1"/>
    <col min="13" max="16384" width="9.140625" style="27"/>
  </cols>
  <sheetData>
    <row r="1" spans="1:13" s="3" customFormat="1" ht="24" customHeight="1">
      <c r="A1" s="1" t="s">
        <v>677</v>
      </c>
      <c r="B1" s="1"/>
      <c r="L1"/>
    </row>
    <row r="2" spans="1:13" s="3" customFormat="1" ht="14.25" customHeight="1">
      <c r="A2" s="6" t="s">
        <v>497</v>
      </c>
      <c r="B2" s="347"/>
      <c r="L2"/>
    </row>
    <row r="3" spans="1:13" s="3" customFormat="1" ht="6" customHeight="1">
      <c r="A3" s="6"/>
      <c r="B3" s="1"/>
      <c r="L3"/>
    </row>
    <row r="4" spans="1:13" s="10" customFormat="1" ht="9.75" customHeight="1">
      <c r="A4" s="7"/>
      <c r="B4" s="7"/>
      <c r="D4" s="7"/>
      <c r="L4"/>
    </row>
    <row r="5" spans="1:13" s="10" customFormat="1" ht="20.25" customHeight="1">
      <c r="A5" s="11"/>
      <c r="B5" s="12">
        <v>2010</v>
      </c>
      <c r="C5" s="131">
        <v>2014</v>
      </c>
      <c r="D5" s="131">
        <v>2015</v>
      </c>
      <c r="E5" s="131">
        <v>2016</v>
      </c>
      <c r="F5" s="131">
        <v>2017</v>
      </c>
      <c r="G5" s="131">
        <v>2018</v>
      </c>
      <c r="H5" s="131">
        <v>2019</v>
      </c>
      <c r="I5" s="131">
        <v>2020</v>
      </c>
      <c r="J5" s="11"/>
      <c r="K5" s="11"/>
      <c r="L5"/>
      <c r="M5" s="11"/>
    </row>
    <row r="6" spans="1:13" ht="6.75" customHeight="1">
      <c r="A6" s="322"/>
      <c r="B6" s="322"/>
      <c r="C6" s="322"/>
      <c r="D6" s="322"/>
      <c r="E6" s="322"/>
      <c r="F6" s="322"/>
      <c r="G6" s="322"/>
      <c r="H6" s="322"/>
      <c r="I6" s="11"/>
      <c r="J6" s="11"/>
      <c r="K6" s="11"/>
      <c r="M6" s="26"/>
    </row>
    <row r="7" spans="1:13" s="250" customFormat="1" ht="15" customHeight="1">
      <c r="A7" s="407" t="s">
        <v>498</v>
      </c>
      <c r="B7" s="408"/>
      <c r="C7" s="409"/>
      <c r="D7" s="409"/>
      <c r="E7" s="409"/>
      <c r="F7" s="409"/>
      <c r="G7" s="409"/>
      <c r="H7" s="409"/>
      <c r="I7" s="383"/>
      <c r="J7" s="383"/>
      <c r="K7" s="356"/>
      <c r="L7"/>
    </row>
    <row r="8" spans="1:13" s="250" customFormat="1" ht="15" customHeight="1">
      <c r="A8" s="410" t="s">
        <v>499</v>
      </c>
      <c r="B8" s="409"/>
      <c r="C8" s="409"/>
      <c r="D8" s="409"/>
      <c r="E8" s="409"/>
      <c r="F8" s="409"/>
      <c r="G8" s="409"/>
      <c r="H8" s="409"/>
      <c r="I8" s="383"/>
      <c r="J8" s="383"/>
      <c r="K8" s="356"/>
      <c r="L8"/>
    </row>
    <row r="9" spans="1:13" s="11" customFormat="1" ht="14.25" customHeight="1">
      <c r="A9" s="409" t="s">
        <v>767</v>
      </c>
      <c r="B9" s="356">
        <v>8492</v>
      </c>
      <c r="C9" s="356">
        <v>9069</v>
      </c>
      <c r="D9" s="356">
        <v>9183</v>
      </c>
      <c r="E9" s="393">
        <v>10205</v>
      </c>
      <c r="F9" s="393">
        <v>11023</v>
      </c>
      <c r="G9" s="393">
        <v>12086.1</v>
      </c>
      <c r="H9" s="393">
        <v>13326</v>
      </c>
      <c r="I9" s="393">
        <v>15181.800000000001</v>
      </c>
      <c r="J9" s="356"/>
      <c r="K9" s="356"/>
      <c r="L9" t="s">
        <v>623</v>
      </c>
      <c r="M9"/>
    </row>
    <row r="10" spans="1:13" s="11" customFormat="1" ht="14.25" customHeight="1">
      <c r="A10" s="411" t="s">
        <v>768</v>
      </c>
      <c r="B10" s="356">
        <v>7</v>
      </c>
      <c r="C10" s="356">
        <v>8</v>
      </c>
      <c r="D10" s="356">
        <v>1</v>
      </c>
      <c r="E10" s="393">
        <v>1</v>
      </c>
      <c r="F10" s="393">
        <v>1</v>
      </c>
      <c r="G10" s="393">
        <v>1.1000000000000001</v>
      </c>
      <c r="H10" s="393">
        <v>0.6</v>
      </c>
      <c r="I10" s="393">
        <v>0.6</v>
      </c>
      <c r="J10" s="356"/>
      <c r="K10" s="356"/>
      <c r="L10"/>
      <c r="M10"/>
    </row>
    <row r="11" spans="1:13" s="11" customFormat="1" ht="14.25" customHeight="1">
      <c r="A11" s="411" t="s">
        <v>769</v>
      </c>
      <c r="B11" s="356">
        <v>299</v>
      </c>
      <c r="C11" s="356">
        <v>244</v>
      </c>
      <c r="D11" s="356">
        <v>256</v>
      </c>
      <c r="E11" s="393">
        <v>284</v>
      </c>
      <c r="F11" s="393">
        <v>257</v>
      </c>
      <c r="G11" s="393">
        <v>248.05</v>
      </c>
      <c r="H11" s="393">
        <v>217.8</v>
      </c>
      <c r="I11" s="356">
        <v>215</v>
      </c>
      <c r="J11" s="356"/>
      <c r="K11" s="356"/>
      <c r="L11"/>
      <c r="M11"/>
    </row>
    <row r="12" spans="1:13" s="11" customFormat="1" ht="14.25" customHeight="1">
      <c r="A12" s="411" t="s">
        <v>770</v>
      </c>
      <c r="B12" s="356">
        <v>78</v>
      </c>
      <c r="C12" s="356">
        <v>64</v>
      </c>
      <c r="D12" s="356">
        <v>69</v>
      </c>
      <c r="E12" s="393">
        <v>81</v>
      </c>
      <c r="F12" s="393">
        <v>97</v>
      </c>
      <c r="G12" s="393">
        <v>136.81</v>
      </c>
      <c r="H12" s="393">
        <v>157</v>
      </c>
      <c r="I12" s="356">
        <v>183</v>
      </c>
      <c r="J12" s="356"/>
      <c r="K12" s="356"/>
      <c r="L12"/>
      <c r="M12"/>
    </row>
    <row r="13" spans="1:13" s="11" customFormat="1" ht="14.25" customHeight="1">
      <c r="A13" s="411" t="s">
        <v>771</v>
      </c>
      <c r="B13" s="356">
        <v>35</v>
      </c>
      <c r="C13" s="356">
        <v>7</v>
      </c>
      <c r="D13" s="356">
        <v>7</v>
      </c>
      <c r="E13" s="393">
        <v>6</v>
      </c>
      <c r="F13" s="393">
        <v>3</v>
      </c>
      <c r="G13" s="393">
        <v>0.91</v>
      </c>
      <c r="H13" s="393">
        <v>3.1</v>
      </c>
      <c r="I13" s="503">
        <v>4.4000000000000004</v>
      </c>
      <c r="J13" s="356"/>
      <c r="K13" s="356"/>
      <c r="L13"/>
      <c r="M13"/>
    </row>
    <row r="14" spans="1:13" s="11" customFormat="1" ht="14.25" customHeight="1">
      <c r="A14" s="411" t="s">
        <v>772</v>
      </c>
      <c r="B14" s="356">
        <v>416</v>
      </c>
      <c r="C14" s="356">
        <v>486</v>
      </c>
      <c r="D14" s="356">
        <v>518</v>
      </c>
      <c r="E14" s="393">
        <v>442</v>
      </c>
      <c r="F14" s="393">
        <v>477</v>
      </c>
      <c r="G14" s="393">
        <v>498.24</v>
      </c>
      <c r="H14" s="393">
        <v>418.6</v>
      </c>
      <c r="I14" s="356">
        <v>429</v>
      </c>
      <c r="J14" s="356"/>
      <c r="K14" s="356"/>
      <c r="L14"/>
      <c r="M14"/>
    </row>
    <row r="15" spans="1:13" s="11" customFormat="1" ht="14.25" customHeight="1">
      <c r="A15" s="411" t="s">
        <v>773</v>
      </c>
      <c r="B15" s="356">
        <v>2708</v>
      </c>
      <c r="C15" s="356">
        <v>2875</v>
      </c>
      <c r="D15" s="356">
        <v>2847</v>
      </c>
      <c r="E15" s="393">
        <v>3767</v>
      </c>
      <c r="F15" s="393">
        <v>3839</v>
      </c>
      <c r="G15" s="393">
        <v>4514.7</v>
      </c>
      <c r="H15" s="393">
        <v>5025.91</v>
      </c>
      <c r="I15" s="497">
        <v>5698</v>
      </c>
      <c r="J15" s="356"/>
      <c r="K15" s="356"/>
      <c r="L15" t="s">
        <v>615</v>
      </c>
      <c r="M15"/>
    </row>
    <row r="16" spans="1:13" s="11" customFormat="1" ht="27" customHeight="1">
      <c r="A16" s="412" t="s">
        <v>774</v>
      </c>
      <c r="B16" s="356"/>
      <c r="C16" s="356"/>
      <c r="D16" s="356"/>
      <c r="E16" s="356"/>
      <c r="F16" s="356"/>
      <c r="G16" s="356"/>
      <c r="H16" s="356"/>
      <c r="I16" s="356"/>
      <c r="J16" s="356"/>
      <c r="K16" s="356"/>
      <c r="L16"/>
      <c r="M16"/>
    </row>
    <row r="17" spans="1:13" s="11" customFormat="1" ht="33" customHeight="1">
      <c r="A17" s="412" t="s">
        <v>775</v>
      </c>
      <c r="B17" s="356">
        <v>6</v>
      </c>
      <c r="C17" s="356">
        <v>25</v>
      </c>
      <c r="D17" s="356">
        <v>84</v>
      </c>
      <c r="E17" s="393">
        <v>151</v>
      </c>
      <c r="F17" s="393">
        <v>262</v>
      </c>
      <c r="G17" s="393">
        <v>426.15</v>
      </c>
      <c r="H17" s="393">
        <v>32.6</v>
      </c>
      <c r="I17" s="393">
        <v>35</v>
      </c>
      <c r="J17" s="356"/>
      <c r="K17" s="356"/>
      <c r="L17"/>
      <c r="M17"/>
    </row>
    <row r="18" spans="1:13" s="11" customFormat="1" ht="15" customHeight="1">
      <c r="A18" s="411" t="s">
        <v>776</v>
      </c>
      <c r="B18" s="356">
        <v>13730</v>
      </c>
      <c r="C18" s="356">
        <v>15314</v>
      </c>
      <c r="D18" s="356">
        <v>15386</v>
      </c>
      <c r="E18" s="393">
        <v>18072</v>
      </c>
      <c r="F18" s="393">
        <v>23884</v>
      </c>
      <c r="G18" s="393">
        <v>22068.809999999998</v>
      </c>
      <c r="H18" s="393">
        <v>21040.489999999998</v>
      </c>
      <c r="I18" s="393">
        <v>19877.599999999999</v>
      </c>
      <c r="J18" s="356"/>
      <c r="K18" s="356"/>
      <c r="L18" t="s">
        <v>616</v>
      </c>
      <c r="M18"/>
    </row>
    <row r="19" spans="1:13" s="11" customFormat="1" ht="15" customHeight="1">
      <c r="A19" s="411" t="s">
        <v>777</v>
      </c>
      <c r="B19" s="356">
        <v>275</v>
      </c>
      <c r="C19" s="356">
        <v>439</v>
      </c>
      <c r="D19" s="356">
        <v>533</v>
      </c>
      <c r="E19" s="393">
        <v>831</v>
      </c>
      <c r="F19" s="393">
        <v>1132</v>
      </c>
      <c r="G19" s="393">
        <v>1666.59</v>
      </c>
      <c r="H19" s="393">
        <v>1987.9099999999999</v>
      </c>
      <c r="I19" s="393">
        <v>2009.1000000000001</v>
      </c>
      <c r="J19" s="356"/>
      <c r="K19" s="356"/>
      <c r="L19" t="s">
        <v>617</v>
      </c>
      <c r="M19"/>
    </row>
    <row r="20" spans="1:13" s="11" customFormat="1" ht="15" customHeight="1">
      <c r="A20" s="411" t="s">
        <v>778</v>
      </c>
      <c r="B20" s="356">
        <v>20</v>
      </c>
      <c r="C20" s="356">
        <v>448</v>
      </c>
      <c r="D20" s="356">
        <v>811</v>
      </c>
      <c r="E20" s="393">
        <v>933</v>
      </c>
      <c r="F20" s="393">
        <v>2248</v>
      </c>
      <c r="G20" s="393">
        <v>2925</v>
      </c>
      <c r="H20" s="393">
        <v>3940</v>
      </c>
      <c r="I20" s="393">
        <v>5383.6</v>
      </c>
      <c r="J20" s="356"/>
      <c r="K20" s="356"/>
      <c r="L20" t="s">
        <v>618</v>
      </c>
      <c r="M20"/>
    </row>
    <row r="21" spans="1:13" s="11" customFormat="1" ht="16.5" customHeight="1">
      <c r="A21" s="411" t="s">
        <v>779</v>
      </c>
      <c r="B21" s="356">
        <v>136541</v>
      </c>
      <c r="C21" s="356">
        <v>149383</v>
      </c>
      <c r="D21" s="356">
        <v>153151</v>
      </c>
      <c r="E21" s="393">
        <v>160351</v>
      </c>
      <c r="F21" s="393">
        <v>162726</v>
      </c>
      <c r="G21" s="393">
        <v>162857.29999999999</v>
      </c>
      <c r="H21" s="393">
        <v>163453.57000000004</v>
      </c>
      <c r="I21" s="393">
        <v>166923.70000000001</v>
      </c>
      <c r="J21" s="356"/>
      <c r="K21" s="356"/>
      <c r="L21" t="s">
        <v>619</v>
      </c>
      <c r="M21"/>
    </row>
    <row r="22" spans="1:13" s="11" customFormat="1" ht="16.5" customHeight="1">
      <c r="A22" s="411" t="s">
        <v>780</v>
      </c>
      <c r="B22" s="356">
        <v>22736</v>
      </c>
      <c r="C22" s="356">
        <v>17656</v>
      </c>
      <c r="D22" s="356">
        <v>15491</v>
      </c>
      <c r="E22" s="393">
        <v>13814</v>
      </c>
      <c r="F22" s="393">
        <v>12319</v>
      </c>
      <c r="G22" s="393">
        <v>11220.38</v>
      </c>
      <c r="H22" s="393">
        <v>10546.45</v>
      </c>
      <c r="I22" s="393">
        <v>10586.56</v>
      </c>
      <c r="J22" s="356"/>
      <c r="K22" s="356"/>
      <c r="L22" t="s">
        <v>620</v>
      </c>
      <c r="M22"/>
    </row>
    <row r="23" spans="1:13" s="250" customFormat="1" ht="16.5" customHeight="1">
      <c r="A23" s="411" t="s">
        <v>781</v>
      </c>
      <c r="B23" s="356">
        <v>2590</v>
      </c>
      <c r="C23" s="356">
        <v>3730</v>
      </c>
      <c r="D23" s="356">
        <v>4296</v>
      </c>
      <c r="E23" s="393">
        <v>4705</v>
      </c>
      <c r="F23" s="393">
        <v>5205</v>
      </c>
      <c r="G23" s="393">
        <v>6403.2</v>
      </c>
      <c r="H23" s="393">
        <v>7697.76</v>
      </c>
      <c r="I23" s="393">
        <v>8763.5999999999985</v>
      </c>
      <c r="J23" s="356"/>
      <c r="K23" s="356"/>
      <c r="L23" t="s">
        <v>621</v>
      </c>
      <c r="M23"/>
    </row>
    <row r="24" spans="1:13" s="11" customFormat="1" ht="22.5" customHeight="1">
      <c r="A24" s="407" t="s">
        <v>500</v>
      </c>
      <c r="B24" s="356"/>
      <c r="C24" s="356"/>
      <c r="D24" s="356"/>
      <c r="E24" s="356"/>
      <c r="F24" s="356"/>
      <c r="G24" s="356"/>
      <c r="H24" s="356"/>
      <c r="I24" s="356"/>
      <c r="J24" s="356"/>
      <c r="K24" s="356"/>
      <c r="L24"/>
      <c r="M24"/>
    </row>
    <row r="25" spans="1:13" s="11" customFormat="1" ht="15" customHeight="1">
      <c r="A25" s="409" t="s">
        <v>767</v>
      </c>
      <c r="B25" s="356">
        <v>91192</v>
      </c>
      <c r="C25" s="356">
        <v>116573</v>
      </c>
      <c r="D25" s="356">
        <v>128966</v>
      </c>
      <c r="E25" s="393">
        <v>143117</v>
      </c>
      <c r="F25" s="393">
        <v>142689</v>
      </c>
      <c r="G25" s="393">
        <v>173566</v>
      </c>
      <c r="H25" s="393">
        <v>168160</v>
      </c>
      <c r="I25" s="393">
        <v>200061.30000000005</v>
      </c>
      <c r="J25" s="413"/>
      <c r="K25" s="413"/>
      <c r="L25" t="s">
        <v>625</v>
      </c>
      <c r="M25" s="350"/>
    </row>
    <row r="26" spans="1:13" s="11" customFormat="1" ht="15" customHeight="1">
      <c r="A26" s="411" t="s">
        <v>768</v>
      </c>
      <c r="B26" s="356">
        <v>29</v>
      </c>
      <c r="C26" s="356">
        <v>16</v>
      </c>
      <c r="D26" s="356">
        <v>2</v>
      </c>
      <c r="E26" s="393">
        <v>3</v>
      </c>
      <c r="F26" s="393">
        <v>3</v>
      </c>
      <c r="G26" s="393">
        <v>3.4</v>
      </c>
      <c r="H26" s="393">
        <v>1.9</v>
      </c>
      <c r="I26" s="393">
        <v>1.87</v>
      </c>
      <c r="J26" s="379"/>
      <c r="K26" s="379"/>
      <c r="L26"/>
      <c r="M26" s="231"/>
    </row>
    <row r="27" spans="1:13" s="11" customFormat="1" ht="15" customHeight="1">
      <c r="A27" s="411" t="s">
        <v>769</v>
      </c>
      <c r="B27" s="356">
        <v>2590</v>
      </c>
      <c r="C27" s="356">
        <v>3392</v>
      </c>
      <c r="D27" s="356">
        <v>3917</v>
      </c>
      <c r="E27" s="393">
        <v>4221</v>
      </c>
      <c r="F27" s="393">
        <v>3851</v>
      </c>
      <c r="G27" s="393">
        <v>3511.17</v>
      </c>
      <c r="H27" s="393">
        <v>2990.3</v>
      </c>
      <c r="I27" s="393">
        <v>3287.5</v>
      </c>
      <c r="J27" s="356"/>
      <c r="K27" s="356"/>
      <c r="L27"/>
      <c r="M27"/>
    </row>
    <row r="28" spans="1:13" s="11" customFormat="1" ht="15" customHeight="1">
      <c r="A28" s="411" t="s">
        <v>770</v>
      </c>
      <c r="B28" s="356">
        <v>411</v>
      </c>
      <c r="C28" s="356">
        <v>606</v>
      </c>
      <c r="D28" s="356">
        <v>737</v>
      </c>
      <c r="E28" s="393">
        <v>842</v>
      </c>
      <c r="F28" s="393">
        <v>1090</v>
      </c>
      <c r="G28" s="393">
        <v>1673.86</v>
      </c>
      <c r="H28" s="393">
        <v>2035.4</v>
      </c>
      <c r="I28" s="393">
        <v>2230.6999999999998</v>
      </c>
      <c r="J28" s="356"/>
      <c r="K28" s="356"/>
      <c r="L28"/>
      <c r="M28"/>
    </row>
    <row r="29" spans="1:13" s="11" customFormat="1" ht="15" customHeight="1">
      <c r="A29" s="411" t="s">
        <v>771</v>
      </c>
      <c r="B29" s="356">
        <v>89</v>
      </c>
      <c r="C29" s="356">
        <v>52</v>
      </c>
      <c r="D29" s="356">
        <v>53</v>
      </c>
      <c r="E29" s="393">
        <v>52</v>
      </c>
      <c r="F29" s="393">
        <v>33</v>
      </c>
      <c r="G29" s="393">
        <v>7.28</v>
      </c>
      <c r="H29" s="393">
        <v>24.2</v>
      </c>
      <c r="I29" s="393">
        <v>33</v>
      </c>
      <c r="J29" s="356"/>
      <c r="K29" s="356"/>
      <c r="L29"/>
      <c r="M29"/>
    </row>
    <row r="30" spans="1:13" s="11" customFormat="1" ht="15" customHeight="1">
      <c r="A30" s="411" t="s">
        <v>772</v>
      </c>
      <c r="B30" s="356">
        <v>3336</v>
      </c>
      <c r="C30" s="356">
        <v>4911</v>
      </c>
      <c r="D30" s="356">
        <v>5940</v>
      </c>
      <c r="E30" s="393">
        <v>5137</v>
      </c>
      <c r="F30" s="393">
        <v>3375</v>
      </c>
      <c r="G30" s="393">
        <v>5167.71</v>
      </c>
      <c r="H30" s="393">
        <v>4400.6000000000004</v>
      </c>
      <c r="I30" s="393">
        <v>4556.3999999999996</v>
      </c>
      <c r="J30" s="356"/>
      <c r="K30" s="356"/>
      <c r="L30"/>
      <c r="M30"/>
    </row>
    <row r="31" spans="1:13" s="11" customFormat="1" ht="15" customHeight="1">
      <c r="A31" s="411" t="s">
        <v>773</v>
      </c>
      <c r="B31" s="356">
        <v>16434</v>
      </c>
      <c r="C31" s="356">
        <v>28748</v>
      </c>
      <c r="D31" s="356">
        <v>32114</v>
      </c>
      <c r="E31" s="393">
        <v>46200</v>
      </c>
      <c r="F31" s="393">
        <v>39509</v>
      </c>
      <c r="G31" s="393">
        <v>61805</v>
      </c>
      <c r="H31" s="393">
        <v>59462.140200000009</v>
      </c>
      <c r="I31" s="393">
        <v>69824.5</v>
      </c>
      <c r="J31" s="356"/>
      <c r="K31" s="356"/>
      <c r="L31" t="s">
        <v>624</v>
      </c>
      <c r="M31"/>
    </row>
    <row r="32" spans="1:13" s="11" customFormat="1" ht="27" customHeight="1">
      <c r="A32" s="412" t="s">
        <v>774</v>
      </c>
      <c r="B32" s="356"/>
      <c r="C32" s="356"/>
      <c r="D32" s="356"/>
      <c r="E32" s="356"/>
      <c r="F32" s="356"/>
      <c r="G32" s="356"/>
      <c r="H32" s="356"/>
      <c r="I32" s="356"/>
      <c r="J32" s="356"/>
      <c r="K32" s="356"/>
      <c r="L32"/>
      <c r="M32"/>
    </row>
    <row r="33" spans="1:13" s="11" customFormat="1" ht="29.25" customHeight="1">
      <c r="A33" s="412" t="s">
        <v>775</v>
      </c>
      <c r="B33" s="356">
        <v>27</v>
      </c>
      <c r="C33" s="356">
        <v>117</v>
      </c>
      <c r="D33" s="356">
        <v>396</v>
      </c>
      <c r="E33" s="393">
        <v>404</v>
      </c>
      <c r="F33" s="393">
        <v>646</v>
      </c>
      <c r="G33" s="393">
        <v>979.6099999999999</v>
      </c>
      <c r="H33" s="393">
        <v>404</v>
      </c>
      <c r="I33" s="393">
        <v>371.5</v>
      </c>
      <c r="J33" s="356"/>
      <c r="K33" s="356"/>
      <c r="L33"/>
      <c r="M33"/>
    </row>
    <row r="34" spans="1:13" s="11" customFormat="1" ht="17.25" customHeight="1">
      <c r="A34" s="411" t="s">
        <v>776</v>
      </c>
      <c r="B34" s="356">
        <v>9380</v>
      </c>
      <c r="C34" s="356">
        <v>10936</v>
      </c>
      <c r="D34" s="356">
        <v>14392</v>
      </c>
      <c r="E34" s="393">
        <v>17262</v>
      </c>
      <c r="F34" s="393">
        <v>4436</v>
      </c>
      <c r="G34" s="393">
        <v>8857.9</v>
      </c>
      <c r="H34" s="393">
        <v>14293.83798</v>
      </c>
      <c r="I34" s="393">
        <v>16955.599999999999</v>
      </c>
      <c r="J34" s="356"/>
      <c r="K34" s="356"/>
      <c r="L34" t="s">
        <v>626</v>
      </c>
      <c r="M34"/>
    </row>
    <row r="35" spans="1:13" s="11" customFormat="1" ht="17.25" customHeight="1">
      <c r="A35" s="411" t="s">
        <v>777</v>
      </c>
      <c r="B35" s="356">
        <v>539</v>
      </c>
      <c r="C35" s="356">
        <v>949</v>
      </c>
      <c r="D35" s="356">
        <v>1242</v>
      </c>
      <c r="E35" s="393">
        <v>2177</v>
      </c>
      <c r="F35" s="393">
        <v>2922</v>
      </c>
      <c r="G35" s="393">
        <v>5087.3600000000006</v>
      </c>
      <c r="H35" s="393">
        <v>6301.5176800000008</v>
      </c>
      <c r="I35" s="393">
        <v>6955.8000000000011</v>
      </c>
      <c r="L35" t="s">
        <v>627</v>
      </c>
    </row>
    <row r="36" spans="1:13" s="11" customFormat="1" ht="17.25" customHeight="1">
      <c r="A36" s="411" t="s">
        <v>778</v>
      </c>
      <c r="B36" s="356">
        <v>29</v>
      </c>
      <c r="C36" s="356">
        <v>614</v>
      </c>
      <c r="D36" s="356">
        <v>1105</v>
      </c>
      <c r="E36" s="393">
        <v>1268</v>
      </c>
      <c r="F36" s="393">
        <v>3107</v>
      </c>
      <c r="G36" s="393">
        <v>4246</v>
      </c>
      <c r="H36" s="393">
        <v>6086.4104699999998</v>
      </c>
      <c r="I36" s="393">
        <v>8986.5</v>
      </c>
      <c r="L36" t="s">
        <v>628</v>
      </c>
    </row>
    <row r="37" spans="1:13" s="11" customFormat="1" ht="17.25" customHeight="1">
      <c r="A37" s="411" t="s">
        <v>779</v>
      </c>
      <c r="B37" s="356">
        <v>332036</v>
      </c>
      <c r="C37" s="356">
        <v>405284</v>
      </c>
      <c r="D37" s="356">
        <v>427112</v>
      </c>
      <c r="E37" s="393">
        <v>458681</v>
      </c>
      <c r="F37" s="393">
        <v>474120</v>
      </c>
      <c r="G37" s="393">
        <v>487411.39999999997</v>
      </c>
      <c r="H37" s="393">
        <v>515944.54091185308</v>
      </c>
      <c r="I37" s="393">
        <v>537344</v>
      </c>
      <c r="L37" t="s">
        <v>629</v>
      </c>
    </row>
    <row r="38" spans="1:13" s="11" customFormat="1" ht="17.25" customHeight="1">
      <c r="A38" s="356" t="s">
        <v>782</v>
      </c>
      <c r="B38" s="356">
        <v>204031</v>
      </c>
      <c r="C38" s="356">
        <v>196009</v>
      </c>
      <c r="D38" s="356">
        <v>178190</v>
      </c>
      <c r="E38" s="393">
        <v>162384</v>
      </c>
      <c r="F38" s="393">
        <v>146616</v>
      </c>
      <c r="G38" s="393">
        <v>136445.44</v>
      </c>
      <c r="H38" s="393">
        <v>131935.22396</v>
      </c>
      <c r="I38" s="393">
        <v>131885.9</v>
      </c>
      <c r="J38" s="356"/>
      <c r="K38" s="356"/>
      <c r="L38" t="s">
        <v>630</v>
      </c>
    </row>
    <row r="39" spans="1:13" s="10" customFormat="1" ht="17.25" customHeight="1">
      <c r="A39" s="356" t="s">
        <v>783</v>
      </c>
      <c r="B39" s="356">
        <v>32191</v>
      </c>
      <c r="C39" s="356">
        <v>56419</v>
      </c>
      <c r="D39" s="356">
        <v>75031</v>
      </c>
      <c r="E39" s="393">
        <v>86842</v>
      </c>
      <c r="F39" s="393">
        <v>103787</v>
      </c>
      <c r="G39" s="393">
        <v>130027.70000000001</v>
      </c>
      <c r="H39" s="393">
        <v>201767.24349000002</v>
      </c>
      <c r="I39" s="393">
        <v>236080.30000000002</v>
      </c>
      <c r="J39" s="11"/>
      <c r="K39" s="11"/>
      <c r="L39" t="s">
        <v>631</v>
      </c>
      <c r="M39" s="11"/>
    </row>
    <row r="40" spans="1:13" s="10" customFormat="1" ht="8.25" customHeight="1">
      <c r="A40" s="123"/>
      <c r="B40" s="123"/>
      <c r="C40" s="123"/>
      <c r="D40" s="123"/>
      <c r="E40" s="123"/>
      <c r="F40" s="123"/>
      <c r="G40" s="123"/>
      <c r="H40" s="123"/>
      <c r="I40" s="123"/>
      <c r="J40" s="11"/>
      <c r="K40" s="11"/>
      <c r="L40"/>
      <c r="M40" s="11"/>
    </row>
    <row r="41" spans="1:13" s="10" customFormat="1" ht="20.100000000000001" customHeight="1">
      <c r="A41" s="11"/>
      <c r="B41" s="11"/>
      <c r="C41" s="11"/>
      <c r="D41" s="11"/>
      <c r="E41" s="11"/>
      <c r="F41" s="11"/>
      <c r="G41" s="11"/>
      <c r="H41" s="11"/>
      <c r="I41" s="11"/>
      <c r="J41" s="11"/>
      <c r="K41" s="11"/>
      <c r="L41"/>
      <c r="M41" s="11"/>
    </row>
    <row r="42" spans="1:13" s="10" customFormat="1" ht="20.100000000000001" customHeight="1">
      <c r="A42" s="11"/>
      <c r="B42" s="11"/>
      <c r="C42" s="11"/>
      <c r="D42" s="11"/>
      <c r="E42" s="11"/>
      <c r="F42" s="11"/>
      <c r="G42" s="11"/>
      <c r="H42" s="11"/>
      <c r="I42" s="11"/>
      <c r="J42" s="11"/>
      <c r="K42" s="11"/>
      <c r="L42"/>
      <c r="M42" s="11"/>
    </row>
    <row r="43" spans="1:13" s="10" customFormat="1" ht="20.100000000000001" customHeight="1">
      <c r="A43" s="11"/>
      <c r="B43" s="11"/>
      <c r="C43" s="11"/>
      <c r="D43" s="11"/>
      <c r="E43" s="11"/>
      <c r="F43" s="11"/>
      <c r="G43" s="11"/>
      <c r="H43" s="11"/>
      <c r="I43" s="11"/>
      <c r="J43" s="11"/>
      <c r="K43" s="11"/>
      <c r="L43"/>
      <c r="M43" s="11"/>
    </row>
    <row r="44" spans="1:13" s="10" customFormat="1" ht="20.100000000000001" customHeight="1">
      <c r="A44" s="11"/>
      <c r="B44" s="11"/>
      <c r="C44" s="11"/>
      <c r="D44" s="11"/>
      <c r="E44" s="11"/>
      <c r="F44" s="11"/>
      <c r="G44" s="11"/>
      <c r="H44" s="11"/>
      <c r="I44" s="11"/>
      <c r="J44" s="11"/>
      <c r="K44" s="11"/>
      <c r="L44"/>
      <c r="M44" s="11"/>
    </row>
    <row r="45" spans="1:13" s="10" customFormat="1" ht="20.100000000000001" customHeight="1">
      <c r="A45" s="11"/>
      <c r="B45" s="11"/>
      <c r="C45" s="11"/>
      <c r="D45" s="11"/>
      <c r="E45" s="11"/>
      <c r="F45" s="11"/>
      <c r="G45" s="11"/>
      <c r="H45" s="11"/>
      <c r="I45" s="11"/>
      <c r="J45" s="11"/>
      <c r="K45" s="11"/>
      <c r="L45"/>
      <c r="M45" s="11"/>
    </row>
    <row r="46" spans="1:13" s="10" customFormat="1" ht="20.100000000000001" customHeight="1">
      <c r="A46" s="11"/>
      <c r="B46" s="11"/>
      <c r="C46" s="11"/>
      <c r="D46" s="11"/>
      <c r="E46" s="11"/>
      <c r="F46" s="11"/>
      <c r="G46" s="11"/>
      <c r="H46" s="11"/>
      <c r="I46" s="11"/>
      <c r="J46" s="11"/>
      <c r="K46" s="11"/>
      <c r="L46"/>
      <c r="M46" s="11"/>
    </row>
    <row r="47" spans="1:13" s="10" customFormat="1" ht="20.100000000000001" customHeight="1">
      <c r="A47" s="11"/>
      <c r="B47" s="11"/>
      <c r="C47" s="11"/>
      <c r="D47" s="11"/>
      <c r="E47" s="11"/>
      <c r="F47" s="11"/>
      <c r="G47" s="11"/>
      <c r="H47" s="11"/>
      <c r="I47" s="11"/>
      <c r="J47" s="11"/>
      <c r="K47" s="11"/>
      <c r="L47"/>
      <c r="M47" s="11"/>
    </row>
    <row r="48" spans="1:13" s="10" customFormat="1" ht="20.100000000000001" customHeight="1">
      <c r="A48" s="11"/>
      <c r="B48" s="11"/>
      <c r="C48" s="11"/>
      <c r="D48" s="11"/>
      <c r="E48" s="11"/>
      <c r="F48" s="11"/>
      <c r="G48" s="11"/>
      <c r="H48" s="11"/>
      <c r="I48" s="11"/>
      <c r="J48" s="11"/>
      <c r="K48" s="11"/>
      <c r="L48"/>
      <c r="M48" s="11"/>
    </row>
    <row r="49" spans="1:13" s="10" customFormat="1" ht="20.100000000000001" customHeight="1">
      <c r="A49" s="11"/>
      <c r="B49" s="11"/>
      <c r="C49" s="11"/>
      <c r="D49" s="11"/>
      <c r="E49" s="11"/>
      <c r="F49" s="11"/>
      <c r="G49" s="11"/>
      <c r="H49" s="11"/>
      <c r="I49" s="11"/>
      <c r="J49" s="11"/>
      <c r="K49" s="11"/>
      <c r="L49"/>
      <c r="M49" s="11"/>
    </row>
    <row r="50" spans="1:13" s="10" customFormat="1" ht="20.100000000000001" customHeight="1">
      <c r="A50" s="11"/>
      <c r="B50" s="11"/>
      <c r="C50" s="11"/>
      <c r="D50" s="11"/>
      <c r="E50" s="11"/>
      <c r="F50" s="11"/>
      <c r="G50" s="11"/>
      <c r="H50" s="11"/>
      <c r="I50" s="11"/>
      <c r="J50" s="11"/>
      <c r="K50" s="11"/>
      <c r="L50"/>
      <c r="M50" s="11"/>
    </row>
    <row r="51" spans="1:13" s="10" customFormat="1" ht="20.100000000000001" customHeight="1">
      <c r="A51" s="11"/>
      <c r="B51" s="11"/>
      <c r="C51" s="11"/>
      <c r="D51" s="11"/>
      <c r="E51" s="11"/>
      <c r="F51" s="11"/>
      <c r="G51" s="11"/>
      <c r="H51" s="11"/>
      <c r="I51" s="11"/>
      <c r="J51" s="11"/>
      <c r="K51" s="11"/>
      <c r="L51"/>
      <c r="M51" s="11"/>
    </row>
    <row r="52" spans="1:13" s="10" customFormat="1" ht="20.100000000000001" customHeight="1">
      <c r="A52" s="11"/>
      <c r="B52" s="11"/>
      <c r="C52" s="11"/>
      <c r="D52" s="11"/>
      <c r="E52" s="11"/>
      <c r="F52" s="11"/>
      <c r="G52" s="11"/>
      <c r="H52" s="11"/>
      <c r="I52" s="11"/>
      <c r="J52" s="11"/>
      <c r="K52" s="11"/>
      <c r="L52"/>
      <c r="M52" s="11"/>
    </row>
    <row r="53" spans="1:13" s="10" customFormat="1" ht="20.100000000000001" customHeight="1">
      <c r="A53" s="11"/>
      <c r="B53" s="11"/>
      <c r="C53" s="11"/>
      <c r="D53" s="11"/>
      <c r="E53" s="11"/>
      <c r="F53" s="11"/>
      <c r="G53" s="11"/>
      <c r="H53" s="11"/>
      <c r="I53" s="11"/>
      <c r="J53" s="11"/>
      <c r="K53" s="11"/>
      <c r="L53"/>
      <c r="M53" s="11"/>
    </row>
    <row r="54" spans="1:13" s="10" customFormat="1" ht="20.100000000000001" customHeight="1">
      <c r="A54" s="11"/>
      <c r="B54" s="11"/>
      <c r="C54" s="11"/>
      <c r="D54" s="11"/>
      <c r="E54" s="11"/>
      <c r="F54" s="11"/>
      <c r="G54" s="11"/>
      <c r="H54" s="11"/>
      <c r="I54" s="11"/>
      <c r="J54" s="11"/>
      <c r="K54" s="11"/>
      <c r="L54"/>
      <c r="M54" s="11"/>
    </row>
    <row r="55" spans="1:13" s="10" customFormat="1" ht="20.100000000000001" customHeight="1">
      <c r="A55" s="11"/>
      <c r="B55" s="11"/>
      <c r="C55" s="11"/>
      <c r="D55" s="11"/>
      <c r="E55" s="11"/>
      <c r="F55" s="11"/>
      <c r="G55" s="11"/>
      <c r="H55" s="11"/>
      <c r="I55" s="11"/>
      <c r="J55" s="11"/>
      <c r="K55" s="11"/>
      <c r="L55"/>
      <c r="M55" s="11"/>
    </row>
    <row r="56" spans="1:13" s="10" customFormat="1" ht="20.100000000000001" customHeight="1">
      <c r="A56" s="11"/>
      <c r="B56" s="11"/>
      <c r="C56" s="11"/>
      <c r="D56" s="11"/>
      <c r="E56" s="11"/>
      <c r="F56" s="11"/>
      <c r="G56" s="11"/>
      <c r="H56" s="11"/>
      <c r="I56" s="11"/>
      <c r="J56" s="11"/>
      <c r="K56" s="11"/>
      <c r="L56"/>
      <c r="M56" s="11"/>
    </row>
    <row r="57" spans="1:13" s="10" customFormat="1" ht="20.100000000000001" customHeight="1">
      <c r="A57" s="11"/>
      <c r="B57" s="11"/>
      <c r="C57" s="11"/>
      <c r="D57" s="11"/>
      <c r="E57" s="11"/>
      <c r="F57" s="11"/>
      <c r="G57" s="11"/>
      <c r="H57" s="11"/>
      <c r="I57" s="11"/>
      <c r="J57" s="11"/>
      <c r="K57" s="11"/>
      <c r="L57"/>
      <c r="M57" s="11"/>
    </row>
    <row r="58" spans="1:13" s="10" customFormat="1" ht="20.100000000000001" customHeight="1">
      <c r="A58" s="11"/>
      <c r="B58" s="11"/>
      <c r="C58" s="11"/>
      <c r="D58" s="11"/>
      <c r="E58" s="11"/>
      <c r="F58" s="11"/>
      <c r="G58" s="11"/>
      <c r="H58" s="11"/>
      <c r="I58" s="11"/>
      <c r="J58" s="11"/>
      <c r="K58" s="11"/>
      <c r="L58"/>
      <c r="M58" s="11"/>
    </row>
    <row r="59" spans="1:13" s="10" customFormat="1" ht="20.100000000000001" customHeight="1">
      <c r="A59" s="11"/>
      <c r="B59" s="11"/>
      <c r="C59" s="11"/>
      <c r="D59" s="11"/>
      <c r="E59" s="11"/>
      <c r="F59" s="11"/>
      <c r="G59" s="11"/>
      <c r="H59" s="11"/>
      <c r="I59" s="11"/>
      <c r="J59" s="11"/>
      <c r="K59" s="11"/>
      <c r="L59"/>
      <c r="M59" s="11"/>
    </row>
    <row r="60" spans="1:13" s="10" customFormat="1" ht="20.100000000000001" customHeight="1">
      <c r="A60" s="11"/>
      <c r="B60" s="11"/>
      <c r="C60" s="11"/>
      <c r="D60" s="11"/>
      <c r="E60" s="11"/>
      <c r="F60" s="11"/>
      <c r="G60" s="11"/>
      <c r="H60" s="11"/>
      <c r="I60" s="11"/>
      <c r="J60" s="11"/>
      <c r="K60" s="11"/>
      <c r="L60"/>
      <c r="M60" s="11"/>
    </row>
    <row r="61" spans="1:13" s="10" customFormat="1" ht="20.100000000000001" customHeight="1">
      <c r="A61" s="11"/>
      <c r="B61" s="11"/>
      <c r="C61" s="11"/>
      <c r="D61" s="11"/>
      <c r="E61" s="11"/>
      <c r="F61" s="11"/>
      <c r="G61" s="11"/>
      <c r="H61" s="11"/>
      <c r="I61" s="11"/>
      <c r="J61" s="11"/>
      <c r="K61" s="11"/>
      <c r="L61"/>
      <c r="M61" s="11"/>
    </row>
    <row r="62" spans="1:13" s="10" customFormat="1" ht="20.100000000000001" customHeight="1">
      <c r="A62" s="11"/>
      <c r="B62" s="11"/>
      <c r="C62" s="11"/>
      <c r="D62" s="11"/>
      <c r="E62" s="11"/>
      <c r="F62" s="11"/>
      <c r="G62" s="11"/>
      <c r="H62" s="11"/>
      <c r="I62" s="11"/>
      <c r="J62" s="11"/>
      <c r="K62" s="11"/>
      <c r="L62"/>
      <c r="M62" s="11"/>
    </row>
    <row r="63" spans="1:13" s="10" customFormat="1" ht="20.100000000000001" customHeight="1">
      <c r="A63" s="11"/>
      <c r="B63" s="11"/>
      <c r="C63" s="11"/>
      <c r="D63" s="11"/>
      <c r="E63" s="11"/>
      <c r="F63" s="11"/>
      <c r="G63" s="11"/>
      <c r="H63" s="11"/>
      <c r="I63" s="11"/>
      <c r="J63" s="11"/>
      <c r="K63" s="11"/>
      <c r="L63"/>
      <c r="M63" s="11"/>
    </row>
    <row r="64" spans="1:13" s="10" customFormat="1" ht="20.100000000000001" customHeight="1">
      <c r="A64" s="11"/>
      <c r="B64" s="11"/>
      <c r="C64" s="11"/>
      <c r="D64" s="11"/>
      <c r="E64" s="11"/>
      <c r="F64" s="11"/>
      <c r="G64" s="11"/>
      <c r="H64" s="11"/>
      <c r="I64" s="11"/>
      <c r="J64" s="11"/>
      <c r="K64" s="11"/>
      <c r="L64"/>
      <c r="M64" s="11"/>
    </row>
    <row r="65" spans="1:13" s="10" customFormat="1" ht="20.100000000000001" customHeight="1">
      <c r="A65" s="11"/>
      <c r="B65" s="11"/>
      <c r="C65" s="11"/>
      <c r="D65" s="11"/>
      <c r="E65" s="11"/>
      <c r="F65" s="11"/>
      <c r="G65" s="11"/>
      <c r="H65" s="11"/>
      <c r="I65" s="11"/>
      <c r="J65" s="11"/>
      <c r="K65" s="11"/>
      <c r="L65"/>
      <c r="M65" s="11"/>
    </row>
    <row r="66" spans="1:13" s="10" customFormat="1" ht="20.100000000000001" customHeight="1">
      <c r="A66" s="11"/>
      <c r="B66" s="11"/>
      <c r="C66" s="11"/>
      <c r="D66" s="11"/>
      <c r="E66" s="11"/>
      <c r="F66" s="11"/>
      <c r="G66" s="11"/>
      <c r="H66" s="11"/>
      <c r="I66" s="11"/>
      <c r="J66" s="11"/>
      <c r="K66" s="11"/>
      <c r="L66"/>
      <c r="M66" s="11"/>
    </row>
    <row r="67" spans="1:13" s="10" customFormat="1" ht="20.100000000000001" customHeight="1">
      <c r="A67" s="11"/>
      <c r="B67" s="11"/>
      <c r="C67" s="11"/>
      <c r="D67" s="11"/>
      <c r="E67" s="11"/>
      <c r="F67" s="11"/>
      <c r="G67" s="11"/>
      <c r="H67" s="11"/>
      <c r="I67" s="11"/>
      <c r="J67" s="11"/>
      <c r="K67" s="11"/>
      <c r="L67"/>
      <c r="M67" s="11"/>
    </row>
    <row r="68" spans="1:13" s="10" customFormat="1" ht="20.100000000000001" customHeight="1">
      <c r="A68" s="11"/>
      <c r="B68" s="11"/>
      <c r="C68" s="11"/>
      <c r="D68" s="11"/>
      <c r="E68" s="11"/>
      <c r="F68" s="11"/>
      <c r="G68" s="11"/>
      <c r="H68" s="11"/>
      <c r="I68" s="11"/>
      <c r="J68" s="11"/>
      <c r="K68" s="11"/>
      <c r="L68"/>
      <c r="M68" s="11"/>
    </row>
    <row r="69" spans="1:13" s="10" customFormat="1" ht="20.100000000000001" customHeight="1">
      <c r="A69" s="11"/>
      <c r="B69" s="11"/>
      <c r="C69" s="11"/>
      <c r="D69" s="11"/>
      <c r="E69" s="11"/>
      <c r="F69" s="11"/>
      <c r="G69" s="11"/>
      <c r="H69" s="11"/>
      <c r="I69" s="11"/>
      <c r="J69" s="11"/>
      <c r="K69" s="11"/>
      <c r="L69"/>
      <c r="M69" s="11"/>
    </row>
    <row r="70" spans="1:13" s="10" customFormat="1" ht="20.100000000000001" customHeight="1">
      <c r="L70"/>
    </row>
    <row r="71" spans="1:13" s="10" customFormat="1" ht="20.100000000000001" customHeight="1">
      <c r="L71"/>
    </row>
    <row r="72" spans="1:13" s="10" customFormat="1" ht="20.100000000000001" customHeight="1">
      <c r="L72"/>
    </row>
    <row r="73" spans="1:13" s="10" customFormat="1" ht="20.100000000000001" customHeight="1">
      <c r="L73"/>
    </row>
    <row r="74" spans="1:13" s="10" customFormat="1" ht="20.100000000000001" customHeight="1">
      <c r="L74"/>
    </row>
    <row r="75" spans="1:13" s="10" customFormat="1" ht="20.100000000000001" customHeight="1">
      <c r="L75"/>
    </row>
    <row r="76" spans="1:13" s="10" customFormat="1" ht="20.100000000000001" customHeight="1">
      <c r="L76"/>
    </row>
    <row r="77" spans="1:13" s="10" customFormat="1" ht="20.100000000000001" customHeight="1">
      <c r="L77"/>
    </row>
    <row r="78" spans="1:13" s="10" customFormat="1" ht="20.100000000000001" customHeight="1">
      <c r="L78"/>
    </row>
    <row r="79" spans="1:13" s="10" customFormat="1" ht="20.100000000000001" customHeight="1">
      <c r="L79"/>
    </row>
    <row r="80" spans="1:13" s="10" customFormat="1" ht="20.100000000000001" customHeight="1">
      <c r="L80"/>
    </row>
    <row r="81" spans="12:12" s="10" customFormat="1" ht="20.100000000000001" customHeight="1">
      <c r="L81"/>
    </row>
    <row r="82" spans="12:12" s="10" customFormat="1" ht="20.100000000000001" customHeight="1">
      <c r="L82"/>
    </row>
    <row r="83" spans="12:12" s="10" customFormat="1" ht="20.100000000000001" customHeight="1">
      <c r="L83"/>
    </row>
    <row r="84" spans="12:12" s="10" customFormat="1" ht="20.100000000000001" customHeight="1">
      <c r="L84"/>
    </row>
    <row r="85" spans="12:12" s="10" customFormat="1" ht="20.100000000000001" customHeight="1">
      <c r="L85"/>
    </row>
    <row r="86" spans="12:12" s="10" customFormat="1" ht="20.100000000000001" customHeight="1">
      <c r="L86"/>
    </row>
    <row r="87" spans="12:12" s="10" customFormat="1" ht="20.100000000000001" customHeight="1">
      <c r="L87"/>
    </row>
    <row r="88" spans="12:12" s="10" customFormat="1" ht="20.100000000000001" customHeight="1">
      <c r="L88"/>
    </row>
    <row r="89" spans="12:12" s="10" customFormat="1" ht="20.100000000000001" customHeight="1">
      <c r="L89"/>
    </row>
    <row r="90" spans="12:12" s="10" customFormat="1" ht="20.100000000000001" customHeight="1">
      <c r="L90"/>
    </row>
    <row r="91" spans="12:12" s="10" customFormat="1" ht="20.100000000000001" customHeight="1">
      <c r="L91"/>
    </row>
    <row r="92" spans="12:12" s="10" customFormat="1" ht="20.100000000000001" customHeight="1">
      <c r="L92"/>
    </row>
    <row r="93" spans="12:12" s="10" customFormat="1" ht="20.100000000000001" customHeight="1">
      <c r="L93"/>
    </row>
    <row r="94" spans="12:12" s="10" customFormat="1" ht="20.100000000000001" customHeight="1">
      <c r="L94"/>
    </row>
    <row r="95" spans="12:12" s="10" customFormat="1" ht="20.100000000000001" customHeight="1">
      <c r="L95"/>
    </row>
    <row r="96" spans="12:12" s="10" customFormat="1" ht="20.100000000000001" customHeight="1">
      <c r="L96"/>
    </row>
    <row r="97" spans="12:12" s="10" customFormat="1" ht="20.100000000000001" customHeight="1">
      <c r="L97"/>
    </row>
    <row r="98" spans="12:12" s="10" customFormat="1" ht="20.100000000000001" customHeight="1">
      <c r="L98"/>
    </row>
    <row r="99" spans="12:12" s="10" customFormat="1" ht="20.100000000000001" customHeight="1">
      <c r="L99"/>
    </row>
    <row r="100" spans="12:12" s="10" customFormat="1" ht="20.100000000000001" customHeight="1">
      <c r="L100"/>
    </row>
    <row r="101" spans="12:12" s="10" customFormat="1" ht="20.100000000000001" customHeight="1">
      <c r="L101"/>
    </row>
    <row r="102" spans="12:12" s="10" customFormat="1" ht="20.100000000000001" customHeight="1">
      <c r="L102"/>
    </row>
    <row r="103" spans="12:12" s="10" customFormat="1" ht="20.100000000000001" customHeight="1">
      <c r="L103"/>
    </row>
    <row r="104" spans="12:12" s="10" customFormat="1" ht="20.100000000000001" customHeight="1">
      <c r="L104"/>
    </row>
    <row r="105" spans="12:12" s="10" customFormat="1" ht="20.100000000000001" customHeight="1">
      <c r="L105"/>
    </row>
    <row r="106" spans="12:12" s="10" customFormat="1" ht="20.100000000000001" customHeight="1">
      <c r="L106"/>
    </row>
    <row r="107" spans="12:12" s="10" customFormat="1" ht="20.100000000000001" customHeight="1">
      <c r="L107"/>
    </row>
    <row r="108" spans="12:12" s="10" customFormat="1" ht="20.100000000000001" customHeight="1">
      <c r="L108"/>
    </row>
    <row r="109" spans="12:12" s="10" customFormat="1" ht="20.100000000000001" customHeight="1">
      <c r="L109"/>
    </row>
    <row r="110" spans="12:12" s="10" customFormat="1" ht="20.100000000000001" customHeight="1">
      <c r="L110"/>
    </row>
    <row r="111" spans="12:12" s="10" customFormat="1" ht="20.100000000000001" customHeight="1">
      <c r="L111"/>
    </row>
    <row r="112" spans="12:12" s="10" customFormat="1" ht="20.100000000000001" customHeight="1">
      <c r="L112"/>
    </row>
    <row r="113" spans="12:12" s="10" customFormat="1" ht="20.100000000000001" customHeight="1">
      <c r="L113"/>
    </row>
    <row r="114" spans="12:12" s="10" customFormat="1" ht="20.100000000000001" customHeight="1">
      <c r="L114"/>
    </row>
    <row r="115" spans="12:12" s="10" customFormat="1" ht="20.100000000000001" customHeight="1">
      <c r="L115"/>
    </row>
    <row r="116" spans="12:12" s="10" customFormat="1" ht="20.100000000000001" customHeight="1">
      <c r="L116"/>
    </row>
    <row r="117" spans="12:12" s="10" customFormat="1" ht="20.100000000000001" customHeight="1">
      <c r="L117"/>
    </row>
    <row r="118" spans="12:12" s="10" customFormat="1" ht="20.100000000000001" customHeight="1">
      <c r="L118"/>
    </row>
    <row r="119" spans="12:12" s="10" customFormat="1" ht="20.100000000000001" customHeight="1">
      <c r="L119"/>
    </row>
    <row r="120" spans="12:12" s="10" customFormat="1" ht="20.100000000000001" customHeight="1">
      <c r="L120"/>
    </row>
    <row r="121" spans="12:12" s="10" customFormat="1" ht="20.100000000000001" customHeight="1">
      <c r="L121"/>
    </row>
    <row r="122" spans="12:12" s="10" customFormat="1" ht="20.100000000000001" customHeight="1">
      <c r="L122"/>
    </row>
    <row r="123" spans="12:12" s="10" customFormat="1" ht="20.100000000000001" customHeight="1">
      <c r="L123"/>
    </row>
    <row r="124" spans="12:12" s="10" customFormat="1" ht="20.100000000000001" customHeight="1">
      <c r="L124"/>
    </row>
    <row r="125" spans="12:12" s="10" customFormat="1" ht="20.100000000000001" customHeight="1">
      <c r="L125"/>
    </row>
    <row r="126" spans="12:12" s="10" customFormat="1" ht="20.100000000000001" customHeight="1">
      <c r="L126"/>
    </row>
    <row r="127" spans="12:12" s="10" customFormat="1" ht="20.100000000000001" customHeight="1">
      <c r="L127"/>
    </row>
    <row r="128" spans="12:12" s="10" customFormat="1" ht="20.100000000000001" customHeight="1">
      <c r="L128"/>
    </row>
    <row r="129" spans="12:12" s="10" customFormat="1" ht="20.100000000000001" customHeight="1">
      <c r="L129"/>
    </row>
    <row r="130" spans="12:12" s="10" customFormat="1" ht="20.100000000000001" customHeight="1">
      <c r="L130"/>
    </row>
    <row r="131" spans="12:12" s="10" customFormat="1" ht="20.100000000000001" customHeight="1">
      <c r="L131"/>
    </row>
    <row r="132" spans="12:12" s="10" customFormat="1" ht="20.100000000000001" customHeight="1">
      <c r="L132"/>
    </row>
    <row r="133" spans="12:12" s="10" customFormat="1" ht="20.100000000000001" customHeight="1">
      <c r="L133"/>
    </row>
    <row r="134" spans="12:12" s="10" customFormat="1" ht="20.100000000000001" customHeight="1">
      <c r="L134"/>
    </row>
    <row r="135" spans="12:12" s="10" customFormat="1" ht="20.100000000000001" customHeight="1">
      <c r="L135"/>
    </row>
    <row r="136" spans="12:12" s="10" customFormat="1" ht="20.100000000000001" customHeight="1">
      <c r="L136"/>
    </row>
    <row r="137" spans="12:12" s="10" customFormat="1" ht="20.100000000000001" customHeight="1">
      <c r="L137"/>
    </row>
    <row r="138" spans="12:12" s="10" customFormat="1" ht="20.100000000000001" customHeight="1">
      <c r="L138"/>
    </row>
    <row r="139" spans="12:12" s="10" customFormat="1" ht="20.100000000000001" customHeight="1">
      <c r="L139"/>
    </row>
    <row r="140" spans="12:12" s="10" customFormat="1" ht="20.100000000000001" customHeight="1">
      <c r="L140"/>
    </row>
    <row r="141" spans="12:12" s="10" customFormat="1" ht="20.100000000000001" customHeight="1">
      <c r="L141"/>
    </row>
    <row r="142" spans="12:12" s="10" customFormat="1" ht="20.100000000000001" customHeight="1">
      <c r="L142"/>
    </row>
    <row r="143" spans="12:12" s="10" customFormat="1" ht="20.100000000000001" customHeight="1">
      <c r="L143"/>
    </row>
    <row r="144" spans="12:12" s="10" customFormat="1" ht="20.100000000000001" customHeight="1">
      <c r="L144"/>
    </row>
    <row r="145" spans="12:12" s="10" customFormat="1" ht="20.100000000000001" customHeight="1">
      <c r="L145"/>
    </row>
    <row r="146" spans="12:12" s="10" customFormat="1" ht="20.100000000000001" customHeight="1">
      <c r="L146"/>
    </row>
    <row r="147" spans="12:12" s="10" customFormat="1" ht="20.100000000000001" customHeight="1">
      <c r="L147"/>
    </row>
    <row r="148" spans="12:12" s="10" customFormat="1" ht="20.100000000000001" customHeight="1">
      <c r="L148"/>
    </row>
    <row r="149" spans="12:12" s="10" customFormat="1" ht="20.100000000000001" customHeight="1">
      <c r="L149"/>
    </row>
    <row r="150" spans="12:12" s="10" customFormat="1" ht="20.100000000000001" customHeight="1">
      <c r="L150"/>
    </row>
    <row r="151" spans="12:12" s="10" customFormat="1" ht="20.100000000000001" customHeight="1">
      <c r="L151"/>
    </row>
    <row r="152" spans="12:12" s="10" customFormat="1" ht="20.100000000000001" customHeight="1">
      <c r="L152"/>
    </row>
    <row r="153" spans="12:12" s="10" customFormat="1" ht="20.100000000000001" customHeight="1">
      <c r="L153"/>
    </row>
    <row r="154" spans="12:12" s="10" customFormat="1" ht="20.100000000000001" customHeight="1">
      <c r="L154"/>
    </row>
    <row r="155" spans="12:12" s="10" customFormat="1" ht="20.100000000000001" customHeight="1">
      <c r="L155"/>
    </row>
    <row r="156" spans="12:12" s="10" customFormat="1" ht="20.100000000000001" customHeight="1">
      <c r="L156"/>
    </row>
    <row r="157" spans="12:12" s="10" customFormat="1" ht="20.100000000000001" customHeight="1">
      <c r="L157"/>
    </row>
    <row r="158" spans="12:12" s="10" customFormat="1" ht="20.100000000000001" customHeight="1">
      <c r="L158"/>
    </row>
    <row r="159" spans="12:12" ht="20.100000000000001" customHeight="1"/>
    <row r="160" spans="12:12"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sheetData>
  <pageMargins left="0.98425196850393704" right="0.17" top="0.94488188976377996" bottom="1.49606299212598" header="0.511811023622047" footer="1.1811023622047201"/>
  <pageSetup paperSize="9" firstPageNumber="395" orientation="portrait" useFirstPageNumber="1" r:id="rId1"/>
  <headerFooter alignWithMargins="0">
    <oddFooter>&amp;C&amp;"-,Bold"Nông nghiệp, lâm nghiệp và thủy sản -&amp;"-,Regular" &amp;"-,Italic"Agriculture, forestry and fishing&amp;"-,Regular"           &amp;20&amp;P</oddFooter>
  </headerFooter>
  <drawing r:id="rId2"/>
  <legacyDrawing r:id="rId3"/>
</worksheet>
</file>

<file path=xl/worksheets/sheet5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4"/>
  <sheetViews>
    <sheetView zoomScale="98" zoomScaleNormal="98" workbookViewId="0">
      <selection activeCell="K1" sqref="K1:U1048576"/>
    </sheetView>
  </sheetViews>
  <sheetFormatPr defaultRowHeight="12.75"/>
  <cols>
    <col min="1" max="1" width="25.5703125" style="10" customWidth="1"/>
    <col min="2" max="2" width="10.7109375" style="10" hidden="1" customWidth="1"/>
    <col min="3" max="4" width="10.7109375" style="8" hidden="1" customWidth="1"/>
    <col min="5" max="8" width="10.7109375" style="8" customWidth="1"/>
    <col min="9" max="9" width="9.85546875" style="10" customWidth="1"/>
    <col min="10" max="10" width="9.140625" style="10"/>
    <col min="11" max="16384" width="9.140625" style="27"/>
  </cols>
  <sheetData>
    <row r="1" spans="1:9" s="3" customFormat="1" ht="24" customHeight="1">
      <c r="A1" s="1" t="s">
        <v>678</v>
      </c>
      <c r="B1" s="1"/>
      <c r="C1" s="2"/>
      <c r="D1" s="2"/>
      <c r="E1" s="2"/>
      <c r="F1" s="2"/>
      <c r="G1" s="2"/>
      <c r="H1" s="2"/>
    </row>
    <row r="2" spans="1:9" s="4" customFormat="1" ht="20.100000000000001" customHeight="1">
      <c r="A2" s="4" t="s">
        <v>0</v>
      </c>
      <c r="C2" s="5"/>
      <c r="D2" s="5"/>
      <c r="E2" s="5"/>
      <c r="F2" s="5"/>
      <c r="G2" s="5"/>
      <c r="H2" s="5"/>
    </row>
    <row r="3" spans="1:9" s="3" customFormat="1" ht="9.75" customHeight="1">
      <c r="A3" s="6"/>
      <c r="B3" s="1"/>
      <c r="C3" s="2"/>
      <c r="D3" s="2"/>
      <c r="E3" s="2"/>
      <c r="F3" s="2"/>
      <c r="G3" s="2"/>
      <c r="H3" s="2"/>
    </row>
    <row r="4" spans="1:9" s="10" customFormat="1" ht="20.100000000000001" customHeight="1">
      <c r="A4" s="7"/>
      <c r="B4" s="7"/>
      <c r="C4" s="8"/>
      <c r="D4" s="9"/>
      <c r="E4" s="8"/>
      <c r="F4" s="8"/>
      <c r="G4" s="9"/>
      <c r="H4" s="9" t="s">
        <v>1</v>
      </c>
    </row>
    <row r="5" spans="1:9" s="10" customFormat="1" ht="27" customHeight="1">
      <c r="A5" s="11"/>
      <c r="B5" s="12">
        <v>2010</v>
      </c>
      <c r="C5" s="13">
        <v>2014</v>
      </c>
      <c r="D5" s="13">
        <v>2015</v>
      </c>
      <c r="E5" s="13">
        <v>2016</v>
      </c>
      <c r="F5" s="13">
        <v>2017</v>
      </c>
      <c r="G5" s="13">
        <v>2018</v>
      </c>
      <c r="H5" s="13">
        <v>2019</v>
      </c>
      <c r="I5" s="13">
        <v>2020</v>
      </c>
    </row>
    <row r="6" spans="1:9" s="10" customFormat="1" ht="7.5" customHeight="1">
      <c r="A6" s="11"/>
      <c r="B6" s="190"/>
      <c r="C6" s="14"/>
      <c r="D6" s="14"/>
      <c r="E6" s="14"/>
      <c r="F6" s="14"/>
      <c r="G6" s="14"/>
      <c r="H6" s="14"/>
      <c r="I6" s="11"/>
    </row>
    <row r="7" spans="1:9" s="10" customFormat="1" ht="23.25" customHeight="1">
      <c r="A7" s="15" t="s">
        <v>2</v>
      </c>
      <c r="B7" s="16">
        <f t="shared" ref="B7:D7" si="0">SUM(B8:B31)</f>
        <v>23557</v>
      </c>
      <c r="C7" s="17">
        <f t="shared" si="0"/>
        <v>19650</v>
      </c>
      <c r="D7" s="17">
        <f t="shared" si="0"/>
        <v>16204</v>
      </c>
      <c r="E7" s="17">
        <v>14344</v>
      </c>
      <c r="F7" s="17">
        <v>12698</v>
      </c>
      <c r="G7" s="17">
        <v>11554.05</v>
      </c>
      <c r="H7" s="17">
        <v>11068.630000000001</v>
      </c>
      <c r="I7" s="17">
        <v>10846.899999999998</v>
      </c>
    </row>
    <row r="8" spans="1:9" s="10" customFormat="1" ht="15" customHeight="1">
      <c r="A8" s="19" t="s">
        <v>3</v>
      </c>
      <c r="B8" s="519">
        <v>508</v>
      </c>
      <c r="C8" s="519">
        <v>420</v>
      </c>
      <c r="D8" s="519">
        <v>381</v>
      </c>
      <c r="E8" s="537">
        <v>282</v>
      </c>
      <c r="F8" s="537">
        <v>276</v>
      </c>
      <c r="G8" s="537">
        <v>237.07</v>
      </c>
      <c r="H8" s="537">
        <v>237.17</v>
      </c>
      <c r="I8" s="537">
        <v>237.2</v>
      </c>
    </row>
    <row r="9" spans="1:9" s="10" customFormat="1" ht="15" customHeight="1">
      <c r="A9" s="186" t="s">
        <v>4</v>
      </c>
      <c r="B9" s="519"/>
      <c r="C9" s="519"/>
      <c r="D9" s="519"/>
      <c r="E9" s="537"/>
      <c r="F9" s="537"/>
      <c r="G9" s="537"/>
      <c r="H9" s="537"/>
      <c r="I9" s="537"/>
    </row>
    <row r="10" spans="1:9" s="10" customFormat="1" ht="15" customHeight="1">
      <c r="A10" s="19" t="s">
        <v>5</v>
      </c>
      <c r="B10" s="519">
        <v>8208</v>
      </c>
      <c r="C10" s="519">
        <v>6253</v>
      </c>
      <c r="D10" s="519">
        <v>4057</v>
      </c>
      <c r="E10" s="537">
        <v>3592</v>
      </c>
      <c r="F10" s="537">
        <v>3044</v>
      </c>
      <c r="G10" s="537">
        <v>2879.9</v>
      </c>
      <c r="H10" s="537">
        <v>2742.8</v>
      </c>
      <c r="I10" s="537">
        <v>2703.8</v>
      </c>
    </row>
    <row r="11" spans="1:9" s="10" customFormat="1" ht="15" customHeight="1">
      <c r="A11" s="186" t="s">
        <v>6</v>
      </c>
      <c r="B11" s="519"/>
      <c r="C11" s="519"/>
      <c r="D11" s="519"/>
      <c r="E11" s="537"/>
      <c r="F11" s="537"/>
      <c r="G11" s="537"/>
      <c r="H11" s="537"/>
      <c r="I11" s="537"/>
    </row>
    <row r="12" spans="1:9" s="10" customFormat="1" ht="15" customHeight="1">
      <c r="A12" s="19" t="s">
        <v>7</v>
      </c>
      <c r="B12" s="519">
        <v>7</v>
      </c>
      <c r="C12" s="519">
        <v>7</v>
      </c>
      <c r="D12" s="519">
        <v>7</v>
      </c>
      <c r="E12" s="537">
        <v>7</v>
      </c>
      <c r="F12" s="537">
        <v>7</v>
      </c>
      <c r="G12" s="537">
        <v>7</v>
      </c>
      <c r="H12" s="537">
        <v>7</v>
      </c>
      <c r="I12" s="537">
        <v>7</v>
      </c>
    </row>
    <row r="13" spans="1:9" s="10" customFormat="1" ht="15" customHeight="1">
      <c r="A13" s="186" t="s">
        <v>8</v>
      </c>
      <c r="B13" s="519"/>
      <c r="C13" s="519"/>
      <c r="D13" s="519"/>
      <c r="E13" s="537"/>
      <c r="F13" s="537"/>
      <c r="G13" s="537"/>
      <c r="H13" s="537"/>
      <c r="I13" s="537"/>
    </row>
    <row r="14" spans="1:9" s="10" customFormat="1" ht="15" customHeight="1">
      <c r="A14" s="19" t="s">
        <v>9</v>
      </c>
      <c r="B14" s="519">
        <v>5</v>
      </c>
      <c r="C14" s="519">
        <v>5</v>
      </c>
      <c r="D14" s="519">
        <v>5</v>
      </c>
      <c r="E14" s="537">
        <v>5</v>
      </c>
      <c r="F14" s="538">
        <v>0</v>
      </c>
      <c r="G14" s="538">
        <v>0</v>
      </c>
      <c r="H14" s="538">
        <v>0</v>
      </c>
      <c r="I14" s="538">
        <v>0</v>
      </c>
    </row>
    <row r="15" spans="1:9" s="10" customFormat="1" ht="15" customHeight="1">
      <c r="A15" s="186" t="s">
        <v>31</v>
      </c>
      <c r="B15" s="519"/>
      <c r="C15" s="519"/>
      <c r="D15" s="519"/>
      <c r="E15" s="537"/>
      <c r="F15" s="538"/>
      <c r="G15" s="538"/>
      <c r="H15" s="538"/>
      <c r="I15" s="538"/>
    </row>
    <row r="16" spans="1:9" s="10" customFormat="1" ht="15" customHeight="1">
      <c r="A16" s="19" t="s">
        <v>11</v>
      </c>
      <c r="B16" s="519">
        <v>369</v>
      </c>
      <c r="C16" s="519">
        <v>274</v>
      </c>
      <c r="D16" s="519">
        <v>289</v>
      </c>
      <c r="E16" s="537">
        <v>256</v>
      </c>
      <c r="F16" s="537">
        <v>234</v>
      </c>
      <c r="G16" s="537">
        <v>224.3</v>
      </c>
      <c r="H16" s="537">
        <v>191.1</v>
      </c>
      <c r="I16" s="537">
        <v>180</v>
      </c>
    </row>
    <row r="17" spans="1:9" s="10" customFormat="1" ht="15" customHeight="1">
      <c r="A17" s="186" t="s">
        <v>32</v>
      </c>
      <c r="B17" s="519"/>
      <c r="C17" s="519"/>
      <c r="D17" s="519"/>
      <c r="E17" s="537"/>
      <c r="F17" s="537"/>
      <c r="G17" s="537"/>
      <c r="H17" s="537"/>
      <c r="I17" s="537"/>
    </row>
    <row r="18" spans="1:9" s="10" customFormat="1" ht="15" customHeight="1">
      <c r="A18" s="19" t="s">
        <v>13</v>
      </c>
      <c r="B18" s="519">
        <v>0</v>
      </c>
      <c r="C18" s="519">
        <v>24</v>
      </c>
      <c r="D18" s="519">
        <v>24</v>
      </c>
      <c r="E18" s="538">
        <v>0</v>
      </c>
      <c r="F18" s="538">
        <v>0</v>
      </c>
      <c r="G18" s="538">
        <v>0</v>
      </c>
      <c r="H18" s="538">
        <v>0</v>
      </c>
      <c r="I18" s="538">
        <v>0</v>
      </c>
    </row>
    <row r="19" spans="1:9" s="10" customFormat="1" ht="15" customHeight="1">
      <c r="A19" s="186" t="s">
        <v>34</v>
      </c>
      <c r="B19" s="519"/>
      <c r="C19" s="519"/>
      <c r="D19" s="519"/>
      <c r="E19" s="538"/>
      <c r="F19" s="538"/>
      <c r="G19" s="538"/>
      <c r="H19" s="538"/>
      <c r="I19" s="538"/>
    </row>
    <row r="20" spans="1:9" s="10" customFormat="1" ht="15" customHeight="1">
      <c r="A20" s="19" t="s">
        <v>15</v>
      </c>
      <c r="B20" s="519">
        <v>74</v>
      </c>
      <c r="C20" s="519">
        <v>61</v>
      </c>
      <c r="D20" s="519">
        <v>60</v>
      </c>
      <c r="E20" s="537">
        <v>61</v>
      </c>
      <c r="F20" s="537">
        <v>4</v>
      </c>
      <c r="G20" s="537">
        <v>3</v>
      </c>
      <c r="H20" s="537">
        <v>1.6</v>
      </c>
      <c r="I20" s="537">
        <v>1.6</v>
      </c>
    </row>
    <row r="21" spans="1:9" s="10" customFormat="1" ht="15" customHeight="1">
      <c r="A21" s="186" t="s">
        <v>35</v>
      </c>
      <c r="B21" s="519"/>
      <c r="C21" s="519"/>
      <c r="D21" s="519"/>
      <c r="E21" s="537"/>
      <c r="F21" s="537"/>
      <c r="G21" s="537"/>
      <c r="H21" s="537"/>
      <c r="I21" s="537"/>
    </row>
    <row r="22" spans="1:9" s="10" customFormat="1" ht="15" customHeight="1">
      <c r="A22" s="19" t="s">
        <v>17</v>
      </c>
      <c r="B22" s="519">
        <v>886</v>
      </c>
      <c r="C22" s="519">
        <v>752</v>
      </c>
      <c r="D22" s="519">
        <v>780</v>
      </c>
      <c r="E22" s="537">
        <v>737</v>
      </c>
      <c r="F22" s="537">
        <v>737</v>
      </c>
      <c r="G22" s="537">
        <v>516.9</v>
      </c>
      <c r="H22" s="537">
        <v>467</v>
      </c>
      <c r="I22" s="537">
        <v>508.6</v>
      </c>
    </row>
    <row r="23" spans="1:9" s="10" customFormat="1" ht="15" customHeight="1">
      <c r="A23" s="186" t="s">
        <v>36</v>
      </c>
      <c r="B23" s="519"/>
      <c r="C23" s="519"/>
      <c r="D23" s="519"/>
      <c r="E23" s="537"/>
      <c r="F23" s="537"/>
      <c r="G23" s="537"/>
      <c r="H23" s="537"/>
      <c r="I23" s="537"/>
    </row>
    <row r="24" spans="1:9" s="10" customFormat="1" ht="15" customHeight="1">
      <c r="A24" s="19" t="s">
        <v>19</v>
      </c>
      <c r="B24" s="519">
        <v>13246</v>
      </c>
      <c r="C24" s="519">
        <v>11211</v>
      </c>
      <c r="D24" s="519">
        <v>9921</v>
      </c>
      <c r="E24" s="537">
        <v>8890</v>
      </c>
      <c r="F24" s="537">
        <v>7889</v>
      </c>
      <c r="G24" s="537">
        <v>7157.76</v>
      </c>
      <c r="H24" s="537">
        <v>6882.1900000000005</v>
      </c>
      <c r="I24" s="537">
        <v>6661.9</v>
      </c>
    </row>
    <row r="25" spans="1:9" s="10" customFormat="1" ht="15" customHeight="1">
      <c r="A25" s="186" t="s">
        <v>37</v>
      </c>
      <c r="B25" s="519"/>
      <c r="C25" s="519"/>
      <c r="D25" s="519"/>
      <c r="E25" s="537"/>
      <c r="F25" s="537"/>
      <c r="G25" s="537"/>
      <c r="H25" s="537"/>
      <c r="I25" s="537"/>
    </row>
    <row r="26" spans="1:9" s="10" customFormat="1" ht="15" customHeight="1">
      <c r="A26" s="19" t="s">
        <v>21</v>
      </c>
      <c r="B26" s="519">
        <v>134</v>
      </c>
      <c r="C26" s="519">
        <v>493</v>
      </c>
      <c r="D26" s="519">
        <v>530</v>
      </c>
      <c r="E26" s="537">
        <v>426</v>
      </c>
      <c r="F26" s="537">
        <v>467</v>
      </c>
      <c r="G26" s="537">
        <v>490.24</v>
      </c>
      <c r="H26" s="537">
        <v>500.46</v>
      </c>
      <c r="I26" s="537">
        <v>506</v>
      </c>
    </row>
    <row r="27" spans="1:9" s="10" customFormat="1" ht="15" customHeight="1">
      <c r="A27" s="186" t="s">
        <v>38</v>
      </c>
      <c r="B27" s="519"/>
      <c r="C27" s="519"/>
      <c r="D27" s="519"/>
      <c r="E27" s="537"/>
      <c r="F27" s="537"/>
      <c r="G27" s="537"/>
      <c r="H27" s="537"/>
      <c r="I27" s="537"/>
    </row>
    <row r="28" spans="1:9" s="10" customFormat="1" ht="15" customHeight="1">
      <c r="A28" s="19" t="s">
        <v>23</v>
      </c>
      <c r="B28" s="519">
        <v>120</v>
      </c>
      <c r="C28" s="519">
        <v>143</v>
      </c>
      <c r="D28" s="519">
        <v>143</v>
      </c>
      <c r="E28" s="537">
        <v>82</v>
      </c>
      <c r="F28" s="537">
        <v>37</v>
      </c>
      <c r="G28" s="537">
        <v>37</v>
      </c>
      <c r="H28" s="537">
        <v>36.700000000000003</v>
      </c>
      <c r="I28" s="537">
        <v>37</v>
      </c>
    </row>
    <row r="29" spans="1:9" s="10" customFormat="1" ht="15" customHeight="1">
      <c r="A29" s="186" t="s">
        <v>39</v>
      </c>
      <c r="B29" s="519"/>
      <c r="C29" s="519"/>
      <c r="D29" s="519"/>
      <c r="E29" s="537"/>
      <c r="F29" s="537"/>
      <c r="G29" s="537"/>
      <c r="H29" s="537"/>
      <c r="I29" s="537"/>
    </row>
    <row r="30" spans="1:9" s="10" customFormat="1" ht="15" customHeight="1">
      <c r="A30" s="19" t="s">
        <v>25</v>
      </c>
      <c r="B30" s="519">
        <v>0</v>
      </c>
      <c r="C30" s="519">
        <v>7</v>
      </c>
      <c r="D30" s="519">
        <v>7</v>
      </c>
      <c r="E30" s="537">
        <v>6</v>
      </c>
      <c r="F30" s="537">
        <v>3</v>
      </c>
      <c r="G30" s="537">
        <v>0.88</v>
      </c>
      <c r="H30" s="537">
        <v>2.6100000000000003</v>
      </c>
      <c r="I30" s="537">
        <v>3.8</v>
      </c>
    </row>
    <row r="31" spans="1:9" s="10" customFormat="1" ht="15" customHeight="1">
      <c r="A31" s="186" t="s">
        <v>40</v>
      </c>
      <c r="B31" s="519"/>
      <c r="C31" s="519"/>
      <c r="D31" s="519"/>
      <c r="E31" s="537"/>
      <c r="F31" s="537"/>
      <c r="G31" s="537"/>
      <c r="H31" s="537"/>
      <c r="I31" s="537"/>
    </row>
    <row r="32" spans="1:9" s="10" customFormat="1" ht="16.5" customHeight="1">
      <c r="A32" s="22"/>
      <c r="B32" s="23"/>
      <c r="C32" s="24"/>
      <c r="D32" s="25"/>
      <c r="E32" s="25"/>
      <c r="F32" s="25"/>
      <c r="G32" s="25"/>
      <c r="H32" s="25"/>
      <c r="I32" s="123"/>
    </row>
    <row r="33" spans="1:9" ht="14.25">
      <c r="A33" s="11"/>
      <c r="B33" s="11"/>
      <c r="C33" s="14"/>
      <c r="D33" s="14"/>
      <c r="E33" s="14"/>
      <c r="F33" s="14"/>
      <c r="G33" s="14"/>
      <c r="H33" s="14"/>
      <c r="I33" s="11"/>
    </row>
    <row r="34" spans="1:9" s="30" customFormat="1" ht="33" customHeight="1">
      <c r="A34" s="535" t="s">
        <v>27</v>
      </c>
      <c r="B34" s="535"/>
      <c r="C34" s="535"/>
      <c r="D34" s="535"/>
      <c r="E34" s="535"/>
      <c r="F34" s="535"/>
      <c r="G34" s="535"/>
      <c r="H34" s="535"/>
      <c r="I34" s="535"/>
    </row>
    <row r="35" spans="1:9" s="30" customFormat="1" ht="33" customHeight="1">
      <c r="A35" s="536" t="s">
        <v>28</v>
      </c>
      <c r="B35" s="536"/>
      <c r="C35" s="536"/>
      <c r="D35" s="536"/>
      <c r="E35" s="536"/>
      <c r="F35" s="536"/>
      <c r="G35" s="536"/>
      <c r="H35" s="536"/>
      <c r="I35" s="536"/>
    </row>
    <row r="36" spans="1:9" s="10" customFormat="1" ht="20.100000000000001" customHeight="1">
      <c r="A36" s="11"/>
      <c r="B36" s="11"/>
      <c r="C36" s="14"/>
      <c r="D36" s="14"/>
      <c r="E36" s="14"/>
      <c r="F36" s="14"/>
      <c r="G36" s="14"/>
      <c r="H36" s="14"/>
      <c r="I36" s="11"/>
    </row>
    <row r="37" spans="1:9" s="10" customFormat="1" ht="20.100000000000001" customHeight="1">
      <c r="A37" s="11"/>
      <c r="B37" s="11"/>
      <c r="C37" s="14"/>
      <c r="D37" s="14"/>
      <c r="E37" s="14"/>
      <c r="F37" s="14"/>
      <c r="G37" s="14"/>
      <c r="H37" s="14"/>
      <c r="I37" s="11"/>
    </row>
    <row r="38" spans="1:9" s="10" customFormat="1" ht="20.100000000000001" customHeight="1">
      <c r="A38" s="11"/>
      <c r="B38" s="11"/>
      <c r="C38" s="14"/>
      <c r="D38" s="14"/>
      <c r="E38" s="14"/>
      <c r="F38" s="14"/>
      <c r="G38" s="14"/>
      <c r="H38" s="14"/>
      <c r="I38" s="11"/>
    </row>
    <row r="39" spans="1:9" s="10" customFormat="1" ht="20.100000000000001" customHeight="1">
      <c r="A39" s="11"/>
      <c r="B39" s="11"/>
      <c r="C39" s="14"/>
      <c r="D39" s="14"/>
      <c r="E39" s="14"/>
      <c r="F39" s="14"/>
      <c r="G39" s="14"/>
      <c r="H39" s="14"/>
      <c r="I39" s="11"/>
    </row>
    <row r="40" spans="1:9" s="10" customFormat="1" ht="20.100000000000001" customHeight="1">
      <c r="A40" s="11"/>
      <c r="B40" s="11"/>
      <c r="C40" s="14"/>
      <c r="D40" s="14"/>
      <c r="E40" s="14"/>
      <c r="F40" s="14"/>
      <c r="G40" s="14"/>
      <c r="H40" s="14"/>
      <c r="I40" s="11"/>
    </row>
    <row r="41" spans="1:9" s="10" customFormat="1" ht="20.100000000000001" customHeight="1">
      <c r="A41" s="11"/>
      <c r="B41" s="11"/>
      <c r="C41" s="14"/>
      <c r="D41" s="14"/>
      <c r="E41" s="14"/>
      <c r="F41" s="14"/>
      <c r="G41" s="14"/>
      <c r="H41" s="14"/>
      <c r="I41" s="11"/>
    </row>
    <row r="42" spans="1:9" s="10" customFormat="1" ht="20.100000000000001" customHeight="1">
      <c r="A42" s="11"/>
      <c r="B42" s="11"/>
      <c r="C42" s="14"/>
      <c r="D42" s="14"/>
      <c r="E42" s="14"/>
      <c r="F42" s="14"/>
      <c r="G42" s="14"/>
      <c r="H42" s="14"/>
      <c r="I42" s="11"/>
    </row>
    <row r="43" spans="1:9" s="10" customFormat="1" ht="20.100000000000001" customHeight="1">
      <c r="A43" s="11"/>
      <c r="B43" s="11"/>
      <c r="C43" s="14"/>
      <c r="D43" s="14"/>
      <c r="E43" s="14"/>
      <c r="F43" s="14"/>
      <c r="G43" s="14"/>
      <c r="H43" s="14"/>
      <c r="I43" s="11"/>
    </row>
    <row r="44" spans="1:9" s="10" customFormat="1" ht="20.100000000000001" customHeight="1">
      <c r="A44" s="11"/>
      <c r="B44" s="11"/>
      <c r="C44" s="14"/>
      <c r="D44" s="14"/>
      <c r="E44" s="14"/>
      <c r="F44" s="14"/>
      <c r="G44" s="14"/>
      <c r="H44" s="14"/>
      <c r="I44" s="11"/>
    </row>
    <row r="45" spans="1:9" s="10" customFormat="1" ht="20.100000000000001" customHeight="1">
      <c r="A45" s="11"/>
      <c r="B45" s="11"/>
      <c r="C45" s="14"/>
      <c r="D45" s="14"/>
      <c r="E45" s="14"/>
      <c r="F45" s="14"/>
      <c r="G45" s="14"/>
      <c r="H45" s="14"/>
      <c r="I45" s="11"/>
    </row>
    <row r="46" spans="1:9" s="10" customFormat="1" ht="20.100000000000001" customHeight="1">
      <c r="A46" s="11"/>
      <c r="B46" s="11"/>
      <c r="C46" s="14"/>
      <c r="D46" s="14"/>
      <c r="E46" s="14"/>
      <c r="F46" s="14"/>
      <c r="G46" s="14"/>
      <c r="H46" s="14"/>
      <c r="I46" s="11"/>
    </row>
    <row r="47" spans="1:9" s="10" customFormat="1" ht="20.100000000000001" customHeight="1">
      <c r="A47" s="11"/>
      <c r="B47" s="11"/>
      <c r="C47" s="14"/>
      <c r="D47" s="14"/>
      <c r="E47" s="14"/>
      <c r="F47" s="14"/>
      <c r="G47" s="14"/>
      <c r="H47" s="14"/>
      <c r="I47" s="11"/>
    </row>
    <row r="48" spans="1:9" s="10" customFormat="1" ht="20.100000000000001" customHeight="1">
      <c r="A48" s="11"/>
      <c r="B48" s="11"/>
      <c r="C48" s="14"/>
      <c r="D48" s="14"/>
      <c r="E48" s="14"/>
      <c r="F48" s="14"/>
      <c r="G48" s="14"/>
      <c r="H48" s="14"/>
      <c r="I48" s="11"/>
    </row>
    <row r="49" spans="1:9" s="10" customFormat="1" ht="20.100000000000001" customHeight="1">
      <c r="A49" s="11"/>
      <c r="B49" s="11"/>
      <c r="C49" s="14"/>
      <c r="D49" s="14"/>
      <c r="E49" s="14"/>
      <c r="F49" s="14"/>
      <c r="G49" s="14"/>
      <c r="H49" s="14"/>
      <c r="I49" s="11"/>
    </row>
    <row r="50" spans="1:9" s="10" customFormat="1" ht="20.100000000000001" customHeight="1">
      <c r="A50" s="11"/>
      <c r="B50" s="11"/>
      <c r="C50" s="14"/>
      <c r="D50" s="14"/>
      <c r="E50" s="14"/>
      <c r="F50" s="14"/>
      <c r="G50" s="14"/>
      <c r="H50" s="14"/>
      <c r="I50" s="11"/>
    </row>
    <row r="51" spans="1:9" s="10" customFormat="1" ht="20.100000000000001" customHeight="1">
      <c r="A51" s="11"/>
      <c r="B51" s="11"/>
      <c r="C51" s="14"/>
      <c r="D51" s="14"/>
      <c r="E51" s="14"/>
      <c r="F51" s="14"/>
      <c r="G51" s="14"/>
      <c r="H51" s="14"/>
      <c r="I51" s="11"/>
    </row>
    <row r="52" spans="1:9" s="10" customFormat="1" ht="20.100000000000001" customHeight="1">
      <c r="A52" s="11"/>
      <c r="B52" s="11"/>
      <c r="C52" s="14"/>
      <c r="D52" s="14"/>
      <c r="E52" s="14"/>
      <c r="F52" s="14"/>
      <c r="G52" s="14"/>
      <c r="H52" s="14"/>
      <c r="I52" s="11"/>
    </row>
    <row r="53" spans="1:9" s="10" customFormat="1" ht="20.100000000000001" customHeight="1">
      <c r="A53" s="11"/>
      <c r="B53" s="11"/>
      <c r="C53" s="14"/>
      <c r="D53" s="14"/>
      <c r="E53" s="14"/>
      <c r="F53" s="14"/>
      <c r="G53" s="14"/>
      <c r="H53" s="14"/>
      <c r="I53" s="11"/>
    </row>
    <row r="54" spans="1:9" s="10" customFormat="1" ht="20.100000000000001" customHeight="1">
      <c r="A54" s="11"/>
      <c r="B54" s="11"/>
      <c r="C54" s="14"/>
      <c r="D54" s="14"/>
      <c r="E54" s="14"/>
      <c r="F54" s="14"/>
      <c r="G54" s="14"/>
      <c r="H54" s="14"/>
      <c r="I54" s="11"/>
    </row>
    <row r="55" spans="1:9" s="10" customFormat="1" ht="20.100000000000001" customHeight="1">
      <c r="A55" s="11"/>
      <c r="B55" s="11"/>
      <c r="C55" s="14"/>
      <c r="D55" s="14"/>
      <c r="E55" s="14"/>
      <c r="F55" s="14"/>
      <c r="G55" s="14"/>
      <c r="H55" s="14"/>
      <c r="I55" s="11"/>
    </row>
    <row r="56" spans="1:9" s="10" customFormat="1" ht="20.100000000000001" customHeight="1">
      <c r="A56" s="11"/>
      <c r="B56" s="11"/>
      <c r="C56" s="14"/>
      <c r="D56" s="14"/>
      <c r="E56" s="14"/>
      <c r="F56" s="14"/>
      <c r="G56" s="14"/>
      <c r="H56" s="14"/>
      <c r="I56" s="11"/>
    </row>
    <row r="57" spans="1:9" s="10" customFormat="1" ht="20.100000000000001" customHeight="1">
      <c r="A57" s="11"/>
      <c r="B57" s="11"/>
      <c r="C57" s="14"/>
      <c r="D57" s="14"/>
      <c r="E57" s="14"/>
      <c r="F57" s="14"/>
      <c r="G57" s="14"/>
      <c r="H57" s="14"/>
      <c r="I57" s="11"/>
    </row>
    <row r="58" spans="1:9" s="10" customFormat="1" ht="20.100000000000001" customHeight="1">
      <c r="A58" s="11"/>
      <c r="B58" s="11"/>
      <c r="C58" s="14"/>
      <c r="D58" s="14"/>
      <c r="E58" s="14"/>
      <c r="F58" s="14"/>
      <c r="G58" s="14"/>
      <c r="H58" s="14"/>
      <c r="I58" s="11"/>
    </row>
    <row r="59" spans="1:9" s="10" customFormat="1" ht="20.100000000000001" customHeight="1">
      <c r="A59" s="11"/>
      <c r="B59" s="11"/>
      <c r="C59" s="14"/>
      <c r="D59" s="14"/>
      <c r="E59" s="14"/>
      <c r="F59" s="14"/>
      <c r="G59" s="14"/>
      <c r="H59" s="14"/>
      <c r="I59" s="11"/>
    </row>
    <row r="60" spans="1:9" s="10" customFormat="1" ht="20.100000000000001" customHeight="1">
      <c r="A60" s="11"/>
      <c r="B60" s="11"/>
      <c r="C60" s="14"/>
      <c r="D60" s="14"/>
      <c r="E60" s="14"/>
      <c r="F60" s="14"/>
      <c r="G60" s="14"/>
      <c r="H60" s="14"/>
      <c r="I60" s="11"/>
    </row>
    <row r="61" spans="1:9" s="10" customFormat="1" ht="20.100000000000001" customHeight="1">
      <c r="A61" s="11"/>
      <c r="B61" s="11"/>
      <c r="C61" s="14"/>
      <c r="D61" s="14"/>
      <c r="E61" s="14"/>
      <c r="F61" s="14"/>
      <c r="G61" s="14"/>
      <c r="H61" s="14"/>
      <c r="I61" s="11"/>
    </row>
    <row r="62" spans="1:9" s="10" customFormat="1" ht="20.100000000000001" customHeight="1">
      <c r="A62" s="11"/>
      <c r="B62" s="11"/>
      <c r="C62" s="14"/>
      <c r="D62" s="14"/>
      <c r="E62" s="14"/>
      <c r="F62" s="14"/>
      <c r="G62" s="14"/>
      <c r="H62" s="14"/>
      <c r="I62" s="11"/>
    </row>
    <row r="63" spans="1:9" s="10" customFormat="1" ht="20.100000000000001" customHeight="1">
      <c r="A63" s="11"/>
      <c r="B63" s="11"/>
      <c r="C63" s="14"/>
      <c r="D63" s="14"/>
      <c r="E63" s="14"/>
      <c r="F63" s="14"/>
      <c r="G63" s="14"/>
      <c r="H63" s="14"/>
      <c r="I63" s="11"/>
    </row>
    <row r="64" spans="1:9" s="10" customFormat="1" ht="20.100000000000001" customHeight="1">
      <c r="A64" s="11"/>
      <c r="B64" s="11"/>
      <c r="C64" s="14"/>
      <c r="D64" s="14"/>
      <c r="E64" s="14"/>
      <c r="F64" s="14"/>
      <c r="G64" s="14"/>
      <c r="H64" s="14"/>
      <c r="I64" s="11"/>
    </row>
    <row r="65" spans="1:9" s="10" customFormat="1" ht="20.100000000000001" customHeight="1">
      <c r="A65" s="11"/>
      <c r="B65" s="11"/>
      <c r="C65" s="14"/>
      <c r="D65" s="14"/>
      <c r="E65" s="14"/>
      <c r="F65" s="14"/>
      <c r="G65" s="14"/>
      <c r="H65" s="14"/>
      <c r="I65" s="11"/>
    </row>
    <row r="66" spans="1:9" s="10" customFormat="1" ht="20.100000000000001" customHeight="1">
      <c r="A66" s="11"/>
      <c r="B66" s="11"/>
      <c r="C66" s="14"/>
      <c r="D66" s="14"/>
      <c r="E66" s="14"/>
      <c r="F66" s="14"/>
      <c r="G66" s="14"/>
      <c r="H66" s="14"/>
      <c r="I66" s="11"/>
    </row>
    <row r="67" spans="1:9" s="10" customFormat="1" ht="20.100000000000001" customHeight="1">
      <c r="A67" s="11"/>
      <c r="B67" s="11"/>
      <c r="C67" s="14"/>
      <c r="D67" s="14"/>
      <c r="E67" s="14"/>
      <c r="F67" s="14"/>
      <c r="G67" s="14"/>
      <c r="H67" s="14"/>
      <c r="I67" s="11"/>
    </row>
    <row r="68" spans="1:9" s="10" customFormat="1" ht="20.100000000000001" customHeight="1">
      <c r="A68" s="11"/>
      <c r="B68" s="11"/>
      <c r="C68" s="14"/>
      <c r="D68" s="14"/>
      <c r="E68" s="14"/>
      <c r="F68" s="14"/>
      <c r="G68" s="14"/>
      <c r="H68" s="14"/>
      <c r="I68" s="11"/>
    </row>
    <row r="69" spans="1:9" s="10" customFormat="1" ht="20.100000000000001" customHeight="1">
      <c r="A69" s="11"/>
      <c r="B69" s="11"/>
      <c r="C69" s="14"/>
      <c r="D69" s="14"/>
      <c r="E69" s="14"/>
      <c r="F69" s="14"/>
      <c r="G69" s="14"/>
      <c r="H69" s="14"/>
      <c r="I69" s="11"/>
    </row>
    <row r="70" spans="1:9" s="10" customFormat="1" ht="20.100000000000001" customHeight="1">
      <c r="A70" s="11"/>
      <c r="B70" s="11"/>
      <c r="C70" s="14"/>
      <c r="D70" s="14"/>
      <c r="E70" s="14"/>
      <c r="F70" s="14"/>
      <c r="G70" s="14"/>
      <c r="H70" s="14"/>
      <c r="I70" s="11"/>
    </row>
    <row r="71" spans="1:9" s="10" customFormat="1" ht="20.100000000000001" customHeight="1">
      <c r="A71" s="11"/>
      <c r="B71" s="11"/>
      <c r="C71" s="14"/>
      <c r="D71" s="14"/>
      <c r="E71" s="14"/>
      <c r="F71" s="14"/>
      <c r="G71" s="14"/>
      <c r="H71" s="14"/>
      <c r="I71" s="11"/>
    </row>
    <row r="72" spans="1:9" s="10" customFormat="1" ht="20.100000000000001" customHeight="1">
      <c r="A72" s="11"/>
      <c r="B72" s="11"/>
      <c r="C72" s="14"/>
      <c r="D72" s="14"/>
      <c r="E72" s="14"/>
      <c r="F72" s="14"/>
      <c r="G72" s="14"/>
      <c r="H72" s="14"/>
      <c r="I72" s="11"/>
    </row>
    <row r="73" spans="1:9" s="10" customFormat="1" ht="20.100000000000001" customHeight="1">
      <c r="A73" s="11"/>
      <c r="B73" s="11"/>
      <c r="C73" s="14"/>
      <c r="D73" s="14"/>
      <c r="E73" s="14"/>
      <c r="F73" s="14"/>
      <c r="G73" s="14"/>
      <c r="H73" s="14"/>
      <c r="I73" s="11"/>
    </row>
    <row r="74" spans="1:9" s="10" customFormat="1" ht="20.100000000000001" customHeight="1">
      <c r="C74" s="8"/>
      <c r="D74" s="8"/>
      <c r="E74" s="8"/>
      <c r="F74" s="8"/>
      <c r="G74" s="8"/>
      <c r="H74" s="8"/>
    </row>
    <row r="75" spans="1:9" s="10" customFormat="1" ht="20.100000000000001" customHeight="1">
      <c r="C75" s="8"/>
      <c r="D75" s="8"/>
      <c r="E75" s="8"/>
      <c r="F75" s="8"/>
      <c r="G75" s="8"/>
      <c r="H75" s="8"/>
    </row>
    <row r="76" spans="1:9" s="10" customFormat="1" ht="20.100000000000001" customHeight="1">
      <c r="C76" s="8"/>
      <c r="D76" s="8"/>
      <c r="E76" s="8"/>
      <c r="F76" s="8"/>
      <c r="G76" s="8"/>
      <c r="H76" s="8"/>
    </row>
    <row r="77" spans="1:9" s="10" customFormat="1" ht="20.100000000000001" customHeight="1">
      <c r="C77" s="8"/>
      <c r="D77" s="8"/>
      <c r="E77" s="8"/>
      <c r="F77" s="8"/>
      <c r="G77" s="8"/>
      <c r="H77" s="8"/>
    </row>
    <row r="78" spans="1:9" s="10" customFormat="1" ht="20.100000000000001" customHeight="1">
      <c r="C78" s="8"/>
      <c r="D78" s="8"/>
      <c r="E78" s="8"/>
      <c r="F78" s="8"/>
      <c r="G78" s="8"/>
      <c r="H78" s="8"/>
    </row>
    <row r="79" spans="1:9" s="10" customFormat="1" ht="20.100000000000001" customHeight="1">
      <c r="C79" s="8"/>
      <c r="D79" s="8"/>
      <c r="E79" s="8"/>
      <c r="F79" s="8"/>
      <c r="G79" s="8"/>
      <c r="H79" s="8"/>
    </row>
    <row r="80" spans="1:9" s="10" customFormat="1" ht="20.100000000000001" customHeight="1">
      <c r="C80" s="8"/>
      <c r="D80" s="8"/>
      <c r="E80" s="8"/>
      <c r="F80" s="8"/>
      <c r="G80" s="8"/>
      <c r="H80" s="8"/>
    </row>
    <row r="81" spans="3:8" s="10" customFormat="1" ht="20.100000000000001" customHeight="1">
      <c r="C81" s="8"/>
      <c r="D81" s="8"/>
      <c r="E81" s="8"/>
      <c r="F81" s="8"/>
      <c r="G81" s="8"/>
      <c r="H81" s="8"/>
    </row>
    <row r="82" spans="3:8" s="10" customFormat="1" ht="20.100000000000001" customHeight="1">
      <c r="C82" s="8"/>
      <c r="D82" s="8"/>
      <c r="E82" s="8"/>
      <c r="F82" s="8"/>
      <c r="G82" s="8"/>
      <c r="H82" s="8"/>
    </row>
    <row r="83" spans="3:8" s="10" customFormat="1" ht="20.100000000000001" customHeight="1">
      <c r="C83" s="8"/>
      <c r="D83" s="8"/>
      <c r="E83" s="8"/>
      <c r="F83" s="8"/>
      <c r="G83" s="8"/>
      <c r="H83" s="8"/>
    </row>
    <row r="84" spans="3:8" s="10" customFormat="1" ht="20.100000000000001" customHeight="1">
      <c r="C84" s="8"/>
      <c r="D84" s="8"/>
      <c r="E84" s="8"/>
      <c r="F84" s="8"/>
      <c r="G84" s="8"/>
      <c r="H84" s="8"/>
    </row>
    <row r="85" spans="3:8" s="10" customFormat="1" ht="20.100000000000001" customHeight="1">
      <c r="C85" s="8"/>
      <c r="D85" s="8"/>
      <c r="E85" s="8"/>
      <c r="F85" s="8"/>
      <c r="G85" s="8"/>
      <c r="H85" s="8"/>
    </row>
    <row r="86" spans="3:8" s="10" customFormat="1" ht="20.100000000000001" customHeight="1">
      <c r="C86" s="8"/>
      <c r="D86" s="8"/>
      <c r="E86" s="8"/>
      <c r="F86" s="8"/>
      <c r="G86" s="8"/>
      <c r="H86" s="8"/>
    </row>
    <row r="87" spans="3:8" s="10" customFormat="1" ht="20.100000000000001" customHeight="1">
      <c r="C87" s="8"/>
      <c r="D87" s="8"/>
      <c r="E87" s="8"/>
      <c r="F87" s="8"/>
      <c r="G87" s="8"/>
      <c r="H87" s="8"/>
    </row>
    <row r="88" spans="3:8" s="10" customFormat="1" ht="20.100000000000001" customHeight="1">
      <c r="C88" s="8"/>
      <c r="D88" s="8"/>
      <c r="E88" s="8"/>
      <c r="F88" s="8"/>
      <c r="G88" s="8"/>
      <c r="H88" s="8"/>
    </row>
    <row r="89" spans="3:8" s="10" customFormat="1" ht="20.100000000000001" customHeight="1">
      <c r="C89" s="8"/>
      <c r="D89" s="8"/>
      <c r="E89" s="8"/>
      <c r="F89" s="8"/>
      <c r="G89" s="8"/>
      <c r="H89" s="8"/>
    </row>
    <row r="90" spans="3:8" s="10" customFormat="1" ht="20.100000000000001" customHeight="1">
      <c r="C90" s="8"/>
      <c r="D90" s="8"/>
      <c r="E90" s="8"/>
      <c r="F90" s="8"/>
      <c r="G90" s="8"/>
      <c r="H90" s="8"/>
    </row>
    <row r="91" spans="3:8" s="10" customFormat="1" ht="20.100000000000001" customHeight="1">
      <c r="C91" s="8"/>
      <c r="D91" s="8"/>
      <c r="E91" s="8"/>
      <c r="F91" s="8"/>
      <c r="G91" s="8"/>
      <c r="H91" s="8"/>
    </row>
    <row r="92" spans="3:8" s="10" customFormat="1" ht="20.100000000000001" customHeight="1">
      <c r="C92" s="8"/>
      <c r="D92" s="8"/>
      <c r="E92" s="8"/>
      <c r="F92" s="8"/>
      <c r="G92" s="8"/>
      <c r="H92" s="8"/>
    </row>
    <row r="93" spans="3:8" s="10" customFormat="1" ht="20.100000000000001" customHeight="1">
      <c r="C93" s="8"/>
      <c r="D93" s="8"/>
      <c r="E93" s="8"/>
      <c r="F93" s="8"/>
      <c r="G93" s="8"/>
      <c r="H93" s="8"/>
    </row>
    <row r="94" spans="3:8" s="10" customFormat="1" ht="20.100000000000001" customHeight="1">
      <c r="C94" s="8"/>
      <c r="D94" s="8"/>
      <c r="E94" s="8"/>
      <c r="F94" s="8"/>
      <c r="G94" s="8"/>
      <c r="H94" s="8"/>
    </row>
    <row r="95" spans="3:8" s="10" customFormat="1" ht="20.100000000000001" customHeight="1">
      <c r="C95" s="8"/>
      <c r="D95" s="8"/>
      <c r="E95" s="8"/>
      <c r="F95" s="8"/>
      <c r="G95" s="8"/>
      <c r="H95" s="8"/>
    </row>
    <row r="96" spans="3:8" s="10" customFormat="1" ht="20.100000000000001" customHeight="1">
      <c r="C96" s="8"/>
      <c r="D96" s="8"/>
      <c r="E96" s="8"/>
      <c r="F96" s="8"/>
      <c r="G96" s="8"/>
      <c r="H96" s="8"/>
    </row>
    <row r="97" spans="3:8" s="10" customFormat="1" ht="20.100000000000001" customHeight="1">
      <c r="C97" s="8"/>
      <c r="D97" s="8"/>
      <c r="E97" s="8"/>
      <c r="F97" s="8"/>
      <c r="G97" s="8"/>
      <c r="H97" s="8"/>
    </row>
    <row r="98" spans="3:8" s="10" customFormat="1" ht="20.100000000000001" customHeight="1">
      <c r="C98" s="8"/>
      <c r="D98" s="8"/>
      <c r="E98" s="8"/>
      <c r="F98" s="8"/>
      <c r="G98" s="8"/>
      <c r="H98" s="8"/>
    </row>
    <row r="99" spans="3:8" s="10" customFormat="1" ht="20.100000000000001" customHeight="1">
      <c r="C99" s="8"/>
      <c r="D99" s="8"/>
      <c r="E99" s="8"/>
      <c r="F99" s="8"/>
      <c r="G99" s="8"/>
      <c r="H99" s="8"/>
    </row>
    <row r="100" spans="3:8" s="10" customFormat="1" ht="20.100000000000001" customHeight="1">
      <c r="C100" s="8"/>
      <c r="D100" s="8"/>
      <c r="E100" s="8"/>
      <c r="F100" s="8"/>
      <c r="G100" s="8"/>
      <c r="H100" s="8"/>
    </row>
    <row r="101" spans="3:8" s="10" customFormat="1" ht="20.100000000000001" customHeight="1">
      <c r="C101" s="8"/>
      <c r="D101" s="8"/>
      <c r="E101" s="8"/>
      <c r="F101" s="8"/>
      <c r="G101" s="8"/>
      <c r="H101" s="8"/>
    </row>
    <row r="102" spans="3:8" s="10" customFormat="1" ht="20.100000000000001" customHeight="1">
      <c r="C102" s="8"/>
      <c r="D102" s="8"/>
      <c r="E102" s="8"/>
      <c r="F102" s="8"/>
      <c r="G102" s="8"/>
      <c r="H102" s="8"/>
    </row>
    <row r="103" spans="3:8" s="10" customFormat="1" ht="20.100000000000001" customHeight="1">
      <c r="C103" s="8"/>
      <c r="D103" s="8"/>
      <c r="E103" s="8"/>
      <c r="F103" s="8"/>
      <c r="G103" s="8"/>
      <c r="H103" s="8"/>
    </row>
    <row r="104" spans="3:8" s="10" customFormat="1" ht="20.100000000000001" customHeight="1">
      <c r="C104" s="8"/>
      <c r="D104" s="8"/>
      <c r="E104" s="8"/>
      <c r="F104" s="8"/>
      <c r="G104" s="8"/>
      <c r="H104" s="8"/>
    </row>
    <row r="105" spans="3:8" s="10" customFormat="1" ht="20.100000000000001" customHeight="1">
      <c r="C105" s="8"/>
      <c r="D105" s="8"/>
      <c r="E105" s="8"/>
      <c r="F105" s="8"/>
      <c r="G105" s="8"/>
      <c r="H105" s="8"/>
    </row>
    <row r="106" spans="3:8" s="10" customFormat="1" ht="20.100000000000001" customHeight="1">
      <c r="C106" s="8"/>
      <c r="D106" s="8"/>
      <c r="E106" s="8"/>
      <c r="F106" s="8"/>
      <c r="G106" s="8"/>
      <c r="H106" s="8"/>
    </row>
    <row r="107" spans="3:8" s="10" customFormat="1" ht="20.100000000000001" customHeight="1">
      <c r="C107" s="8"/>
      <c r="D107" s="8"/>
      <c r="E107" s="8"/>
      <c r="F107" s="8"/>
      <c r="G107" s="8"/>
      <c r="H107" s="8"/>
    </row>
    <row r="108" spans="3:8" s="10" customFormat="1" ht="20.100000000000001" customHeight="1">
      <c r="C108" s="8"/>
      <c r="D108" s="8"/>
      <c r="E108" s="8"/>
      <c r="F108" s="8"/>
      <c r="G108" s="8"/>
      <c r="H108" s="8"/>
    </row>
    <row r="109" spans="3:8" s="10" customFormat="1" ht="20.100000000000001" customHeight="1">
      <c r="C109" s="8"/>
      <c r="D109" s="8"/>
      <c r="E109" s="8"/>
      <c r="F109" s="8"/>
      <c r="G109" s="8"/>
      <c r="H109" s="8"/>
    </row>
    <row r="110" spans="3:8" s="10" customFormat="1" ht="20.100000000000001" customHeight="1">
      <c r="C110" s="8"/>
      <c r="D110" s="8"/>
      <c r="E110" s="8"/>
      <c r="F110" s="8"/>
      <c r="G110" s="8"/>
      <c r="H110" s="8"/>
    </row>
    <row r="111" spans="3:8" s="10" customFormat="1" ht="20.100000000000001" customHeight="1">
      <c r="C111" s="8"/>
      <c r="D111" s="8"/>
      <c r="E111" s="8"/>
      <c r="F111" s="8"/>
      <c r="G111" s="8"/>
      <c r="H111" s="8"/>
    </row>
    <row r="112" spans="3:8" s="10" customFormat="1" ht="20.100000000000001" customHeight="1">
      <c r="C112" s="8"/>
      <c r="D112" s="8"/>
      <c r="E112" s="8"/>
      <c r="F112" s="8"/>
      <c r="G112" s="8"/>
      <c r="H112" s="8"/>
    </row>
    <row r="113" spans="3:8" s="10" customFormat="1" ht="20.100000000000001" customHeight="1">
      <c r="C113" s="8"/>
      <c r="D113" s="8"/>
      <c r="E113" s="8"/>
      <c r="F113" s="8"/>
      <c r="G113" s="8"/>
      <c r="H113" s="8"/>
    </row>
    <row r="114" spans="3:8" s="10" customFormat="1" ht="20.100000000000001" customHeight="1">
      <c r="C114" s="8"/>
      <c r="D114" s="8"/>
      <c r="E114" s="8"/>
      <c r="F114" s="8"/>
      <c r="G114" s="8"/>
      <c r="H114" s="8"/>
    </row>
    <row r="115" spans="3:8" s="10" customFormat="1" ht="20.100000000000001" customHeight="1">
      <c r="C115" s="8"/>
      <c r="D115" s="8"/>
      <c r="E115" s="8"/>
      <c r="F115" s="8"/>
      <c r="G115" s="8"/>
      <c r="H115" s="8"/>
    </row>
    <row r="116" spans="3:8" s="10" customFormat="1" ht="20.100000000000001" customHeight="1">
      <c r="C116" s="8"/>
      <c r="D116" s="8"/>
      <c r="E116" s="8"/>
      <c r="F116" s="8"/>
      <c r="G116" s="8"/>
      <c r="H116" s="8"/>
    </row>
    <row r="117" spans="3:8" s="10" customFormat="1" ht="20.100000000000001" customHeight="1">
      <c r="C117" s="8"/>
      <c r="D117" s="8"/>
      <c r="E117" s="8"/>
      <c r="F117" s="8"/>
      <c r="G117" s="8"/>
      <c r="H117" s="8"/>
    </row>
    <row r="118" spans="3:8" s="10" customFormat="1" ht="20.100000000000001" customHeight="1">
      <c r="C118" s="8"/>
      <c r="D118" s="8"/>
      <c r="E118" s="8"/>
      <c r="F118" s="8"/>
      <c r="G118" s="8"/>
      <c r="H118" s="8"/>
    </row>
    <row r="119" spans="3:8" s="10" customFormat="1" ht="20.100000000000001" customHeight="1">
      <c r="C119" s="8"/>
      <c r="D119" s="8"/>
      <c r="E119" s="8"/>
      <c r="F119" s="8"/>
      <c r="G119" s="8"/>
      <c r="H119" s="8"/>
    </row>
    <row r="120" spans="3:8" s="10" customFormat="1" ht="20.100000000000001" customHeight="1">
      <c r="C120" s="8"/>
      <c r="D120" s="8"/>
      <c r="E120" s="8"/>
      <c r="F120" s="8"/>
      <c r="G120" s="8"/>
      <c r="H120" s="8"/>
    </row>
    <row r="121" spans="3:8" s="10" customFormat="1" ht="20.100000000000001" customHeight="1">
      <c r="C121" s="8"/>
      <c r="D121" s="8"/>
      <c r="E121" s="8"/>
      <c r="F121" s="8"/>
      <c r="G121" s="8"/>
      <c r="H121" s="8"/>
    </row>
    <row r="122" spans="3:8" s="10" customFormat="1" ht="20.100000000000001" customHeight="1">
      <c r="C122" s="8"/>
      <c r="D122" s="8"/>
      <c r="E122" s="8"/>
      <c r="F122" s="8"/>
      <c r="G122" s="8"/>
      <c r="H122" s="8"/>
    </row>
    <row r="123" spans="3:8" s="10" customFormat="1" ht="20.100000000000001" customHeight="1">
      <c r="C123" s="8"/>
      <c r="D123" s="8"/>
      <c r="E123" s="8"/>
      <c r="F123" s="8"/>
      <c r="G123" s="8"/>
      <c r="H123" s="8"/>
    </row>
    <row r="124" spans="3:8" s="10" customFormat="1" ht="20.100000000000001" customHeight="1">
      <c r="C124" s="8"/>
      <c r="D124" s="8"/>
      <c r="E124" s="8"/>
      <c r="F124" s="8"/>
      <c r="G124" s="8"/>
      <c r="H124" s="8"/>
    </row>
    <row r="125" spans="3:8" s="10" customFormat="1" ht="20.100000000000001" customHeight="1">
      <c r="C125" s="8"/>
      <c r="D125" s="8"/>
      <c r="E125" s="8"/>
      <c r="F125" s="8"/>
      <c r="G125" s="8"/>
      <c r="H125" s="8"/>
    </row>
    <row r="126" spans="3:8" s="10" customFormat="1" ht="20.100000000000001" customHeight="1">
      <c r="C126" s="8"/>
      <c r="D126" s="8"/>
      <c r="E126" s="8"/>
      <c r="F126" s="8"/>
      <c r="G126" s="8"/>
      <c r="H126" s="8"/>
    </row>
    <row r="127" spans="3:8" s="10" customFormat="1" ht="20.100000000000001" customHeight="1">
      <c r="C127" s="8"/>
      <c r="D127" s="8"/>
      <c r="E127" s="8"/>
      <c r="F127" s="8"/>
      <c r="G127" s="8"/>
      <c r="H127" s="8"/>
    </row>
    <row r="128" spans="3:8" s="10" customFormat="1" ht="20.100000000000001" customHeight="1">
      <c r="C128" s="8"/>
      <c r="D128" s="8"/>
      <c r="E128" s="8"/>
      <c r="F128" s="8"/>
      <c r="G128" s="8"/>
      <c r="H128" s="8"/>
    </row>
    <row r="129" spans="3:8" s="10" customFormat="1" ht="20.100000000000001" customHeight="1">
      <c r="C129" s="8"/>
      <c r="D129" s="8"/>
      <c r="E129" s="8"/>
      <c r="F129" s="8"/>
      <c r="G129" s="8"/>
      <c r="H129" s="8"/>
    </row>
    <row r="130" spans="3:8" s="10" customFormat="1" ht="20.100000000000001" customHeight="1">
      <c r="C130" s="8"/>
      <c r="D130" s="8"/>
      <c r="E130" s="8"/>
      <c r="F130" s="8"/>
      <c r="G130" s="8"/>
      <c r="H130" s="8"/>
    </row>
    <row r="131" spans="3:8" s="10" customFormat="1" ht="20.100000000000001" customHeight="1">
      <c r="C131" s="8"/>
      <c r="D131" s="8"/>
      <c r="E131" s="8"/>
      <c r="F131" s="8"/>
      <c r="G131" s="8"/>
      <c r="H131" s="8"/>
    </row>
    <row r="132" spans="3:8" s="10" customFormat="1" ht="20.100000000000001" customHeight="1">
      <c r="C132" s="8"/>
      <c r="D132" s="8"/>
      <c r="E132" s="8"/>
      <c r="F132" s="8"/>
      <c r="G132" s="8"/>
      <c r="H132" s="8"/>
    </row>
    <row r="133" spans="3:8" s="10" customFormat="1" ht="20.100000000000001" customHeight="1">
      <c r="C133" s="8"/>
      <c r="D133" s="8"/>
      <c r="E133" s="8"/>
      <c r="F133" s="8"/>
      <c r="G133" s="8"/>
      <c r="H133" s="8"/>
    </row>
    <row r="134" spans="3:8" s="10" customFormat="1" ht="20.100000000000001" customHeight="1">
      <c r="C134" s="8"/>
      <c r="D134" s="8"/>
      <c r="E134" s="8"/>
      <c r="F134" s="8"/>
      <c r="G134" s="8"/>
      <c r="H134" s="8"/>
    </row>
    <row r="135" spans="3:8" s="10" customFormat="1" ht="20.100000000000001" customHeight="1">
      <c r="C135" s="8"/>
      <c r="D135" s="8"/>
      <c r="E135" s="8"/>
      <c r="F135" s="8"/>
      <c r="G135" s="8"/>
      <c r="H135" s="8"/>
    </row>
    <row r="136" spans="3:8" s="10" customFormat="1" ht="20.100000000000001" customHeight="1">
      <c r="C136" s="8"/>
      <c r="D136" s="8"/>
      <c r="E136" s="8"/>
      <c r="F136" s="8"/>
      <c r="G136" s="8"/>
      <c r="H136" s="8"/>
    </row>
    <row r="137" spans="3:8" s="10" customFormat="1" ht="20.100000000000001" customHeight="1">
      <c r="C137" s="8"/>
      <c r="D137" s="8"/>
      <c r="E137" s="8"/>
      <c r="F137" s="8"/>
      <c r="G137" s="8"/>
      <c r="H137" s="8"/>
    </row>
    <row r="138" spans="3:8" s="10" customFormat="1" ht="20.100000000000001" customHeight="1">
      <c r="C138" s="8"/>
      <c r="D138" s="8"/>
      <c r="E138" s="8"/>
      <c r="F138" s="8"/>
      <c r="G138" s="8"/>
      <c r="H138" s="8"/>
    </row>
    <row r="139" spans="3:8" s="10" customFormat="1" ht="20.100000000000001" customHeight="1">
      <c r="C139" s="8"/>
      <c r="D139" s="8"/>
      <c r="E139" s="8"/>
      <c r="F139" s="8"/>
      <c r="G139" s="8"/>
      <c r="H139" s="8"/>
    </row>
    <row r="140" spans="3:8" s="10" customFormat="1" ht="20.100000000000001" customHeight="1">
      <c r="C140" s="8"/>
      <c r="D140" s="8"/>
      <c r="E140" s="8"/>
      <c r="F140" s="8"/>
      <c r="G140" s="8"/>
      <c r="H140" s="8"/>
    </row>
    <row r="141" spans="3:8" s="10" customFormat="1" ht="20.100000000000001" customHeight="1">
      <c r="C141" s="8"/>
      <c r="D141" s="8"/>
      <c r="E141" s="8"/>
      <c r="F141" s="8"/>
      <c r="G141" s="8"/>
      <c r="H141" s="8"/>
    </row>
    <row r="142" spans="3:8" s="10" customFormat="1" ht="20.100000000000001" customHeight="1">
      <c r="C142" s="8"/>
      <c r="D142" s="8"/>
      <c r="E142" s="8"/>
      <c r="F142" s="8"/>
      <c r="G142" s="8"/>
      <c r="H142" s="8"/>
    </row>
    <row r="143" spans="3:8" s="10" customFormat="1" ht="20.100000000000001" customHeight="1">
      <c r="C143" s="8"/>
      <c r="D143" s="8"/>
      <c r="E143" s="8"/>
      <c r="F143" s="8"/>
      <c r="G143" s="8"/>
      <c r="H143" s="8"/>
    </row>
    <row r="144" spans="3:8" s="10" customFormat="1" ht="20.100000000000001" customHeight="1">
      <c r="C144" s="8"/>
      <c r="D144" s="8"/>
      <c r="E144" s="8"/>
      <c r="F144" s="8"/>
      <c r="G144" s="8"/>
      <c r="H144" s="8"/>
    </row>
    <row r="145" spans="3:8" s="10" customFormat="1" ht="20.100000000000001" customHeight="1">
      <c r="C145" s="8"/>
      <c r="D145" s="8"/>
      <c r="E145" s="8"/>
      <c r="F145" s="8"/>
      <c r="G145" s="8"/>
      <c r="H145" s="8"/>
    </row>
    <row r="146" spans="3:8" s="10" customFormat="1" ht="20.100000000000001" customHeight="1">
      <c r="C146" s="8"/>
      <c r="D146" s="8"/>
      <c r="E146" s="8"/>
      <c r="F146" s="8"/>
      <c r="G146" s="8"/>
      <c r="H146" s="8"/>
    </row>
    <row r="147" spans="3:8" s="10" customFormat="1" ht="20.100000000000001" customHeight="1">
      <c r="C147" s="8"/>
      <c r="D147" s="8"/>
      <c r="E147" s="8"/>
      <c r="F147" s="8"/>
      <c r="G147" s="8"/>
      <c r="H147" s="8"/>
    </row>
    <row r="148" spans="3:8" s="10" customFormat="1" ht="20.100000000000001" customHeight="1">
      <c r="C148" s="8"/>
      <c r="D148" s="8"/>
      <c r="E148" s="8"/>
      <c r="F148" s="8"/>
      <c r="G148" s="8"/>
      <c r="H148" s="8"/>
    </row>
    <row r="149" spans="3:8" s="10" customFormat="1" ht="20.100000000000001" customHeight="1">
      <c r="C149" s="8"/>
      <c r="D149" s="8"/>
      <c r="E149" s="8"/>
      <c r="F149" s="8"/>
      <c r="G149" s="8"/>
      <c r="H149" s="8"/>
    </row>
    <row r="150" spans="3:8" s="10" customFormat="1" ht="20.100000000000001" customHeight="1">
      <c r="C150" s="8"/>
      <c r="D150" s="8"/>
      <c r="E150" s="8"/>
      <c r="F150" s="8"/>
      <c r="G150" s="8"/>
      <c r="H150" s="8"/>
    </row>
    <row r="151" spans="3:8" s="10" customFormat="1" ht="20.100000000000001" customHeight="1">
      <c r="C151" s="8"/>
      <c r="D151" s="8"/>
      <c r="E151" s="8"/>
      <c r="F151" s="8"/>
      <c r="G151" s="8"/>
      <c r="H151" s="8"/>
    </row>
    <row r="152" spans="3:8" s="10" customFormat="1" ht="20.100000000000001" customHeight="1">
      <c r="C152" s="8"/>
      <c r="D152" s="8"/>
      <c r="E152" s="8"/>
      <c r="F152" s="8"/>
      <c r="G152" s="8"/>
      <c r="H152" s="8"/>
    </row>
    <row r="153" spans="3:8" s="10" customFormat="1" ht="20.100000000000001" customHeight="1">
      <c r="C153" s="8"/>
      <c r="D153" s="8"/>
      <c r="E153" s="8"/>
      <c r="F153" s="8"/>
      <c r="G153" s="8"/>
      <c r="H153" s="8"/>
    </row>
    <row r="154" spans="3:8" s="10" customFormat="1" ht="20.100000000000001" customHeight="1">
      <c r="C154" s="8"/>
      <c r="D154" s="8"/>
      <c r="E154" s="8"/>
      <c r="F154" s="8"/>
      <c r="G154" s="8"/>
      <c r="H154" s="8"/>
    </row>
    <row r="155" spans="3:8" s="10" customFormat="1" ht="20.100000000000001" customHeight="1">
      <c r="C155" s="8"/>
      <c r="D155" s="8"/>
      <c r="E155" s="8"/>
      <c r="F155" s="8"/>
      <c r="G155" s="8"/>
      <c r="H155" s="8"/>
    </row>
    <row r="156" spans="3:8" s="10" customFormat="1" ht="20.100000000000001" customHeight="1">
      <c r="C156" s="8"/>
      <c r="D156" s="8"/>
      <c r="E156" s="8"/>
      <c r="F156" s="8"/>
      <c r="G156" s="8"/>
      <c r="H156" s="8"/>
    </row>
    <row r="157" spans="3:8" s="10" customFormat="1" ht="20.100000000000001" customHeight="1">
      <c r="C157" s="8"/>
      <c r="D157" s="8"/>
      <c r="E157" s="8"/>
      <c r="F157" s="8"/>
      <c r="G157" s="8"/>
      <c r="H157" s="8"/>
    </row>
    <row r="158" spans="3:8" s="10" customFormat="1" ht="20.100000000000001" customHeight="1">
      <c r="C158" s="8"/>
      <c r="D158" s="8"/>
      <c r="E158" s="8"/>
      <c r="F158" s="8"/>
      <c r="G158" s="8"/>
      <c r="H158" s="8"/>
    </row>
    <row r="159" spans="3:8" s="10" customFormat="1" ht="20.100000000000001" customHeight="1">
      <c r="C159" s="8"/>
      <c r="D159" s="8"/>
      <c r="E159" s="8"/>
      <c r="F159" s="8"/>
      <c r="G159" s="8"/>
      <c r="H159" s="8"/>
    </row>
    <row r="160" spans="3:8" s="10" customFormat="1" ht="20.100000000000001" customHeight="1">
      <c r="C160" s="8"/>
      <c r="D160" s="8"/>
      <c r="E160" s="8"/>
      <c r="F160" s="8"/>
      <c r="G160" s="8"/>
      <c r="H160" s="8"/>
    </row>
    <row r="161" spans="3:8" s="10" customFormat="1" ht="20.100000000000001" customHeight="1">
      <c r="C161" s="8"/>
      <c r="D161" s="8"/>
      <c r="E161" s="8"/>
      <c r="F161" s="8"/>
      <c r="G161" s="8"/>
      <c r="H161" s="8"/>
    </row>
    <row r="162" spans="3:8" s="10" customFormat="1" ht="20.100000000000001" customHeight="1">
      <c r="C162" s="8"/>
      <c r="D162" s="8"/>
      <c r="E162" s="8"/>
      <c r="F162" s="8"/>
      <c r="G162" s="8"/>
      <c r="H162" s="8"/>
    </row>
    <row r="163" spans="3:8" s="10" customFormat="1" ht="20.100000000000001" customHeight="1">
      <c r="C163" s="8"/>
      <c r="D163" s="8"/>
      <c r="E163" s="8"/>
      <c r="F163" s="8"/>
      <c r="G163" s="8"/>
      <c r="H163" s="8"/>
    </row>
    <row r="164" spans="3:8" s="10" customFormat="1" ht="20.100000000000001" customHeight="1">
      <c r="C164" s="8"/>
      <c r="D164" s="8"/>
      <c r="E164" s="8"/>
      <c r="F164" s="8"/>
      <c r="G164" s="8"/>
      <c r="H164" s="8"/>
    </row>
    <row r="165" spans="3:8" s="10" customFormat="1" ht="20.100000000000001" customHeight="1">
      <c r="C165" s="8"/>
      <c r="D165" s="8"/>
      <c r="E165" s="8"/>
      <c r="F165" s="8"/>
      <c r="G165" s="8"/>
      <c r="H165" s="8"/>
    </row>
    <row r="166" spans="3:8" s="10" customFormat="1" ht="20.100000000000001" customHeight="1">
      <c r="C166" s="8"/>
      <c r="D166" s="8"/>
      <c r="E166" s="8"/>
      <c r="F166" s="8"/>
      <c r="G166" s="8"/>
      <c r="H166" s="8"/>
    </row>
    <row r="167" spans="3:8" s="10" customFormat="1" ht="20.100000000000001" customHeight="1">
      <c r="C167" s="8"/>
      <c r="D167" s="8"/>
      <c r="E167" s="8"/>
      <c r="F167" s="8"/>
      <c r="G167" s="8"/>
      <c r="H167" s="8"/>
    </row>
    <row r="168" spans="3:8" s="10" customFormat="1" ht="20.100000000000001" customHeight="1">
      <c r="C168" s="8"/>
      <c r="D168" s="8"/>
      <c r="E168" s="8"/>
      <c r="F168" s="8"/>
      <c r="G168" s="8"/>
      <c r="H168" s="8"/>
    </row>
    <row r="169" spans="3:8" s="10" customFormat="1" ht="20.100000000000001" customHeight="1">
      <c r="C169" s="8"/>
      <c r="D169" s="8"/>
      <c r="E169" s="8"/>
      <c r="F169" s="8"/>
      <c r="G169" s="8"/>
      <c r="H169" s="8"/>
    </row>
    <row r="170" spans="3:8" s="10" customFormat="1" ht="20.100000000000001" customHeight="1">
      <c r="C170" s="8"/>
      <c r="D170" s="8"/>
      <c r="E170" s="8"/>
      <c r="F170" s="8"/>
      <c r="G170" s="8"/>
      <c r="H170" s="8"/>
    </row>
    <row r="171" spans="3:8" s="10" customFormat="1" ht="20.100000000000001" customHeight="1">
      <c r="C171" s="8"/>
      <c r="D171" s="8"/>
      <c r="E171" s="8"/>
      <c r="F171" s="8"/>
      <c r="G171" s="8"/>
      <c r="H171" s="8"/>
    </row>
    <row r="172" spans="3:8" s="10" customFormat="1" ht="20.100000000000001" customHeight="1">
      <c r="C172" s="8"/>
      <c r="D172" s="8"/>
      <c r="E172" s="8"/>
      <c r="F172" s="8"/>
      <c r="G172" s="8"/>
      <c r="H172" s="8"/>
    </row>
    <row r="173" spans="3:8" s="10" customFormat="1" ht="20.100000000000001" customHeight="1">
      <c r="C173" s="8"/>
      <c r="D173" s="8"/>
      <c r="E173" s="8"/>
      <c r="F173" s="8"/>
      <c r="G173" s="8"/>
      <c r="H173" s="8"/>
    </row>
    <row r="174" spans="3:8" s="10" customFormat="1" ht="20.100000000000001" customHeight="1">
      <c r="C174" s="8"/>
      <c r="D174" s="8"/>
      <c r="E174" s="8"/>
      <c r="F174" s="8"/>
      <c r="G174" s="8"/>
      <c r="H174" s="8"/>
    </row>
    <row r="175" spans="3:8" s="10" customFormat="1" ht="20.100000000000001" customHeight="1">
      <c r="C175" s="8"/>
      <c r="D175" s="8"/>
      <c r="E175" s="8"/>
      <c r="F175" s="8"/>
      <c r="G175" s="8"/>
      <c r="H175" s="8"/>
    </row>
    <row r="176" spans="3:8" s="10" customFormat="1" ht="20.100000000000001" customHeight="1">
      <c r="C176" s="8"/>
      <c r="D176" s="8"/>
      <c r="E176" s="8"/>
      <c r="F176" s="8"/>
      <c r="G176" s="8"/>
      <c r="H176" s="8"/>
    </row>
    <row r="177" spans="3:8" s="10" customFormat="1" ht="20.100000000000001" customHeight="1">
      <c r="C177" s="8"/>
      <c r="D177" s="8"/>
      <c r="E177" s="8"/>
      <c r="F177" s="8"/>
      <c r="G177" s="8"/>
      <c r="H177" s="8"/>
    </row>
    <row r="178" spans="3:8" s="10" customFormat="1" ht="20.100000000000001" customHeight="1">
      <c r="C178" s="8"/>
      <c r="D178" s="8"/>
      <c r="E178" s="8"/>
      <c r="F178" s="8"/>
      <c r="G178" s="8"/>
      <c r="H178" s="8"/>
    </row>
    <row r="179" spans="3:8" s="10" customFormat="1" ht="20.100000000000001" customHeight="1">
      <c r="C179" s="8"/>
      <c r="D179" s="8"/>
      <c r="E179" s="8"/>
      <c r="F179" s="8"/>
      <c r="G179" s="8"/>
      <c r="H179" s="8"/>
    </row>
    <row r="180" spans="3:8" s="10" customFormat="1" ht="20.100000000000001" customHeight="1">
      <c r="C180" s="8"/>
      <c r="D180" s="8"/>
      <c r="E180" s="8"/>
      <c r="F180" s="8"/>
      <c r="G180" s="8"/>
      <c r="H180" s="8"/>
    </row>
    <row r="181" spans="3:8" s="10" customFormat="1" ht="20.100000000000001" customHeight="1">
      <c r="C181" s="8"/>
      <c r="D181" s="8"/>
      <c r="E181" s="8"/>
      <c r="F181" s="8"/>
      <c r="G181" s="8"/>
      <c r="H181" s="8"/>
    </row>
    <row r="182" spans="3:8" s="10" customFormat="1" ht="20.100000000000001" customHeight="1">
      <c r="C182" s="8"/>
      <c r="D182" s="8"/>
      <c r="E182" s="8"/>
      <c r="F182" s="8"/>
      <c r="G182" s="8"/>
      <c r="H182" s="8"/>
    </row>
    <row r="183" spans="3:8" s="10" customFormat="1" ht="20.100000000000001" customHeight="1">
      <c r="C183" s="8"/>
      <c r="D183" s="8"/>
      <c r="E183" s="8"/>
      <c r="F183" s="8"/>
      <c r="G183" s="8"/>
      <c r="H183" s="8"/>
    </row>
    <row r="184" spans="3:8" s="10" customFormat="1" ht="20.100000000000001" customHeight="1">
      <c r="C184" s="8"/>
      <c r="D184" s="8"/>
      <c r="E184" s="8"/>
      <c r="F184" s="8"/>
      <c r="G184" s="8"/>
      <c r="H184" s="8"/>
    </row>
    <row r="185" spans="3:8" s="10" customFormat="1" ht="20.100000000000001" customHeight="1">
      <c r="C185" s="8"/>
      <c r="D185" s="8"/>
      <c r="E185" s="8"/>
      <c r="F185" s="8"/>
      <c r="G185" s="8"/>
      <c r="H185" s="8"/>
    </row>
    <row r="186" spans="3:8" s="10" customFormat="1" ht="20.100000000000001" customHeight="1">
      <c r="C186" s="8"/>
      <c r="D186" s="8"/>
      <c r="E186" s="8"/>
      <c r="F186" s="8"/>
      <c r="G186" s="8"/>
      <c r="H186" s="8"/>
    </row>
    <row r="187" spans="3:8" s="10" customFormat="1" ht="20.100000000000001" customHeight="1">
      <c r="C187" s="8"/>
      <c r="D187" s="8"/>
      <c r="E187" s="8"/>
      <c r="F187" s="8"/>
      <c r="G187" s="8"/>
      <c r="H187" s="8"/>
    </row>
    <row r="188" spans="3:8" s="10" customFormat="1" ht="20.100000000000001" customHeight="1">
      <c r="C188" s="8"/>
      <c r="D188" s="8"/>
      <c r="E188" s="8"/>
      <c r="F188" s="8"/>
      <c r="G188" s="8"/>
      <c r="H188" s="8"/>
    </row>
    <row r="189" spans="3:8" s="10" customFormat="1" ht="20.100000000000001" customHeight="1">
      <c r="C189" s="8"/>
      <c r="D189" s="8"/>
      <c r="E189" s="8"/>
      <c r="F189" s="8"/>
      <c r="G189" s="8"/>
      <c r="H189" s="8"/>
    </row>
    <row r="190" spans="3:8" ht="20.100000000000001" customHeight="1"/>
    <row r="191" spans="3:8" ht="20.100000000000001" customHeight="1"/>
    <row r="192" spans="3:8"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sheetData>
  <mergeCells count="98">
    <mergeCell ref="G14:G15"/>
    <mergeCell ref="H14:H15"/>
    <mergeCell ref="B14:B15"/>
    <mergeCell ref="C14:C15"/>
    <mergeCell ref="D14:D15"/>
    <mergeCell ref="E14:E15"/>
    <mergeCell ref="F14:F15"/>
    <mergeCell ref="A34:I34"/>
    <mergeCell ref="A35:I35"/>
    <mergeCell ref="H8:H9"/>
    <mergeCell ref="B10:B11"/>
    <mergeCell ref="C10:C11"/>
    <mergeCell ref="D10:D11"/>
    <mergeCell ref="E10:E11"/>
    <mergeCell ref="F10:F11"/>
    <mergeCell ref="G10:G11"/>
    <mergeCell ref="H10:H11"/>
    <mergeCell ref="B8:B9"/>
    <mergeCell ref="C8:C9"/>
    <mergeCell ref="D8:D9"/>
    <mergeCell ref="E8:E9"/>
    <mergeCell ref="F8:F9"/>
    <mergeCell ref="G8:G9"/>
    <mergeCell ref="G12:G13"/>
    <mergeCell ref="H16:H17"/>
    <mergeCell ref="B18:B19"/>
    <mergeCell ref="C18:C19"/>
    <mergeCell ref="D18:D19"/>
    <mergeCell ref="E18:E19"/>
    <mergeCell ref="F18:F19"/>
    <mergeCell ref="G18:G19"/>
    <mergeCell ref="H18:H19"/>
    <mergeCell ref="B16:B17"/>
    <mergeCell ref="C16:C17"/>
    <mergeCell ref="D16:D17"/>
    <mergeCell ref="E16:E17"/>
    <mergeCell ref="F16:F17"/>
    <mergeCell ref="G16:G17"/>
    <mergeCell ref="H12:H13"/>
    <mergeCell ref="B12:B13"/>
    <mergeCell ref="C12:C13"/>
    <mergeCell ref="D12:D13"/>
    <mergeCell ref="E12:E13"/>
    <mergeCell ref="F12:F13"/>
    <mergeCell ref="H20:H21"/>
    <mergeCell ref="B22:B23"/>
    <mergeCell ref="C22:C23"/>
    <mergeCell ref="D22:D23"/>
    <mergeCell ref="E22:E23"/>
    <mergeCell ref="F22:F23"/>
    <mergeCell ref="G22:G23"/>
    <mergeCell ref="H22:H23"/>
    <mergeCell ref="B20:B21"/>
    <mergeCell ref="C20:C21"/>
    <mergeCell ref="D20:D21"/>
    <mergeCell ref="E20:E21"/>
    <mergeCell ref="F20:F21"/>
    <mergeCell ref="G20:G21"/>
    <mergeCell ref="H24:H25"/>
    <mergeCell ref="B26:B27"/>
    <mergeCell ref="C26:C27"/>
    <mergeCell ref="D26:D27"/>
    <mergeCell ref="E26:E27"/>
    <mergeCell ref="F26:F27"/>
    <mergeCell ref="G26:G27"/>
    <mergeCell ref="H26:H27"/>
    <mergeCell ref="B24:B25"/>
    <mergeCell ref="C24:C25"/>
    <mergeCell ref="D24:D25"/>
    <mergeCell ref="E24:E25"/>
    <mergeCell ref="F24:F25"/>
    <mergeCell ref="G24:G25"/>
    <mergeCell ref="H28:H29"/>
    <mergeCell ref="B30:B31"/>
    <mergeCell ref="C30:C31"/>
    <mergeCell ref="D30:D31"/>
    <mergeCell ref="E30:E31"/>
    <mergeCell ref="F30:F31"/>
    <mergeCell ref="G30:G31"/>
    <mergeCell ref="H30:H31"/>
    <mergeCell ref="B28:B29"/>
    <mergeCell ref="C28:C29"/>
    <mergeCell ref="D28:D29"/>
    <mergeCell ref="E28:E29"/>
    <mergeCell ref="F28:F29"/>
    <mergeCell ref="G28:G29"/>
    <mergeCell ref="I8:I9"/>
    <mergeCell ref="I10:I11"/>
    <mergeCell ref="I12:I13"/>
    <mergeCell ref="I14:I15"/>
    <mergeCell ref="I16:I17"/>
    <mergeCell ref="I28:I29"/>
    <mergeCell ref="I30:I31"/>
    <mergeCell ref="I18:I19"/>
    <mergeCell ref="I20:I21"/>
    <mergeCell ref="I22:I23"/>
    <mergeCell ref="I24:I25"/>
    <mergeCell ref="I26:I27"/>
  </mergeCells>
  <pageMargins left="0.98425196850393704" right="0.98425196850393704" top="0.94488188976377996" bottom="1.49606299212598" header="0.511811023622047" footer="1.1811023622047201"/>
  <pageSetup paperSize="9" firstPageNumber="396"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5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2"/>
  <sheetViews>
    <sheetView topLeftCell="A13" zoomScale="98" zoomScaleNormal="98" workbookViewId="0">
      <selection activeCell="S25" sqref="S25"/>
    </sheetView>
  </sheetViews>
  <sheetFormatPr defaultRowHeight="12.75"/>
  <cols>
    <col min="1" max="1" width="25.5703125" style="8" customWidth="1"/>
    <col min="2" max="4" width="10.7109375" style="8" hidden="1" customWidth="1"/>
    <col min="5" max="6" width="10.7109375" style="8" customWidth="1"/>
    <col min="7" max="7" width="9.140625" style="8"/>
    <col min="8" max="8" width="9.28515625" style="8" bestFit="1" customWidth="1"/>
    <col min="9" max="10" width="9.140625" style="8"/>
    <col min="11" max="16384" width="9.140625" style="31"/>
  </cols>
  <sheetData>
    <row r="1" spans="1:9" s="2" customFormat="1" ht="24" customHeight="1">
      <c r="A1" s="32" t="s">
        <v>679</v>
      </c>
      <c r="B1" s="32"/>
    </row>
    <row r="2" spans="1:9" s="5" customFormat="1" ht="20.100000000000001" customHeight="1">
      <c r="A2" s="5" t="s">
        <v>29</v>
      </c>
    </row>
    <row r="3" spans="1:9" s="2" customFormat="1" ht="9.75" customHeight="1">
      <c r="A3" s="33"/>
      <c r="B3" s="33"/>
    </row>
    <row r="4" spans="1:9" s="8" customFormat="1" ht="20.100000000000001" customHeight="1">
      <c r="A4" s="9"/>
      <c r="D4" s="9"/>
      <c r="G4" s="9"/>
      <c r="H4" s="9" t="s">
        <v>1</v>
      </c>
    </row>
    <row r="5" spans="1:9" s="8" customFormat="1" ht="24" customHeight="1">
      <c r="A5" s="14"/>
      <c r="B5" s="34">
        <v>2010</v>
      </c>
      <c r="C5" s="13">
        <v>2014</v>
      </c>
      <c r="D5" s="13">
        <v>2015</v>
      </c>
      <c r="E5" s="13">
        <v>2016</v>
      </c>
      <c r="F5" s="13">
        <v>2017</v>
      </c>
      <c r="G5" s="13">
        <v>2018</v>
      </c>
      <c r="H5" s="13">
        <v>2019</v>
      </c>
      <c r="I5" s="13">
        <v>2020</v>
      </c>
    </row>
    <row r="6" spans="1:9" s="8" customFormat="1" ht="7.5" customHeight="1">
      <c r="A6" s="35"/>
      <c r="B6" s="406"/>
      <c r="C6" s="14"/>
      <c r="D6" s="14"/>
      <c r="E6" s="14"/>
      <c r="F6" s="14"/>
      <c r="G6" s="14"/>
      <c r="H6" s="14"/>
      <c r="I6" s="14"/>
    </row>
    <row r="7" spans="1:9" s="479" customFormat="1" ht="23.25" customHeight="1">
      <c r="A7" s="36" t="s">
        <v>30</v>
      </c>
      <c r="B7" s="17">
        <f t="shared" ref="B7:D7" si="0">SUM(B8:B31)</f>
        <v>22736</v>
      </c>
      <c r="C7" s="17">
        <f t="shared" si="0"/>
        <v>17656</v>
      </c>
      <c r="D7" s="17">
        <f t="shared" si="0"/>
        <v>15491</v>
      </c>
      <c r="E7" s="89">
        <v>13814</v>
      </c>
      <c r="F7" s="89">
        <v>12319</v>
      </c>
      <c r="G7" s="89">
        <v>11220.38</v>
      </c>
      <c r="H7" s="89">
        <v>10546.45</v>
      </c>
      <c r="I7" s="89">
        <v>10586.56</v>
      </c>
    </row>
    <row r="8" spans="1:9" s="8" customFormat="1" ht="15" customHeight="1">
      <c r="A8" s="38" t="s">
        <v>3</v>
      </c>
      <c r="B8" s="519">
        <v>381</v>
      </c>
      <c r="C8" s="519">
        <v>380</v>
      </c>
      <c r="D8" s="519">
        <v>373</v>
      </c>
      <c r="E8" s="537">
        <v>277</v>
      </c>
      <c r="F8" s="537">
        <v>271</v>
      </c>
      <c r="G8" s="537">
        <v>223.87</v>
      </c>
      <c r="H8" s="537">
        <v>224.47</v>
      </c>
      <c r="I8" s="537">
        <v>222.86</v>
      </c>
    </row>
    <row r="9" spans="1:9" s="8" customFormat="1" ht="15" customHeight="1">
      <c r="A9" s="399" t="s">
        <v>4</v>
      </c>
      <c r="B9" s="519"/>
      <c r="C9" s="519"/>
      <c r="D9" s="519"/>
      <c r="E9" s="537"/>
      <c r="F9" s="537"/>
      <c r="G9" s="537"/>
      <c r="H9" s="537"/>
      <c r="I9" s="537"/>
    </row>
    <row r="10" spans="1:9" s="8" customFormat="1" ht="15" customHeight="1">
      <c r="A10" s="38" t="s">
        <v>5</v>
      </c>
      <c r="B10" s="519">
        <v>8060</v>
      </c>
      <c r="C10" s="519">
        <v>5707</v>
      </c>
      <c r="D10" s="519">
        <v>3942</v>
      </c>
      <c r="E10" s="537">
        <v>3400</v>
      </c>
      <c r="F10" s="537">
        <v>2925</v>
      </c>
      <c r="G10" s="537">
        <v>2813.4</v>
      </c>
      <c r="H10" s="537">
        <v>2687.3</v>
      </c>
      <c r="I10" s="537">
        <v>2672</v>
      </c>
    </row>
    <row r="11" spans="1:9" s="8" customFormat="1" ht="15" customHeight="1">
      <c r="A11" s="399" t="s">
        <v>6</v>
      </c>
      <c r="B11" s="519"/>
      <c r="C11" s="519"/>
      <c r="D11" s="519"/>
      <c r="E11" s="537"/>
      <c r="F11" s="537"/>
      <c r="G11" s="537"/>
      <c r="H11" s="537"/>
      <c r="I11" s="537"/>
    </row>
    <row r="12" spans="1:9" s="8" customFormat="1" ht="15" customHeight="1">
      <c r="A12" s="38" t="s">
        <v>7</v>
      </c>
      <c r="B12" s="519">
        <v>7</v>
      </c>
      <c r="C12" s="519">
        <v>7</v>
      </c>
      <c r="D12" s="519">
        <v>7</v>
      </c>
      <c r="E12" s="537">
        <v>7</v>
      </c>
      <c r="F12" s="537">
        <v>7</v>
      </c>
      <c r="G12" s="537">
        <v>7</v>
      </c>
      <c r="H12" s="537">
        <v>7</v>
      </c>
      <c r="I12" s="537">
        <v>7</v>
      </c>
    </row>
    <row r="13" spans="1:9" s="8" customFormat="1" ht="15" customHeight="1">
      <c r="A13" s="399" t="s">
        <v>8</v>
      </c>
      <c r="B13" s="519"/>
      <c r="C13" s="519"/>
      <c r="D13" s="519"/>
      <c r="E13" s="537"/>
      <c r="F13" s="537"/>
      <c r="G13" s="537"/>
      <c r="H13" s="537"/>
      <c r="I13" s="537"/>
    </row>
    <row r="14" spans="1:9" s="8" customFormat="1" ht="15" customHeight="1">
      <c r="A14" s="38" t="s">
        <v>9</v>
      </c>
      <c r="B14" s="519">
        <v>5</v>
      </c>
      <c r="C14" s="519">
        <v>5</v>
      </c>
      <c r="D14" s="519">
        <v>5</v>
      </c>
      <c r="E14" s="537">
        <v>5</v>
      </c>
      <c r="F14" s="538">
        <v>0</v>
      </c>
      <c r="G14" s="538">
        <v>0</v>
      </c>
      <c r="H14" s="538">
        <v>0</v>
      </c>
      <c r="I14" s="538">
        <v>0</v>
      </c>
    </row>
    <row r="15" spans="1:9" s="8" customFormat="1" ht="15" customHeight="1">
      <c r="A15" s="399" t="s">
        <v>31</v>
      </c>
      <c r="B15" s="519"/>
      <c r="C15" s="519"/>
      <c r="D15" s="519"/>
      <c r="E15" s="537"/>
      <c r="F15" s="538"/>
      <c r="G15" s="538"/>
      <c r="H15" s="538"/>
      <c r="I15" s="538"/>
    </row>
    <row r="16" spans="1:9" s="8" customFormat="1" ht="15" customHeight="1">
      <c r="A16" s="38" t="s">
        <v>11</v>
      </c>
      <c r="B16" s="519">
        <v>356</v>
      </c>
      <c r="C16" s="519">
        <v>227</v>
      </c>
      <c r="D16" s="519">
        <v>273</v>
      </c>
      <c r="E16" s="537">
        <v>244</v>
      </c>
      <c r="F16" s="537">
        <v>233</v>
      </c>
      <c r="G16" s="537">
        <v>224.3</v>
      </c>
      <c r="H16" s="537">
        <v>189.1</v>
      </c>
      <c r="I16" s="537">
        <v>180</v>
      </c>
    </row>
    <row r="17" spans="1:9" s="8" customFormat="1" ht="15" customHeight="1">
      <c r="A17" s="399" t="s">
        <v>32</v>
      </c>
      <c r="B17" s="519"/>
      <c r="C17" s="519"/>
      <c r="D17" s="519"/>
      <c r="E17" s="537"/>
      <c r="F17" s="537"/>
      <c r="G17" s="537"/>
      <c r="H17" s="537"/>
      <c r="I17" s="537"/>
    </row>
    <row r="18" spans="1:9" s="8" customFormat="1" ht="15" customHeight="1">
      <c r="A18" s="38" t="s">
        <v>13</v>
      </c>
      <c r="B18" s="519" t="s">
        <v>33</v>
      </c>
      <c r="C18" s="519">
        <v>24</v>
      </c>
      <c r="D18" s="519">
        <v>24</v>
      </c>
      <c r="E18" s="538">
        <v>0</v>
      </c>
      <c r="F18" s="538">
        <v>0</v>
      </c>
      <c r="G18" s="538">
        <v>0</v>
      </c>
      <c r="H18" s="538">
        <v>0</v>
      </c>
      <c r="I18" s="538">
        <v>0</v>
      </c>
    </row>
    <row r="19" spans="1:9" s="8" customFormat="1" ht="15" customHeight="1">
      <c r="A19" s="399" t="s">
        <v>34</v>
      </c>
      <c r="B19" s="519"/>
      <c r="C19" s="519"/>
      <c r="D19" s="519"/>
      <c r="E19" s="538"/>
      <c r="F19" s="538"/>
      <c r="G19" s="538"/>
      <c r="H19" s="538"/>
      <c r="I19" s="538"/>
    </row>
    <row r="20" spans="1:9" s="8" customFormat="1" ht="15" customHeight="1">
      <c r="A20" s="38" t="s">
        <v>15</v>
      </c>
      <c r="B20" s="519">
        <v>74</v>
      </c>
      <c r="C20" s="519">
        <v>60</v>
      </c>
      <c r="D20" s="519">
        <v>60</v>
      </c>
      <c r="E20" s="537">
        <v>61</v>
      </c>
      <c r="F20" s="537">
        <v>4</v>
      </c>
      <c r="G20" s="537">
        <v>3</v>
      </c>
      <c r="H20" s="537">
        <v>1.6</v>
      </c>
      <c r="I20" s="537">
        <v>1.6</v>
      </c>
    </row>
    <row r="21" spans="1:9" s="8" customFormat="1" ht="15" customHeight="1">
      <c r="A21" s="399" t="s">
        <v>35</v>
      </c>
      <c r="B21" s="519"/>
      <c r="C21" s="519"/>
      <c r="D21" s="519"/>
      <c r="E21" s="537"/>
      <c r="F21" s="537"/>
      <c r="G21" s="537"/>
      <c r="H21" s="537"/>
      <c r="I21" s="537"/>
    </row>
    <row r="22" spans="1:9" s="8" customFormat="1" ht="15" customHeight="1">
      <c r="A22" s="38" t="s">
        <v>17</v>
      </c>
      <c r="B22" s="519">
        <v>867</v>
      </c>
      <c r="C22" s="519">
        <v>587</v>
      </c>
      <c r="D22" s="519">
        <v>644</v>
      </c>
      <c r="E22" s="537">
        <v>656</v>
      </c>
      <c r="F22" s="537">
        <v>681</v>
      </c>
      <c r="G22" s="537">
        <v>502.8</v>
      </c>
      <c r="H22" s="537">
        <v>446.65999999999997</v>
      </c>
      <c r="I22" s="537">
        <v>494</v>
      </c>
    </row>
    <row r="23" spans="1:9" s="8" customFormat="1" ht="15" customHeight="1">
      <c r="A23" s="399" t="s">
        <v>36</v>
      </c>
      <c r="B23" s="519"/>
      <c r="C23" s="519"/>
      <c r="D23" s="519"/>
      <c r="E23" s="537"/>
      <c r="F23" s="537"/>
      <c r="G23" s="537"/>
      <c r="H23" s="537"/>
      <c r="I23" s="537"/>
    </row>
    <row r="24" spans="1:9" s="8" customFormat="1" ht="15" customHeight="1">
      <c r="A24" s="38" t="s">
        <v>19</v>
      </c>
      <c r="B24" s="519">
        <v>12775</v>
      </c>
      <c r="C24" s="519">
        <v>10324</v>
      </c>
      <c r="D24" s="519">
        <v>9787</v>
      </c>
      <c r="E24" s="537">
        <v>8727</v>
      </c>
      <c r="F24" s="537">
        <v>7778</v>
      </c>
      <c r="G24" s="537">
        <v>7024.91</v>
      </c>
      <c r="H24" s="537">
        <v>6522.74</v>
      </c>
      <c r="I24" s="537">
        <v>6518.3</v>
      </c>
    </row>
    <row r="25" spans="1:9" s="8" customFormat="1" ht="15" customHeight="1">
      <c r="A25" s="399" t="s">
        <v>37</v>
      </c>
      <c r="B25" s="519"/>
      <c r="C25" s="519"/>
      <c r="D25" s="519"/>
      <c r="E25" s="537"/>
      <c r="F25" s="537"/>
      <c r="G25" s="537"/>
      <c r="H25" s="537"/>
      <c r="I25" s="537"/>
    </row>
    <row r="26" spans="1:9" s="8" customFormat="1" ht="15" customHeight="1">
      <c r="A26" s="38" t="s">
        <v>21</v>
      </c>
      <c r="B26" s="519">
        <v>91</v>
      </c>
      <c r="C26" s="519">
        <v>200</v>
      </c>
      <c r="D26" s="519">
        <v>236</v>
      </c>
      <c r="E26" s="537">
        <v>350</v>
      </c>
      <c r="F26" s="537">
        <v>380</v>
      </c>
      <c r="G26" s="537">
        <v>383.22</v>
      </c>
      <c r="H26" s="537">
        <v>428.27</v>
      </c>
      <c r="I26" s="537">
        <v>451</v>
      </c>
    </row>
    <row r="27" spans="1:9" s="8" customFormat="1" ht="15" customHeight="1">
      <c r="A27" s="399" t="s">
        <v>38</v>
      </c>
      <c r="B27" s="519"/>
      <c r="C27" s="519"/>
      <c r="D27" s="519"/>
      <c r="E27" s="537"/>
      <c r="F27" s="537"/>
      <c r="G27" s="537"/>
      <c r="H27" s="537"/>
      <c r="I27" s="537"/>
    </row>
    <row r="28" spans="1:9" s="8" customFormat="1" ht="15" customHeight="1">
      <c r="A28" s="38" t="s">
        <v>23</v>
      </c>
      <c r="B28" s="519">
        <v>120</v>
      </c>
      <c r="C28" s="519">
        <v>134</v>
      </c>
      <c r="D28" s="519">
        <v>133</v>
      </c>
      <c r="E28" s="537">
        <v>82</v>
      </c>
      <c r="F28" s="537">
        <v>37</v>
      </c>
      <c r="G28" s="537">
        <v>37</v>
      </c>
      <c r="H28" s="537">
        <v>36.700000000000003</v>
      </c>
      <c r="I28" s="537">
        <v>36</v>
      </c>
    </row>
    <row r="29" spans="1:9" s="8" customFormat="1" ht="15" customHeight="1">
      <c r="A29" s="399" t="s">
        <v>39</v>
      </c>
      <c r="B29" s="519"/>
      <c r="C29" s="519"/>
      <c r="D29" s="519"/>
      <c r="E29" s="537"/>
      <c r="F29" s="537"/>
      <c r="G29" s="537"/>
      <c r="H29" s="537"/>
      <c r="I29" s="537"/>
    </row>
    <row r="30" spans="1:9" s="8" customFormat="1" ht="15" customHeight="1">
      <c r="A30" s="38" t="s">
        <v>25</v>
      </c>
      <c r="B30" s="519" t="s">
        <v>33</v>
      </c>
      <c r="C30" s="519">
        <v>1</v>
      </c>
      <c r="D30" s="519">
        <v>7</v>
      </c>
      <c r="E30" s="537">
        <v>5</v>
      </c>
      <c r="F30" s="537">
        <v>3</v>
      </c>
      <c r="G30" s="537">
        <v>0.88</v>
      </c>
      <c r="H30" s="537">
        <v>2.6100000000000003</v>
      </c>
      <c r="I30" s="537">
        <v>3.8</v>
      </c>
    </row>
    <row r="31" spans="1:9" s="8" customFormat="1" ht="15" customHeight="1">
      <c r="A31" s="399" t="s">
        <v>40</v>
      </c>
      <c r="B31" s="519"/>
      <c r="C31" s="519"/>
      <c r="D31" s="519"/>
      <c r="E31" s="537"/>
      <c r="F31" s="537"/>
      <c r="G31" s="537"/>
      <c r="H31" s="537"/>
      <c r="I31" s="537"/>
    </row>
    <row r="32" spans="1:9" ht="14.25">
      <c r="A32" s="25"/>
      <c r="B32" s="25"/>
      <c r="C32" s="25"/>
      <c r="D32" s="25"/>
      <c r="E32" s="25"/>
      <c r="F32" s="25"/>
      <c r="G32" s="25"/>
      <c r="H32" s="25"/>
      <c r="I32" s="25"/>
    </row>
    <row r="33" spans="1:9" s="8" customFormat="1" ht="20.100000000000001" customHeight="1">
      <c r="A33" s="14"/>
      <c r="B33" s="14"/>
      <c r="C33" s="14"/>
      <c r="D33" s="14"/>
      <c r="E33" s="14"/>
      <c r="F33" s="14"/>
      <c r="G33" s="14"/>
      <c r="H33" s="14"/>
      <c r="I33" s="14"/>
    </row>
    <row r="34" spans="1:9" s="8" customFormat="1" ht="26.25" hidden="1" customHeight="1">
      <c r="A34" s="519" t="s">
        <v>41</v>
      </c>
      <c r="B34" s="519"/>
      <c r="C34" s="519"/>
      <c r="D34" s="519"/>
      <c r="E34" s="14"/>
      <c r="F34" s="14"/>
      <c r="G34" s="14"/>
      <c r="H34" s="14"/>
      <c r="I34" s="14"/>
    </row>
    <row r="35" spans="1:9" s="30" customFormat="1" ht="33" customHeight="1">
      <c r="A35" s="535" t="s">
        <v>27</v>
      </c>
      <c r="B35" s="535"/>
      <c r="C35" s="535"/>
      <c r="D35" s="535"/>
      <c r="E35" s="535"/>
      <c r="F35" s="535"/>
      <c r="G35" s="535"/>
      <c r="H35" s="535"/>
      <c r="I35" s="535"/>
    </row>
    <row r="36" spans="1:9" s="30" customFormat="1" ht="33" customHeight="1">
      <c r="A36" s="536" t="s">
        <v>28</v>
      </c>
      <c r="B36" s="536"/>
      <c r="C36" s="536"/>
      <c r="D36" s="536"/>
      <c r="E36" s="536"/>
      <c r="F36" s="536"/>
      <c r="G36" s="536"/>
      <c r="H36" s="536"/>
      <c r="I36" s="536"/>
    </row>
    <row r="37" spans="1:9" s="8" customFormat="1" ht="20.100000000000001" customHeight="1">
      <c r="A37" s="14"/>
      <c r="B37" s="14"/>
      <c r="C37" s="14"/>
      <c r="D37" s="14"/>
      <c r="E37" s="14"/>
      <c r="F37" s="14"/>
      <c r="G37" s="14"/>
      <c r="H37" s="14"/>
      <c r="I37" s="14"/>
    </row>
    <row r="38" spans="1:9" s="8" customFormat="1" ht="20.100000000000001" customHeight="1">
      <c r="A38" s="14"/>
      <c r="B38" s="14"/>
      <c r="C38" s="14"/>
      <c r="D38" s="14"/>
      <c r="E38" s="14"/>
      <c r="F38" s="14"/>
      <c r="G38" s="14"/>
      <c r="H38" s="14"/>
      <c r="I38" s="14"/>
    </row>
    <row r="39" spans="1:9" s="8" customFormat="1" ht="20.100000000000001" customHeight="1">
      <c r="A39" s="14"/>
      <c r="B39" s="14"/>
      <c r="C39" s="14"/>
      <c r="D39" s="14"/>
      <c r="E39" s="14"/>
      <c r="F39" s="14"/>
      <c r="G39" s="14"/>
      <c r="H39" s="14"/>
      <c r="I39" s="14"/>
    </row>
    <row r="40" spans="1:9" s="8" customFormat="1" ht="20.100000000000001" customHeight="1">
      <c r="A40" s="14"/>
      <c r="B40" s="14"/>
      <c r="C40" s="14"/>
      <c r="D40" s="14"/>
      <c r="E40" s="14"/>
      <c r="F40" s="14"/>
      <c r="G40" s="14"/>
      <c r="H40" s="14"/>
      <c r="I40" s="14"/>
    </row>
    <row r="41" spans="1:9" s="8" customFormat="1" ht="20.100000000000001" customHeight="1">
      <c r="A41" s="14"/>
      <c r="B41" s="14"/>
      <c r="C41" s="14"/>
      <c r="D41" s="14"/>
      <c r="E41" s="14"/>
      <c r="F41" s="14"/>
      <c r="G41" s="14"/>
      <c r="H41" s="14"/>
      <c r="I41" s="14"/>
    </row>
    <row r="42" spans="1:9" s="8" customFormat="1" ht="20.100000000000001" customHeight="1">
      <c r="A42" s="14"/>
      <c r="B42" s="14"/>
      <c r="C42" s="14"/>
      <c r="D42" s="14"/>
      <c r="E42" s="14"/>
      <c r="F42" s="14"/>
      <c r="G42" s="14"/>
      <c r="H42" s="14"/>
      <c r="I42" s="14"/>
    </row>
    <row r="43" spans="1:9" s="8" customFormat="1" ht="20.100000000000001" customHeight="1">
      <c r="A43" s="14"/>
      <c r="B43" s="14"/>
      <c r="C43" s="14"/>
      <c r="D43" s="14"/>
      <c r="E43" s="14"/>
      <c r="F43" s="14"/>
      <c r="G43" s="14"/>
      <c r="H43" s="14"/>
      <c r="I43" s="14"/>
    </row>
    <row r="44" spans="1:9" s="8" customFormat="1" ht="20.100000000000001" customHeight="1">
      <c r="A44" s="14"/>
      <c r="B44" s="14"/>
      <c r="C44" s="14"/>
      <c r="D44" s="14"/>
      <c r="E44" s="14"/>
      <c r="F44" s="14"/>
      <c r="G44" s="14"/>
      <c r="H44" s="14"/>
      <c r="I44" s="14"/>
    </row>
    <row r="45" spans="1:9" s="8" customFormat="1" ht="20.100000000000001" customHeight="1">
      <c r="A45" s="14"/>
      <c r="B45" s="14"/>
      <c r="C45" s="14"/>
      <c r="D45" s="14"/>
      <c r="E45" s="14"/>
      <c r="F45" s="14"/>
      <c r="G45" s="14"/>
      <c r="H45" s="14"/>
      <c r="I45" s="14"/>
    </row>
    <row r="46" spans="1:9" s="8" customFormat="1" ht="20.100000000000001" customHeight="1">
      <c r="A46" s="14"/>
      <c r="B46" s="14"/>
      <c r="C46" s="14"/>
      <c r="D46" s="14"/>
      <c r="E46" s="14"/>
      <c r="F46" s="14"/>
      <c r="G46" s="14"/>
      <c r="H46" s="14"/>
      <c r="I46" s="14"/>
    </row>
    <row r="47" spans="1:9" s="8" customFormat="1" ht="20.100000000000001" customHeight="1">
      <c r="A47" s="14"/>
      <c r="B47" s="14"/>
      <c r="C47" s="14"/>
      <c r="D47" s="14"/>
      <c r="E47" s="14"/>
      <c r="F47" s="14"/>
      <c r="G47" s="14"/>
      <c r="H47" s="14"/>
      <c r="I47" s="14"/>
    </row>
    <row r="48" spans="1:9" s="8" customFormat="1" ht="20.100000000000001" customHeight="1">
      <c r="A48" s="14"/>
      <c r="B48" s="14"/>
      <c r="C48" s="14"/>
      <c r="D48" s="14"/>
      <c r="E48" s="14"/>
      <c r="F48" s="14"/>
      <c r="G48" s="14"/>
      <c r="H48" s="14"/>
      <c r="I48" s="14"/>
    </row>
    <row r="49" spans="1:9" s="8" customFormat="1" ht="20.100000000000001" customHeight="1">
      <c r="A49" s="14"/>
      <c r="B49" s="14"/>
      <c r="C49" s="14"/>
      <c r="D49" s="14"/>
      <c r="E49" s="14"/>
      <c r="F49" s="14"/>
      <c r="G49" s="14"/>
      <c r="H49" s="14"/>
      <c r="I49" s="14"/>
    </row>
    <row r="50" spans="1:9" s="8" customFormat="1" ht="20.100000000000001" customHeight="1">
      <c r="A50" s="14"/>
      <c r="B50" s="14"/>
      <c r="C50" s="14"/>
      <c r="D50" s="14"/>
      <c r="E50" s="14"/>
      <c r="F50" s="14"/>
      <c r="G50" s="14"/>
      <c r="H50" s="14"/>
      <c r="I50" s="14"/>
    </row>
    <row r="51" spans="1:9" s="8" customFormat="1" ht="20.100000000000001" customHeight="1">
      <c r="A51" s="14"/>
      <c r="B51" s="14"/>
      <c r="C51" s="14"/>
      <c r="D51" s="14"/>
      <c r="E51" s="14"/>
      <c r="F51" s="14"/>
      <c r="G51" s="14"/>
      <c r="H51" s="14"/>
      <c r="I51" s="14"/>
    </row>
    <row r="52" spans="1:9" s="8" customFormat="1" ht="20.100000000000001" customHeight="1">
      <c r="A52" s="14"/>
      <c r="B52" s="14"/>
      <c r="C52" s="14"/>
      <c r="D52" s="14"/>
      <c r="E52" s="14"/>
      <c r="F52" s="14"/>
      <c r="G52" s="14"/>
      <c r="H52" s="14"/>
      <c r="I52" s="14"/>
    </row>
    <row r="53" spans="1:9" s="8" customFormat="1" ht="20.100000000000001" customHeight="1">
      <c r="A53" s="14"/>
      <c r="B53" s="14"/>
      <c r="C53" s="14"/>
      <c r="D53" s="14"/>
      <c r="E53" s="14"/>
      <c r="F53" s="14"/>
      <c r="G53" s="14"/>
      <c r="H53" s="14"/>
      <c r="I53" s="14"/>
    </row>
    <row r="54" spans="1:9" s="8" customFormat="1" ht="20.100000000000001" customHeight="1">
      <c r="A54" s="14"/>
      <c r="B54" s="14"/>
      <c r="C54" s="14"/>
      <c r="D54" s="14"/>
      <c r="E54" s="14"/>
      <c r="F54" s="14"/>
      <c r="G54" s="14"/>
      <c r="H54" s="14"/>
      <c r="I54" s="14"/>
    </row>
    <row r="55" spans="1:9" s="8" customFormat="1" ht="20.100000000000001" customHeight="1">
      <c r="A55" s="14"/>
      <c r="B55" s="14"/>
      <c r="C55" s="14"/>
      <c r="D55" s="14"/>
      <c r="E55" s="14"/>
      <c r="F55" s="14"/>
      <c r="G55" s="14"/>
      <c r="H55" s="14"/>
      <c r="I55" s="14"/>
    </row>
    <row r="56" spans="1:9" s="8" customFormat="1" ht="20.100000000000001" customHeight="1">
      <c r="A56" s="14"/>
      <c r="B56" s="14"/>
      <c r="C56" s="14"/>
      <c r="D56" s="14"/>
      <c r="E56" s="14"/>
      <c r="F56" s="14"/>
      <c r="G56" s="14"/>
      <c r="H56" s="14"/>
      <c r="I56" s="14"/>
    </row>
    <row r="57" spans="1:9" s="8" customFormat="1" ht="20.100000000000001" customHeight="1">
      <c r="A57" s="14"/>
      <c r="B57" s="14"/>
      <c r="C57" s="14"/>
      <c r="D57" s="14"/>
      <c r="E57" s="14"/>
      <c r="F57" s="14"/>
      <c r="G57" s="14"/>
      <c r="H57" s="14"/>
      <c r="I57" s="14"/>
    </row>
    <row r="58" spans="1:9" s="8" customFormat="1" ht="20.100000000000001" customHeight="1">
      <c r="A58" s="14"/>
      <c r="B58" s="14"/>
      <c r="C58" s="14"/>
      <c r="D58" s="14"/>
      <c r="E58" s="14"/>
      <c r="F58" s="14"/>
      <c r="G58" s="14"/>
      <c r="H58" s="14"/>
      <c r="I58" s="14"/>
    </row>
    <row r="59" spans="1:9" s="8" customFormat="1" ht="20.100000000000001" customHeight="1">
      <c r="A59" s="14"/>
      <c r="B59" s="14"/>
      <c r="C59" s="14"/>
      <c r="D59" s="14"/>
      <c r="E59" s="14"/>
      <c r="F59" s="14"/>
      <c r="G59" s="14"/>
      <c r="H59" s="14"/>
      <c r="I59" s="14"/>
    </row>
    <row r="60" spans="1:9" s="8" customFormat="1" ht="20.100000000000001" customHeight="1">
      <c r="A60" s="14"/>
      <c r="B60" s="14"/>
      <c r="C60" s="14"/>
      <c r="D60" s="14"/>
      <c r="E60" s="14"/>
      <c r="F60" s="14"/>
      <c r="G60" s="14"/>
      <c r="H60" s="14"/>
      <c r="I60" s="14"/>
    </row>
    <row r="61" spans="1:9" s="8" customFormat="1" ht="20.100000000000001" customHeight="1">
      <c r="A61" s="14"/>
      <c r="B61" s="14"/>
      <c r="C61" s="14"/>
      <c r="D61" s="14"/>
      <c r="E61" s="14"/>
      <c r="F61" s="14"/>
      <c r="G61" s="14"/>
      <c r="H61" s="14"/>
      <c r="I61" s="14"/>
    </row>
    <row r="62" spans="1:9" s="8" customFormat="1" ht="20.100000000000001" customHeight="1">
      <c r="A62" s="14"/>
      <c r="B62" s="14"/>
      <c r="C62" s="14"/>
      <c r="D62" s="14"/>
      <c r="E62" s="14"/>
      <c r="F62" s="14"/>
      <c r="G62" s="14"/>
      <c r="H62" s="14"/>
      <c r="I62" s="14"/>
    </row>
    <row r="63" spans="1:9" s="8" customFormat="1" ht="20.100000000000001" customHeight="1">
      <c r="A63" s="14"/>
      <c r="B63" s="14"/>
      <c r="C63" s="14"/>
      <c r="D63" s="14"/>
      <c r="E63" s="14"/>
      <c r="F63" s="14"/>
      <c r="G63" s="14"/>
      <c r="H63" s="14"/>
      <c r="I63" s="14"/>
    </row>
    <row r="64" spans="1:9" s="8" customFormat="1" ht="20.100000000000001" customHeight="1">
      <c r="A64" s="14"/>
      <c r="B64" s="14"/>
      <c r="C64" s="14"/>
      <c r="D64" s="14"/>
      <c r="E64" s="14"/>
      <c r="F64" s="14"/>
      <c r="G64" s="14"/>
      <c r="H64" s="14"/>
      <c r="I64" s="14"/>
    </row>
    <row r="65" spans="1:9" s="8" customFormat="1" ht="20.100000000000001" customHeight="1">
      <c r="A65" s="14"/>
      <c r="B65" s="14"/>
      <c r="C65" s="14"/>
      <c r="D65" s="14"/>
      <c r="E65" s="14"/>
      <c r="F65" s="14"/>
      <c r="G65" s="14"/>
      <c r="H65" s="14"/>
      <c r="I65" s="14"/>
    </row>
    <row r="66" spans="1:9" s="8" customFormat="1" ht="20.100000000000001" customHeight="1">
      <c r="A66" s="14"/>
      <c r="B66" s="14"/>
      <c r="C66" s="14"/>
      <c r="D66" s="14"/>
      <c r="E66" s="14"/>
      <c r="F66" s="14"/>
      <c r="G66" s="14"/>
      <c r="H66" s="14"/>
      <c r="I66" s="14"/>
    </row>
    <row r="67" spans="1:9" s="8" customFormat="1" ht="20.100000000000001" customHeight="1">
      <c r="A67" s="14"/>
      <c r="B67" s="14"/>
      <c r="C67" s="14"/>
      <c r="D67" s="14"/>
      <c r="E67" s="14"/>
      <c r="F67" s="14"/>
      <c r="G67" s="14"/>
      <c r="H67" s="14"/>
      <c r="I67" s="14"/>
    </row>
    <row r="68" spans="1:9" s="8" customFormat="1" ht="20.100000000000001" customHeight="1">
      <c r="A68" s="14"/>
      <c r="B68" s="14"/>
      <c r="C68" s="14"/>
      <c r="D68" s="14"/>
      <c r="E68" s="14"/>
      <c r="F68" s="14"/>
      <c r="G68" s="14"/>
      <c r="H68" s="14"/>
      <c r="I68" s="14"/>
    </row>
    <row r="69" spans="1:9" s="8" customFormat="1" ht="20.100000000000001" customHeight="1">
      <c r="A69" s="14"/>
      <c r="B69" s="14"/>
      <c r="C69" s="14"/>
      <c r="D69" s="14"/>
      <c r="E69" s="14"/>
      <c r="F69" s="14"/>
      <c r="G69" s="14"/>
      <c r="H69" s="14"/>
      <c r="I69" s="14"/>
    </row>
    <row r="70" spans="1:9" s="8" customFormat="1" ht="20.100000000000001" customHeight="1">
      <c r="A70" s="14"/>
      <c r="B70" s="14"/>
      <c r="C70" s="14"/>
      <c r="D70" s="14"/>
      <c r="E70" s="14"/>
      <c r="F70" s="14"/>
      <c r="G70" s="14"/>
      <c r="H70" s="14"/>
      <c r="I70" s="14"/>
    </row>
    <row r="71" spans="1:9" s="8" customFormat="1" ht="20.100000000000001" customHeight="1">
      <c r="A71" s="14"/>
      <c r="B71" s="14"/>
      <c r="C71" s="14"/>
      <c r="D71" s="14"/>
      <c r="E71" s="14"/>
      <c r="F71" s="14"/>
      <c r="G71" s="14"/>
      <c r="H71" s="14"/>
      <c r="I71" s="14"/>
    </row>
    <row r="72" spans="1:9" s="8" customFormat="1" ht="20.100000000000001" customHeight="1">
      <c r="A72" s="14"/>
      <c r="B72" s="14"/>
      <c r="C72" s="14"/>
      <c r="D72" s="14"/>
      <c r="E72" s="14"/>
      <c r="F72" s="14"/>
      <c r="G72" s="14"/>
      <c r="H72" s="14"/>
      <c r="I72" s="14"/>
    </row>
    <row r="73" spans="1:9" s="8" customFormat="1" ht="20.100000000000001" customHeight="1">
      <c r="A73" s="14"/>
      <c r="B73" s="14"/>
      <c r="C73" s="14"/>
      <c r="D73" s="14"/>
      <c r="E73" s="14"/>
      <c r="F73" s="14"/>
      <c r="G73" s="14"/>
      <c r="H73" s="14"/>
      <c r="I73" s="14"/>
    </row>
    <row r="74" spans="1:9" s="8" customFormat="1" ht="20.100000000000001" customHeight="1">
      <c r="A74" s="14"/>
      <c r="B74" s="14"/>
      <c r="C74" s="14"/>
      <c r="D74" s="14"/>
      <c r="E74" s="14"/>
      <c r="F74" s="14"/>
      <c r="G74" s="14"/>
      <c r="H74" s="14"/>
      <c r="I74" s="14"/>
    </row>
    <row r="75" spans="1:9" s="8" customFormat="1" ht="20.100000000000001" customHeight="1"/>
    <row r="76" spans="1:9" s="8" customFormat="1" ht="20.100000000000001" customHeight="1"/>
    <row r="77" spans="1:9" s="8" customFormat="1" ht="20.100000000000001" customHeight="1"/>
    <row r="78" spans="1:9" s="8" customFormat="1" ht="20.100000000000001" customHeight="1"/>
    <row r="79" spans="1:9" s="8" customFormat="1" ht="20.100000000000001" customHeight="1"/>
    <row r="80" spans="1:9" s="8" customFormat="1" ht="20.100000000000001" customHeight="1"/>
    <row r="81" s="8" customFormat="1" ht="20.100000000000001" customHeight="1"/>
    <row r="82" s="8" customFormat="1" ht="20.100000000000001" customHeight="1"/>
    <row r="83" s="8" customFormat="1" ht="20.100000000000001" customHeight="1"/>
    <row r="84" s="8" customFormat="1" ht="20.100000000000001" customHeight="1"/>
    <row r="85" s="8" customFormat="1" ht="20.100000000000001" customHeight="1"/>
    <row r="86" s="8" customFormat="1" ht="20.100000000000001" customHeight="1"/>
    <row r="87" s="8" customFormat="1" ht="20.100000000000001" customHeight="1"/>
    <row r="88" s="8" customFormat="1" ht="20.100000000000001" customHeight="1"/>
    <row r="89" s="8" customFormat="1" ht="20.100000000000001" customHeight="1"/>
    <row r="90" s="8" customFormat="1" ht="20.100000000000001" customHeight="1"/>
    <row r="91" s="8" customFormat="1" ht="20.100000000000001" customHeight="1"/>
    <row r="92" s="8" customFormat="1" ht="20.100000000000001" customHeight="1"/>
    <row r="93" s="8" customFormat="1" ht="20.100000000000001" customHeight="1"/>
    <row r="94" s="8" customFormat="1" ht="20.100000000000001" customHeight="1"/>
    <row r="95" s="8" customFormat="1" ht="20.100000000000001" customHeight="1"/>
    <row r="96" s="8" customFormat="1" ht="20.100000000000001" customHeight="1"/>
    <row r="97" s="8" customFormat="1" ht="20.100000000000001" customHeight="1"/>
    <row r="98" s="8" customFormat="1" ht="20.100000000000001" customHeight="1"/>
    <row r="99" s="8" customFormat="1" ht="20.100000000000001" customHeight="1"/>
    <row r="100" s="8" customFormat="1" ht="20.100000000000001" customHeight="1"/>
    <row r="101" s="8" customFormat="1" ht="20.100000000000001" customHeight="1"/>
    <row r="102" s="8" customFormat="1" ht="20.100000000000001" customHeight="1"/>
    <row r="103" s="8" customFormat="1" ht="20.100000000000001" customHeight="1"/>
    <row r="104" s="8" customFormat="1" ht="20.100000000000001" customHeight="1"/>
    <row r="105" s="8" customFormat="1" ht="20.100000000000001" customHeight="1"/>
    <row r="106" s="8" customFormat="1" ht="20.100000000000001" customHeight="1"/>
    <row r="107" s="8" customFormat="1" ht="20.100000000000001" customHeight="1"/>
    <row r="108" s="8" customFormat="1" ht="20.100000000000001" customHeight="1"/>
    <row r="109" s="8" customFormat="1" ht="20.100000000000001" customHeight="1"/>
    <row r="110" s="8" customFormat="1" ht="20.100000000000001" customHeight="1"/>
    <row r="111" s="8" customFormat="1" ht="20.100000000000001" customHeight="1"/>
    <row r="112" s="8" customFormat="1" ht="20.100000000000001" customHeight="1"/>
    <row r="113" s="8" customFormat="1" ht="20.100000000000001" customHeight="1"/>
    <row r="114" s="8" customFormat="1" ht="20.100000000000001" customHeight="1"/>
    <row r="115" s="8" customFormat="1" ht="20.100000000000001" customHeight="1"/>
    <row r="116" s="8" customFormat="1" ht="20.100000000000001" customHeight="1"/>
    <row r="117" s="8" customFormat="1" ht="20.100000000000001" customHeight="1"/>
    <row r="118" s="8" customFormat="1" ht="20.100000000000001" customHeight="1"/>
    <row r="119" s="8" customFormat="1" ht="20.100000000000001" customHeight="1"/>
    <row r="120" s="8" customFormat="1" ht="20.100000000000001" customHeight="1"/>
    <row r="121" s="8" customFormat="1" ht="20.100000000000001" customHeight="1"/>
    <row r="122" s="8" customFormat="1" ht="20.100000000000001" customHeight="1"/>
    <row r="123" s="8" customFormat="1" ht="20.100000000000001" customHeight="1"/>
    <row r="124" s="8" customFormat="1" ht="20.100000000000001" customHeight="1"/>
    <row r="125" s="8" customFormat="1" ht="20.100000000000001" customHeight="1"/>
    <row r="126" s="8" customFormat="1" ht="20.100000000000001" customHeight="1"/>
    <row r="127" s="8" customFormat="1" ht="20.100000000000001" customHeight="1"/>
    <row r="128" s="8" customFormat="1" ht="20.100000000000001" customHeight="1"/>
    <row r="129" s="8" customFormat="1" ht="20.100000000000001" customHeight="1"/>
    <row r="130" s="8" customFormat="1" ht="20.100000000000001" customHeight="1"/>
    <row r="131" s="8" customFormat="1" ht="20.100000000000001" customHeight="1"/>
    <row r="132" s="8" customFormat="1" ht="20.100000000000001" customHeight="1"/>
    <row r="133" s="8" customFormat="1" ht="20.100000000000001" customHeight="1"/>
    <row r="134" s="8" customFormat="1" ht="20.100000000000001" customHeight="1"/>
    <row r="135" s="8" customFormat="1" ht="20.100000000000001" customHeight="1"/>
    <row r="136" s="8" customFormat="1" ht="20.100000000000001" customHeight="1"/>
    <row r="137" s="8" customFormat="1" ht="20.100000000000001" customHeight="1"/>
    <row r="138" s="8" customFormat="1" ht="20.100000000000001" customHeight="1"/>
    <row r="139" s="8" customFormat="1" ht="20.100000000000001" customHeight="1"/>
    <row r="140" s="8" customFormat="1" ht="20.100000000000001" customHeight="1"/>
    <row r="141" s="8" customFormat="1" ht="20.100000000000001" customHeight="1"/>
    <row r="142" s="8" customFormat="1" ht="20.100000000000001" customHeight="1"/>
    <row r="143" s="8" customFormat="1" ht="20.100000000000001" customHeight="1"/>
    <row r="144" s="8" customFormat="1" ht="20.100000000000001" customHeight="1"/>
    <row r="145" s="8" customFormat="1" ht="20.100000000000001" customHeight="1"/>
    <row r="146" s="8" customFormat="1" ht="20.100000000000001" customHeight="1"/>
    <row r="147" s="8" customFormat="1" ht="20.100000000000001" customHeight="1"/>
    <row r="148" s="8" customFormat="1" ht="20.100000000000001" customHeight="1"/>
    <row r="149" s="8" customFormat="1" ht="20.100000000000001" customHeight="1"/>
    <row r="150" s="8" customFormat="1" ht="20.100000000000001" customHeight="1"/>
    <row r="151" s="8" customFormat="1" ht="20.100000000000001" customHeight="1"/>
    <row r="152" s="8" customFormat="1" ht="20.100000000000001" customHeight="1"/>
    <row r="153" s="8" customFormat="1" ht="20.100000000000001" customHeight="1"/>
    <row r="154" s="8" customFormat="1" ht="20.100000000000001" customHeight="1"/>
    <row r="155" s="8" customFormat="1" ht="20.100000000000001" customHeight="1"/>
    <row r="156" s="8" customFormat="1" ht="20.100000000000001" customHeight="1"/>
    <row r="157" s="8" customFormat="1" ht="20.100000000000001" customHeight="1"/>
    <row r="158" s="8" customFormat="1" ht="20.100000000000001" customHeight="1"/>
    <row r="159" s="8" customFormat="1" ht="20.100000000000001" customHeight="1"/>
    <row r="160" s="8" customFormat="1" ht="20.100000000000001" customHeight="1"/>
    <row r="161" s="8" customFormat="1" ht="20.100000000000001" customHeight="1"/>
    <row r="162" s="8" customFormat="1" ht="20.100000000000001" customHeight="1"/>
    <row r="163" s="8" customFormat="1" ht="20.100000000000001" customHeight="1"/>
    <row r="164" s="8" customFormat="1" ht="20.100000000000001" customHeight="1"/>
    <row r="165" s="8" customFormat="1" ht="20.100000000000001" customHeight="1"/>
    <row r="166" s="8" customFormat="1" ht="20.100000000000001" customHeight="1"/>
    <row r="167" s="8" customFormat="1" ht="20.100000000000001" customHeight="1"/>
    <row r="168" s="8" customFormat="1" ht="20.100000000000001" customHeight="1"/>
    <row r="169" s="8" customFormat="1" ht="20.100000000000001" customHeight="1"/>
    <row r="170" s="8" customFormat="1" ht="20.100000000000001" customHeight="1"/>
    <row r="171" s="8" customFormat="1" ht="20.100000000000001" customHeight="1"/>
    <row r="172" s="8" customFormat="1" ht="20.100000000000001" customHeight="1"/>
    <row r="173" s="8" customFormat="1" ht="20.100000000000001" customHeight="1"/>
    <row r="174" s="8" customFormat="1" ht="20.100000000000001" customHeight="1"/>
    <row r="175" s="8" customFormat="1" ht="20.100000000000001" customHeight="1"/>
    <row r="176" s="8" customFormat="1" ht="20.100000000000001" customHeight="1"/>
    <row r="177" s="8" customFormat="1" ht="20.100000000000001" customHeight="1"/>
    <row r="178" s="8" customFormat="1" ht="20.100000000000001" customHeight="1"/>
    <row r="179" s="8" customFormat="1" ht="20.100000000000001" customHeight="1"/>
    <row r="180" s="8" customFormat="1" ht="20.100000000000001" customHeight="1"/>
    <row r="181" s="8" customFormat="1" ht="20.100000000000001" customHeight="1"/>
    <row r="182" s="8" customFormat="1" ht="20.100000000000001" customHeight="1"/>
    <row r="183" s="8" customFormat="1" ht="20.100000000000001" customHeight="1"/>
    <row r="184" s="8" customFormat="1" ht="20.100000000000001" customHeight="1"/>
    <row r="185" s="8" customFormat="1" ht="20.100000000000001" customHeight="1"/>
    <row r="186" s="8" customFormat="1" ht="20.100000000000001" customHeight="1"/>
    <row r="187" s="8" customFormat="1" ht="20.100000000000001" customHeight="1"/>
    <row r="188" s="8" customFormat="1"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sheetData>
  <mergeCells count="99">
    <mergeCell ref="G14:G15"/>
    <mergeCell ref="H14:H15"/>
    <mergeCell ref="B14:B15"/>
    <mergeCell ref="C14:C15"/>
    <mergeCell ref="D14:D15"/>
    <mergeCell ref="E14:E15"/>
    <mergeCell ref="F14:F15"/>
    <mergeCell ref="A35:I35"/>
    <mergeCell ref="A36:I36"/>
    <mergeCell ref="H8:H9"/>
    <mergeCell ref="B10:B11"/>
    <mergeCell ref="C10:C11"/>
    <mergeCell ref="D10:D11"/>
    <mergeCell ref="E10:E11"/>
    <mergeCell ref="F10:F11"/>
    <mergeCell ref="G10:G11"/>
    <mergeCell ref="H10:H11"/>
    <mergeCell ref="B8:B9"/>
    <mergeCell ref="C8:C9"/>
    <mergeCell ref="D8:D9"/>
    <mergeCell ref="E8:E9"/>
    <mergeCell ref="F8:F9"/>
    <mergeCell ref="G8:G9"/>
    <mergeCell ref="G12:G13"/>
    <mergeCell ref="H16:H17"/>
    <mergeCell ref="B18:B19"/>
    <mergeCell ref="C18:C19"/>
    <mergeCell ref="D18:D19"/>
    <mergeCell ref="E18:E19"/>
    <mergeCell ref="F18:F19"/>
    <mergeCell ref="G18:G19"/>
    <mergeCell ref="H18:H19"/>
    <mergeCell ref="B16:B17"/>
    <mergeCell ref="C16:C17"/>
    <mergeCell ref="D16:D17"/>
    <mergeCell ref="E16:E17"/>
    <mergeCell ref="F16:F17"/>
    <mergeCell ref="G16:G17"/>
    <mergeCell ref="H12:H13"/>
    <mergeCell ref="B12:B13"/>
    <mergeCell ref="C12:C13"/>
    <mergeCell ref="D12:D13"/>
    <mergeCell ref="E12:E13"/>
    <mergeCell ref="F12:F13"/>
    <mergeCell ref="H20:H21"/>
    <mergeCell ref="B22:B23"/>
    <mergeCell ref="C22:C23"/>
    <mergeCell ref="D22:D23"/>
    <mergeCell ref="E22:E23"/>
    <mergeCell ref="F22:F23"/>
    <mergeCell ref="G22:G23"/>
    <mergeCell ref="H22:H23"/>
    <mergeCell ref="B20:B21"/>
    <mergeCell ref="C20:C21"/>
    <mergeCell ref="D20:D21"/>
    <mergeCell ref="E20:E21"/>
    <mergeCell ref="F20:F21"/>
    <mergeCell ref="G20:G21"/>
    <mergeCell ref="H24:H25"/>
    <mergeCell ref="B26:B27"/>
    <mergeCell ref="C26:C27"/>
    <mergeCell ref="D26:D27"/>
    <mergeCell ref="E26:E27"/>
    <mergeCell ref="F26:F27"/>
    <mergeCell ref="G26:G27"/>
    <mergeCell ref="H26:H27"/>
    <mergeCell ref="B24:B25"/>
    <mergeCell ref="C24:C25"/>
    <mergeCell ref="D24:D25"/>
    <mergeCell ref="E24:E25"/>
    <mergeCell ref="F24:F25"/>
    <mergeCell ref="G24:G25"/>
    <mergeCell ref="A34:D34"/>
    <mergeCell ref="H28:H29"/>
    <mergeCell ref="B30:B31"/>
    <mergeCell ref="C30:C31"/>
    <mergeCell ref="D30:D31"/>
    <mergeCell ref="E30:E31"/>
    <mergeCell ref="F30:F31"/>
    <mergeCell ref="G30:G31"/>
    <mergeCell ref="H30:H31"/>
    <mergeCell ref="B28:B29"/>
    <mergeCell ref="C28:C29"/>
    <mergeCell ref="D28:D29"/>
    <mergeCell ref="E28:E29"/>
    <mergeCell ref="F28:F29"/>
    <mergeCell ref="G28:G29"/>
    <mergeCell ref="I8:I9"/>
    <mergeCell ref="I10:I11"/>
    <mergeCell ref="I12:I13"/>
    <mergeCell ref="I14:I15"/>
    <mergeCell ref="I16:I17"/>
    <mergeCell ref="I28:I29"/>
    <mergeCell ref="I30:I31"/>
    <mergeCell ref="I18:I19"/>
    <mergeCell ref="I20:I21"/>
    <mergeCell ref="I22:I23"/>
    <mergeCell ref="I24:I25"/>
    <mergeCell ref="I26:I27"/>
  </mergeCells>
  <pageMargins left="0.98425196850393704" right="0.98425196850393704" top="0.94488188976377996" bottom="1.49606299212598" header="0.511811023622047" footer="1.1811023622047201"/>
  <pageSetup paperSize="9" firstPageNumber="397"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I269"/>
  <sheetViews>
    <sheetView workbookViewId="0">
      <selection activeCell="G4" sqref="G4"/>
    </sheetView>
  </sheetViews>
  <sheetFormatPr defaultRowHeight="15"/>
  <cols>
    <col min="1" max="1" width="24.42578125" style="3" customWidth="1"/>
    <col min="2" max="4" width="10.5703125" style="3" hidden="1" customWidth="1"/>
    <col min="5" max="8" width="10.5703125" style="3" customWidth="1"/>
    <col min="9" max="16384" width="9.140625" style="10"/>
  </cols>
  <sheetData>
    <row r="1" spans="1:9" s="3" customFormat="1" ht="24" customHeight="1">
      <c r="A1" s="1" t="s">
        <v>806</v>
      </c>
      <c r="B1" s="1"/>
      <c r="C1" s="1"/>
    </row>
    <row r="2" spans="1:9" s="3" customFormat="1" ht="20.100000000000001" customHeight="1">
      <c r="A2" s="1" t="s">
        <v>351</v>
      </c>
      <c r="B2" s="1"/>
    </row>
    <row r="3" spans="1:9" s="3" customFormat="1" ht="20.100000000000001" customHeight="1">
      <c r="A3" s="4" t="s">
        <v>352</v>
      </c>
      <c r="B3" s="1"/>
    </row>
    <row r="4" spans="1:9" ht="28.5" customHeight="1">
      <c r="A4" s="123"/>
      <c r="B4" s="123"/>
      <c r="C4" s="123"/>
      <c r="D4" s="10"/>
      <c r="E4" s="123"/>
      <c r="F4" s="180"/>
      <c r="G4" s="179"/>
      <c r="H4" s="179" t="s">
        <v>333</v>
      </c>
      <c r="I4" s="11"/>
    </row>
    <row r="5" spans="1:9" ht="39.75" customHeight="1">
      <c r="A5" s="11"/>
      <c r="B5" s="12">
        <v>2010</v>
      </c>
      <c r="C5" s="131">
        <v>2014</v>
      </c>
      <c r="D5" s="131">
        <v>2015</v>
      </c>
      <c r="E5" s="131">
        <v>2016</v>
      </c>
      <c r="F5" s="131">
        <v>2017</v>
      </c>
      <c r="G5" s="131">
        <v>2018</v>
      </c>
      <c r="H5" s="131">
        <v>2019</v>
      </c>
      <c r="I5" s="131" t="s">
        <v>601</v>
      </c>
    </row>
    <row r="6" spans="1:9" ht="27.75" customHeight="1">
      <c r="A6" s="185" t="s">
        <v>2</v>
      </c>
      <c r="B6" s="181">
        <v>69.599999999999994</v>
      </c>
      <c r="C6" s="181">
        <v>102.6</v>
      </c>
      <c r="D6" s="181">
        <v>135</v>
      </c>
      <c r="E6" s="181">
        <v>132.41</v>
      </c>
      <c r="F6" s="181">
        <v>159.97999999999999</v>
      </c>
      <c r="G6" s="181">
        <v>123.4</v>
      </c>
      <c r="H6" s="181">
        <v>106.8</v>
      </c>
      <c r="I6" s="181">
        <v>110.9</v>
      </c>
    </row>
    <row r="7" spans="1:9" ht="15.75" customHeight="1">
      <c r="A7" s="19" t="s">
        <v>3</v>
      </c>
      <c r="B7" s="182">
        <v>13.6</v>
      </c>
      <c r="C7" s="182">
        <v>36.799999999999997</v>
      </c>
      <c r="D7" s="182">
        <v>130.80000000000001</v>
      </c>
      <c r="E7" s="182">
        <v>165.7</v>
      </c>
      <c r="F7" s="182">
        <v>175.3</v>
      </c>
      <c r="G7" s="182">
        <v>113.5</v>
      </c>
      <c r="H7" s="11">
        <v>94.7</v>
      </c>
      <c r="I7" s="11">
        <v>79.400000000000006</v>
      </c>
    </row>
    <row r="8" spans="1:9" ht="15.75" customHeight="1">
      <c r="A8" s="186" t="s">
        <v>4</v>
      </c>
      <c r="B8" s="182"/>
      <c r="C8" s="182"/>
      <c r="D8" s="182"/>
      <c r="E8" s="182"/>
      <c r="F8" s="182"/>
      <c r="G8" s="182"/>
      <c r="H8" s="11"/>
      <c r="I8" s="11"/>
    </row>
    <row r="9" spans="1:9" ht="15.75" customHeight="1">
      <c r="A9" s="19" t="s">
        <v>5</v>
      </c>
      <c r="B9" s="182">
        <v>124.7</v>
      </c>
      <c r="C9" s="182">
        <v>188</v>
      </c>
      <c r="D9" s="182">
        <v>288.60000000000002</v>
      </c>
      <c r="E9" s="182">
        <v>273.52999999999997</v>
      </c>
      <c r="F9" s="182">
        <v>282.91000000000003</v>
      </c>
      <c r="G9" s="182">
        <v>317.89999999999998</v>
      </c>
      <c r="H9" s="11">
        <v>177.7</v>
      </c>
      <c r="I9" s="11">
        <v>225.5</v>
      </c>
    </row>
    <row r="10" spans="1:9" ht="15.75" customHeight="1">
      <c r="A10" s="186" t="s">
        <v>6</v>
      </c>
      <c r="B10" s="182"/>
      <c r="C10" s="182"/>
      <c r="D10" s="182"/>
      <c r="E10" s="182"/>
      <c r="F10" s="182"/>
      <c r="G10" s="182" t="s">
        <v>353</v>
      </c>
      <c r="H10" s="11"/>
      <c r="I10" s="11"/>
    </row>
    <row r="11" spans="1:9" ht="15.75" customHeight="1">
      <c r="A11" s="19" t="s">
        <v>7</v>
      </c>
      <c r="B11" s="182">
        <v>73.599999999999994</v>
      </c>
      <c r="C11" s="182">
        <v>98.8</v>
      </c>
      <c r="D11" s="182">
        <v>71.2</v>
      </c>
      <c r="E11" s="182">
        <v>76.64</v>
      </c>
      <c r="F11" s="182">
        <v>67.260000000000005</v>
      </c>
      <c r="G11" s="182">
        <v>69.900000000000006</v>
      </c>
      <c r="H11" s="11">
        <v>74.7</v>
      </c>
      <c r="I11" s="11">
        <v>74.900000000000006</v>
      </c>
    </row>
    <row r="12" spans="1:9" ht="15.75" customHeight="1">
      <c r="A12" s="186" t="s">
        <v>8</v>
      </c>
      <c r="B12" s="182"/>
      <c r="C12" s="182"/>
      <c r="D12" s="182"/>
      <c r="E12" s="182"/>
      <c r="F12" s="182"/>
      <c r="G12" s="182"/>
      <c r="H12" s="11"/>
      <c r="I12" s="11"/>
    </row>
    <row r="13" spans="1:9" ht="15.75" customHeight="1">
      <c r="A13" s="19" t="s">
        <v>9</v>
      </c>
      <c r="B13" s="182">
        <v>1217.3</v>
      </c>
      <c r="C13" s="182">
        <v>2426.3000000000002</v>
      </c>
      <c r="D13" s="182">
        <v>2172.1</v>
      </c>
      <c r="E13" s="182">
        <v>2179.59</v>
      </c>
      <c r="F13" s="182">
        <v>4678.22</v>
      </c>
      <c r="G13" s="182">
        <v>70.2</v>
      </c>
      <c r="H13" s="11">
        <v>71.8</v>
      </c>
      <c r="I13" s="11">
        <v>71.7</v>
      </c>
    </row>
    <row r="14" spans="1:9" ht="15.75" customHeight="1">
      <c r="A14" s="19" t="s">
        <v>10</v>
      </c>
      <c r="B14" s="182"/>
      <c r="C14" s="182"/>
      <c r="D14" s="182"/>
      <c r="E14" s="182"/>
      <c r="F14" s="182"/>
      <c r="G14" s="182"/>
      <c r="H14" s="11"/>
      <c r="I14" s="11"/>
    </row>
    <row r="15" spans="1:9" ht="15.75" customHeight="1">
      <c r="A15" s="19" t="s">
        <v>11</v>
      </c>
      <c r="B15" s="182">
        <v>61.8</v>
      </c>
      <c r="C15" s="182">
        <v>60.4</v>
      </c>
      <c r="D15" s="182">
        <v>70.900000000000006</v>
      </c>
      <c r="E15" s="182">
        <v>63.99</v>
      </c>
      <c r="F15" s="182">
        <v>62.92</v>
      </c>
      <c r="G15" s="182">
        <v>75.7</v>
      </c>
      <c r="H15" s="11">
        <v>76.099999999999994</v>
      </c>
      <c r="I15" s="11">
        <v>73.599999999999994</v>
      </c>
    </row>
    <row r="16" spans="1:9" ht="15.75" customHeight="1">
      <c r="A16" s="19" t="s">
        <v>12</v>
      </c>
      <c r="B16" s="182"/>
      <c r="C16" s="182"/>
      <c r="D16" s="182"/>
      <c r="E16" s="182"/>
      <c r="F16" s="182"/>
      <c r="G16" s="182"/>
      <c r="H16" s="11"/>
      <c r="I16" s="11"/>
    </row>
    <row r="17" spans="1:9" ht="15.75" customHeight="1">
      <c r="A17" s="19" t="s">
        <v>13</v>
      </c>
      <c r="B17" s="182">
        <v>41.6</v>
      </c>
      <c r="C17" s="182">
        <v>62.4</v>
      </c>
      <c r="D17" s="182">
        <v>51.8</v>
      </c>
      <c r="E17" s="182">
        <v>57.45</v>
      </c>
      <c r="F17" s="182">
        <v>60.48</v>
      </c>
      <c r="G17" s="182">
        <v>64.400000000000006</v>
      </c>
      <c r="H17" s="11">
        <v>92.3</v>
      </c>
      <c r="I17" s="11">
        <v>96</v>
      </c>
    </row>
    <row r="18" spans="1:9" ht="15.75" customHeight="1">
      <c r="A18" s="19" t="s">
        <v>14</v>
      </c>
      <c r="B18" s="182"/>
      <c r="C18" s="182"/>
      <c r="D18" s="182"/>
      <c r="E18" s="182"/>
      <c r="F18" s="182"/>
      <c r="G18" s="182"/>
      <c r="H18" s="11"/>
      <c r="I18" s="11"/>
    </row>
    <row r="19" spans="1:9" ht="15.75" customHeight="1">
      <c r="A19" s="19" t="s">
        <v>15</v>
      </c>
      <c r="B19" s="182">
        <v>52.5</v>
      </c>
      <c r="C19" s="182">
        <v>67.599999999999994</v>
      </c>
      <c r="D19" s="182">
        <v>111.8</v>
      </c>
      <c r="E19" s="182">
        <v>110.8</v>
      </c>
      <c r="F19" s="182">
        <v>116.52</v>
      </c>
      <c r="G19" s="182">
        <v>111.8</v>
      </c>
      <c r="H19" s="11">
        <v>119.3</v>
      </c>
      <c r="I19" s="11">
        <v>113.7</v>
      </c>
    </row>
    <row r="20" spans="1:9" ht="15.75" customHeight="1">
      <c r="A20" s="19" t="s">
        <v>16</v>
      </c>
      <c r="B20" s="182"/>
      <c r="C20" s="182"/>
      <c r="D20" s="182"/>
      <c r="E20" s="182"/>
      <c r="F20" s="182"/>
      <c r="G20" s="182"/>
      <c r="H20" s="11"/>
      <c r="I20" s="11"/>
    </row>
    <row r="21" spans="1:9" ht="15.75" customHeight="1">
      <c r="A21" s="19" t="s">
        <v>17</v>
      </c>
      <c r="B21" s="182">
        <v>38.700000000000003</v>
      </c>
      <c r="C21" s="182">
        <v>98.5</v>
      </c>
      <c r="D21" s="182">
        <v>241.4</v>
      </c>
      <c r="E21" s="182">
        <v>258.54000000000002</v>
      </c>
      <c r="F21" s="182">
        <v>260.77</v>
      </c>
      <c r="G21" s="182">
        <v>233.9</v>
      </c>
      <c r="H21" s="11">
        <v>218.7</v>
      </c>
      <c r="I21" s="11">
        <v>286.39999999999998</v>
      </c>
    </row>
    <row r="22" spans="1:9" ht="15.75" customHeight="1">
      <c r="A22" s="19" t="s">
        <v>18</v>
      </c>
      <c r="B22" s="182"/>
      <c r="C22" s="182"/>
      <c r="D22" s="182"/>
      <c r="E22" s="182"/>
      <c r="F22" s="182"/>
      <c r="G22" s="182"/>
      <c r="H22" s="11"/>
      <c r="I22" s="11"/>
    </row>
    <row r="23" spans="1:9" ht="15.75" customHeight="1">
      <c r="A23" s="19" t="s">
        <v>19</v>
      </c>
      <c r="B23" s="182">
        <v>78.099999999999994</v>
      </c>
      <c r="C23" s="182">
        <v>108</v>
      </c>
      <c r="D23" s="182">
        <v>233.1</v>
      </c>
      <c r="E23" s="182">
        <v>236.07</v>
      </c>
      <c r="F23" s="182">
        <v>190.96</v>
      </c>
      <c r="G23" s="182">
        <v>214.1</v>
      </c>
      <c r="H23" s="11">
        <v>119.6</v>
      </c>
      <c r="I23" s="11">
        <v>127.5</v>
      </c>
    </row>
    <row r="24" spans="1:9" ht="15.75" customHeight="1">
      <c r="A24" s="19" t="s">
        <v>20</v>
      </c>
      <c r="B24" s="182"/>
      <c r="C24" s="182"/>
      <c r="D24" s="182"/>
      <c r="E24" s="182"/>
      <c r="F24" s="182"/>
      <c r="G24" s="182"/>
      <c r="H24" s="11"/>
      <c r="I24" s="11"/>
    </row>
    <row r="25" spans="1:9" ht="15.75" customHeight="1">
      <c r="A25" s="19" t="s">
        <v>21</v>
      </c>
      <c r="B25" s="182">
        <v>66.099999999999994</v>
      </c>
      <c r="C25" s="182">
        <v>79.2</v>
      </c>
      <c r="D25" s="182">
        <v>116.3</v>
      </c>
      <c r="E25" s="182">
        <v>114.45</v>
      </c>
      <c r="F25" s="182">
        <v>154.77000000000001</v>
      </c>
      <c r="G25" s="182">
        <v>117.5</v>
      </c>
      <c r="H25" s="11">
        <v>66.8</v>
      </c>
      <c r="I25" s="11">
        <v>68.900000000000006</v>
      </c>
    </row>
    <row r="26" spans="1:9" ht="15.75" customHeight="1">
      <c r="A26" s="19" t="s">
        <v>22</v>
      </c>
      <c r="B26" s="182"/>
      <c r="C26" s="182"/>
      <c r="D26" s="182"/>
      <c r="E26" s="182"/>
      <c r="F26" s="182"/>
      <c r="G26" s="182"/>
      <c r="H26" s="11"/>
      <c r="I26" s="11"/>
    </row>
    <row r="27" spans="1:9" ht="15.75" customHeight="1">
      <c r="A27" s="19" t="s">
        <v>23</v>
      </c>
      <c r="B27" s="182">
        <v>56.9</v>
      </c>
      <c r="C27" s="182">
        <v>103.8</v>
      </c>
      <c r="D27" s="182">
        <v>119.8</v>
      </c>
      <c r="E27" s="182">
        <v>133.41999999999999</v>
      </c>
      <c r="F27" s="182">
        <v>157.77000000000001</v>
      </c>
      <c r="G27" s="182">
        <v>164.7</v>
      </c>
      <c r="H27" s="11">
        <v>223.5</v>
      </c>
      <c r="I27" s="11">
        <v>181.3</v>
      </c>
    </row>
    <row r="28" spans="1:9" ht="15.75" customHeight="1">
      <c r="A28" s="19" t="s">
        <v>24</v>
      </c>
      <c r="B28" s="182"/>
      <c r="C28" s="182"/>
      <c r="D28" s="182"/>
      <c r="E28" s="182"/>
      <c r="F28" s="182"/>
      <c r="G28" s="182"/>
      <c r="H28" s="11"/>
      <c r="I28" s="11"/>
    </row>
    <row r="29" spans="1:9" ht="15.75" customHeight="1">
      <c r="A29" s="19" t="s">
        <v>25</v>
      </c>
      <c r="B29" s="182">
        <v>24.2</v>
      </c>
      <c r="C29" s="182">
        <v>116.7</v>
      </c>
      <c r="D29" s="182">
        <v>122.6</v>
      </c>
      <c r="E29" s="182">
        <v>130.08000000000001</v>
      </c>
      <c r="F29" s="182">
        <v>150.65</v>
      </c>
      <c r="G29" s="182">
        <v>154.9</v>
      </c>
      <c r="H29" s="11">
        <v>107.4</v>
      </c>
      <c r="I29" s="11">
        <v>89.7</v>
      </c>
    </row>
    <row r="30" spans="1:9" ht="15.75" customHeight="1">
      <c r="A30" s="22" t="s">
        <v>26</v>
      </c>
      <c r="B30" s="192"/>
      <c r="C30" s="180"/>
      <c r="D30" s="180"/>
      <c r="E30" s="180"/>
      <c r="F30" s="180"/>
      <c r="G30" s="180"/>
      <c r="H30" s="180"/>
      <c r="I30" s="123"/>
    </row>
    <row r="31" spans="1:9" ht="7.5" customHeight="1">
      <c r="A31" s="519"/>
      <c r="B31" s="519"/>
      <c r="C31" s="519"/>
      <c r="D31" s="519"/>
      <c r="E31" s="519"/>
      <c r="F31" s="519"/>
      <c r="G31" s="519"/>
      <c r="H31" s="519"/>
      <c r="I31" s="519"/>
    </row>
    <row r="32" spans="1:9" ht="15.75" customHeight="1">
      <c r="A32" s="444" t="s">
        <v>354</v>
      </c>
      <c r="B32" s="444"/>
      <c r="C32" s="444"/>
      <c r="D32" s="444"/>
      <c r="E32" s="444"/>
      <c r="F32" s="10"/>
      <c r="G32" s="10"/>
      <c r="H32" s="10"/>
    </row>
    <row r="33" spans="1:9" ht="26.25" customHeight="1">
      <c r="A33" s="520" t="s">
        <v>355</v>
      </c>
      <c r="B33" s="520"/>
      <c r="C33" s="520"/>
      <c r="D33" s="520"/>
      <c r="E33" s="520"/>
      <c r="F33" s="520"/>
      <c r="G33" s="520"/>
      <c r="H33" s="520"/>
      <c r="I33" s="520"/>
    </row>
    <row r="34" spans="1:9" ht="15.75" customHeight="1">
      <c r="A34" s="446" t="s">
        <v>356</v>
      </c>
      <c r="B34" s="447"/>
      <c r="C34" s="10"/>
      <c r="D34" s="10"/>
      <c r="E34" s="10"/>
      <c r="F34" s="10"/>
      <c r="G34" s="10"/>
      <c r="H34" s="10"/>
    </row>
    <row r="35" spans="1:9" ht="26.25" customHeight="1">
      <c r="A35" s="521" t="s">
        <v>357</v>
      </c>
      <c r="B35" s="521"/>
      <c r="C35" s="521"/>
      <c r="D35" s="521"/>
      <c r="E35" s="521"/>
      <c r="F35" s="521"/>
      <c r="G35" s="521"/>
      <c r="H35" s="521"/>
      <c r="I35" s="521"/>
    </row>
    <row r="36" spans="1:9" ht="20.100000000000001" customHeight="1">
      <c r="A36" s="11"/>
      <c r="B36" s="11"/>
      <c r="C36" s="11"/>
      <c r="D36" s="11"/>
      <c r="E36" s="11"/>
      <c r="F36" s="11"/>
      <c r="G36" s="11"/>
      <c r="H36" s="11"/>
      <c r="I36" s="11"/>
    </row>
    <row r="37" spans="1:9" ht="20.100000000000001" customHeight="1">
      <c r="A37" s="11"/>
      <c r="B37" s="11"/>
      <c r="C37" s="11"/>
      <c r="D37" s="11"/>
      <c r="E37" s="11"/>
      <c r="F37" s="11"/>
      <c r="G37" s="11"/>
      <c r="H37" s="11"/>
      <c r="I37" s="11"/>
    </row>
    <row r="38" spans="1:9" ht="20.100000000000001" customHeight="1">
      <c r="A38" s="11"/>
      <c r="B38" s="11"/>
      <c r="C38" s="11"/>
      <c r="D38" s="11"/>
      <c r="E38" s="11"/>
      <c r="F38" s="11"/>
      <c r="G38" s="11"/>
      <c r="H38" s="11"/>
      <c r="I38" s="11"/>
    </row>
    <row r="39" spans="1:9" ht="20.100000000000001" customHeight="1">
      <c r="A39" s="11"/>
      <c r="B39" s="11"/>
      <c r="C39" s="11"/>
      <c r="D39" s="11"/>
      <c r="E39" s="11"/>
      <c r="F39" s="11"/>
      <c r="G39" s="11"/>
      <c r="H39" s="11"/>
      <c r="I39" s="11"/>
    </row>
    <row r="40" spans="1:9" ht="20.100000000000001" customHeight="1">
      <c r="A40" s="11"/>
      <c r="B40" s="11"/>
      <c r="C40" s="11"/>
      <c r="D40" s="11"/>
      <c r="E40" s="11"/>
      <c r="F40" s="11"/>
      <c r="G40" s="11"/>
      <c r="H40" s="11"/>
      <c r="I40" s="11"/>
    </row>
    <row r="41" spans="1:9" ht="20.100000000000001" customHeight="1">
      <c r="A41" s="11"/>
      <c r="B41" s="11"/>
      <c r="C41" s="11"/>
      <c r="D41" s="11"/>
      <c r="E41" s="11"/>
      <c r="F41" s="11"/>
      <c r="G41" s="11"/>
      <c r="H41" s="11"/>
      <c r="I41" s="11"/>
    </row>
    <row r="42" spans="1:9" ht="20.100000000000001" customHeight="1">
      <c r="A42" s="11"/>
      <c r="B42" s="11"/>
      <c r="C42" s="11"/>
      <c r="D42" s="11"/>
      <c r="E42" s="11"/>
      <c r="F42" s="11"/>
      <c r="G42" s="11"/>
      <c r="H42" s="11"/>
      <c r="I42" s="11"/>
    </row>
    <row r="43" spans="1:9" ht="20.100000000000001" customHeight="1">
      <c r="A43" s="11"/>
      <c r="B43" s="11"/>
      <c r="C43" s="11"/>
      <c r="D43" s="11"/>
      <c r="E43" s="11"/>
      <c r="F43" s="11"/>
      <c r="G43" s="11"/>
      <c r="H43" s="11"/>
      <c r="I43" s="11"/>
    </row>
    <row r="44" spans="1:9" ht="20.100000000000001" customHeight="1">
      <c r="A44" s="11"/>
      <c r="B44" s="11"/>
      <c r="C44" s="11"/>
      <c r="D44" s="11"/>
      <c r="E44" s="11"/>
      <c r="F44" s="11"/>
      <c r="G44" s="11"/>
      <c r="H44" s="11"/>
      <c r="I44" s="11"/>
    </row>
    <row r="45" spans="1:9" ht="20.100000000000001" customHeight="1">
      <c r="A45" s="11"/>
      <c r="B45" s="11"/>
      <c r="C45" s="11"/>
      <c r="D45" s="11"/>
      <c r="E45" s="11"/>
      <c r="F45" s="11"/>
      <c r="G45" s="11"/>
      <c r="H45" s="11"/>
      <c r="I45" s="11"/>
    </row>
    <row r="46" spans="1:9" ht="20.100000000000001" customHeight="1">
      <c r="A46" s="11"/>
      <c r="B46" s="11"/>
      <c r="C46" s="11"/>
      <c r="D46" s="11"/>
      <c r="E46" s="11"/>
      <c r="F46" s="11"/>
      <c r="G46" s="11"/>
      <c r="H46" s="11"/>
      <c r="I46" s="11"/>
    </row>
    <row r="47" spans="1:9" ht="20.100000000000001" customHeight="1">
      <c r="A47" s="11"/>
      <c r="B47" s="11"/>
      <c r="C47" s="11"/>
      <c r="D47" s="11"/>
      <c r="E47" s="11"/>
      <c r="F47" s="11"/>
      <c r="G47" s="11"/>
      <c r="H47" s="11"/>
      <c r="I47" s="11"/>
    </row>
    <row r="48" spans="1:9" ht="20.100000000000001" customHeight="1">
      <c r="A48" s="11"/>
      <c r="B48" s="11"/>
      <c r="C48" s="11"/>
      <c r="D48" s="11"/>
      <c r="E48" s="11"/>
      <c r="F48" s="11"/>
      <c r="G48" s="11"/>
      <c r="H48" s="11"/>
      <c r="I48" s="11"/>
    </row>
    <row r="49" spans="1:9" ht="14.25">
      <c r="A49" s="11"/>
      <c r="B49" s="11"/>
      <c r="C49" s="11"/>
      <c r="D49" s="11"/>
      <c r="E49" s="11"/>
      <c r="F49" s="11"/>
      <c r="G49" s="11"/>
      <c r="H49" s="11"/>
      <c r="I49" s="11"/>
    </row>
    <row r="50" spans="1:9" ht="14.25">
      <c r="A50" s="11"/>
      <c r="B50" s="11"/>
      <c r="C50" s="11"/>
      <c r="D50" s="11"/>
      <c r="E50" s="11"/>
      <c r="F50" s="11"/>
      <c r="G50" s="11"/>
      <c r="H50" s="11"/>
      <c r="I50" s="11"/>
    </row>
    <row r="51" spans="1:9" ht="14.25">
      <c r="A51" s="11"/>
      <c r="B51" s="11"/>
      <c r="C51" s="11"/>
      <c r="D51" s="11"/>
      <c r="E51" s="11"/>
      <c r="F51" s="11"/>
      <c r="G51" s="11"/>
      <c r="H51" s="11"/>
      <c r="I51" s="11"/>
    </row>
    <row r="52" spans="1:9" ht="14.25">
      <c r="A52" s="11"/>
      <c r="B52" s="11"/>
      <c r="C52" s="11"/>
      <c r="D52" s="11"/>
      <c r="E52" s="11"/>
      <c r="F52" s="11"/>
      <c r="G52" s="11"/>
      <c r="H52" s="11"/>
      <c r="I52" s="11"/>
    </row>
    <row r="53" spans="1:9" ht="14.25">
      <c r="A53" s="11"/>
      <c r="B53" s="11"/>
      <c r="C53" s="11"/>
      <c r="D53" s="11"/>
      <c r="E53" s="11"/>
      <c r="F53" s="11"/>
      <c r="G53" s="11"/>
      <c r="H53" s="11"/>
      <c r="I53" s="11"/>
    </row>
    <row r="54" spans="1:9" ht="14.25">
      <c r="A54" s="11"/>
      <c r="B54" s="11"/>
      <c r="C54" s="11"/>
      <c r="D54" s="11"/>
      <c r="E54" s="11"/>
      <c r="F54" s="11"/>
      <c r="G54" s="11"/>
      <c r="H54" s="11"/>
      <c r="I54" s="11"/>
    </row>
    <row r="55" spans="1:9" ht="14.25">
      <c r="A55" s="11"/>
      <c r="B55" s="11"/>
      <c r="C55" s="11"/>
      <c r="D55" s="11"/>
      <c r="E55" s="11"/>
      <c r="F55" s="11"/>
      <c r="G55" s="11"/>
      <c r="H55" s="11"/>
      <c r="I55" s="11"/>
    </row>
    <row r="56" spans="1:9" ht="14.25">
      <c r="A56" s="11"/>
      <c r="B56" s="11"/>
      <c r="C56" s="11"/>
      <c r="D56" s="11"/>
      <c r="E56" s="11"/>
      <c r="F56" s="11"/>
      <c r="G56" s="11"/>
      <c r="H56" s="11"/>
      <c r="I56" s="11"/>
    </row>
    <row r="57" spans="1:9" ht="14.25">
      <c r="A57" s="11"/>
      <c r="B57" s="11"/>
      <c r="C57" s="11"/>
      <c r="D57" s="11"/>
      <c r="E57" s="11"/>
      <c r="F57" s="11"/>
      <c r="G57" s="11"/>
      <c r="H57" s="11"/>
      <c r="I57" s="11"/>
    </row>
    <row r="58" spans="1:9" ht="14.25">
      <c r="A58" s="11"/>
      <c r="B58" s="11"/>
      <c r="C58" s="11"/>
      <c r="D58" s="11"/>
      <c r="E58" s="11"/>
      <c r="F58" s="11"/>
      <c r="G58" s="11"/>
      <c r="H58" s="11"/>
      <c r="I58" s="11"/>
    </row>
    <row r="59" spans="1:9" ht="14.25">
      <c r="A59" s="11"/>
      <c r="B59" s="11"/>
      <c r="C59" s="11"/>
      <c r="D59" s="11"/>
      <c r="E59" s="11"/>
      <c r="F59" s="11"/>
      <c r="G59" s="11"/>
      <c r="H59" s="11"/>
      <c r="I59" s="11"/>
    </row>
    <row r="60" spans="1:9" ht="14.25">
      <c r="A60" s="11"/>
      <c r="B60" s="11"/>
      <c r="C60" s="11"/>
      <c r="D60" s="11"/>
      <c r="E60" s="11"/>
      <c r="F60" s="11"/>
      <c r="G60" s="11"/>
      <c r="H60" s="11"/>
      <c r="I60" s="11"/>
    </row>
    <row r="61" spans="1:9" ht="14.25">
      <c r="A61" s="11"/>
      <c r="B61" s="11"/>
      <c r="C61" s="11"/>
      <c r="D61" s="11"/>
      <c r="E61" s="11"/>
      <c r="F61" s="11"/>
      <c r="G61" s="11"/>
      <c r="H61" s="11"/>
      <c r="I61" s="11"/>
    </row>
    <row r="62" spans="1:9" ht="14.25">
      <c r="A62" s="11"/>
      <c r="B62" s="11"/>
      <c r="C62" s="11"/>
      <c r="D62" s="11"/>
      <c r="E62" s="11"/>
      <c r="F62" s="11"/>
      <c r="G62" s="11"/>
      <c r="H62" s="11"/>
      <c r="I62" s="11"/>
    </row>
    <row r="63" spans="1:9" ht="14.25">
      <c r="A63" s="11"/>
      <c r="B63" s="11"/>
      <c r="C63" s="11"/>
      <c r="D63" s="11"/>
      <c r="E63" s="11"/>
      <c r="F63" s="11"/>
      <c r="G63" s="11"/>
      <c r="H63" s="11"/>
      <c r="I63" s="11"/>
    </row>
    <row r="64" spans="1:9" ht="14.25">
      <c r="A64" s="11"/>
      <c r="B64" s="11"/>
      <c r="C64" s="11"/>
      <c r="D64" s="11"/>
      <c r="E64" s="11"/>
      <c r="F64" s="11"/>
      <c r="G64" s="11"/>
      <c r="H64" s="11"/>
      <c r="I64" s="11"/>
    </row>
    <row r="65" spans="1:9" ht="14.25">
      <c r="A65" s="11"/>
      <c r="B65" s="11"/>
      <c r="C65" s="11"/>
      <c r="D65" s="11"/>
      <c r="E65" s="11"/>
      <c r="F65" s="11"/>
      <c r="G65" s="11"/>
      <c r="H65" s="11"/>
      <c r="I65" s="11"/>
    </row>
    <row r="66" spans="1:9" ht="14.25">
      <c r="A66" s="11"/>
      <c r="B66" s="11"/>
      <c r="C66" s="11"/>
      <c r="D66" s="11"/>
      <c r="E66" s="11"/>
      <c r="F66" s="11"/>
      <c r="G66" s="11"/>
      <c r="H66" s="11"/>
      <c r="I66" s="11"/>
    </row>
    <row r="67" spans="1:9" ht="14.25">
      <c r="A67" s="11"/>
      <c r="B67" s="11"/>
      <c r="C67" s="11"/>
      <c r="D67" s="11"/>
      <c r="E67" s="11"/>
      <c r="F67" s="11"/>
      <c r="G67" s="11"/>
      <c r="H67" s="11"/>
      <c r="I67" s="11"/>
    </row>
    <row r="68" spans="1:9" ht="14.25">
      <c r="A68" s="11"/>
      <c r="B68" s="11"/>
      <c r="C68" s="11"/>
      <c r="D68" s="11"/>
      <c r="E68" s="11"/>
      <c r="F68" s="11"/>
      <c r="G68" s="11"/>
      <c r="H68" s="11"/>
      <c r="I68" s="11"/>
    </row>
    <row r="69" spans="1:9" ht="14.25">
      <c r="A69" s="11"/>
      <c r="B69" s="11"/>
      <c r="C69" s="11"/>
      <c r="D69" s="11"/>
      <c r="E69" s="11"/>
      <c r="F69" s="11"/>
      <c r="G69" s="11"/>
      <c r="H69" s="11"/>
      <c r="I69" s="11"/>
    </row>
    <row r="70" spans="1:9" ht="14.25">
      <c r="A70" s="11"/>
      <c r="B70" s="11"/>
      <c r="C70" s="11"/>
      <c r="D70" s="11"/>
      <c r="E70" s="11"/>
      <c r="F70" s="11"/>
      <c r="G70" s="11"/>
      <c r="H70" s="11"/>
      <c r="I70" s="11"/>
    </row>
    <row r="71" spans="1:9" ht="14.25">
      <c r="A71" s="11"/>
      <c r="B71" s="11"/>
      <c r="C71" s="11"/>
      <c r="D71" s="11"/>
      <c r="E71" s="11"/>
      <c r="F71" s="11"/>
      <c r="G71" s="11"/>
      <c r="H71" s="11"/>
      <c r="I71" s="11"/>
    </row>
    <row r="72" spans="1:9" ht="14.25">
      <c r="A72" s="11"/>
      <c r="B72" s="11"/>
      <c r="C72" s="11"/>
      <c r="D72" s="11"/>
      <c r="E72" s="11"/>
      <c r="F72" s="11"/>
      <c r="G72" s="11"/>
      <c r="H72" s="11"/>
      <c r="I72" s="11"/>
    </row>
    <row r="73" spans="1:9" ht="14.25">
      <c r="A73" s="11"/>
      <c r="B73" s="11"/>
      <c r="C73" s="11"/>
      <c r="D73" s="11"/>
      <c r="E73" s="11"/>
      <c r="F73" s="11"/>
      <c r="G73" s="11"/>
      <c r="H73" s="11"/>
      <c r="I73" s="11"/>
    </row>
    <row r="74" spans="1:9" ht="14.25">
      <c r="A74" s="11"/>
      <c r="B74" s="11"/>
      <c r="C74" s="11"/>
      <c r="D74" s="11"/>
      <c r="E74" s="11"/>
      <c r="F74" s="11"/>
      <c r="G74" s="11"/>
      <c r="H74" s="11"/>
      <c r="I74" s="11"/>
    </row>
    <row r="75" spans="1:9" ht="14.25">
      <c r="A75" s="11"/>
      <c r="B75" s="11"/>
      <c r="C75" s="11"/>
      <c r="D75" s="11"/>
      <c r="E75" s="11"/>
      <c r="F75" s="11"/>
      <c r="G75" s="11"/>
      <c r="H75" s="11"/>
      <c r="I75" s="11"/>
    </row>
    <row r="76" spans="1:9" ht="14.25">
      <c r="A76" s="11"/>
      <c r="B76" s="11"/>
      <c r="C76" s="11"/>
      <c r="D76" s="11"/>
      <c r="E76" s="11"/>
      <c r="F76" s="11"/>
      <c r="G76" s="11"/>
      <c r="H76" s="11"/>
      <c r="I76" s="11"/>
    </row>
    <row r="77" spans="1:9" ht="14.25">
      <c r="A77" s="11"/>
      <c r="B77" s="11"/>
      <c r="C77" s="11"/>
      <c r="D77" s="11"/>
      <c r="E77" s="11"/>
      <c r="F77" s="11"/>
      <c r="G77" s="11"/>
      <c r="H77" s="11"/>
      <c r="I77" s="11"/>
    </row>
    <row r="78" spans="1:9" ht="14.25">
      <c r="A78" s="11"/>
      <c r="B78" s="11"/>
      <c r="C78" s="11"/>
      <c r="D78" s="11"/>
      <c r="E78" s="11"/>
      <c r="F78" s="11"/>
      <c r="G78" s="11"/>
      <c r="H78" s="11"/>
      <c r="I78" s="11"/>
    </row>
    <row r="79" spans="1:9" ht="14.25">
      <c r="A79" s="11"/>
      <c r="B79" s="11"/>
      <c r="C79" s="11"/>
      <c r="D79" s="11"/>
      <c r="E79" s="11"/>
      <c r="F79" s="11"/>
      <c r="G79" s="11"/>
      <c r="H79" s="11"/>
      <c r="I79" s="11"/>
    </row>
    <row r="80" spans="1:9" ht="14.25">
      <c r="A80" s="11"/>
      <c r="B80" s="11"/>
      <c r="C80" s="11"/>
      <c r="D80" s="11"/>
      <c r="E80" s="11"/>
      <c r="F80" s="11"/>
      <c r="G80" s="11"/>
      <c r="H80" s="11"/>
      <c r="I80" s="11"/>
    </row>
    <row r="81" spans="1:9" ht="14.25">
      <c r="A81" s="11"/>
      <c r="B81" s="11"/>
      <c r="C81" s="11"/>
      <c r="D81" s="11"/>
      <c r="E81" s="11"/>
      <c r="F81" s="11"/>
      <c r="G81" s="11"/>
      <c r="H81" s="11"/>
      <c r="I81" s="11"/>
    </row>
    <row r="82" spans="1:9" ht="14.25">
      <c r="A82" s="11"/>
      <c r="B82" s="11"/>
      <c r="C82" s="11"/>
      <c r="D82" s="11"/>
      <c r="E82" s="11"/>
      <c r="F82" s="11"/>
      <c r="G82" s="11"/>
      <c r="H82" s="11"/>
      <c r="I82" s="11"/>
    </row>
    <row r="83" spans="1:9" ht="14.25">
      <c r="A83" s="11"/>
      <c r="B83" s="11"/>
      <c r="C83" s="11"/>
      <c r="D83" s="11"/>
      <c r="E83" s="11"/>
      <c r="F83" s="11"/>
      <c r="G83" s="11"/>
      <c r="H83" s="11"/>
      <c r="I83" s="11"/>
    </row>
    <row r="84" spans="1:9" ht="14.25">
      <c r="A84" s="11"/>
      <c r="B84" s="11"/>
      <c r="C84" s="11"/>
      <c r="D84" s="11"/>
      <c r="E84" s="11"/>
      <c r="F84" s="11"/>
      <c r="G84" s="11"/>
      <c r="H84" s="11"/>
      <c r="I84" s="11"/>
    </row>
    <row r="85" spans="1:9" ht="14.25">
      <c r="A85" s="11"/>
      <c r="B85" s="11"/>
      <c r="C85" s="11"/>
      <c r="D85" s="11"/>
      <c r="E85" s="11"/>
      <c r="F85" s="11"/>
      <c r="G85" s="11"/>
      <c r="H85" s="11"/>
      <c r="I85" s="11"/>
    </row>
    <row r="86" spans="1:9" ht="14.25">
      <c r="A86" s="11"/>
      <c r="B86" s="11"/>
      <c r="C86" s="11"/>
      <c r="D86" s="11"/>
      <c r="E86" s="11"/>
      <c r="F86" s="11"/>
      <c r="G86" s="11"/>
      <c r="H86" s="11"/>
      <c r="I86" s="11"/>
    </row>
    <row r="87" spans="1:9" ht="14.25">
      <c r="A87" s="11"/>
      <c r="B87" s="11"/>
      <c r="C87" s="11"/>
      <c r="D87" s="11"/>
      <c r="E87" s="11"/>
      <c r="F87" s="11"/>
      <c r="G87" s="11"/>
      <c r="H87" s="11"/>
      <c r="I87" s="11"/>
    </row>
    <row r="88" spans="1:9" ht="14.25">
      <c r="A88" s="11"/>
      <c r="B88" s="11"/>
      <c r="C88" s="11"/>
      <c r="D88" s="11"/>
      <c r="E88" s="11"/>
      <c r="F88" s="11"/>
      <c r="G88" s="11"/>
      <c r="H88" s="11"/>
      <c r="I88" s="11"/>
    </row>
    <row r="89" spans="1:9" ht="14.25">
      <c r="A89" s="11"/>
      <c r="B89" s="11"/>
      <c r="C89" s="11"/>
      <c r="D89" s="11"/>
      <c r="E89" s="11"/>
      <c r="F89" s="11"/>
      <c r="G89" s="11"/>
      <c r="H89" s="11"/>
      <c r="I89" s="11"/>
    </row>
    <row r="90" spans="1:9" ht="14.25">
      <c r="A90" s="11"/>
      <c r="B90" s="11"/>
      <c r="C90" s="11"/>
      <c r="D90" s="11"/>
      <c r="E90" s="11"/>
      <c r="F90" s="11"/>
      <c r="G90" s="11"/>
      <c r="H90" s="11"/>
      <c r="I90" s="11"/>
    </row>
    <row r="91" spans="1:9" ht="14.25">
      <c r="A91" s="11"/>
      <c r="B91" s="11"/>
      <c r="C91" s="11"/>
      <c r="D91" s="11"/>
      <c r="E91" s="11"/>
      <c r="F91" s="11"/>
      <c r="G91" s="11"/>
      <c r="H91" s="11"/>
      <c r="I91" s="11"/>
    </row>
    <row r="92" spans="1:9" ht="14.25">
      <c r="A92" s="11"/>
      <c r="B92" s="11"/>
      <c r="C92" s="11"/>
      <c r="D92" s="11"/>
      <c r="E92" s="11"/>
      <c r="F92" s="11"/>
      <c r="G92" s="11"/>
      <c r="H92" s="11"/>
      <c r="I92" s="11"/>
    </row>
    <row r="93" spans="1:9" ht="14.25">
      <c r="A93" s="11"/>
      <c r="B93" s="11"/>
      <c r="C93" s="11"/>
      <c r="D93" s="11"/>
      <c r="E93" s="11"/>
      <c r="F93" s="11"/>
      <c r="G93" s="11"/>
      <c r="H93" s="11"/>
      <c r="I93" s="11"/>
    </row>
    <row r="94" spans="1:9" ht="14.25">
      <c r="A94" s="11"/>
      <c r="B94" s="11"/>
      <c r="C94" s="11"/>
      <c r="D94" s="11"/>
      <c r="E94" s="11"/>
      <c r="F94" s="11"/>
      <c r="G94" s="11"/>
      <c r="H94" s="11"/>
      <c r="I94" s="11"/>
    </row>
    <row r="95" spans="1:9" ht="14.25">
      <c r="A95" s="11"/>
      <c r="B95" s="11"/>
      <c r="C95" s="11"/>
      <c r="D95" s="11"/>
      <c r="E95" s="11"/>
      <c r="F95" s="11"/>
      <c r="G95" s="11"/>
      <c r="H95" s="11"/>
      <c r="I95" s="11"/>
    </row>
    <row r="96" spans="1:9" ht="14.25">
      <c r="A96" s="11"/>
      <c r="B96" s="11"/>
      <c r="C96" s="11"/>
      <c r="D96" s="11"/>
      <c r="E96" s="11"/>
      <c r="F96" s="11"/>
      <c r="G96" s="11"/>
      <c r="H96" s="11"/>
      <c r="I96" s="11"/>
    </row>
    <row r="97" spans="1:9" ht="14.25">
      <c r="A97" s="11"/>
      <c r="B97" s="11"/>
      <c r="C97" s="11"/>
      <c r="D97" s="11"/>
      <c r="E97" s="11"/>
      <c r="F97" s="11"/>
      <c r="G97" s="11"/>
      <c r="H97" s="11"/>
      <c r="I97" s="11"/>
    </row>
    <row r="98" spans="1:9" ht="14.25">
      <c r="A98" s="11"/>
      <c r="B98" s="11"/>
      <c r="C98" s="11"/>
      <c r="D98" s="11"/>
      <c r="E98" s="11"/>
      <c r="F98" s="11"/>
      <c r="G98" s="11"/>
      <c r="H98" s="11"/>
      <c r="I98" s="11"/>
    </row>
    <row r="99" spans="1:9" ht="14.25">
      <c r="A99" s="11"/>
      <c r="B99" s="11"/>
      <c r="C99" s="11"/>
      <c r="D99" s="11"/>
      <c r="E99" s="11"/>
      <c r="F99" s="11"/>
      <c r="G99" s="11"/>
      <c r="H99" s="11"/>
      <c r="I99" s="11"/>
    </row>
    <row r="100" spans="1:9" ht="14.25">
      <c r="A100" s="11"/>
      <c r="B100" s="11"/>
      <c r="C100" s="11"/>
      <c r="D100" s="11"/>
      <c r="E100" s="11"/>
      <c r="F100" s="11"/>
      <c r="G100" s="11"/>
      <c r="H100" s="11"/>
      <c r="I100" s="11"/>
    </row>
    <row r="101" spans="1:9" ht="14.25">
      <c r="A101" s="11"/>
      <c r="B101" s="11"/>
      <c r="C101" s="11"/>
      <c r="D101" s="11"/>
      <c r="E101" s="11"/>
      <c r="F101" s="11"/>
      <c r="G101" s="11"/>
      <c r="H101" s="11"/>
      <c r="I101" s="11"/>
    </row>
    <row r="102" spans="1:9" ht="14.25">
      <c r="A102" s="11"/>
      <c r="B102" s="11"/>
      <c r="C102" s="11"/>
      <c r="D102" s="11"/>
      <c r="E102" s="11"/>
      <c r="F102" s="11"/>
      <c r="G102" s="11"/>
      <c r="H102" s="11"/>
      <c r="I102" s="11"/>
    </row>
    <row r="103" spans="1:9" ht="14.25">
      <c r="A103" s="11"/>
      <c r="B103" s="11"/>
      <c r="C103" s="11"/>
      <c r="D103" s="11"/>
      <c r="E103" s="11"/>
      <c r="F103" s="11"/>
      <c r="G103" s="11"/>
      <c r="H103" s="11"/>
      <c r="I103" s="11"/>
    </row>
    <row r="104" spans="1:9" ht="14.25">
      <c r="A104" s="11"/>
      <c r="B104" s="11"/>
      <c r="C104" s="11"/>
      <c r="D104" s="11"/>
      <c r="E104" s="11"/>
      <c r="F104" s="11"/>
      <c r="G104" s="11"/>
      <c r="H104" s="11"/>
      <c r="I104" s="11"/>
    </row>
    <row r="105" spans="1:9" ht="14.25">
      <c r="A105" s="11"/>
      <c r="B105" s="11"/>
      <c r="C105" s="11"/>
      <c r="D105" s="11"/>
      <c r="E105" s="11"/>
      <c r="F105" s="11"/>
      <c r="G105" s="11"/>
      <c r="H105" s="11"/>
      <c r="I105" s="11"/>
    </row>
    <row r="106" spans="1:9" ht="14.25">
      <c r="A106" s="11"/>
      <c r="B106" s="11"/>
      <c r="C106" s="11"/>
      <c r="D106" s="11"/>
      <c r="E106" s="11"/>
      <c r="F106" s="11"/>
      <c r="G106" s="11"/>
      <c r="H106" s="11"/>
      <c r="I106" s="11"/>
    </row>
    <row r="107" spans="1:9" ht="14.25">
      <c r="A107" s="11"/>
      <c r="B107" s="11"/>
      <c r="C107" s="11"/>
      <c r="D107" s="11"/>
      <c r="E107" s="11"/>
      <c r="F107" s="11"/>
      <c r="G107" s="11"/>
      <c r="H107" s="11"/>
      <c r="I107" s="11"/>
    </row>
    <row r="108" spans="1:9" ht="14.25">
      <c r="A108" s="11"/>
      <c r="B108" s="11"/>
      <c r="C108" s="11"/>
      <c r="D108" s="11"/>
      <c r="E108" s="11"/>
      <c r="F108" s="11"/>
      <c r="G108" s="11"/>
      <c r="H108" s="11"/>
      <c r="I108" s="11"/>
    </row>
    <row r="109" spans="1:9" ht="14.25">
      <c r="A109" s="11"/>
      <c r="B109" s="11"/>
      <c r="C109" s="11"/>
      <c r="D109" s="11"/>
      <c r="E109" s="11"/>
      <c r="F109" s="11"/>
      <c r="G109" s="11"/>
      <c r="H109" s="11"/>
      <c r="I109" s="11"/>
    </row>
    <row r="110" spans="1:9" ht="14.25">
      <c r="A110" s="11"/>
      <c r="B110" s="11"/>
      <c r="C110" s="11"/>
      <c r="D110" s="11"/>
      <c r="E110" s="11"/>
      <c r="F110" s="11"/>
      <c r="G110" s="11"/>
      <c r="H110" s="11"/>
      <c r="I110" s="11"/>
    </row>
    <row r="111" spans="1:9" ht="14.25">
      <c r="A111" s="11"/>
      <c r="B111" s="11"/>
      <c r="C111" s="11"/>
      <c r="D111" s="11"/>
      <c r="E111" s="11"/>
      <c r="F111" s="11"/>
      <c r="G111" s="11"/>
      <c r="H111" s="11"/>
      <c r="I111" s="11"/>
    </row>
    <row r="112" spans="1:9" ht="14.25">
      <c r="A112" s="11"/>
      <c r="B112" s="11"/>
      <c r="C112" s="11"/>
      <c r="D112" s="11"/>
      <c r="E112" s="11"/>
      <c r="F112" s="11"/>
      <c r="G112" s="11"/>
      <c r="H112" s="11"/>
      <c r="I112" s="11"/>
    </row>
    <row r="113" spans="1:9" ht="14.25">
      <c r="A113" s="11"/>
      <c r="B113" s="11"/>
      <c r="C113" s="11"/>
      <c r="D113" s="11"/>
      <c r="E113" s="11"/>
      <c r="F113" s="11"/>
      <c r="G113" s="11"/>
      <c r="H113" s="11"/>
      <c r="I113" s="11"/>
    </row>
    <row r="114" spans="1:9" ht="14.25">
      <c r="A114" s="11"/>
      <c r="B114" s="11"/>
      <c r="C114" s="11"/>
      <c r="D114" s="11"/>
      <c r="E114" s="11"/>
      <c r="F114" s="11"/>
      <c r="G114" s="11"/>
      <c r="H114" s="11"/>
      <c r="I114" s="11"/>
    </row>
    <row r="115" spans="1:9" ht="14.25">
      <c r="A115" s="11"/>
      <c r="B115" s="11"/>
      <c r="C115" s="11"/>
      <c r="D115" s="11"/>
      <c r="E115" s="11"/>
      <c r="F115" s="11"/>
      <c r="G115" s="11"/>
      <c r="H115" s="11"/>
      <c r="I115" s="11"/>
    </row>
    <row r="116" spans="1:9" ht="14.25">
      <c r="A116" s="11"/>
      <c r="B116" s="11"/>
      <c r="C116" s="11"/>
      <c r="D116" s="11"/>
      <c r="E116" s="11"/>
      <c r="F116" s="11"/>
      <c r="G116" s="11"/>
      <c r="H116" s="11"/>
      <c r="I116" s="11"/>
    </row>
    <row r="117" spans="1:9" ht="14.25">
      <c r="A117" s="11"/>
      <c r="B117" s="11"/>
      <c r="C117" s="11"/>
      <c r="D117" s="11"/>
      <c r="E117" s="11"/>
      <c r="F117" s="11"/>
      <c r="G117" s="11"/>
      <c r="H117" s="11"/>
      <c r="I117" s="11"/>
    </row>
    <row r="118" spans="1:9" ht="14.25">
      <c r="A118" s="11"/>
      <c r="B118" s="11"/>
      <c r="C118" s="11"/>
      <c r="D118" s="11"/>
      <c r="E118" s="11"/>
      <c r="F118" s="11"/>
      <c r="G118" s="11"/>
      <c r="H118" s="11"/>
      <c r="I118" s="11"/>
    </row>
    <row r="119" spans="1:9" ht="14.25">
      <c r="A119" s="11"/>
      <c r="B119" s="11"/>
      <c r="C119" s="11"/>
      <c r="D119" s="11"/>
      <c r="E119" s="11"/>
      <c r="F119" s="11"/>
      <c r="G119" s="11"/>
      <c r="H119" s="11"/>
      <c r="I119" s="11"/>
    </row>
    <row r="120" spans="1:9" ht="14.25">
      <c r="A120" s="11"/>
      <c r="B120" s="11"/>
      <c r="C120" s="11"/>
      <c r="D120" s="11"/>
      <c r="E120" s="11"/>
      <c r="F120" s="11"/>
      <c r="G120" s="11"/>
      <c r="H120" s="11"/>
      <c r="I120" s="11"/>
    </row>
    <row r="121" spans="1:9" ht="14.25">
      <c r="A121" s="11"/>
      <c r="B121" s="11"/>
      <c r="C121" s="11"/>
      <c r="D121" s="11"/>
      <c r="E121" s="11"/>
      <c r="F121" s="11"/>
      <c r="G121" s="11"/>
      <c r="H121" s="11"/>
      <c r="I121" s="11"/>
    </row>
    <row r="122" spans="1:9" ht="14.25">
      <c r="A122" s="11"/>
      <c r="B122" s="11"/>
      <c r="C122" s="11"/>
      <c r="D122" s="11"/>
      <c r="E122" s="11"/>
      <c r="F122" s="11"/>
      <c r="G122" s="11"/>
      <c r="H122" s="11"/>
      <c r="I122" s="11"/>
    </row>
    <row r="123" spans="1:9" ht="14.25">
      <c r="A123" s="11"/>
      <c r="B123" s="11"/>
      <c r="C123" s="11"/>
      <c r="D123" s="11"/>
      <c r="E123" s="11"/>
      <c r="F123" s="11"/>
      <c r="G123" s="11"/>
      <c r="H123" s="11"/>
      <c r="I123" s="11"/>
    </row>
    <row r="124" spans="1:9" ht="14.25">
      <c r="A124" s="11"/>
      <c r="B124" s="11"/>
      <c r="C124" s="11"/>
      <c r="D124" s="11"/>
      <c r="E124" s="11"/>
      <c r="F124" s="11"/>
      <c r="G124" s="11"/>
      <c r="H124" s="11"/>
      <c r="I124" s="11"/>
    </row>
    <row r="125" spans="1:9" ht="14.25">
      <c r="A125" s="11"/>
      <c r="B125" s="11"/>
      <c r="C125" s="11"/>
      <c r="D125" s="11"/>
      <c r="E125" s="11"/>
      <c r="F125" s="11"/>
      <c r="G125" s="11"/>
      <c r="H125" s="11"/>
      <c r="I125" s="11"/>
    </row>
    <row r="126" spans="1:9" ht="14.25">
      <c r="A126" s="11"/>
      <c r="B126" s="11"/>
      <c r="C126" s="11"/>
      <c r="D126" s="11"/>
      <c r="E126" s="11"/>
      <c r="F126" s="11"/>
      <c r="G126" s="11"/>
      <c r="H126" s="11"/>
      <c r="I126" s="11"/>
    </row>
    <row r="127" spans="1:9" ht="14.25">
      <c r="A127" s="11"/>
      <c r="B127" s="11"/>
      <c r="C127" s="11"/>
      <c r="D127" s="11"/>
      <c r="E127" s="11"/>
      <c r="F127" s="11"/>
      <c r="G127" s="11"/>
      <c r="H127" s="11"/>
      <c r="I127" s="11"/>
    </row>
    <row r="128" spans="1:9" ht="14.25">
      <c r="A128" s="11"/>
      <c r="B128" s="11"/>
      <c r="C128" s="11"/>
      <c r="D128" s="11"/>
      <c r="E128" s="11"/>
      <c r="F128" s="11"/>
      <c r="G128" s="11"/>
      <c r="H128" s="11"/>
      <c r="I128" s="11"/>
    </row>
    <row r="129" spans="1:9" ht="14.25">
      <c r="A129" s="11"/>
      <c r="B129" s="11"/>
      <c r="C129" s="11"/>
      <c r="D129" s="11"/>
      <c r="E129" s="11"/>
      <c r="F129" s="11"/>
      <c r="G129" s="11"/>
      <c r="H129" s="11"/>
      <c r="I129" s="11"/>
    </row>
    <row r="130" spans="1:9" ht="14.25">
      <c r="A130" s="11"/>
      <c r="B130" s="11"/>
      <c r="C130" s="11"/>
      <c r="D130" s="11"/>
      <c r="E130" s="11"/>
      <c r="F130" s="11"/>
      <c r="G130" s="11"/>
      <c r="H130" s="11"/>
      <c r="I130" s="11"/>
    </row>
    <row r="131" spans="1:9" ht="14.25">
      <c r="A131" s="11"/>
      <c r="B131" s="11"/>
      <c r="C131" s="11"/>
      <c r="D131" s="11"/>
      <c r="E131" s="11"/>
      <c r="F131" s="11"/>
      <c r="G131" s="11"/>
      <c r="H131" s="11"/>
      <c r="I131" s="11"/>
    </row>
    <row r="132" spans="1:9" ht="14.25">
      <c r="A132" s="11"/>
      <c r="B132" s="11"/>
      <c r="C132" s="11"/>
      <c r="D132" s="11"/>
      <c r="E132" s="11"/>
      <c r="F132" s="11"/>
      <c r="G132" s="11"/>
      <c r="H132" s="11"/>
      <c r="I132" s="11"/>
    </row>
    <row r="133" spans="1:9" ht="14.25">
      <c r="A133" s="11"/>
      <c r="B133" s="11"/>
      <c r="C133" s="11"/>
      <c r="D133" s="11"/>
      <c r="E133" s="11"/>
      <c r="F133" s="11"/>
      <c r="G133" s="11"/>
      <c r="H133" s="11"/>
      <c r="I133" s="11"/>
    </row>
    <row r="134" spans="1:9" ht="14.25">
      <c r="A134" s="11"/>
      <c r="B134" s="11"/>
      <c r="C134" s="11"/>
      <c r="D134" s="11"/>
      <c r="E134" s="11"/>
      <c r="F134" s="11"/>
      <c r="G134" s="11"/>
      <c r="H134" s="11"/>
      <c r="I134" s="11"/>
    </row>
    <row r="135" spans="1:9" ht="14.25">
      <c r="A135" s="11"/>
      <c r="B135" s="11"/>
      <c r="C135" s="11"/>
      <c r="D135" s="11"/>
      <c r="E135" s="11"/>
      <c r="F135" s="11"/>
      <c r="G135" s="11"/>
      <c r="H135" s="11"/>
      <c r="I135" s="11"/>
    </row>
    <row r="136" spans="1:9" ht="14.25">
      <c r="A136" s="11"/>
      <c r="B136" s="11"/>
      <c r="C136" s="11"/>
      <c r="D136" s="11"/>
      <c r="E136" s="11"/>
      <c r="F136" s="11"/>
      <c r="G136" s="11"/>
      <c r="H136" s="11"/>
      <c r="I136" s="11"/>
    </row>
    <row r="137" spans="1:9" ht="14.25">
      <c r="A137" s="11"/>
      <c r="B137" s="11"/>
      <c r="C137" s="11"/>
      <c r="D137" s="11"/>
      <c r="E137" s="11"/>
      <c r="F137" s="11"/>
      <c r="G137" s="11"/>
      <c r="H137" s="11"/>
      <c r="I137" s="11"/>
    </row>
    <row r="138" spans="1:9" ht="14.25">
      <c r="A138" s="11"/>
      <c r="B138" s="11"/>
      <c r="C138" s="11"/>
      <c r="D138" s="11"/>
      <c r="E138" s="11"/>
      <c r="F138" s="11"/>
      <c r="G138" s="11"/>
      <c r="H138" s="11"/>
      <c r="I138" s="11"/>
    </row>
    <row r="139" spans="1:9" ht="14.25">
      <c r="A139" s="11"/>
      <c r="B139" s="11"/>
      <c r="C139" s="11"/>
      <c r="D139" s="11"/>
      <c r="E139" s="11"/>
      <c r="F139" s="11"/>
      <c r="G139" s="11"/>
      <c r="H139" s="11"/>
      <c r="I139" s="11"/>
    </row>
    <row r="140" spans="1:9" ht="14.25">
      <c r="A140" s="11"/>
      <c r="B140" s="11"/>
      <c r="C140" s="11"/>
      <c r="D140" s="11"/>
      <c r="E140" s="11"/>
      <c r="F140" s="11"/>
      <c r="G140" s="11"/>
      <c r="H140" s="11"/>
      <c r="I140" s="11"/>
    </row>
    <row r="141" spans="1:9" ht="14.25">
      <c r="A141" s="11"/>
      <c r="B141" s="11"/>
      <c r="C141" s="11"/>
      <c r="D141" s="11"/>
      <c r="E141" s="11"/>
      <c r="F141" s="11"/>
      <c r="G141" s="11"/>
      <c r="H141" s="11"/>
      <c r="I141" s="11"/>
    </row>
    <row r="142" spans="1:9" ht="14.25">
      <c r="A142" s="11"/>
      <c r="B142" s="11"/>
      <c r="C142" s="11"/>
      <c r="D142" s="11"/>
      <c r="E142" s="11"/>
      <c r="F142" s="11"/>
      <c r="G142" s="11"/>
      <c r="H142" s="11"/>
      <c r="I142" s="11"/>
    </row>
    <row r="143" spans="1:9" ht="14.25">
      <c r="A143" s="11"/>
      <c r="B143" s="11"/>
      <c r="C143" s="11"/>
      <c r="D143" s="11"/>
      <c r="E143" s="11"/>
      <c r="F143" s="11"/>
      <c r="G143" s="11"/>
      <c r="H143" s="11"/>
      <c r="I143" s="11"/>
    </row>
    <row r="144" spans="1:9" ht="14.25">
      <c r="A144" s="11"/>
      <c r="B144" s="11"/>
      <c r="C144" s="11"/>
      <c r="D144" s="11"/>
      <c r="E144" s="11"/>
      <c r="F144" s="11"/>
      <c r="G144" s="11"/>
      <c r="H144" s="11"/>
      <c r="I144" s="11"/>
    </row>
    <row r="145" spans="1:9" ht="14.25">
      <c r="A145" s="11"/>
      <c r="B145" s="11"/>
      <c r="C145" s="11"/>
      <c r="D145" s="11"/>
      <c r="E145" s="11"/>
      <c r="F145" s="11"/>
      <c r="G145" s="11"/>
      <c r="H145" s="11"/>
      <c r="I145" s="11"/>
    </row>
    <row r="146" spans="1:9" ht="14.25">
      <c r="A146" s="11"/>
      <c r="B146" s="11"/>
      <c r="C146" s="11"/>
      <c r="D146" s="11"/>
      <c r="E146" s="11"/>
      <c r="F146" s="11"/>
      <c r="G146" s="11"/>
      <c r="H146" s="11"/>
      <c r="I146" s="11"/>
    </row>
    <row r="147" spans="1:9" ht="14.25">
      <c r="A147" s="11"/>
      <c r="B147" s="11"/>
      <c r="C147" s="11"/>
      <c r="D147" s="11"/>
      <c r="E147" s="11"/>
      <c r="F147" s="11"/>
      <c r="G147" s="11"/>
      <c r="H147" s="11"/>
      <c r="I147" s="11"/>
    </row>
    <row r="148" spans="1:9" ht="14.25">
      <c r="A148" s="11"/>
      <c r="B148" s="11"/>
      <c r="C148" s="11"/>
      <c r="D148" s="11"/>
      <c r="E148" s="11"/>
      <c r="F148" s="11"/>
      <c r="G148" s="11"/>
      <c r="H148" s="11"/>
      <c r="I148" s="11"/>
    </row>
    <row r="149" spans="1:9" ht="14.25">
      <c r="A149" s="11"/>
      <c r="B149" s="11"/>
      <c r="C149" s="11"/>
      <c r="D149" s="11"/>
      <c r="E149" s="11"/>
      <c r="F149" s="11"/>
      <c r="G149" s="11"/>
      <c r="H149" s="11"/>
      <c r="I149" s="11"/>
    </row>
    <row r="150" spans="1:9" ht="14.25">
      <c r="A150" s="11"/>
      <c r="B150" s="11"/>
      <c r="C150" s="11"/>
      <c r="D150" s="11"/>
      <c r="E150" s="11"/>
      <c r="F150" s="11"/>
      <c r="G150" s="11"/>
      <c r="H150" s="11"/>
      <c r="I150" s="11"/>
    </row>
    <row r="151" spans="1:9" ht="14.25">
      <c r="A151" s="11"/>
      <c r="B151" s="11"/>
      <c r="C151" s="11"/>
      <c r="D151" s="11"/>
      <c r="E151" s="11"/>
      <c r="F151" s="11"/>
      <c r="G151" s="11"/>
      <c r="H151" s="11"/>
      <c r="I151" s="11"/>
    </row>
    <row r="152" spans="1:9" ht="14.25">
      <c r="A152" s="11"/>
      <c r="B152" s="11"/>
      <c r="C152" s="11"/>
      <c r="D152" s="11"/>
      <c r="E152" s="11"/>
      <c r="F152" s="11"/>
      <c r="G152" s="11"/>
      <c r="H152" s="11"/>
      <c r="I152" s="11"/>
    </row>
    <row r="153" spans="1:9" ht="14.25">
      <c r="A153" s="11"/>
      <c r="B153" s="11"/>
      <c r="C153" s="11"/>
      <c r="D153" s="11"/>
      <c r="E153" s="11"/>
      <c r="F153" s="11"/>
      <c r="G153" s="11"/>
      <c r="H153" s="11"/>
      <c r="I153" s="11"/>
    </row>
    <row r="154" spans="1:9" ht="14.25">
      <c r="A154" s="11"/>
      <c r="B154" s="11"/>
      <c r="C154" s="11"/>
      <c r="D154" s="11"/>
      <c r="E154" s="11"/>
      <c r="F154" s="11"/>
      <c r="G154" s="11"/>
      <c r="H154" s="11"/>
      <c r="I154" s="11"/>
    </row>
    <row r="155" spans="1:9" ht="14.25">
      <c r="A155" s="11"/>
      <c r="B155" s="11"/>
      <c r="C155" s="11"/>
      <c r="D155" s="11"/>
      <c r="E155" s="11"/>
      <c r="F155" s="11"/>
      <c r="G155" s="11"/>
      <c r="H155" s="11"/>
      <c r="I155" s="11"/>
    </row>
    <row r="156" spans="1:9" ht="14.25">
      <c r="A156" s="11"/>
      <c r="B156" s="11"/>
      <c r="C156" s="11"/>
      <c r="D156" s="11"/>
      <c r="E156" s="11"/>
      <c r="F156" s="11"/>
      <c r="G156" s="11"/>
      <c r="H156" s="11"/>
      <c r="I156" s="11"/>
    </row>
    <row r="157" spans="1:9" ht="14.25">
      <c r="A157" s="11"/>
      <c r="B157" s="11"/>
      <c r="C157" s="11"/>
      <c r="D157" s="11"/>
      <c r="E157" s="11"/>
      <c r="F157" s="11"/>
      <c r="G157" s="11"/>
      <c r="H157" s="11"/>
      <c r="I157" s="11"/>
    </row>
    <row r="158" spans="1:9" ht="14.25">
      <c r="A158" s="11"/>
      <c r="B158" s="11"/>
      <c r="C158" s="11"/>
      <c r="D158" s="11"/>
      <c r="E158" s="11"/>
      <c r="F158" s="11"/>
      <c r="G158" s="11"/>
      <c r="H158" s="11"/>
      <c r="I158" s="11"/>
    </row>
    <row r="159" spans="1:9" ht="14.25">
      <c r="A159" s="11"/>
      <c r="B159" s="11"/>
      <c r="C159" s="11"/>
      <c r="D159" s="11"/>
      <c r="E159" s="11"/>
      <c r="F159" s="11"/>
      <c r="G159" s="11"/>
      <c r="H159" s="11"/>
      <c r="I159" s="11"/>
    </row>
    <row r="160" spans="1:9" ht="14.25">
      <c r="A160" s="11"/>
      <c r="B160" s="11"/>
      <c r="C160" s="11"/>
      <c r="D160" s="11"/>
      <c r="E160" s="11"/>
      <c r="F160" s="11"/>
      <c r="G160" s="11"/>
      <c r="H160" s="11"/>
      <c r="I160" s="11"/>
    </row>
    <row r="161" spans="1:9" ht="14.25">
      <c r="A161" s="11"/>
      <c r="B161" s="11"/>
      <c r="C161" s="11"/>
      <c r="D161" s="11"/>
      <c r="E161" s="11"/>
      <c r="F161" s="11"/>
      <c r="G161" s="11"/>
      <c r="H161" s="11"/>
      <c r="I161" s="11"/>
    </row>
    <row r="162" spans="1:9" ht="14.25">
      <c r="A162" s="11"/>
      <c r="B162" s="11"/>
      <c r="C162" s="11"/>
      <c r="D162" s="11"/>
      <c r="E162" s="11"/>
      <c r="F162" s="11"/>
      <c r="G162" s="11"/>
      <c r="H162" s="11"/>
      <c r="I162" s="11"/>
    </row>
    <row r="163" spans="1:9" ht="14.25">
      <c r="A163" s="11"/>
      <c r="B163" s="11"/>
      <c r="C163" s="11"/>
      <c r="D163" s="11"/>
      <c r="E163" s="11"/>
      <c r="F163" s="11"/>
      <c r="G163" s="11"/>
      <c r="H163" s="11"/>
      <c r="I163" s="11"/>
    </row>
    <row r="164" spans="1:9" ht="14.25">
      <c r="A164" s="11"/>
      <c r="B164" s="11"/>
      <c r="C164" s="11"/>
      <c r="D164" s="11"/>
      <c r="E164" s="11"/>
      <c r="F164" s="11"/>
      <c r="G164" s="11"/>
      <c r="H164" s="11"/>
      <c r="I164" s="11"/>
    </row>
    <row r="165" spans="1:9" ht="14.25">
      <c r="A165" s="11"/>
      <c r="B165" s="11"/>
      <c r="C165" s="11"/>
      <c r="D165" s="11"/>
      <c r="E165" s="11"/>
      <c r="F165" s="11"/>
      <c r="G165" s="11"/>
      <c r="H165" s="11"/>
      <c r="I165" s="11"/>
    </row>
    <row r="166" spans="1:9" ht="14.25">
      <c r="A166" s="11"/>
      <c r="B166" s="11"/>
      <c r="C166" s="11"/>
      <c r="D166" s="11"/>
      <c r="E166" s="11"/>
      <c r="F166" s="11"/>
      <c r="G166" s="11"/>
      <c r="H166" s="11"/>
      <c r="I166" s="11"/>
    </row>
    <row r="167" spans="1:9" ht="14.25">
      <c r="A167" s="11"/>
      <c r="B167" s="11"/>
      <c r="C167" s="11"/>
      <c r="D167" s="11"/>
      <c r="E167" s="11"/>
      <c r="F167" s="11"/>
      <c r="G167" s="11"/>
      <c r="H167" s="11"/>
      <c r="I167" s="11"/>
    </row>
    <row r="168" spans="1:9" ht="14.25">
      <c r="A168" s="11"/>
      <c r="B168" s="11"/>
      <c r="C168" s="11"/>
      <c r="D168" s="11"/>
      <c r="E168" s="11"/>
      <c r="F168" s="11"/>
      <c r="G168" s="11"/>
      <c r="H168" s="11"/>
      <c r="I168" s="11"/>
    </row>
    <row r="169" spans="1:9" ht="14.25">
      <c r="A169" s="11"/>
      <c r="B169" s="11"/>
      <c r="C169" s="11"/>
      <c r="D169" s="11"/>
      <c r="E169" s="11"/>
      <c r="F169" s="11"/>
      <c r="G169" s="11"/>
      <c r="H169" s="11"/>
      <c r="I169" s="11"/>
    </row>
    <row r="170" spans="1:9" ht="14.25">
      <c r="A170" s="11"/>
      <c r="B170" s="11"/>
      <c r="C170" s="11"/>
      <c r="D170" s="11"/>
      <c r="E170" s="11"/>
      <c r="F170" s="11"/>
      <c r="G170" s="11"/>
      <c r="H170" s="11"/>
      <c r="I170" s="11"/>
    </row>
    <row r="171" spans="1:9" ht="14.25">
      <c r="A171" s="11"/>
      <c r="B171" s="11"/>
      <c r="C171" s="11"/>
      <c r="D171" s="11"/>
      <c r="E171" s="11"/>
      <c r="F171" s="11"/>
      <c r="G171" s="11"/>
      <c r="H171" s="11"/>
      <c r="I171" s="11"/>
    </row>
    <row r="172" spans="1:9" ht="14.25">
      <c r="A172" s="11"/>
      <c r="B172" s="11"/>
      <c r="C172" s="11"/>
      <c r="D172" s="11"/>
      <c r="E172" s="11"/>
      <c r="F172" s="11"/>
      <c r="G172" s="11"/>
      <c r="H172" s="11"/>
      <c r="I172" s="11"/>
    </row>
    <row r="173" spans="1:9" ht="14.25">
      <c r="A173" s="11"/>
      <c r="B173" s="11"/>
      <c r="C173" s="11"/>
      <c r="D173" s="11"/>
      <c r="E173" s="11"/>
      <c r="F173" s="11"/>
      <c r="G173" s="11"/>
      <c r="H173" s="11"/>
      <c r="I173" s="11"/>
    </row>
    <row r="174" spans="1:9" ht="14.25">
      <c r="A174" s="11"/>
      <c r="B174" s="11"/>
      <c r="C174" s="11"/>
      <c r="D174" s="11"/>
      <c r="E174" s="11"/>
      <c r="F174" s="11"/>
      <c r="G174" s="11"/>
      <c r="H174" s="11"/>
      <c r="I174" s="11"/>
    </row>
    <row r="175" spans="1:9" ht="14.25">
      <c r="A175" s="11"/>
      <c r="B175" s="11"/>
      <c r="C175" s="11"/>
      <c r="D175" s="11"/>
      <c r="E175" s="11"/>
      <c r="F175" s="11"/>
      <c r="G175" s="11"/>
      <c r="H175" s="11"/>
      <c r="I175" s="11"/>
    </row>
    <row r="176" spans="1:9" ht="14.25">
      <c r="A176" s="11"/>
      <c r="B176" s="11"/>
      <c r="C176" s="11"/>
      <c r="D176" s="11"/>
      <c r="E176" s="11"/>
      <c r="F176" s="11"/>
      <c r="G176" s="11"/>
      <c r="H176" s="11"/>
      <c r="I176" s="11"/>
    </row>
    <row r="177" spans="1:9" ht="14.25">
      <c r="A177" s="11"/>
      <c r="B177" s="11"/>
      <c r="C177" s="11"/>
      <c r="D177" s="11"/>
      <c r="E177" s="11"/>
      <c r="F177" s="11"/>
      <c r="G177" s="11"/>
      <c r="H177" s="11"/>
      <c r="I177" s="11"/>
    </row>
    <row r="178" spans="1:9" ht="14.25">
      <c r="A178" s="11"/>
      <c r="B178" s="11"/>
      <c r="C178" s="11"/>
      <c r="D178" s="11"/>
      <c r="E178" s="11"/>
      <c r="F178" s="11"/>
      <c r="G178" s="11"/>
      <c r="H178" s="11"/>
      <c r="I178" s="11"/>
    </row>
    <row r="179" spans="1:9" ht="14.25">
      <c r="A179" s="11"/>
      <c r="B179" s="11"/>
      <c r="C179" s="11"/>
      <c r="D179" s="11"/>
      <c r="E179" s="11"/>
      <c r="F179" s="11"/>
      <c r="G179" s="11"/>
      <c r="H179" s="11"/>
      <c r="I179" s="11"/>
    </row>
    <row r="180" spans="1:9" ht="14.25">
      <c r="A180" s="11"/>
      <c r="B180" s="11"/>
      <c r="C180" s="11"/>
      <c r="D180" s="11"/>
      <c r="E180" s="11"/>
      <c r="F180" s="11"/>
      <c r="G180" s="11"/>
      <c r="H180" s="11"/>
      <c r="I180" s="11"/>
    </row>
    <row r="181" spans="1:9" ht="14.25">
      <c r="A181" s="11"/>
      <c r="B181" s="11"/>
      <c r="C181" s="11"/>
      <c r="D181" s="11"/>
      <c r="E181" s="11"/>
      <c r="F181" s="11"/>
      <c r="G181" s="11"/>
      <c r="H181" s="11"/>
      <c r="I181" s="11"/>
    </row>
    <row r="182" spans="1:9" ht="14.25">
      <c r="A182" s="11"/>
      <c r="B182" s="11"/>
      <c r="C182" s="11"/>
      <c r="D182" s="11"/>
      <c r="E182" s="11"/>
      <c r="F182" s="11"/>
      <c r="G182" s="11"/>
      <c r="H182" s="11"/>
      <c r="I182" s="11"/>
    </row>
    <row r="183" spans="1:9" ht="14.25">
      <c r="A183" s="11"/>
      <c r="B183" s="11"/>
      <c r="C183" s="11"/>
      <c r="D183" s="11"/>
      <c r="E183" s="11"/>
      <c r="F183" s="11"/>
      <c r="G183" s="11"/>
      <c r="H183" s="11"/>
      <c r="I183" s="11"/>
    </row>
    <row r="184" spans="1:9" ht="14.25">
      <c r="A184" s="11"/>
      <c r="B184" s="11"/>
      <c r="C184" s="11"/>
      <c r="D184" s="11"/>
      <c r="E184" s="11"/>
      <c r="F184" s="11"/>
      <c r="G184" s="11"/>
      <c r="H184" s="11"/>
      <c r="I184" s="11"/>
    </row>
    <row r="185" spans="1:9" ht="14.25">
      <c r="A185" s="11"/>
      <c r="B185" s="11"/>
      <c r="C185" s="11"/>
      <c r="D185" s="11"/>
      <c r="E185" s="11"/>
      <c r="F185" s="11"/>
      <c r="G185" s="11"/>
      <c r="H185" s="11"/>
      <c r="I185" s="11"/>
    </row>
    <row r="186" spans="1:9" ht="14.25">
      <c r="A186" s="11"/>
      <c r="B186" s="11"/>
      <c r="C186" s="11"/>
      <c r="D186" s="11"/>
      <c r="E186" s="11"/>
      <c r="F186" s="11"/>
      <c r="G186" s="11"/>
      <c r="H186" s="11"/>
      <c r="I186" s="11"/>
    </row>
    <row r="187" spans="1:9" ht="14.25">
      <c r="A187" s="11"/>
      <c r="B187" s="11"/>
      <c r="C187" s="11"/>
      <c r="D187" s="11"/>
      <c r="E187" s="11"/>
      <c r="F187" s="11"/>
      <c r="G187" s="11"/>
      <c r="H187" s="11"/>
      <c r="I187" s="11"/>
    </row>
    <row r="188" spans="1:9" ht="14.25">
      <c r="A188" s="11"/>
      <c r="B188" s="11"/>
      <c r="C188" s="11"/>
      <c r="D188" s="11"/>
      <c r="E188" s="11"/>
      <c r="F188" s="11"/>
      <c r="G188" s="11"/>
      <c r="H188" s="11"/>
      <c r="I188" s="11"/>
    </row>
    <row r="189" spans="1:9" ht="14.25">
      <c r="A189" s="11"/>
      <c r="B189" s="11"/>
      <c r="C189" s="11"/>
      <c r="D189" s="11"/>
      <c r="E189" s="11"/>
      <c r="F189" s="11"/>
      <c r="G189" s="11"/>
      <c r="H189" s="11"/>
      <c r="I189" s="11"/>
    </row>
    <row r="190" spans="1:9" ht="14.25">
      <c r="A190" s="11"/>
      <c r="B190" s="11"/>
      <c r="C190" s="11"/>
      <c r="D190" s="11"/>
      <c r="E190" s="11"/>
      <c r="F190" s="11"/>
      <c r="G190" s="11"/>
      <c r="H190" s="11"/>
      <c r="I190" s="11"/>
    </row>
    <row r="191" spans="1:9" ht="14.25">
      <c r="A191" s="11"/>
      <c r="B191" s="11"/>
      <c r="C191" s="11"/>
      <c r="D191" s="11"/>
      <c r="E191" s="11"/>
      <c r="F191" s="11"/>
      <c r="G191" s="11"/>
      <c r="H191" s="11"/>
      <c r="I191" s="11"/>
    </row>
    <row r="192" spans="1:9" ht="14.25">
      <c r="A192" s="11"/>
      <c r="B192" s="11"/>
      <c r="C192" s="11"/>
      <c r="D192" s="11"/>
      <c r="E192" s="11"/>
      <c r="F192" s="11"/>
      <c r="G192" s="11"/>
      <c r="H192" s="11"/>
      <c r="I192" s="11"/>
    </row>
    <row r="193" spans="1:9" ht="14.25">
      <c r="A193" s="11"/>
      <c r="B193" s="11"/>
      <c r="C193" s="11"/>
      <c r="D193" s="11"/>
      <c r="E193" s="11"/>
      <c r="F193" s="11"/>
      <c r="G193" s="11"/>
      <c r="H193" s="11"/>
      <c r="I193" s="11"/>
    </row>
    <row r="194" spans="1:9" ht="14.25">
      <c r="A194" s="11"/>
      <c r="B194" s="11"/>
      <c r="C194" s="11"/>
      <c r="D194" s="11"/>
      <c r="E194" s="11"/>
      <c r="F194" s="11"/>
      <c r="G194" s="11"/>
      <c r="H194" s="11"/>
      <c r="I194" s="11"/>
    </row>
    <row r="195" spans="1:9" ht="14.25">
      <c r="A195" s="11"/>
      <c r="B195" s="11"/>
      <c r="C195" s="11"/>
      <c r="D195" s="11"/>
      <c r="E195" s="11"/>
      <c r="F195" s="11"/>
      <c r="G195" s="11"/>
      <c r="H195" s="11"/>
      <c r="I195" s="11"/>
    </row>
    <row r="196" spans="1:9" ht="14.25">
      <c r="A196" s="11"/>
      <c r="B196" s="11"/>
      <c r="C196" s="11"/>
      <c r="D196" s="11"/>
      <c r="E196" s="11"/>
      <c r="F196" s="11"/>
      <c r="G196" s="11"/>
      <c r="H196" s="11"/>
      <c r="I196" s="11"/>
    </row>
    <row r="197" spans="1:9" ht="14.25">
      <c r="A197" s="11"/>
      <c r="B197" s="11"/>
      <c r="C197" s="11"/>
      <c r="D197" s="11"/>
      <c r="E197" s="11"/>
      <c r="F197" s="11"/>
      <c r="G197" s="11"/>
      <c r="H197" s="11"/>
      <c r="I197" s="11"/>
    </row>
    <row r="198" spans="1:9" ht="14.25">
      <c r="A198" s="11"/>
      <c r="B198" s="11"/>
      <c r="C198" s="11"/>
      <c r="D198" s="11"/>
      <c r="E198" s="11"/>
      <c r="F198" s="11"/>
      <c r="G198" s="11"/>
      <c r="H198" s="11"/>
      <c r="I198" s="11"/>
    </row>
    <row r="199" spans="1:9" ht="14.25">
      <c r="A199" s="11"/>
      <c r="B199" s="11"/>
      <c r="C199" s="11"/>
      <c r="D199" s="11"/>
      <c r="E199" s="11"/>
      <c r="F199" s="11"/>
      <c r="G199" s="11"/>
      <c r="H199" s="11"/>
      <c r="I199" s="11"/>
    </row>
    <row r="200" spans="1:9" ht="14.25">
      <c r="A200" s="11"/>
      <c r="B200" s="11"/>
      <c r="C200" s="11"/>
      <c r="D200" s="11"/>
      <c r="E200" s="11"/>
      <c r="F200" s="11"/>
      <c r="G200" s="11"/>
      <c r="H200" s="11"/>
      <c r="I200" s="11"/>
    </row>
    <row r="201" spans="1:9" ht="14.25">
      <c r="A201" s="11"/>
      <c r="B201" s="11"/>
      <c r="C201" s="11"/>
      <c r="D201" s="11"/>
      <c r="E201" s="11"/>
      <c r="F201" s="11"/>
      <c r="G201" s="11"/>
      <c r="H201" s="11"/>
      <c r="I201" s="11"/>
    </row>
    <row r="202" spans="1:9" ht="14.25">
      <c r="A202" s="11"/>
      <c r="B202" s="11"/>
      <c r="C202" s="11"/>
      <c r="D202" s="11"/>
      <c r="E202" s="11"/>
      <c r="F202" s="11"/>
      <c r="G202" s="11"/>
      <c r="H202" s="11"/>
      <c r="I202" s="11"/>
    </row>
    <row r="203" spans="1:9" ht="14.25">
      <c r="A203" s="11"/>
      <c r="B203" s="11"/>
      <c r="C203" s="11"/>
      <c r="D203" s="11"/>
      <c r="E203" s="11"/>
      <c r="F203" s="11"/>
      <c r="G203" s="11"/>
      <c r="H203" s="11"/>
      <c r="I203" s="11"/>
    </row>
    <row r="204" spans="1:9" ht="14.25">
      <c r="A204" s="11"/>
      <c r="B204" s="11"/>
      <c r="C204" s="11"/>
      <c r="D204" s="11"/>
      <c r="E204" s="11"/>
      <c r="F204" s="11"/>
      <c r="G204" s="11"/>
      <c r="H204" s="11"/>
      <c r="I204" s="11"/>
    </row>
    <row r="205" spans="1:9" ht="14.25">
      <c r="A205" s="11"/>
      <c r="B205" s="11"/>
      <c r="C205" s="11"/>
      <c r="D205" s="11"/>
      <c r="E205" s="11"/>
      <c r="F205" s="11"/>
      <c r="G205" s="11"/>
      <c r="H205" s="11"/>
      <c r="I205" s="11"/>
    </row>
    <row r="206" spans="1:9" ht="14.25">
      <c r="A206" s="11"/>
      <c r="B206" s="11"/>
      <c r="C206" s="11"/>
      <c r="D206" s="11"/>
      <c r="E206" s="11"/>
      <c r="F206" s="11"/>
      <c r="G206" s="11"/>
      <c r="H206" s="11"/>
      <c r="I206" s="11"/>
    </row>
    <row r="207" spans="1:9" ht="14.25">
      <c r="A207" s="11"/>
      <c r="B207" s="11"/>
      <c r="C207" s="11"/>
      <c r="D207" s="11"/>
      <c r="E207" s="11"/>
      <c r="F207" s="11"/>
      <c r="G207" s="11"/>
      <c r="H207" s="11"/>
      <c r="I207" s="11"/>
    </row>
    <row r="208" spans="1:9" ht="14.25">
      <c r="A208" s="11"/>
      <c r="B208" s="11"/>
      <c r="C208" s="11"/>
      <c r="D208" s="11"/>
      <c r="E208" s="11"/>
      <c r="F208" s="11"/>
      <c r="G208" s="11"/>
      <c r="H208" s="11"/>
      <c r="I208" s="11"/>
    </row>
    <row r="209" spans="1:9" ht="14.25">
      <c r="A209" s="11"/>
      <c r="B209" s="11"/>
      <c r="C209" s="11"/>
      <c r="D209" s="11"/>
      <c r="E209" s="11"/>
      <c r="F209" s="11"/>
      <c r="G209" s="11"/>
      <c r="H209" s="11"/>
      <c r="I209" s="11"/>
    </row>
    <row r="210" spans="1:9" ht="14.25">
      <c r="A210" s="11"/>
      <c r="B210" s="11"/>
      <c r="C210" s="11"/>
      <c r="D210" s="11"/>
      <c r="E210" s="11"/>
      <c r="F210" s="11"/>
      <c r="G210" s="11"/>
      <c r="H210" s="11"/>
      <c r="I210" s="11"/>
    </row>
    <row r="211" spans="1:9" ht="14.25">
      <c r="A211" s="11"/>
      <c r="B211" s="11"/>
      <c r="C211" s="11"/>
      <c r="D211" s="11"/>
      <c r="E211" s="11"/>
      <c r="F211" s="11"/>
      <c r="G211" s="11"/>
      <c r="H211" s="11"/>
      <c r="I211" s="11"/>
    </row>
    <row r="212" spans="1:9" ht="14.25">
      <c r="A212" s="11"/>
      <c r="B212" s="11"/>
      <c r="C212" s="11"/>
      <c r="D212" s="11"/>
      <c r="E212" s="11"/>
      <c r="F212" s="11"/>
      <c r="G212" s="11"/>
      <c r="H212" s="11"/>
      <c r="I212" s="11"/>
    </row>
    <row r="213" spans="1:9" ht="14.25">
      <c r="A213" s="11"/>
      <c r="B213" s="11"/>
      <c r="C213" s="11"/>
      <c r="D213" s="11"/>
      <c r="E213" s="11"/>
      <c r="F213" s="11"/>
      <c r="G213" s="11"/>
      <c r="H213" s="11"/>
      <c r="I213" s="11"/>
    </row>
    <row r="214" spans="1:9" ht="14.25">
      <c r="A214" s="11"/>
      <c r="B214" s="11"/>
      <c r="C214" s="11"/>
      <c r="D214" s="11"/>
      <c r="E214" s="11"/>
      <c r="F214" s="11"/>
      <c r="G214" s="11"/>
      <c r="H214" s="11"/>
      <c r="I214" s="11"/>
    </row>
    <row r="215" spans="1:9" ht="14.25">
      <c r="A215" s="11"/>
      <c r="B215" s="11"/>
      <c r="C215" s="11"/>
      <c r="D215" s="11"/>
      <c r="E215" s="11"/>
      <c r="F215" s="11"/>
      <c r="G215" s="11"/>
      <c r="H215" s="11"/>
      <c r="I215" s="11"/>
    </row>
    <row r="216" spans="1:9" ht="14.25">
      <c r="A216" s="11"/>
      <c r="B216" s="11"/>
      <c r="C216" s="11"/>
      <c r="D216" s="11"/>
      <c r="E216" s="11"/>
      <c r="F216" s="11"/>
      <c r="G216" s="11"/>
      <c r="H216" s="11"/>
      <c r="I216" s="11"/>
    </row>
    <row r="217" spans="1:9" ht="14.25">
      <c r="A217" s="11"/>
      <c r="B217" s="11"/>
      <c r="C217" s="11"/>
      <c r="D217" s="11"/>
      <c r="E217" s="11"/>
      <c r="F217" s="11"/>
      <c r="G217" s="11"/>
      <c r="H217" s="11"/>
      <c r="I217" s="11"/>
    </row>
    <row r="218" spans="1:9" ht="14.25">
      <c r="A218" s="11"/>
      <c r="B218" s="11"/>
      <c r="C218" s="11"/>
      <c r="D218" s="11"/>
      <c r="E218" s="11"/>
      <c r="F218" s="11"/>
      <c r="G218" s="11"/>
      <c r="H218" s="11"/>
      <c r="I218" s="11"/>
    </row>
    <row r="219" spans="1:9" ht="14.25">
      <c r="A219" s="11"/>
      <c r="B219" s="11"/>
      <c r="C219" s="11"/>
      <c r="D219" s="11"/>
      <c r="E219" s="11"/>
      <c r="F219" s="11"/>
      <c r="G219" s="11"/>
      <c r="H219" s="11"/>
      <c r="I219" s="11"/>
    </row>
    <row r="220" spans="1:9" ht="14.25">
      <c r="A220" s="11"/>
      <c r="B220" s="11"/>
      <c r="C220" s="11"/>
      <c r="D220" s="11"/>
      <c r="E220" s="11"/>
      <c r="F220" s="11"/>
      <c r="G220" s="11"/>
      <c r="H220" s="11"/>
      <c r="I220" s="11"/>
    </row>
    <row r="221" spans="1:9" ht="14.25">
      <c r="A221" s="11"/>
      <c r="B221" s="11"/>
      <c r="C221" s="11"/>
      <c r="D221" s="11"/>
      <c r="E221" s="11"/>
      <c r="F221" s="11"/>
      <c r="G221" s="11"/>
      <c r="H221" s="11"/>
      <c r="I221" s="11"/>
    </row>
    <row r="222" spans="1:9" ht="14.25">
      <c r="A222" s="11"/>
      <c r="B222" s="11"/>
      <c r="C222" s="11"/>
      <c r="D222" s="11"/>
      <c r="E222" s="11"/>
      <c r="F222" s="11"/>
      <c r="G222" s="11"/>
      <c r="H222" s="11"/>
      <c r="I222" s="11"/>
    </row>
    <row r="223" spans="1:9" ht="14.25">
      <c r="A223" s="11"/>
      <c r="B223" s="11"/>
      <c r="C223" s="11"/>
      <c r="D223" s="11"/>
      <c r="E223" s="11"/>
      <c r="F223" s="11"/>
      <c r="G223" s="11"/>
      <c r="H223" s="11"/>
      <c r="I223" s="11"/>
    </row>
    <row r="224" spans="1:9" ht="14.25">
      <c r="A224" s="11"/>
      <c r="B224" s="11"/>
      <c r="C224" s="11"/>
      <c r="D224" s="11"/>
      <c r="E224" s="11"/>
      <c r="F224" s="11"/>
      <c r="G224" s="11"/>
      <c r="H224" s="11"/>
      <c r="I224" s="11"/>
    </row>
    <row r="225" spans="1:9" ht="14.25">
      <c r="A225" s="11"/>
      <c r="B225" s="11"/>
      <c r="C225" s="11"/>
      <c r="D225" s="11"/>
      <c r="E225" s="11"/>
      <c r="F225" s="11"/>
      <c r="G225" s="11"/>
      <c r="H225" s="11"/>
      <c r="I225" s="11"/>
    </row>
    <row r="226" spans="1:9" ht="14.25">
      <c r="A226" s="11"/>
      <c r="B226" s="11"/>
      <c r="C226" s="11"/>
      <c r="D226" s="11"/>
      <c r="E226" s="11"/>
      <c r="F226" s="11"/>
      <c r="G226" s="11"/>
      <c r="H226" s="11"/>
      <c r="I226" s="11"/>
    </row>
    <row r="227" spans="1:9" ht="14.25">
      <c r="A227" s="11"/>
      <c r="B227" s="11"/>
      <c r="C227" s="11"/>
      <c r="D227" s="11"/>
      <c r="E227" s="11"/>
      <c r="F227" s="11"/>
      <c r="G227" s="11"/>
      <c r="H227" s="11"/>
      <c r="I227" s="11"/>
    </row>
    <row r="228" spans="1:9" ht="14.25">
      <c r="A228" s="11"/>
      <c r="B228" s="11"/>
      <c r="C228" s="11"/>
      <c r="D228" s="11"/>
      <c r="E228" s="11"/>
      <c r="F228" s="11"/>
      <c r="G228" s="11"/>
      <c r="H228" s="11"/>
      <c r="I228" s="11"/>
    </row>
    <row r="229" spans="1:9" ht="14.25">
      <c r="A229" s="11"/>
      <c r="B229" s="11"/>
      <c r="C229" s="11"/>
      <c r="D229" s="11"/>
      <c r="E229" s="11"/>
      <c r="F229" s="11"/>
      <c r="G229" s="11"/>
      <c r="H229" s="11"/>
      <c r="I229" s="11"/>
    </row>
    <row r="230" spans="1:9" ht="14.25">
      <c r="A230" s="11"/>
      <c r="B230" s="11"/>
      <c r="C230" s="11"/>
      <c r="D230" s="11"/>
      <c r="E230" s="11"/>
      <c r="F230" s="11"/>
      <c r="G230" s="11"/>
      <c r="H230" s="11"/>
      <c r="I230" s="11"/>
    </row>
    <row r="231" spans="1:9" ht="14.25">
      <c r="A231" s="11"/>
      <c r="B231" s="11"/>
      <c r="C231" s="11"/>
      <c r="D231" s="11"/>
      <c r="E231" s="11"/>
      <c r="F231" s="11"/>
      <c r="G231" s="11"/>
      <c r="H231" s="11"/>
      <c r="I231" s="11"/>
    </row>
    <row r="232" spans="1:9" ht="14.25">
      <c r="A232" s="11"/>
      <c r="B232" s="11"/>
      <c r="C232" s="11"/>
      <c r="D232" s="11"/>
      <c r="E232" s="11"/>
      <c r="F232" s="11"/>
      <c r="G232" s="11"/>
      <c r="H232" s="11"/>
      <c r="I232" s="11"/>
    </row>
    <row r="233" spans="1:9" ht="14.25">
      <c r="A233" s="11"/>
      <c r="B233" s="11"/>
      <c r="C233" s="11"/>
      <c r="D233" s="11"/>
      <c r="E233" s="11"/>
      <c r="F233" s="11"/>
      <c r="G233" s="11"/>
      <c r="H233" s="11"/>
      <c r="I233" s="11"/>
    </row>
    <row r="234" spans="1:9" ht="14.25">
      <c r="A234" s="11"/>
      <c r="B234" s="11"/>
      <c r="C234" s="11"/>
      <c r="D234" s="11"/>
      <c r="E234" s="11"/>
      <c r="F234" s="11"/>
      <c r="G234" s="11"/>
      <c r="H234" s="11"/>
      <c r="I234" s="11"/>
    </row>
    <row r="235" spans="1:9" ht="14.25">
      <c r="A235" s="11"/>
      <c r="B235" s="11"/>
      <c r="C235" s="11"/>
      <c r="D235" s="11"/>
      <c r="E235" s="11"/>
      <c r="F235" s="11"/>
      <c r="G235" s="11"/>
      <c r="H235" s="11"/>
      <c r="I235" s="11"/>
    </row>
    <row r="236" spans="1:9" ht="14.25">
      <c r="A236" s="11"/>
      <c r="B236" s="11"/>
      <c r="C236" s="11"/>
      <c r="D236" s="11"/>
      <c r="E236" s="11"/>
      <c r="F236" s="11"/>
      <c r="G236" s="11"/>
      <c r="H236" s="11"/>
      <c r="I236" s="11"/>
    </row>
    <row r="237" spans="1:9" ht="14.25">
      <c r="A237" s="11"/>
      <c r="B237" s="11"/>
      <c r="C237" s="11"/>
      <c r="D237" s="11"/>
      <c r="E237" s="11"/>
      <c r="F237" s="11"/>
      <c r="G237" s="11"/>
      <c r="H237" s="11"/>
      <c r="I237" s="11"/>
    </row>
    <row r="238" spans="1:9" ht="14.25">
      <c r="A238" s="11"/>
      <c r="B238" s="11"/>
      <c r="C238" s="11"/>
      <c r="D238" s="11"/>
      <c r="E238" s="11"/>
      <c r="F238" s="11"/>
      <c r="G238" s="11"/>
      <c r="H238" s="11"/>
      <c r="I238" s="11"/>
    </row>
    <row r="239" spans="1:9" ht="14.25">
      <c r="A239" s="11"/>
      <c r="B239" s="11"/>
      <c r="C239" s="11"/>
      <c r="D239" s="11"/>
      <c r="E239" s="11"/>
      <c r="F239" s="11"/>
      <c r="G239" s="11"/>
      <c r="H239" s="11"/>
      <c r="I239" s="11"/>
    </row>
    <row r="240" spans="1:9" ht="14.25">
      <c r="A240" s="11"/>
      <c r="B240" s="11"/>
      <c r="C240" s="11"/>
      <c r="D240" s="11"/>
      <c r="E240" s="11"/>
      <c r="F240" s="11"/>
      <c r="G240" s="11"/>
      <c r="H240" s="11"/>
      <c r="I240" s="11"/>
    </row>
    <row r="241" spans="1:9" ht="14.25">
      <c r="A241" s="11"/>
      <c r="B241" s="11"/>
      <c r="C241" s="11"/>
      <c r="D241" s="11"/>
      <c r="E241" s="11"/>
      <c r="F241" s="11"/>
      <c r="G241" s="11"/>
      <c r="H241" s="11"/>
      <c r="I241" s="11"/>
    </row>
    <row r="242" spans="1:9" ht="14.25">
      <c r="A242" s="11"/>
      <c r="B242" s="11"/>
      <c r="C242" s="11"/>
      <c r="D242" s="11"/>
      <c r="E242" s="11"/>
      <c r="F242" s="11"/>
      <c r="G242" s="11"/>
      <c r="H242" s="11"/>
      <c r="I242" s="11"/>
    </row>
    <row r="243" spans="1:9" ht="14.25">
      <c r="A243" s="11"/>
      <c r="B243" s="11"/>
      <c r="C243" s="11"/>
      <c r="D243" s="11"/>
      <c r="E243" s="11"/>
      <c r="F243" s="11"/>
      <c r="G243" s="11"/>
      <c r="H243" s="11"/>
      <c r="I243" s="11"/>
    </row>
    <row r="244" spans="1:9" ht="14.25">
      <c r="A244" s="11"/>
      <c r="B244" s="11"/>
      <c r="C244" s="11"/>
      <c r="D244" s="11"/>
      <c r="E244" s="11"/>
      <c r="F244" s="11"/>
      <c r="G244" s="11"/>
      <c r="H244" s="11"/>
      <c r="I244" s="11"/>
    </row>
    <row r="245" spans="1:9" ht="14.25">
      <c r="A245" s="11"/>
      <c r="B245" s="11"/>
      <c r="C245" s="11"/>
      <c r="D245" s="11"/>
      <c r="E245" s="11"/>
      <c r="F245" s="11"/>
      <c r="G245" s="11"/>
      <c r="H245" s="11"/>
      <c r="I245" s="11"/>
    </row>
    <row r="246" spans="1:9" ht="14.25">
      <c r="A246" s="11"/>
      <c r="B246" s="11"/>
      <c r="C246" s="11"/>
      <c r="D246" s="11"/>
      <c r="E246" s="11"/>
      <c r="F246" s="11"/>
      <c r="G246" s="11"/>
      <c r="H246" s="11"/>
      <c r="I246" s="11"/>
    </row>
    <row r="247" spans="1:9" ht="14.25">
      <c r="A247" s="11"/>
      <c r="B247" s="11"/>
      <c r="C247" s="11"/>
      <c r="D247" s="11"/>
      <c r="E247" s="11"/>
      <c r="F247" s="11"/>
      <c r="G247" s="11"/>
      <c r="H247" s="11"/>
      <c r="I247" s="11"/>
    </row>
    <row r="248" spans="1:9" ht="14.25">
      <c r="A248" s="11"/>
      <c r="B248" s="11"/>
      <c r="C248" s="11"/>
      <c r="D248" s="11"/>
      <c r="E248" s="11"/>
      <c r="F248" s="11"/>
      <c r="G248" s="11"/>
      <c r="H248" s="11"/>
      <c r="I248" s="11"/>
    </row>
    <row r="249" spans="1:9" ht="14.25">
      <c r="A249" s="11"/>
      <c r="B249" s="11"/>
      <c r="C249" s="11"/>
      <c r="D249" s="11"/>
      <c r="E249" s="11"/>
      <c r="F249" s="11"/>
      <c r="G249" s="11"/>
      <c r="H249" s="11"/>
      <c r="I249" s="11"/>
    </row>
    <row r="250" spans="1:9" ht="14.25">
      <c r="A250" s="11"/>
      <c r="B250" s="11"/>
      <c r="C250" s="11"/>
      <c r="D250" s="11"/>
      <c r="E250" s="11"/>
      <c r="F250" s="11"/>
      <c r="G250" s="11"/>
      <c r="H250" s="11"/>
      <c r="I250" s="11"/>
    </row>
    <row r="251" spans="1:9" ht="14.25">
      <c r="A251" s="11"/>
      <c r="B251" s="11"/>
      <c r="C251" s="11"/>
      <c r="D251" s="11"/>
      <c r="E251" s="11"/>
      <c r="F251" s="11"/>
      <c r="G251" s="11"/>
      <c r="H251" s="11"/>
      <c r="I251" s="11"/>
    </row>
    <row r="252" spans="1:9" ht="14.25">
      <c r="A252" s="11"/>
      <c r="B252" s="11"/>
      <c r="C252" s="11"/>
      <c r="D252" s="11"/>
      <c r="E252" s="11"/>
      <c r="F252" s="11"/>
      <c r="G252" s="11"/>
      <c r="H252" s="11"/>
      <c r="I252" s="11"/>
    </row>
    <row r="253" spans="1:9" ht="14.25">
      <c r="A253" s="11"/>
      <c r="B253" s="11"/>
      <c r="C253" s="11"/>
      <c r="D253" s="11"/>
      <c r="E253" s="11"/>
      <c r="F253" s="11"/>
      <c r="G253" s="11"/>
      <c r="H253" s="11"/>
      <c r="I253" s="11"/>
    </row>
    <row r="254" spans="1:9" ht="14.25">
      <c r="A254" s="11"/>
      <c r="B254" s="11"/>
      <c r="C254" s="11"/>
      <c r="D254" s="11"/>
      <c r="E254" s="11"/>
      <c r="F254" s="11"/>
      <c r="G254" s="11"/>
      <c r="H254" s="11"/>
      <c r="I254" s="11"/>
    </row>
    <row r="255" spans="1:9" ht="14.25">
      <c r="A255" s="11"/>
      <c r="B255" s="11"/>
      <c r="C255" s="11"/>
      <c r="D255" s="11"/>
      <c r="E255" s="11"/>
      <c r="F255" s="11"/>
      <c r="G255" s="11"/>
      <c r="H255" s="11"/>
      <c r="I255" s="11"/>
    </row>
    <row r="256" spans="1:9" ht="14.25">
      <c r="A256" s="11"/>
      <c r="B256" s="11"/>
      <c r="C256" s="11"/>
      <c r="D256" s="11"/>
      <c r="E256" s="11"/>
      <c r="F256" s="11"/>
      <c r="G256" s="11"/>
      <c r="H256" s="11"/>
      <c r="I256" s="11"/>
    </row>
    <row r="257" spans="1:9" ht="14.25">
      <c r="A257" s="11"/>
      <c r="B257" s="11"/>
      <c r="C257" s="11"/>
      <c r="D257" s="11"/>
      <c r="E257" s="11"/>
      <c r="F257" s="11"/>
      <c r="G257" s="11"/>
      <c r="H257" s="11"/>
      <c r="I257" s="11"/>
    </row>
    <row r="258" spans="1:9" ht="14.25">
      <c r="A258" s="11"/>
      <c r="B258" s="11"/>
      <c r="C258" s="11"/>
      <c r="D258" s="11"/>
      <c r="E258" s="11"/>
      <c r="F258" s="11"/>
      <c r="G258" s="11"/>
      <c r="H258" s="11"/>
      <c r="I258" s="11"/>
    </row>
    <row r="259" spans="1:9" ht="14.25">
      <c r="A259" s="11"/>
      <c r="B259" s="11"/>
      <c r="C259" s="11"/>
      <c r="D259" s="11"/>
      <c r="E259" s="11"/>
      <c r="F259" s="11"/>
      <c r="G259" s="11"/>
      <c r="H259" s="11"/>
      <c r="I259" s="11"/>
    </row>
    <row r="260" spans="1:9" ht="14.25">
      <c r="A260" s="11"/>
      <c r="B260" s="11"/>
      <c r="C260" s="11"/>
      <c r="D260" s="11"/>
      <c r="E260" s="11"/>
      <c r="F260" s="11"/>
      <c r="G260" s="11"/>
      <c r="H260" s="11"/>
      <c r="I260" s="11"/>
    </row>
    <row r="261" spans="1:9" ht="14.25">
      <c r="A261" s="11"/>
      <c r="B261" s="11"/>
      <c r="C261" s="11"/>
      <c r="D261" s="11"/>
      <c r="E261" s="11"/>
      <c r="F261" s="11"/>
      <c r="G261" s="11"/>
      <c r="H261" s="11"/>
      <c r="I261" s="11"/>
    </row>
    <row r="262" spans="1:9" ht="14.25">
      <c r="A262" s="11"/>
      <c r="B262" s="11"/>
      <c r="C262" s="11"/>
      <c r="D262" s="11"/>
      <c r="E262" s="11"/>
      <c r="F262" s="11"/>
      <c r="G262" s="11"/>
      <c r="H262" s="11"/>
      <c r="I262" s="11"/>
    </row>
    <row r="263" spans="1:9" ht="14.25">
      <c r="A263" s="11"/>
      <c r="B263" s="11"/>
      <c r="C263" s="11"/>
      <c r="D263" s="11"/>
      <c r="E263" s="11"/>
      <c r="F263" s="11"/>
      <c r="G263" s="11"/>
      <c r="H263" s="11"/>
      <c r="I263" s="11"/>
    </row>
    <row r="264" spans="1:9" ht="14.25">
      <c r="A264" s="11"/>
      <c r="B264" s="11"/>
      <c r="C264" s="11"/>
      <c r="D264" s="11"/>
      <c r="E264" s="11"/>
      <c r="F264" s="11"/>
      <c r="G264" s="11"/>
      <c r="H264" s="11"/>
      <c r="I264" s="11"/>
    </row>
    <row r="265" spans="1:9" ht="14.25">
      <c r="A265" s="11"/>
      <c r="B265" s="11"/>
      <c r="C265" s="11"/>
      <c r="D265" s="11"/>
      <c r="E265" s="11"/>
      <c r="F265" s="11"/>
      <c r="G265" s="11"/>
      <c r="H265" s="11"/>
      <c r="I265" s="11"/>
    </row>
    <row r="266" spans="1:9" ht="14.25">
      <c r="A266" s="11"/>
      <c r="B266" s="11"/>
      <c r="C266" s="11"/>
      <c r="D266" s="11"/>
      <c r="E266" s="11"/>
      <c r="F266" s="11"/>
      <c r="G266" s="11"/>
      <c r="H266" s="11"/>
      <c r="I266" s="11"/>
    </row>
    <row r="267" spans="1:9" ht="14.25">
      <c r="A267" s="11"/>
      <c r="B267" s="11"/>
      <c r="C267" s="11"/>
      <c r="D267" s="11"/>
      <c r="E267" s="11"/>
      <c r="F267" s="11"/>
      <c r="G267" s="11"/>
      <c r="H267" s="11"/>
      <c r="I267" s="11"/>
    </row>
    <row r="268" spans="1:9" ht="14.25">
      <c r="A268" s="11"/>
      <c r="B268" s="11"/>
      <c r="C268" s="11"/>
      <c r="D268" s="11"/>
      <c r="E268" s="11"/>
      <c r="F268" s="11"/>
      <c r="G268" s="11"/>
      <c r="H268" s="11"/>
      <c r="I268" s="11"/>
    </row>
    <row r="269" spans="1:9" ht="14.25">
      <c r="A269" s="11"/>
      <c r="B269" s="11"/>
      <c r="C269" s="11"/>
      <c r="D269" s="11"/>
      <c r="E269" s="11"/>
      <c r="F269" s="11"/>
      <c r="G269" s="11"/>
      <c r="H269" s="11"/>
      <c r="I269" s="11"/>
    </row>
  </sheetData>
  <mergeCells count="3">
    <mergeCell ref="A31:I31"/>
    <mergeCell ref="A33:I33"/>
    <mergeCell ref="A35:I35"/>
  </mergeCells>
  <pageMargins left="0.875" right="0.32" top="0.94488188976377996" bottom="1.49606299212598" header="0.511811023622047" footer="1.1811023622047201"/>
  <pageSetup paperSize="9" firstPageNumber="343"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117"/>
  <sheetViews>
    <sheetView zoomScale="95" zoomScaleNormal="95" workbookViewId="0">
      <selection activeCell="H14" sqref="H14:H15"/>
    </sheetView>
  </sheetViews>
  <sheetFormatPr defaultRowHeight="12.75"/>
  <cols>
    <col min="1" max="1" width="25.5703125" style="8" customWidth="1"/>
    <col min="2" max="2" width="10.7109375" style="8" hidden="1" customWidth="1"/>
    <col min="3" max="4" width="10.7109375" style="42" hidden="1" customWidth="1"/>
    <col min="5" max="6" width="10.7109375" style="42" customWidth="1"/>
    <col min="7" max="7" width="10.5703125" style="42" customWidth="1"/>
    <col min="8" max="8" width="10.140625" style="42" customWidth="1"/>
    <col min="9" max="9" width="10.28515625" style="8" bestFit="1" customWidth="1"/>
    <col min="10" max="10" width="9.140625" style="8"/>
    <col min="11" max="16384" width="9.140625" style="31"/>
  </cols>
  <sheetData>
    <row r="1" spans="1:9" s="2" customFormat="1" ht="24" customHeight="1">
      <c r="A1" s="32" t="s">
        <v>680</v>
      </c>
      <c r="B1" s="32"/>
      <c r="C1" s="39"/>
      <c r="D1" s="39"/>
      <c r="E1" s="39"/>
      <c r="F1" s="39"/>
      <c r="G1" s="39"/>
      <c r="H1" s="39"/>
    </row>
    <row r="2" spans="1:9" s="5" customFormat="1" ht="20.100000000000001" customHeight="1">
      <c r="A2" s="5" t="s">
        <v>42</v>
      </c>
      <c r="C2" s="40"/>
      <c r="D2" s="40"/>
      <c r="E2" s="40"/>
      <c r="F2" s="40"/>
      <c r="G2" s="40"/>
      <c r="H2" s="40"/>
    </row>
    <row r="3" spans="1:9" s="2" customFormat="1" ht="5.25" customHeight="1">
      <c r="A3" s="41"/>
      <c r="B3" s="32"/>
      <c r="C3" s="39"/>
      <c r="D3" s="39"/>
      <c r="E3" s="39"/>
      <c r="F3" s="39"/>
      <c r="G3" s="39"/>
      <c r="H3" s="39"/>
    </row>
    <row r="4" spans="1:9" s="8" customFormat="1" ht="12.75" customHeight="1">
      <c r="A4" s="9"/>
      <c r="C4" s="42"/>
      <c r="D4" s="43"/>
      <c r="E4" s="42"/>
      <c r="F4" s="43"/>
      <c r="G4" s="43"/>
      <c r="H4" s="43" t="s">
        <v>43</v>
      </c>
    </row>
    <row r="5" spans="1:9" s="8" customFormat="1" ht="27" customHeight="1">
      <c r="A5" s="14"/>
      <c r="B5" s="34">
        <v>2010</v>
      </c>
      <c r="C5" s="44">
        <v>2014</v>
      </c>
      <c r="D5" s="44">
        <v>2015</v>
      </c>
      <c r="E5" s="44">
        <v>2016</v>
      </c>
      <c r="F5" s="44">
        <v>2017</v>
      </c>
      <c r="G5" s="44">
        <v>2018</v>
      </c>
      <c r="H5" s="44">
        <v>2019</v>
      </c>
      <c r="I5" s="44">
        <v>2020</v>
      </c>
    </row>
    <row r="6" spans="1:9" s="8" customFormat="1" ht="7.5" customHeight="1">
      <c r="A6" s="14"/>
      <c r="B6" s="14"/>
      <c r="C6" s="14"/>
      <c r="D6" s="14"/>
      <c r="E6" s="14"/>
      <c r="F6" s="14"/>
      <c r="G6" s="14"/>
      <c r="H6" s="14"/>
    </row>
    <row r="7" spans="1:9" s="479" customFormat="1" ht="23.25" customHeight="1">
      <c r="A7" s="36" t="s">
        <v>30</v>
      </c>
      <c r="B7" s="37">
        <f t="shared" ref="B7:D7" si="0">SUM(B8:B31)</f>
        <v>204031</v>
      </c>
      <c r="C7" s="37">
        <f t="shared" si="0"/>
        <v>196009</v>
      </c>
      <c r="D7" s="37">
        <f t="shared" si="0"/>
        <v>178190</v>
      </c>
      <c r="E7" s="17">
        <v>162384</v>
      </c>
      <c r="F7" s="17">
        <v>146616</v>
      </c>
      <c r="G7" s="17">
        <v>136445.44</v>
      </c>
      <c r="H7" s="17">
        <v>131935.22396</v>
      </c>
      <c r="I7" s="17">
        <v>131885.9</v>
      </c>
    </row>
    <row r="8" spans="1:9" s="8" customFormat="1" ht="16.5" customHeight="1">
      <c r="A8" s="38" t="s">
        <v>3</v>
      </c>
      <c r="B8" s="519">
        <v>3399</v>
      </c>
      <c r="C8" s="519">
        <v>3300</v>
      </c>
      <c r="D8" s="519">
        <v>3208</v>
      </c>
      <c r="E8" s="537">
        <v>2422</v>
      </c>
      <c r="F8" s="537">
        <v>2400</v>
      </c>
      <c r="G8" s="537">
        <v>2428</v>
      </c>
      <c r="H8" s="537">
        <v>2436.06</v>
      </c>
      <c r="I8" s="537">
        <v>2417.6</v>
      </c>
    </row>
    <row r="9" spans="1:9" s="8" customFormat="1" ht="16.5" customHeight="1">
      <c r="A9" s="399" t="s">
        <v>4</v>
      </c>
      <c r="B9" s="519"/>
      <c r="C9" s="519"/>
      <c r="D9" s="519"/>
      <c r="E9" s="537"/>
      <c r="F9" s="537"/>
      <c r="G9" s="537"/>
      <c r="H9" s="537"/>
      <c r="I9" s="537"/>
    </row>
    <row r="10" spans="1:9" s="8" customFormat="1" ht="16.5" customHeight="1">
      <c r="A10" s="38" t="s">
        <v>5</v>
      </c>
      <c r="B10" s="519">
        <v>72707</v>
      </c>
      <c r="C10" s="519">
        <v>59720</v>
      </c>
      <c r="D10" s="519">
        <v>42666</v>
      </c>
      <c r="E10" s="537">
        <v>38937</v>
      </c>
      <c r="F10" s="537">
        <v>33775</v>
      </c>
      <c r="G10" s="537">
        <v>32602</v>
      </c>
      <c r="H10" s="537">
        <v>31230.2</v>
      </c>
      <c r="I10" s="537">
        <v>31173</v>
      </c>
    </row>
    <row r="11" spans="1:9" s="8" customFormat="1" ht="16.5" customHeight="1">
      <c r="A11" s="399" t="s">
        <v>6</v>
      </c>
      <c r="B11" s="519"/>
      <c r="C11" s="519"/>
      <c r="D11" s="519"/>
      <c r="E11" s="537"/>
      <c r="F11" s="537"/>
      <c r="G11" s="537"/>
      <c r="H11" s="537"/>
      <c r="I11" s="537"/>
    </row>
    <row r="12" spans="1:9" s="8" customFormat="1" ht="16.5" customHeight="1">
      <c r="A12" s="38" t="s">
        <v>7</v>
      </c>
      <c r="B12" s="519">
        <v>39</v>
      </c>
      <c r="C12" s="519">
        <v>42</v>
      </c>
      <c r="D12" s="519">
        <v>43</v>
      </c>
      <c r="E12" s="537">
        <v>43</v>
      </c>
      <c r="F12" s="537">
        <v>42</v>
      </c>
      <c r="G12" s="537">
        <v>42</v>
      </c>
      <c r="H12" s="537">
        <v>42</v>
      </c>
      <c r="I12" s="537">
        <v>42</v>
      </c>
    </row>
    <row r="13" spans="1:9" s="8" customFormat="1" ht="16.5" customHeight="1">
      <c r="A13" s="399" t="s">
        <v>8</v>
      </c>
      <c r="B13" s="519"/>
      <c r="C13" s="519"/>
      <c r="D13" s="519"/>
      <c r="E13" s="537"/>
      <c r="F13" s="537"/>
      <c r="G13" s="537"/>
      <c r="H13" s="537"/>
      <c r="I13" s="537"/>
    </row>
    <row r="14" spans="1:9" s="8" customFormat="1" ht="16.5" customHeight="1">
      <c r="A14" s="38" t="s">
        <v>9</v>
      </c>
      <c r="B14" s="519">
        <v>12</v>
      </c>
      <c r="C14" s="519">
        <v>14</v>
      </c>
      <c r="D14" s="519">
        <v>13</v>
      </c>
      <c r="E14" s="537">
        <v>12</v>
      </c>
      <c r="F14" s="538">
        <v>0</v>
      </c>
      <c r="G14" s="538">
        <v>0</v>
      </c>
      <c r="H14" s="538">
        <v>0</v>
      </c>
      <c r="I14" s="538">
        <v>0</v>
      </c>
    </row>
    <row r="15" spans="1:9" s="8" customFormat="1" ht="16.5" customHeight="1">
      <c r="A15" s="399" t="s">
        <v>31</v>
      </c>
      <c r="B15" s="519"/>
      <c r="C15" s="519"/>
      <c r="D15" s="519"/>
      <c r="E15" s="537"/>
      <c r="F15" s="538"/>
      <c r="G15" s="538"/>
      <c r="H15" s="538"/>
      <c r="I15" s="538"/>
    </row>
    <row r="16" spans="1:9" s="8" customFormat="1" ht="16.5" customHeight="1">
      <c r="A16" s="38" t="s">
        <v>11</v>
      </c>
      <c r="B16" s="519">
        <v>3096</v>
      </c>
      <c r="C16" s="519">
        <v>2140</v>
      </c>
      <c r="D16" s="519">
        <v>3213</v>
      </c>
      <c r="E16" s="537">
        <v>2754</v>
      </c>
      <c r="F16" s="537">
        <v>2636</v>
      </c>
      <c r="G16" s="537">
        <v>2509.1</v>
      </c>
      <c r="H16" s="537">
        <v>1994.9</v>
      </c>
      <c r="I16" s="537">
        <v>2127.6</v>
      </c>
    </row>
    <row r="17" spans="1:9" s="8" customFormat="1" ht="16.5" customHeight="1">
      <c r="A17" s="399" t="s">
        <v>32</v>
      </c>
      <c r="B17" s="519"/>
      <c r="C17" s="519"/>
      <c r="D17" s="519"/>
      <c r="E17" s="537"/>
      <c r="F17" s="537"/>
      <c r="G17" s="537"/>
      <c r="H17" s="537"/>
      <c r="I17" s="537"/>
    </row>
    <row r="18" spans="1:9" s="8" customFormat="1" ht="16.5" customHeight="1">
      <c r="A18" s="38" t="s">
        <v>13</v>
      </c>
      <c r="B18" s="519">
        <v>0</v>
      </c>
      <c r="C18" s="519">
        <v>217</v>
      </c>
      <c r="D18" s="519">
        <v>217</v>
      </c>
      <c r="E18" s="538">
        <v>0</v>
      </c>
      <c r="F18" s="538">
        <v>0</v>
      </c>
      <c r="G18" s="538">
        <v>0</v>
      </c>
      <c r="H18" s="538">
        <v>0</v>
      </c>
      <c r="I18" s="538">
        <v>0</v>
      </c>
    </row>
    <row r="19" spans="1:9" s="8" customFormat="1" ht="16.5" customHeight="1">
      <c r="A19" s="399" t="s">
        <v>34</v>
      </c>
      <c r="B19" s="519"/>
      <c r="C19" s="519"/>
      <c r="D19" s="519"/>
      <c r="E19" s="538"/>
      <c r="F19" s="538"/>
      <c r="G19" s="538"/>
      <c r="H19" s="538"/>
      <c r="I19" s="538"/>
    </row>
    <row r="20" spans="1:9" s="8" customFormat="1" ht="16.5" customHeight="1">
      <c r="A20" s="38" t="s">
        <v>15</v>
      </c>
      <c r="B20" s="519">
        <v>590</v>
      </c>
      <c r="C20" s="519">
        <v>386</v>
      </c>
      <c r="D20" s="519">
        <v>392</v>
      </c>
      <c r="E20" s="537">
        <v>395</v>
      </c>
      <c r="F20" s="537">
        <v>23</v>
      </c>
      <c r="G20" s="537">
        <v>20</v>
      </c>
      <c r="H20" s="537">
        <v>10.4</v>
      </c>
      <c r="I20" s="537">
        <v>10.4</v>
      </c>
    </row>
    <row r="21" spans="1:9" s="8" customFormat="1" ht="16.5" customHeight="1">
      <c r="A21" s="399" t="s">
        <v>35</v>
      </c>
      <c r="B21" s="519"/>
      <c r="C21" s="519"/>
      <c r="D21" s="519"/>
      <c r="E21" s="537"/>
      <c r="F21" s="537"/>
      <c r="G21" s="537"/>
      <c r="H21" s="537"/>
      <c r="I21" s="537"/>
    </row>
    <row r="22" spans="1:9" s="8" customFormat="1" ht="16.5" customHeight="1">
      <c r="A22" s="38" t="s">
        <v>17</v>
      </c>
      <c r="B22" s="519">
        <v>5640</v>
      </c>
      <c r="C22" s="519">
        <v>5114</v>
      </c>
      <c r="D22" s="519">
        <v>5703</v>
      </c>
      <c r="E22" s="537">
        <v>5854</v>
      </c>
      <c r="F22" s="537">
        <v>5942</v>
      </c>
      <c r="G22" s="537">
        <v>6028</v>
      </c>
      <c r="H22" s="537">
        <v>4393.76</v>
      </c>
      <c r="I22" s="537">
        <v>6025.5</v>
      </c>
    </row>
    <row r="23" spans="1:9" s="8" customFormat="1" ht="16.5" customHeight="1">
      <c r="A23" s="399" t="s">
        <v>36</v>
      </c>
      <c r="B23" s="519"/>
      <c r="C23" s="519"/>
      <c r="D23" s="519"/>
      <c r="E23" s="537"/>
      <c r="F23" s="537"/>
      <c r="G23" s="537"/>
      <c r="H23" s="537"/>
      <c r="I23" s="537"/>
    </row>
    <row r="24" spans="1:9" s="8" customFormat="1" ht="16.5" customHeight="1">
      <c r="A24" s="38" t="s">
        <v>19</v>
      </c>
      <c r="B24" s="519">
        <v>117761</v>
      </c>
      <c r="C24" s="519">
        <v>123414</v>
      </c>
      <c r="D24" s="519">
        <v>120974</v>
      </c>
      <c r="E24" s="537">
        <v>109603</v>
      </c>
      <c r="F24" s="537">
        <v>99367</v>
      </c>
      <c r="G24" s="537">
        <v>89750</v>
      </c>
      <c r="H24" s="537">
        <v>88630.815000000002</v>
      </c>
      <c r="I24" s="537">
        <v>88284</v>
      </c>
    </row>
    <row r="25" spans="1:9" s="8" customFormat="1" ht="16.5" customHeight="1">
      <c r="A25" s="399" t="s">
        <v>37</v>
      </c>
      <c r="B25" s="519"/>
      <c r="C25" s="519"/>
      <c r="D25" s="519"/>
      <c r="E25" s="537"/>
      <c r="F25" s="537"/>
      <c r="G25" s="537"/>
      <c r="H25" s="537"/>
      <c r="I25" s="537"/>
    </row>
    <row r="26" spans="1:9" s="8" customFormat="1" ht="16.5" customHeight="1">
      <c r="A26" s="38" t="s">
        <v>21</v>
      </c>
      <c r="B26" s="519">
        <v>405</v>
      </c>
      <c r="C26" s="519">
        <v>1290</v>
      </c>
      <c r="D26" s="519">
        <v>1366</v>
      </c>
      <c r="E26" s="537">
        <v>2118</v>
      </c>
      <c r="F26" s="537">
        <v>2317</v>
      </c>
      <c r="G26" s="537">
        <v>2960</v>
      </c>
      <c r="H26" s="537">
        <v>3052.70856</v>
      </c>
      <c r="I26" s="537">
        <v>1414</v>
      </c>
    </row>
    <row r="27" spans="1:9" s="8" customFormat="1" ht="16.5" customHeight="1">
      <c r="A27" s="399" t="s">
        <v>38</v>
      </c>
      <c r="B27" s="519"/>
      <c r="C27" s="519"/>
      <c r="D27" s="519"/>
      <c r="E27" s="537"/>
      <c r="F27" s="537"/>
      <c r="G27" s="537"/>
      <c r="H27" s="537"/>
      <c r="I27" s="537"/>
    </row>
    <row r="28" spans="1:9" s="8" customFormat="1" ht="16.5" customHeight="1">
      <c r="A28" s="38" t="s">
        <v>23</v>
      </c>
      <c r="B28" s="519">
        <v>382</v>
      </c>
      <c r="C28" s="519">
        <v>362</v>
      </c>
      <c r="D28" s="519">
        <v>360</v>
      </c>
      <c r="E28" s="537">
        <v>222</v>
      </c>
      <c r="F28" s="537">
        <v>100</v>
      </c>
      <c r="G28" s="537">
        <v>100</v>
      </c>
      <c r="H28" s="537">
        <v>129.30000000000001</v>
      </c>
      <c r="I28" s="537">
        <v>366.3</v>
      </c>
    </row>
    <row r="29" spans="1:9" s="8" customFormat="1" ht="16.5" customHeight="1">
      <c r="A29" s="399" t="s">
        <v>39</v>
      </c>
      <c r="B29" s="519"/>
      <c r="C29" s="519"/>
      <c r="D29" s="519"/>
      <c r="E29" s="537"/>
      <c r="F29" s="537"/>
      <c r="G29" s="537"/>
      <c r="H29" s="537"/>
      <c r="I29" s="537"/>
    </row>
    <row r="30" spans="1:9" s="8" customFormat="1" ht="16.5" customHeight="1">
      <c r="A30" s="38" t="s">
        <v>25</v>
      </c>
      <c r="B30" s="519" t="s">
        <v>33</v>
      </c>
      <c r="C30" s="519">
        <v>10</v>
      </c>
      <c r="D30" s="519">
        <v>35</v>
      </c>
      <c r="E30" s="537">
        <v>24</v>
      </c>
      <c r="F30" s="537">
        <v>14</v>
      </c>
      <c r="G30" s="537">
        <v>6.34</v>
      </c>
      <c r="H30" s="537">
        <v>15.080400000000001</v>
      </c>
      <c r="I30" s="537">
        <v>25.5</v>
      </c>
    </row>
    <row r="31" spans="1:9" s="8" customFormat="1" ht="16.5" customHeight="1">
      <c r="A31" s="399" t="s">
        <v>40</v>
      </c>
      <c r="B31" s="519"/>
      <c r="C31" s="519"/>
      <c r="D31" s="519"/>
      <c r="E31" s="537"/>
      <c r="F31" s="537"/>
      <c r="G31" s="537"/>
      <c r="H31" s="537"/>
      <c r="I31" s="537"/>
    </row>
    <row r="32" spans="1:9" s="8" customFormat="1" ht="9.75" customHeight="1">
      <c r="A32" s="25"/>
      <c r="B32" s="25"/>
      <c r="C32" s="25"/>
      <c r="D32" s="25"/>
      <c r="E32" s="25"/>
      <c r="F32" s="25"/>
      <c r="G32" s="25"/>
      <c r="H32" s="25"/>
      <c r="I32" s="9"/>
    </row>
    <row r="33" spans="1:9" s="8" customFormat="1" ht="9" customHeight="1">
      <c r="A33" s="14"/>
      <c r="B33" s="14"/>
      <c r="C33" s="45"/>
      <c r="D33" s="45"/>
      <c r="E33" s="45"/>
      <c r="F33" s="45"/>
      <c r="G33" s="45"/>
      <c r="H33" s="45"/>
    </row>
    <row r="34" spans="1:9" s="8" customFormat="1" ht="36" customHeight="1">
      <c r="A34" s="539" t="s">
        <v>606</v>
      </c>
      <c r="B34" s="539"/>
      <c r="C34" s="539"/>
      <c r="D34" s="539"/>
      <c r="E34" s="539"/>
      <c r="F34" s="539"/>
      <c r="G34" s="539"/>
      <c r="H34" s="539"/>
      <c r="I34" s="539"/>
    </row>
    <row r="35" spans="1:9" s="8" customFormat="1" ht="36" customHeight="1">
      <c r="A35" s="540" t="s">
        <v>28</v>
      </c>
      <c r="B35" s="540"/>
      <c r="C35" s="540"/>
      <c r="D35" s="540"/>
      <c r="E35" s="540"/>
      <c r="F35" s="540"/>
      <c r="G35" s="540"/>
      <c r="H35" s="540"/>
      <c r="I35" s="540"/>
    </row>
    <row r="36" spans="1:9" s="8" customFormat="1" ht="20.100000000000001" customHeight="1">
      <c r="C36" s="42"/>
      <c r="D36" s="42"/>
      <c r="E36" s="42"/>
      <c r="F36" s="42"/>
      <c r="G36" s="42"/>
      <c r="H36" s="42"/>
    </row>
    <row r="37" spans="1:9" s="8" customFormat="1" ht="20.100000000000001" customHeight="1">
      <c r="C37" s="42"/>
      <c r="D37" s="42"/>
      <c r="E37" s="42"/>
      <c r="F37" s="42"/>
      <c r="G37" s="42"/>
      <c r="H37" s="42"/>
    </row>
    <row r="38" spans="1:9" s="8" customFormat="1" ht="20.100000000000001" customHeight="1">
      <c r="C38" s="42"/>
      <c r="D38" s="42"/>
      <c r="E38" s="42"/>
      <c r="F38" s="42"/>
      <c r="G38" s="42"/>
      <c r="H38" s="42"/>
    </row>
    <row r="39" spans="1:9" s="8" customFormat="1" ht="20.100000000000001" customHeight="1">
      <c r="C39" s="42"/>
      <c r="D39" s="42"/>
      <c r="E39" s="42"/>
      <c r="F39" s="42"/>
      <c r="G39" s="42"/>
      <c r="H39" s="42"/>
    </row>
    <row r="40" spans="1:9" s="8" customFormat="1" ht="20.100000000000001" customHeight="1">
      <c r="C40" s="42"/>
      <c r="D40" s="42"/>
      <c r="E40" s="42"/>
      <c r="F40" s="42"/>
      <c r="G40" s="42"/>
      <c r="H40" s="42"/>
    </row>
    <row r="41" spans="1:9" s="8" customFormat="1" ht="20.100000000000001" customHeight="1">
      <c r="C41" s="42"/>
      <c r="D41" s="42"/>
      <c r="E41" s="42"/>
      <c r="F41" s="42"/>
      <c r="G41" s="42"/>
      <c r="H41" s="42"/>
    </row>
    <row r="42" spans="1:9" s="8" customFormat="1" ht="20.100000000000001" customHeight="1">
      <c r="C42" s="42"/>
      <c r="D42" s="42"/>
      <c r="E42" s="42"/>
      <c r="F42" s="42"/>
      <c r="G42" s="42"/>
      <c r="H42" s="42"/>
    </row>
    <row r="43" spans="1:9" s="8" customFormat="1" ht="20.100000000000001" customHeight="1">
      <c r="C43" s="42"/>
      <c r="D43" s="42"/>
      <c r="E43" s="42"/>
      <c r="F43" s="42"/>
      <c r="G43" s="42"/>
      <c r="H43" s="42"/>
    </row>
    <row r="44" spans="1:9" s="8" customFormat="1" ht="20.100000000000001" customHeight="1">
      <c r="C44" s="42"/>
      <c r="D44" s="42"/>
      <c r="E44" s="42"/>
      <c r="F44" s="42"/>
      <c r="G44" s="42"/>
      <c r="H44" s="42"/>
    </row>
    <row r="45" spans="1:9" s="8" customFormat="1" ht="20.100000000000001" customHeight="1">
      <c r="C45" s="42"/>
      <c r="D45" s="42"/>
      <c r="E45" s="42"/>
      <c r="F45" s="42"/>
      <c r="G45" s="42"/>
      <c r="H45" s="42"/>
    </row>
    <row r="46" spans="1:9" s="8" customFormat="1" ht="20.100000000000001" customHeight="1">
      <c r="C46" s="42"/>
      <c r="D46" s="42"/>
      <c r="E46" s="42"/>
      <c r="F46" s="42"/>
      <c r="G46" s="42"/>
      <c r="H46" s="42"/>
    </row>
    <row r="47" spans="1:9" s="8" customFormat="1" ht="20.100000000000001" customHeight="1">
      <c r="C47" s="42"/>
      <c r="D47" s="42"/>
      <c r="E47" s="42"/>
      <c r="F47" s="42"/>
      <c r="G47" s="42"/>
      <c r="H47" s="42"/>
    </row>
    <row r="48" spans="1:9" s="8" customFormat="1" ht="20.100000000000001" customHeight="1">
      <c r="C48" s="42"/>
      <c r="D48" s="42"/>
      <c r="E48" s="42"/>
      <c r="F48" s="42"/>
      <c r="G48" s="42"/>
      <c r="H48" s="42"/>
    </row>
    <row r="49" spans="3:8" s="8" customFormat="1" ht="20.100000000000001" customHeight="1">
      <c r="C49" s="42"/>
      <c r="D49" s="42"/>
      <c r="E49" s="42"/>
      <c r="F49" s="42"/>
      <c r="G49" s="42"/>
      <c r="H49" s="42"/>
    </row>
    <row r="50" spans="3:8" s="8" customFormat="1" ht="20.100000000000001" customHeight="1">
      <c r="C50" s="42"/>
      <c r="D50" s="42"/>
      <c r="E50" s="42"/>
      <c r="F50" s="42"/>
      <c r="G50" s="42"/>
      <c r="H50" s="42"/>
    </row>
    <row r="51" spans="3:8" s="8" customFormat="1" ht="20.100000000000001" customHeight="1">
      <c r="C51" s="42"/>
      <c r="D51" s="42"/>
      <c r="E51" s="42"/>
      <c r="F51" s="42"/>
      <c r="G51" s="42"/>
      <c r="H51" s="42"/>
    </row>
    <row r="52" spans="3:8" s="8" customFormat="1" ht="20.100000000000001" customHeight="1">
      <c r="C52" s="42"/>
      <c r="D52" s="42"/>
      <c r="E52" s="42"/>
      <c r="F52" s="42"/>
      <c r="G52" s="42"/>
      <c r="H52" s="42"/>
    </row>
    <row r="53" spans="3:8" s="8" customFormat="1" ht="20.100000000000001" customHeight="1">
      <c r="C53" s="42"/>
      <c r="D53" s="42"/>
      <c r="E53" s="42"/>
      <c r="F53" s="42"/>
      <c r="G53" s="42"/>
      <c r="H53" s="42"/>
    </row>
    <row r="54" spans="3:8" s="8" customFormat="1" ht="20.100000000000001" customHeight="1">
      <c r="C54" s="42"/>
      <c r="D54" s="42"/>
      <c r="E54" s="42"/>
      <c r="F54" s="42"/>
      <c r="G54" s="42"/>
      <c r="H54" s="42"/>
    </row>
    <row r="55" spans="3:8" s="8" customFormat="1" ht="20.100000000000001" customHeight="1">
      <c r="C55" s="42"/>
      <c r="D55" s="42"/>
      <c r="E55" s="42"/>
      <c r="F55" s="42"/>
      <c r="G55" s="42"/>
      <c r="H55" s="42"/>
    </row>
    <row r="56" spans="3:8" s="8" customFormat="1" ht="20.100000000000001" customHeight="1">
      <c r="C56" s="42"/>
      <c r="D56" s="42"/>
      <c r="E56" s="42"/>
      <c r="F56" s="42"/>
      <c r="G56" s="42"/>
      <c r="H56" s="42"/>
    </row>
    <row r="57" spans="3:8" s="8" customFormat="1" ht="20.100000000000001" customHeight="1">
      <c r="C57" s="42"/>
      <c r="D57" s="42"/>
      <c r="E57" s="42"/>
      <c r="F57" s="42"/>
      <c r="G57" s="42"/>
      <c r="H57" s="42"/>
    </row>
    <row r="58" spans="3:8" s="8" customFormat="1" ht="20.100000000000001" customHeight="1">
      <c r="C58" s="42"/>
      <c r="D58" s="42"/>
      <c r="E58" s="42"/>
      <c r="F58" s="42"/>
      <c r="G58" s="42"/>
      <c r="H58" s="42"/>
    </row>
    <row r="59" spans="3:8" s="8" customFormat="1" ht="20.100000000000001" customHeight="1">
      <c r="C59" s="42"/>
      <c r="D59" s="42"/>
      <c r="E59" s="42"/>
      <c r="F59" s="42"/>
      <c r="G59" s="42"/>
      <c r="H59" s="42"/>
    </row>
    <row r="60" spans="3:8" s="8" customFormat="1" ht="20.100000000000001" customHeight="1">
      <c r="C60" s="42"/>
      <c r="D60" s="42"/>
      <c r="E60" s="42"/>
      <c r="F60" s="42"/>
      <c r="G60" s="42"/>
      <c r="H60" s="42"/>
    </row>
    <row r="61" spans="3:8" s="8" customFormat="1" ht="20.100000000000001" customHeight="1">
      <c r="C61" s="42"/>
      <c r="D61" s="42"/>
      <c r="E61" s="42"/>
      <c r="F61" s="42"/>
      <c r="G61" s="42"/>
      <c r="H61" s="42"/>
    </row>
    <row r="62" spans="3:8" s="8" customFormat="1" ht="20.100000000000001" customHeight="1">
      <c r="C62" s="42"/>
      <c r="D62" s="42"/>
      <c r="E62" s="42"/>
      <c r="F62" s="42"/>
      <c r="G62" s="42"/>
      <c r="H62" s="42"/>
    </row>
    <row r="63" spans="3:8" s="8" customFormat="1" ht="20.100000000000001" customHeight="1">
      <c r="C63" s="42"/>
      <c r="D63" s="42"/>
      <c r="E63" s="42"/>
      <c r="F63" s="42"/>
      <c r="G63" s="42"/>
      <c r="H63" s="42"/>
    </row>
    <row r="64" spans="3:8" s="8" customFormat="1" ht="20.100000000000001" customHeight="1">
      <c r="C64" s="42"/>
      <c r="D64" s="42"/>
      <c r="E64" s="42"/>
      <c r="F64" s="42"/>
      <c r="G64" s="42"/>
      <c r="H64" s="42"/>
    </row>
    <row r="65" spans="3:8" s="8" customFormat="1" ht="20.100000000000001" customHeight="1">
      <c r="C65" s="42"/>
      <c r="D65" s="42"/>
      <c r="E65" s="42"/>
      <c r="F65" s="42"/>
      <c r="G65" s="42"/>
      <c r="H65" s="42"/>
    </row>
    <row r="66" spans="3:8" s="8" customFormat="1" ht="20.100000000000001" customHeight="1">
      <c r="C66" s="42"/>
      <c r="D66" s="42"/>
      <c r="E66" s="42"/>
      <c r="F66" s="42"/>
      <c r="G66" s="42"/>
      <c r="H66" s="42"/>
    </row>
    <row r="67" spans="3:8" s="8" customFormat="1" ht="20.100000000000001" customHeight="1">
      <c r="C67" s="42"/>
      <c r="D67" s="42"/>
      <c r="E67" s="42"/>
      <c r="F67" s="42"/>
      <c r="G67" s="42"/>
      <c r="H67" s="42"/>
    </row>
    <row r="68" spans="3:8" s="8" customFormat="1" ht="20.100000000000001" customHeight="1">
      <c r="C68" s="42"/>
      <c r="D68" s="42"/>
      <c r="E68" s="42"/>
      <c r="F68" s="42"/>
      <c r="G68" s="42"/>
      <c r="H68" s="42"/>
    </row>
    <row r="69" spans="3:8" s="8" customFormat="1" ht="20.100000000000001" customHeight="1">
      <c r="C69" s="42"/>
      <c r="D69" s="42"/>
      <c r="E69" s="42"/>
      <c r="F69" s="42"/>
      <c r="G69" s="42"/>
      <c r="H69" s="42"/>
    </row>
    <row r="70" spans="3:8" s="8" customFormat="1" ht="20.100000000000001" customHeight="1">
      <c r="C70" s="42"/>
      <c r="D70" s="42"/>
      <c r="E70" s="42"/>
      <c r="F70" s="42"/>
      <c r="G70" s="42"/>
      <c r="H70" s="42"/>
    </row>
    <row r="71" spans="3:8" s="8" customFormat="1" ht="20.100000000000001" customHeight="1">
      <c r="C71" s="42"/>
      <c r="D71" s="42"/>
      <c r="E71" s="42"/>
      <c r="F71" s="42"/>
      <c r="G71" s="42"/>
      <c r="H71" s="42"/>
    </row>
    <row r="72" spans="3:8" s="8" customFormat="1" ht="20.100000000000001" customHeight="1">
      <c r="C72" s="42"/>
      <c r="D72" s="42"/>
      <c r="E72" s="42"/>
      <c r="F72" s="42"/>
      <c r="G72" s="42"/>
      <c r="H72" s="42"/>
    </row>
    <row r="73" spans="3:8" s="8" customFormat="1" ht="20.100000000000001" customHeight="1">
      <c r="C73" s="42"/>
      <c r="D73" s="42"/>
      <c r="E73" s="42"/>
      <c r="F73" s="42"/>
      <c r="G73" s="42"/>
      <c r="H73" s="42"/>
    </row>
    <row r="74" spans="3:8" s="8" customFormat="1" ht="20.100000000000001" customHeight="1">
      <c r="C74" s="42"/>
      <c r="D74" s="42"/>
      <c r="E74" s="42"/>
      <c r="F74" s="42"/>
      <c r="G74" s="42"/>
      <c r="H74" s="42"/>
    </row>
    <row r="75" spans="3:8" s="8" customFormat="1" ht="20.100000000000001" customHeight="1">
      <c r="C75" s="42"/>
      <c r="D75" s="42"/>
      <c r="E75" s="42"/>
      <c r="F75" s="42"/>
      <c r="G75" s="42"/>
      <c r="H75" s="42"/>
    </row>
    <row r="76" spans="3:8" s="8" customFormat="1" ht="20.100000000000001" customHeight="1">
      <c r="C76" s="42"/>
      <c r="D76" s="42"/>
      <c r="E76" s="42"/>
      <c r="F76" s="42"/>
      <c r="G76" s="42"/>
      <c r="H76" s="42"/>
    </row>
    <row r="77" spans="3:8" s="8" customFormat="1" ht="20.100000000000001" customHeight="1">
      <c r="C77" s="42"/>
      <c r="D77" s="42"/>
      <c r="E77" s="42"/>
      <c r="F77" s="42"/>
      <c r="G77" s="42"/>
      <c r="H77" s="42"/>
    </row>
    <row r="78" spans="3:8" s="8" customFormat="1" ht="20.100000000000001" customHeight="1">
      <c r="C78" s="42"/>
      <c r="D78" s="42"/>
      <c r="E78" s="42"/>
      <c r="F78" s="42"/>
      <c r="G78" s="42"/>
      <c r="H78" s="42"/>
    </row>
    <row r="79" spans="3:8" s="8" customFormat="1" ht="20.100000000000001" customHeight="1">
      <c r="C79" s="42"/>
      <c r="D79" s="42"/>
      <c r="E79" s="42"/>
      <c r="F79" s="42"/>
      <c r="G79" s="42"/>
      <c r="H79" s="42"/>
    </row>
    <row r="80" spans="3:8" s="8" customFormat="1" ht="20.100000000000001" customHeight="1">
      <c r="C80" s="42"/>
      <c r="D80" s="42"/>
      <c r="E80" s="42"/>
      <c r="F80" s="42"/>
      <c r="G80" s="42"/>
      <c r="H80" s="42"/>
    </row>
    <row r="81" spans="3:8" s="8" customFormat="1" ht="20.100000000000001" customHeight="1">
      <c r="C81" s="42"/>
      <c r="D81" s="42"/>
      <c r="E81" s="42"/>
      <c r="F81" s="42"/>
      <c r="G81" s="42"/>
      <c r="H81" s="42"/>
    </row>
    <row r="82" spans="3:8" s="8" customFormat="1" ht="20.100000000000001" customHeight="1">
      <c r="C82" s="42"/>
      <c r="D82" s="42"/>
      <c r="E82" s="42"/>
      <c r="F82" s="42"/>
      <c r="G82" s="42"/>
      <c r="H82" s="42"/>
    </row>
    <row r="83" spans="3:8" ht="20.100000000000001" customHeight="1"/>
    <row r="84" spans="3:8" ht="20.100000000000001" customHeight="1"/>
    <row r="85" spans="3:8" ht="20.100000000000001" customHeight="1"/>
    <row r="86" spans="3:8" ht="20.100000000000001" customHeight="1"/>
    <row r="87" spans="3:8" ht="20.100000000000001" customHeight="1"/>
    <row r="88" spans="3:8" ht="20.100000000000001" customHeight="1"/>
    <row r="89" spans="3:8" ht="20.100000000000001" customHeight="1"/>
    <row r="90" spans="3:8" ht="20.100000000000001" customHeight="1"/>
    <row r="91" spans="3:8" ht="20.100000000000001" customHeight="1"/>
    <row r="92" spans="3:8" ht="20.100000000000001" customHeight="1"/>
    <row r="93" spans="3:8" ht="20.100000000000001" customHeight="1"/>
    <row r="94" spans="3:8" ht="20.100000000000001" customHeight="1"/>
    <row r="95" spans="3:8" ht="20.100000000000001" customHeight="1"/>
    <row r="96" spans="3:8"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sheetData>
  <mergeCells count="98">
    <mergeCell ref="H8:H9"/>
    <mergeCell ref="B10:B11"/>
    <mergeCell ref="C10:C11"/>
    <mergeCell ref="D10:D11"/>
    <mergeCell ref="E10:E11"/>
    <mergeCell ref="F10:F11"/>
    <mergeCell ref="G10:G11"/>
    <mergeCell ref="H10:H11"/>
    <mergeCell ref="B8:B9"/>
    <mergeCell ref="C8:C9"/>
    <mergeCell ref="D8:D9"/>
    <mergeCell ref="E8:E9"/>
    <mergeCell ref="F8:F9"/>
    <mergeCell ref="G8:G9"/>
    <mergeCell ref="H12:H13"/>
    <mergeCell ref="B14:B15"/>
    <mergeCell ref="C14:C15"/>
    <mergeCell ref="D14:D15"/>
    <mergeCell ref="E14:E15"/>
    <mergeCell ref="F14:F15"/>
    <mergeCell ref="G14:G15"/>
    <mergeCell ref="H14:H15"/>
    <mergeCell ref="B12:B13"/>
    <mergeCell ref="C12:C13"/>
    <mergeCell ref="D12:D13"/>
    <mergeCell ref="E12:E13"/>
    <mergeCell ref="F12:F13"/>
    <mergeCell ref="G12:G13"/>
    <mergeCell ref="H16:H17"/>
    <mergeCell ref="B18:B19"/>
    <mergeCell ref="C18:C19"/>
    <mergeCell ref="D18:D19"/>
    <mergeCell ref="E18:E19"/>
    <mergeCell ref="F18:F19"/>
    <mergeCell ref="G18:G19"/>
    <mergeCell ref="H18:H19"/>
    <mergeCell ref="B16:B17"/>
    <mergeCell ref="C16:C17"/>
    <mergeCell ref="D16:D17"/>
    <mergeCell ref="E16:E17"/>
    <mergeCell ref="F16:F17"/>
    <mergeCell ref="G16:G17"/>
    <mergeCell ref="A34:I34"/>
    <mergeCell ref="A35:I35"/>
    <mergeCell ref="H24:H25"/>
    <mergeCell ref="B26:B27"/>
    <mergeCell ref="C26:C27"/>
    <mergeCell ref="D26:D27"/>
    <mergeCell ref="E26:E27"/>
    <mergeCell ref="F26:F27"/>
    <mergeCell ref="G26:G27"/>
    <mergeCell ref="H26:H27"/>
    <mergeCell ref="B24:B25"/>
    <mergeCell ref="C24:C25"/>
    <mergeCell ref="D24:D25"/>
    <mergeCell ref="E24:E25"/>
    <mergeCell ref="F24:F25"/>
    <mergeCell ref="G24:G25"/>
    <mergeCell ref="H20:H21"/>
    <mergeCell ref="B22:B23"/>
    <mergeCell ref="C22:C23"/>
    <mergeCell ref="D22:D23"/>
    <mergeCell ref="E22:E23"/>
    <mergeCell ref="F22:F23"/>
    <mergeCell ref="G22:G23"/>
    <mergeCell ref="H22:H23"/>
    <mergeCell ref="B20:B21"/>
    <mergeCell ref="C20:C21"/>
    <mergeCell ref="D20:D21"/>
    <mergeCell ref="E20:E21"/>
    <mergeCell ref="F20:F21"/>
    <mergeCell ref="G20:G21"/>
    <mergeCell ref="I28:I29"/>
    <mergeCell ref="I30:I31"/>
    <mergeCell ref="I18:I19"/>
    <mergeCell ref="I20:I21"/>
    <mergeCell ref="I22:I23"/>
    <mergeCell ref="I24:I25"/>
    <mergeCell ref="I26:I27"/>
    <mergeCell ref="E30:E31"/>
    <mergeCell ref="F30:F31"/>
    <mergeCell ref="G30:G31"/>
    <mergeCell ref="H30:H31"/>
    <mergeCell ref="B28:B29"/>
    <mergeCell ref="C28:C29"/>
    <mergeCell ref="D28:D29"/>
    <mergeCell ref="E28:E29"/>
    <mergeCell ref="F28:F29"/>
    <mergeCell ref="G28:G29"/>
    <mergeCell ref="H28:H29"/>
    <mergeCell ref="B30:B31"/>
    <mergeCell ref="C30:C31"/>
    <mergeCell ref="D30:D31"/>
    <mergeCell ref="I8:I9"/>
    <mergeCell ref="I10:I11"/>
    <mergeCell ref="I12:I13"/>
    <mergeCell ref="I14:I15"/>
    <mergeCell ref="I16:I17"/>
  </mergeCells>
  <pageMargins left="1.02" right="0.89" top="0.94488188976377996" bottom="1.49606299212598" header="0.511811023622047" footer="1.1811023622047201"/>
  <pageSetup paperSize="9" firstPageNumber="398"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8"/>
  <sheetViews>
    <sheetView workbookViewId="0">
      <selection activeCell="Q12" sqref="Q12"/>
    </sheetView>
  </sheetViews>
  <sheetFormatPr defaultRowHeight="12.75"/>
  <cols>
    <col min="1" max="1" width="25.5703125" style="8" customWidth="1"/>
    <col min="2" max="4" width="10.7109375" style="50" hidden="1" customWidth="1"/>
    <col min="5" max="8" width="10.7109375" style="50" customWidth="1"/>
    <col min="9" max="9" width="12.42578125" style="50" bestFit="1" customWidth="1"/>
    <col min="10" max="10" width="9.140625" style="50"/>
    <col min="11" max="16384" width="9.140625" style="31"/>
  </cols>
  <sheetData>
    <row r="1" spans="1:10" s="2" customFormat="1" ht="24" customHeight="1">
      <c r="A1" s="32" t="s">
        <v>681</v>
      </c>
      <c r="B1" s="46"/>
      <c r="C1" s="47"/>
      <c r="D1" s="47"/>
      <c r="E1" s="47"/>
      <c r="F1" s="47"/>
      <c r="G1" s="47"/>
      <c r="H1" s="47"/>
      <c r="I1" s="47"/>
      <c r="J1" s="47"/>
    </row>
    <row r="2" spans="1:10" s="5" customFormat="1" ht="20.100000000000001" customHeight="1">
      <c r="A2" s="5" t="s">
        <v>44</v>
      </c>
      <c r="B2" s="48"/>
      <c r="C2" s="48"/>
      <c r="D2" s="48"/>
      <c r="E2" s="48"/>
      <c r="F2" s="48"/>
      <c r="G2" s="48"/>
      <c r="H2" s="48"/>
      <c r="I2" s="48"/>
      <c r="J2" s="48"/>
    </row>
    <row r="3" spans="1:10" s="2" customFormat="1" ht="9.75" customHeight="1">
      <c r="A3" s="41"/>
      <c r="B3" s="46"/>
      <c r="C3" s="47"/>
      <c r="D3" s="47"/>
      <c r="E3" s="47"/>
      <c r="F3" s="47"/>
      <c r="G3" s="47"/>
      <c r="H3" s="47"/>
      <c r="I3" s="47"/>
      <c r="J3" s="47"/>
    </row>
    <row r="4" spans="1:10" s="8" customFormat="1" ht="20.100000000000001" customHeight="1">
      <c r="A4" s="9"/>
      <c r="B4" s="49"/>
      <c r="C4" s="50"/>
      <c r="D4" s="49"/>
      <c r="E4" s="50"/>
      <c r="F4" s="50"/>
      <c r="G4" s="49"/>
      <c r="H4" s="49" t="s">
        <v>1</v>
      </c>
      <c r="I4" s="50"/>
      <c r="J4" s="50"/>
    </row>
    <row r="5" spans="1:10" s="8" customFormat="1" ht="27" customHeight="1">
      <c r="A5" s="14"/>
      <c r="B5" s="51">
        <v>2010</v>
      </c>
      <c r="C5" s="52">
        <v>2014</v>
      </c>
      <c r="D5" s="52">
        <v>2015</v>
      </c>
      <c r="E5" s="52">
        <v>2016</v>
      </c>
      <c r="F5" s="52">
        <v>2017</v>
      </c>
      <c r="G5" s="52">
        <v>2018</v>
      </c>
      <c r="H5" s="52">
        <v>2019</v>
      </c>
      <c r="I5" s="52">
        <v>2020</v>
      </c>
      <c r="J5" s="50"/>
    </row>
    <row r="6" spans="1:10" s="8" customFormat="1" ht="7.5" customHeight="1">
      <c r="A6" s="14"/>
      <c r="B6" s="54"/>
      <c r="C6" s="53"/>
      <c r="D6" s="53"/>
      <c r="E6" s="53"/>
      <c r="F6" s="53"/>
      <c r="G6" s="53"/>
      <c r="H6" s="53"/>
      <c r="I6" s="53"/>
      <c r="J6" s="50"/>
    </row>
    <row r="7" spans="1:10" s="479" customFormat="1" ht="23.25" customHeight="1">
      <c r="A7" s="36" t="s">
        <v>30</v>
      </c>
      <c r="B7" s="55">
        <f t="shared" ref="B7:D7" si="0">SUM(B8:B31)</f>
        <v>143285</v>
      </c>
      <c r="C7" s="55">
        <f t="shared" si="0"/>
        <v>160908</v>
      </c>
      <c r="D7" s="55">
        <f t="shared" si="0"/>
        <v>166212</v>
      </c>
      <c r="E7" s="17">
        <v>172385</v>
      </c>
      <c r="F7" s="17">
        <v>173872</v>
      </c>
      <c r="G7" s="17">
        <v>174765.83000000005</v>
      </c>
      <c r="H7" s="17">
        <v>175606.6</v>
      </c>
      <c r="I7" s="17">
        <v>175186.4</v>
      </c>
      <c r="J7" s="482"/>
    </row>
    <row r="8" spans="1:10" s="8" customFormat="1" ht="18.75" customHeight="1">
      <c r="A8" s="38" t="s">
        <v>3</v>
      </c>
      <c r="B8" s="519">
        <v>3805</v>
      </c>
      <c r="C8" s="519">
        <v>4253</v>
      </c>
      <c r="D8" s="519">
        <v>4917</v>
      </c>
      <c r="E8" s="537">
        <v>4991</v>
      </c>
      <c r="F8" s="537">
        <v>5150</v>
      </c>
      <c r="G8" s="537">
        <v>5159.67</v>
      </c>
      <c r="H8" s="537">
        <v>5157.57</v>
      </c>
      <c r="I8" s="537">
        <v>5158.3999999999996</v>
      </c>
      <c r="J8" s="50"/>
    </row>
    <row r="9" spans="1:10" s="8" customFormat="1" ht="18.75" customHeight="1">
      <c r="A9" s="38" t="s">
        <v>4</v>
      </c>
      <c r="B9" s="519"/>
      <c r="C9" s="519"/>
      <c r="D9" s="519"/>
      <c r="E9" s="537"/>
      <c r="F9" s="537"/>
      <c r="G9" s="537"/>
      <c r="H9" s="537"/>
      <c r="I9" s="537"/>
      <c r="J9" s="50"/>
    </row>
    <row r="10" spans="1:10" s="8" customFormat="1" ht="18.75" customHeight="1">
      <c r="A10" s="38" t="s">
        <v>5</v>
      </c>
      <c r="B10" s="519">
        <v>8363</v>
      </c>
      <c r="C10" s="519">
        <v>9964</v>
      </c>
      <c r="D10" s="519">
        <v>12004</v>
      </c>
      <c r="E10" s="537">
        <v>12339</v>
      </c>
      <c r="F10" s="537">
        <v>12908</v>
      </c>
      <c r="G10" s="537">
        <v>12914.2</v>
      </c>
      <c r="H10" s="537">
        <v>13025.7</v>
      </c>
      <c r="I10" s="537">
        <v>13112</v>
      </c>
      <c r="J10" s="50"/>
    </row>
    <row r="11" spans="1:10" s="8" customFormat="1" ht="18.75" customHeight="1">
      <c r="A11" s="38" t="s">
        <v>6</v>
      </c>
      <c r="B11" s="519"/>
      <c r="C11" s="519"/>
      <c r="D11" s="519"/>
      <c r="E11" s="537"/>
      <c r="F11" s="537"/>
      <c r="G11" s="537"/>
      <c r="H11" s="537"/>
      <c r="I11" s="537"/>
      <c r="J11" s="50"/>
    </row>
    <row r="12" spans="1:10" s="8" customFormat="1" ht="18.75" customHeight="1">
      <c r="A12" s="38" t="s">
        <v>7</v>
      </c>
      <c r="B12" s="519">
        <v>5840</v>
      </c>
      <c r="C12" s="519">
        <v>9034</v>
      </c>
      <c r="D12" s="519">
        <v>10016</v>
      </c>
      <c r="E12" s="537">
        <v>11338</v>
      </c>
      <c r="F12" s="537">
        <v>11460</v>
      </c>
      <c r="G12" s="537">
        <v>11760.1</v>
      </c>
      <c r="H12" s="537">
        <v>12010.1</v>
      </c>
      <c r="I12" s="537">
        <v>12151</v>
      </c>
      <c r="J12" s="50"/>
    </row>
    <row r="13" spans="1:10" s="8" customFormat="1" ht="18.75" customHeight="1">
      <c r="A13" s="38" t="s">
        <v>8</v>
      </c>
      <c r="B13" s="519"/>
      <c r="C13" s="519"/>
      <c r="D13" s="519"/>
      <c r="E13" s="537"/>
      <c r="F13" s="537"/>
      <c r="G13" s="537"/>
      <c r="H13" s="537"/>
      <c r="I13" s="537"/>
      <c r="J13" s="50"/>
    </row>
    <row r="14" spans="1:10" s="8" customFormat="1" ht="18.75" customHeight="1">
      <c r="A14" s="38" t="s">
        <v>9</v>
      </c>
      <c r="B14" s="519">
        <v>2621</v>
      </c>
      <c r="C14" s="519">
        <v>3577</v>
      </c>
      <c r="D14" s="519">
        <v>3694</v>
      </c>
      <c r="E14" s="537">
        <v>3749</v>
      </c>
      <c r="F14" s="538">
        <v>3768</v>
      </c>
      <c r="G14" s="538">
        <v>3875.8</v>
      </c>
      <c r="H14" s="538">
        <v>4024.6</v>
      </c>
      <c r="I14" s="538">
        <v>4207.6000000000004</v>
      </c>
      <c r="J14" s="50"/>
    </row>
    <row r="15" spans="1:10" s="8" customFormat="1" ht="18.75" customHeight="1">
      <c r="A15" s="38" t="s">
        <v>45</v>
      </c>
      <c r="B15" s="519"/>
      <c r="C15" s="519"/>
      <c r="D15" s="519"/>
      <c r="E15" s="537"/>
      <c r="F15" s="538"/>
      <c r="G15" s="538"/>
      <c r="H15" s="538"/>
      <c r="I15" s="538"/>
      <c r="J15" s="50"/>
    </row>
    <row r="16" spans="1:10" s="8" customFormat="1" ht="18.75" customHeight="1">
      <c r="A16" s="38" t="s">
        <v>11</v>
      </c>
      <c r="B16" s="519">
        <v>39445</v>
      </c>
      <c r="C16" s="519">
        <v>40247</v>
      </c>
      <c r="D16" s="519">
        <v>40459</v>
      </c>
      <c r="E16" s="537">
        <v>40668</v>
      </c>
      <c r="F16" s="537">
        <v>40561</v>
      </c>
      <c r="G16" s="537">
        <v>40319.46</v>
      </c>
      <c r="H16" s="537">
        <v>40274.370000000003</v>
      </c>
      <c r="I16" s="537">
        <v>39948</v>
      </c>
      <c r="J16" s="50"/>
    </row>
    <row r="17" spans="1:10" s="8" customFormat="1" ht="18.75" customHeight="1">
      <c r="A17" s="38" t="s">
        <v>46</v>
      </c>
      <c r="B17" s="519"/>
      <c r="C17" s="519"/>
      <c r="D17" s="519"/>
      <c r="E17" s="537"/>
      <c r="F17" s="537"/>
      <c r="G17" s="537"/>
      <c r="H17" s="537"/>
      <c r="I17" s="537"/>
      <c r="J17" s="50"/>
    </row>
    <row r="18" spans="1:10" s="8" customFormat="1" ht="18.75" customHeight="1">
      <c r="A18" s="38" t="s">
        <v>13</v>
      </c>
      <c r="B18" s="519">
        <v>1097</v>
      </c>
      <c r="C18" s="519">
        <v>1773</v>
      </c>
      <c r="D18" s="519">
        <v>1638</v>
      </c>
      <c r="E18" s="538">
        <v>1663</v>
      </c>
      <c r="F18" s="538">
        <v>1567</v>
      </c>
      <c r="G18" s="538">
        <v>1566.3</v>
      </c>
      <c r="H18" s="538">
        <v>1512.2</v>
      </c>
      <c r="I18" s="538">
        <v>1499.5</v>
      </c>
      <c r="J18" s="50"/>
    </row>
    <row r="19" spans="1:10" s="8" customFormat="1" ht="18.75" customHeight="1">
      <c r="A19" s="38" t="s">
        <v>47</v>
      </c>
      <c r="B19" s="519"/>
      <c r="C19" s="519"/>
      <c r="D19" s="519"/>
      <c r="E19" s="538"/>
      <c r="F19" s="538"/>
      <c r="G19" s="538"/>
      <c r="H19" s="538"/>
      <c r="I19" s="538"/>
      <c r="J19" s="50"/>
    </row>
    <row r="20" spans="1:10" s="8" customFormat="1" ht="18.75" customHeight="1">
      <c r="A20" s="38" t="s">
        <v>15</v>
      </c>
      <c r="B20" s="519">
        <v>12822</v>
      </c>
      <c r="C20" s="519">
        <v>17791</v>
      </c>
      <c r="D20" s="519">
        <v>17873</v>
      </c>
      <c r="E20" s="537">
        <v>18222</v>
      </c>
      <c r="F20" s="537">
        <v>18013</v>
      </c>
      <c r="G20" s="537">
        <v>17876</v>
      </c>
      <c r="H20" s="537">
        <v>17309</v>
      </c>
      <c r="I20" s="537">
        <v>16500</v>
      </c>
      <c r="J20" s="50"/>
    </row>
    <row r="21" spans="1:10" s="8" customFormat="1" ht="18.75" customHeight="1">
      <c r="A21" s="38" t="s">
        <v>48</v>
      </c>
      <c r="B21" s="519"/>
      <c r="C21" s="519"/>
      <c r="D21" s="519"/>
      <c r="E21" s="537"/>
      <c r="F21" s="537"/>
      <c r="G21" s="537"/>
      <c r="H21" s="537"/>
      <c r="I21" s="537"/>
      <c r="J21" s="50"/>
    </row>
    <row r="22" spans="1:10" s="8" customFormat="1" ht="18.75" customHeight="1">
      <c r="A22" s="38" t="s">
        <v>17</v>
      </c>
      <c r="B22" s="519">
        <v>41527</v>
      </c>
      <c r="C22" s="519">
        <v>42113</v>
      </c>
      <c r="D22" s="519">
        <v>42537</v>
      </c>
      <c r="E22" s="537">
        <v>44416</v>
      </c>
      <c r="F22" s="537">
        <v>44432</v>
      </c>
      <c r="G22" s="537">
        <v>44598</v>
      </c>
      <c r="H22" s="537">
        <v>44598.49</v>
      </c>
      <c r="I22" s="537">
        <v>44806.7</v>
      </c>
      <c r="J22" s="50"/>
    </row>
    <row r="23" spans="1:10" s="8" customFormat="1" ht="18.75" customHeight="1">
      <c r="A23" s="38" t="s">
        <v>49</v>
      </c>
      <c r="B23" s="519"/>
      <c r="C23" s="519"/>
      <c r="D23" s="519"/>
      <c r="E23" s="537"/>
      <c r="F23" s="537"/>
      <c r="G23" s="537"/>
      <c r="H23" s="537"/>
      <c r="I23" s="537"/>
      <c r="J23" s="50"/>
    </row>
    <row r="24" spans="1:10" s="8" customFormat="1" ht="18.75" customHeight="1">
      <c r="A24" s="38" t="s">
        <v>19</v>
      </c>
      <c r="B24" s="519">
        <v>27134</v>
      </c>
      <c r="C24" s="519">
        <v>30533</v>
      </c>
      <c r="D24" s="519">
        <v>31389</v>
      </c>
      <c r="E24" s="537">
        <v>33032</v>
      </c>
      <c r="F24" s="537">
        <v>34131</v>
      </c>
      <c r="G24" s="537">
        <v>34827.1</v>
      </c>
      <c r="H24" s="537">
        <v>35819</v>
      </c>
      <c r="I24" s="537">
        <v>35974.800000000003</v>
      </c>
      <c r="J24" s="50"/>
    </row>
    <row r="25" spans="1:10" s="8" customFormat="1" ht="18.75" customHeight="1">
      <c r="A25" s="38" t="s">
        <v>50</v>
      </c>
      <c r="B25" s="519"/>
      <c r="C25" s="519"/>
      <c r="D25" s="519"/>
      <c r="E25" s="537"/>
      <c r="F25" s="537"/>
      <c r="G25" s="537"/>
      <c r="H25" s="537"/>
      <c r="I25" s="537"/>
      <c r="J25" s="50"/>
    </row>
    <row r="26" spans="1:10" s="8" customFormat="1" ht="18.75" customHeight="1">
      <c r="A26" s="38" t="s">
        <v>21</v>
      </c>
      <c r="B26" s="519">
        <v>255</v>
      </c>
      <c r="C26" s="519">
        <v>407</v>
      </c>
      <c r="D26" s="519">
        <v>437</v>
      </c>
      <c r="E26" s="537">
        <v>536</v>
      </c>
      <c r="F26" s="537">
        <v>537</v>
      </c>
      <c r="G26" s="537">
        <v>534.9</v>
      </c>
      <c r="H26" s="537">
        <v>526.80999999999995</v>
      </c>
      <c r="I26" s="537">
        <v>528.79999999999995</v>
      </c>
      <c r="J26" s="50"/>
    </row>
    <row r="27" spans="1:10" s="8" customFormat="1" ht="18.75" customHeight="1">
      <c r="A27" s="38" t="s">
        <v>51</v>
      </c>
      <c r="B27" s="519"/>
      <c r="C27" s="519"/>
      <c r="D27" s="519"/>
      <c r="E27" s="537"/>
      <c r="F27" s="537"/>
      <c r="G27" s="537"/>
      <c r="H27" s="537"/>
      <c r="I27" s="537"/>
      <c r="J27" s="50"/>
    </row>
    <row r="28" spans="1:10" s="8" customFormat="1" ht="18.75" customHeight="1">
      <c r="A28" s="38" t="s">
        <v>23</v>
      </c>
      <c r="B28" s="519">
        <v>283</v>
      </c>
      <c r="C28" s="519">
        <v>812</v>
      </c>
      <c r="D28" s="519">
        <v>821</v>
      </c>
      <c r="E28" s="537">
        <v>980</v>
      </c>
      <c r="F28" s="537">
        <v>873</v>
      </c>
      <c r="G28" s="537">
        <v>853.7</v>
      </c>
      <c r="H28" s="537">
        <v>810.16000000000008</v>
      </c>
      <c r="I28" s="537">
        <v>774</v>
      </c>
      <c r="J28" s="50"/>
    </row>
    <row r="29" spans="1:10" s="8" customFormat="1" ht="18.75" customHeight="1">
      <c r="A29" s="38" t="s">
        <v>52</v>
      </c>
      <c r="B29" s="519"/>
      <c r="C29" s="519"/>
      <c r="D29" s="519"/>
      <c r="E29" s="537"/>
      <c r="F29" s="537"/>
      <c r="G29" s="537"/>
      <c r="H29" s="537"/>
      <c r="I29" s="537"/>
      <c r="J29" s="50"/>
    </row>
    <row r="30" spans="1:10" s="8" customFormat="1" ht="18.75" customHeight="1">
      <c r="A30" s="38" t="s">
        <v>25</v>
      </c>
      <c r="B30" s="519">
        <v>93</v>
      </c>
      <c r="C30" s="519">
        <v>404</v>
      </c>
      <c r="D30" s="519">
        <v>427</v>
      </c>
      <c r="E30" s="537">
        <v>451</v>
      </c>
      <c r="F30" s="537">
        <v>472</v>
      </c>
      <c r="G30" s="537">
        <v>480.6</v>
      </c>
      <c r="H30" s="537">
        <v>538.6</v>
      </c>
      <c r="I30" s="537">
        <v>525.6</v>
      </c>
      <c r="J30" s="50"/>
    </row>
    <row r="31" spans="1:10" s="8" customFormat="1" ht="18.75" customHeight="1">
      <c r="A31" s="38" t="s">
        <v>53</v>
      </c>
      <c r="B31" s="519"/>
      <c r="C31" s="519"/>
      <c r="D31" s="519"/>
      <c r="E31" s="537"/>
      <c r="F31" s="537"/>
      <c r="G31" s="537"/>
      <c r="H31" s="537"/>
      <c r="I31" s="537"/>
      <c r="J31" s="50"/>
    </row>
    <row r="32" spans="1:10" s="8" customFormat="1" ht="9.75" customHeight="1">
      <c r="A32" s="57"/>
      <c r="B32" s="58"/>
      <c r="C32" s="58"/>
      <c r="D32" s="58"/>
      <c r="E32" s="58"/>
      <c r="F32" s="58"/>
      <c r="G32" s="58"/>
      <c r="H32" s="58"/>
      <c r="I32" s="94"/>
      <c r="J32" s="50"/>
    </row>
    <row r="33" spans="1:10" s="8" customFormat="1" ht="9.75" customHeight="1">
      <c r="A33" s="59"/>
      <c r="B33" s="54"/>
      <c r="C33" s="54"/>
      <c r="D33" s="54"/>
      <c r="E33" s="54"/>
      <c r="F33" s="54"/>
      <c r="G33" s="54"/>
      <c r="H33" s="54"/>
      <c r="I33" s="53"/>
      <c r="J33" s="50"/>
    </row>
    <row r="34" spans="1:10" s="30" customFormat="1" ht="33" customHeight="1">
      <c r="A34" s="539" t="s">
        <v>27</v>
      </c>
      <c r="B34" s="539"/>
      <c r="C34" s="539"/>
      <c r="D34" s="539"/>
      <c r="E34" s="539"/>
      <c r="F34" s="539"/>
      <c r="G34" s="539"/>
      <c r="H34" s="539"/>
      <c r="I34" s="539"/>
    </row>
    <row r="35" spans="1:10" s="30" customFormat="1" ht="33" customHeight="1">
      <c r="A35" s="540" t="s">
        <v>28</v>
      </c>
      <c r="B35" s="540"/>
      <c r="C35" s="540"/>
      <c r="D35" s="540"/>
      <c r="E35" s="540"/>
      <c r="F35" s="540"/>
      <c r="G35" s="540"/>
      <c r="H35" s="540"/>
      <c r="I35" s="540"/>
    </row>
    <row r="36" spans="1:10" s="8" customFormat="1" ht="20.100000000000001" customHeight="1">
      <c r="A36" s="519"/>
      <c r="B36" s="519"/>
      <c r="C36" s="519"/>
      <c r="D36" s="519"/>
      <c r="E36" s="519"/>
      <c r="F36" s="519"/>
      <c r="G36" s="60"/>
      <c r="H36" s="60"/>
      <c r="I36" s="53"/>
      <c r="J36" s="50"/>
    </row>
    <row r="37" spans="1:10" s="8" customFormat="1" ht="20.100000000000001" customHeight="1">
      <c r="A37" s="401"/>
      <c r="B37" s="61"/>
      <c r="C37" s="53"/>
      <c r="D37" s="53"/>
      <c r="E37" s="53"/>
      <c r="F37" s="53"/>
      <c r="G37" s="53"/>
      <c r="H37" s="53"/>
      <c r="I37" s="53"/>
      <c r="J37" s="50"/>
    </row>
    <row r="38" spans="1:10" s="8" customFormat="1" ht="20.100000000000001" customHeight="1">
      <c r="A38" s="62"/>
      <c r="B38" s="401"/>
      <c r="C38" s="53"/>
      <c r="D38" s="53"/>
      <c r="E38" s="53"/>
      <c r="F38" s="53"/>
      <c r="G38" s="53"/>
      <c r="H38" s="53"/>
      <c r="I38" s="53"/>
      <c r="J38" s="50"/>
    </row>
    <row r="39" spans="1:10" s="8" customFormat="1" ht="20.100000000000001" customHeight="1">
      <c r="A39" s="14"/>
      <c r="B39" s="53"/>
      <c r="C39" s="53"/>
      <c r="D39" s="53"/>
      <c r="E39" s="53"/>
      <c r="F39" s="53"/>
      <c r="G39" s="53"/>
      <c r="H39" s="53"/>
      <c r="I39" s="53"/>
      <c r="J39" s="50"/>
    </row>
    <row r="40" spans="1:10" s="8" customFormat="1" ht="20.100000000000001" customHeight="1">
      <c r="A40" s="14"/>
      <c r="B40" s="53"/>
      <c r="C40" s="53"/>
      <c r="D40" s="53"/>
      <c r="E40" s="53"/>
      <c r="F40" s="53"/>
      <c r="G40" s="53"/>
      <c r="H40" s="53"/>
      <c r="I40" s="53"/>
      <c r="J40" s="50"/>
    </row>
    <row r="41" spans="1:10" s="8" customFormat="1" ht="20.100000000000001" customHeight="1">
      <c r="A41" s="14"/>
      <c r="B41" s="53"/>
      <c r="C41" s="53"/>
      <c r="D41" s="53"/>
      <c r="E41" s="53"/>
      <c r="F41" s="53"/>
      <c r="G41" s="53"/>
      <c r="H41" s="53"/>
      <c r="I41" s="53"/>
      <c r="J41" s="50"/>
    </row>
    <row r="42" spans="1:10" s="8" customFormat="1" ht="20.100000000000001" customHeight="1">
      <c r="A42" s="14"/>
      <c r="B42" s="53"/>
      <c r="C42" s="53"/>
      <c r="D42" s="53"/>
      <c r="E42" s="53"/>
      <c r="F42" s="53"/>
      <c r="G42" s="53"/>
      <c r="H42" s="53"/>
      <c r="I42" s="53"/>
      <c r="J42" s="50"/>
    </row>
    <row r="43" spans="1:10" s="8" customFormat="1" ht="20.100000000000001" customHeight="1">
      <c r="A43" s="14"/>
      <c r="B43" s="53"/>
      <c r="C43" s="53"/>
      <c r="D43" s="53"/>
      <c r="E43" s="53"/>
      <c r="F43" s="53"/>
      <c r="G43" s="53"/>
      <c r="H43" s="53"/>
      <c r="I43" s="53"/>
      <c r="J43" s="50"/>
    </row>
    <row r="44" spans="1:10" s="8" customFormat="1" ht="20.100000000000001" customHeight="1">
      <c r="A44" s="14"/>
      <c r="B44" s="53"/>
      <c r="C44" s="53"/>
      <c r="D44" s="53"/>
      <c r="E44" s="53"/>
      <c r="F44" s="53"/>
      <c r="G44" s="53"/>
      <c r="H44" s="53"/>
      <c r="I44" s="53"/>
      <c r="J44" s="50"/>
    </row>
    <row r="45" spans="1:10" s="8" customFormat="1" ht="20.100000000000001" customHeight="1">
      <c r="A45" s="14"/>
      <c r="B45" s="53"/>
      <c r="C45" s="53"/>
      <c r="D45" s="53"/>
      <c r="E45" s="53"/>
      <c r="F45" s="53"/>
      <c r="G45" s="53"/>
      <c r="H45" s="53"/>
      <c r="I45" s="53"/>
      <c r="J45" s="50"/>
    </row>
    <row r="46" spans="1:10" s="8" customFormat="1" ht="20.100000000000001" customHeight="1">
      <c r="A46" s="14"/>
      <c r="B46" s="53"/>
      <c r="C46" s="53"/>
      <c r="D46" s="53"/>
      <c r="E46" s="53"/>
      <c r="F46" s="53"/>
      <c r="G46" s="53"/>
      <c r="H46" s="53"/>
      <c r="I46" s="53"/>
      <c r="J46" s="50"/>
    </row>
    <row r="47" spans="1:10" s="8" customFormat="1" ht="20.100000000000001" customHeight="1">
      <c r="A47" s="14"/>
      <c r="B47" s="53"/>
      <c r="C47" s="53"/>
      <c r="D47" s="53"/>
      <c r="E47" s="53"/>
      <c r="F47" s="53"/>
      <c r="G47" s="53"/>
      <c r="H47" s="53"/>
      <c r="I47" s="53"/>
      <c r="J47" s="50"/>
    </row>
    <row r="48" spans="1:10" s="8" customFormat="1" ht="20.100000000000001" customHeight="1">
      <c r="A48" s="14"/>
      <c r="B48" s="53"/>
      <c r="C48" s="53"/>
      <c r="D48" s="53"/>
      <c r="E48" s="53"/>
      <c r="F48" s="53"/>
      <c r="G48" s="53"/>
      <c r="H48" s="53"/>
      <c r="I48" s="53"/>
      <c r="J48" s="50"/>
    </row>
    <row r="49" spans="1:10" s="8" customFormat="1" ht="20.100000000000001" customHeight="1">
      <c r="A49" s="14"/>
      <c r="B49" s="53"/>
      <c r="C49" s="53"/>
      <c r="D49" s="53"/>
      <c r="E49" s="53"/>
      <c r="F49" s="53"/>
      <c r="G49" s="53"/>
      <c r="H49" s="53"/>
      <c r="I49" s="53"/>
      <c r="J49" s="50"/>
    </row>
    <row r="50" spans="1:10" s="8" customFormat="1" ht="20.100000000000001" customHeight="1">
      <c r="A50" s="14"/>
      <c r="B50" s="53"/>
      <c r="C50" s="53"/>
      <c r="D50" s="53"/>
      <c r="E50" s="53"/>
      <c r="F50" s="53"/>
      <c r="G50" s="53"/>
      <c r="H50" s="53"/>
      <c r="I50" s="53"/>
      <c r="J50" s="50"/>
    </row>
    <row r="51" spans="1:10" s="8" customFormat="1" ht="20.100000000000001" customHeight="1">
      <c r="A51" s="14"/>
      <c r="B51" s="53"/>
      <c r="C51" s="53"/>
      <c r="D51" s="53"/>
      <c r="E51" s="53"/>
      <c r="F51" s="53"/>
      <c r="G51" s="53"/>
      <c r="H51" s="53"/>
      <c r="I51" s="53"/>
      <c r="J51" s="50"/>
    </row>
    <row r="52" spans="1:10" s="8" customFormat="1" ht="20.100000000000001" customHeight="1">
      <c r="A52" s="14"/>
      <c r="B52" s="53"/>
      <c r="C52" s="53"/>
      <c r="D52" s="53"/>
      <c r="E52" s="53"/>
      <c r="F52" s="53"/>
      <c r="G52" s="53"/>
      <c r="H52" s="53"/>
      <c r="I52" s="53"/>
      <c r="J52" s="50"/>
    </row>
    <row r="53" spans="1:10" s="8" customFormat="1" ht="20.100000000000001" customHeight="1">
      <c r="A53" s="14"/>
      <c r="B53" s="53"/>
      <c r="C53" s="53"/>
      <c r="D53" s="53"/>
      <c r="E53" s="53"/>
      <c r="F53" s="53"/>
      <c r="G53" s="53"/>
      <c r="H53" s="53"/>
      <c r="I53" s="53"/>
      <c r="J53" s="50"/>
    </row>
    <row r="54" spans="1:10" s="8" customFormat="1" ht="20.100000000000001" customHeight="1">
      <c r="A54" s="14"/>
      <c r="B54" s="53"/>
      <c r="C54" s="53"/>
      <c r="D54" s="53"/>
      <c r="E54" s="53"/>
      <c r="F54" s="53"/>
      <c r="G54" s="53"/>
      <c r="H54" s="53"/>
      <c r="I54" s="53"/>
      <c r="J54" s="50"/>
    </row>
    <row r="55" spans="1:10" s="8" customFormat="1" ht="20.100000000000001" customHeight="1">
      <c r="A55" s="14"/>
      <c r="B55" s="53"/>
      <c r="C55" s="53"/>
      <c r="D55" s="53"/>
      <c r="E55" s="53"/>
      <c r="F55" s="53"/>
      <c r="G55" s="53"/>
      <c r="H55" s="53"/>
      <c r="I55" s="53"/>
      <c r="J55" s="50"/>
    </row>
    <row r="56" spans="1:10" s="8" customFormat="1" ht="20.100000000000001" customHeight="1">
      <c r="A56" s="14"/>
      <c r="B56" s="53"/>
      <c r="C56" s="53"/>
      <c r="D56" s="53"/>
      <c r="E56" s="53"/>
      <c r="F56" s="53"/>
      <c r="G56" s="53"/>
      <c r="H56" s="53"/>
      <c r="I56" s="53"/>
      <c r="J56" s="50"/>
    </row>
    <row r="57" spans="1:10" s="8" customFormat="1" ht="20.100000000000001" customHeight="1">
      <c r="A57" s="14"/>
      <c r="B57" s="53"/>
      <c r="C57" s="53"/>
      <c r="D57" s="53"/>
      <c r="E57" s="53"/>
      <c r="F57" s="53"/>
      <c r="G57" s="53"/>
      <c r="H57" s="53"/>
      <c r="I57" s="53"/>
      <c r="J57" s="50"/>
    </row>
    <row r="58" spans="1:10" s="8" customFormat="1" ht="20.100000000000001" customHeight="1">
      <c r="A58" s="14"/>
      <c r="B58" s="53"/>
      <c r="C58" s="53"/>
      <c r="D58" s="53"/>
      <c r="E58" s="53"/>
      <c r="F58" s="53"/>
      <c r="G58" s="53"/>
      <c r="H58" s="53"/>
      <c r="I58" s="53"/>
      <c r="J58" s="50"/>
    </row>
    <row r="59" spans="1:10" s="8" customFormat="1" ht="20.100000000000001" customHeight="1">
      <c r="A59" s="14"/>
      <c r="B59" s="53"/>
      <c r="C59" s="53"/>
      <c r="D59" s="53"/>
      <c r="E59" s="53"/>
      <c r="F59" s="53"/>
      <c r="G59" s="53"/>
      <c r="H59" s="53"/>
      <c r="I59" s="53"/>
      <c r="J59" s="50"/>
    </row>
    <row r="60" spans="1:10" s="8" customFormat="1" ht="20.100000000000001" customHeight="1">
      <c r="A60" s="14"/>
      <c r="B60" s="53"/>
      <c r="C60" s="53"/>
      <c r="D60" s="53"/>
      <c r="E60" s="53"/>
      <c r="F60" s="53"/>
      <c r="G60" s="53"/>
      <c r="H60" s="53"/>
      <c r="I60" s="53"/>
      <c r="J60" s="50"/>
    </row>
    <row r="61" spans="1:10" s="8" customFormat="1" ht="20.100000000000001" customHeight="1">
      <c r="A61" s="14"/>
      <c r="B61" s="53"/>
      <c r="C61" s="53"/>
      <c r="D61" s="53"/>
      <c r="E61" s="53"/>
      <c r="F61" s="53"/>
      <c r="G61" s="53"/>
      <c r="H61" s="53"/>
      <c r="I61" s="53"/>
      <c r="J61" s="50"/>
    </row>
    <row r="62" spans="1:10" s="8" customFormat="1" ht="20.100000000000001" customHeight="1">
      <c r="A62" s="14"/>
      <c r="B62" s="53"/>
      <c r="C62" s="53"/>
      <c r="D62" s="53"/>
      <c r="E62" s="53"/>
      <c r="F62" s="53"/>
      <c r="G62" s="53"/>
      <c r="H62" s="53"/>
      <c r="I62" s="53"/>
      <c r="J62" s="50"/>
    </row>
    <row r="63" spans="1:10" s="8" customFormat="1" ht="20.100000000000001" customHeight="1">
      <c r="A63" s="14"/>
      <c r="B63" s="53"/>
      <c r="C63" s="53"/>
      <c r="D63" s="53"/>
      <c r="E63" s="53"/>
      <c r="F63" s="53"/>
      <c r="G63" s="53"/>
      <c r="H63" s="53"/>
      <c r="I63" s="53"/>
      <c r="J63" s="50"/>
    </row>
    <row r="64" spans="1:10" s="8" customFormat="1" ht="20.100000000000001" customHeight="1">
      <c r="A64" s="14"/>
      <c r="B64" s="53"/>
      <c r="C64" s="53"/>
      <c r="D64" s="53"/>
      <c r="E64" s="53"/>
      <c r="F64" s="53"/>
      <c r="G64" s="53"/>
      <c r="H64" s="53"/>
      <c r="I64" s="53"/>
      <c r="J64" s="50"/>
    </row>
    <row r="65" spans="1:10" s="8" customFormat="1" ht="20.100000000000001" customHeight="1">
      <c r="A65" s="14"/>
      <c r="B65" s="53"/>
      <c r="C65" s="53"/>
      <c r="D65" s="53"/>
      <c r="E65" s="53"/>
      <c r="F65" s="53"/>
      <c r="G65" s="53"/>
      <c r="H65" s="53"/>
      <c r="I65" s="53"/>
      <c r="J65" s="50"/>
    </row>
    <row r="66" spans="1:10" s="8" customFormat="1" ht="20.100000000000001" customHeight="1">
      <c r="A66" s="14"/>
      <c r="B66" s="53"/>
      <c r="C66" s="53"/>
      <c r="D66" s="53"/>
      <c r="E66" s="53"/>
      <c r="F66" s="53"/>
      <c r="G66" s="53"/>
      <c r="H66" s="53"/>
      <c r="I66" s="53"/>
      <c r="J66" s="50"/>
    </row>
    <row r="67" spans="1:10" s="8" customFormat="1" ht="20.100000000000001" customHeight="1">
      <c r="A67" s="14"/>
      <c r="B67" s="53"/>
      <c r="C67" s="53"/>
      <c r="D67" s="53"/>
      <c r="E67" s="53"/>
      <c r="F67" s="53"/>
      <c r="G67" s="53"/>
      <c r="H67" s="53"/>
      <c r="I67" s="53"/>
      <c r="J67" s="50"/>
    </row>
    <row r="68" spans="1:10" s="8" customFormat="1" ht="20.100000000000001" customHeight="1">
      <c r="A68" s="14"/>
      <c r="B68" s="53"/>
      <c r="C68" s="53"/>
      <c r="D68" s="53"/>
      <c r="E68" s="53"/>
      <c r="F68" s="53"/>
      <c r="G68" s="53"/>
      <c r="H68" s="53"/>
      <c r="I68" s="53"/>
      <c r="J68" s="50"/>
    </row>
    <row r="69" spans="1:10" s="8" customFormat="1" ht="20.100000000000001" customHeight="1">
      <c r="A69" s="14"/>
      <c r="B69" s="53"/>
      <c r="C69" s="53"/>
      <c r="D69" s="53"/>
      <c r="E69" s="53"/>
      <c r="F69" s="53"/>
      <c r="G69" s="53"/>
      <c r="H69" s="53"/>
      <c r="I69" s="53"/>
      <c r="J69" s="50"/>
    </row>
    <row r="70" spans="1:10" s="8" customFormat="1" ht="20.100000000000001" customHeight="1">
      <c r="A70" s="14"/>
      <c r="B70" s="53"/>
      <c r="C70" s="53"/>
      <c r="D70" s="53"/>
      <c r="E70" s="53"/>
      <c r="F70" s="53"/>
      <c r="G70" s="53"/>
      <c r="H70" s="53"/>
      <c r="I70" s="53"/>
      <c r="J70" s="50"/>
    </row>
    <row r="71" spans="1:10" s="8" customFormat="1" ht="20.100000000000001" customHeight="1">
      <c r="A71" s="14"/>
      <c r="B71" s="53"/>
      <c r="C71" s="53"/>
      <c r="D71" s="53"/>
      <c r="E71" s="53"/>
      <c r="F71" s="53"/>
      <c r="G71" s="53"/>
      <c r="H71" s="53"/>
      <c r="I71" s="53"/>
      <c r="J71" s="50"/>
    </row>
    <row r="72" spans="1:10" s="8" customFormat="1" ht="20.100000000000001" customHeight="1">
      <c r="A72" s="14"/>
      <c r="B72" s="53"/>
      <c r="C72" s="53"/>
      <c r="D72" s="53"/>
      <c r="E72" s="53"/>
      <c r="F72" s="53"/>
      <c r="G72" s="53"/>
      <c r="H72" s="53"/>
      <c r="I72" s="53"/>
      <c r="J72" s="50"/>
    </row>
    <row r="73" spans="1:10" s="8" customFormat="1" ht="20.100000000000001" customHeight="1">
      <c r="A73" s="14"/>
      <c r="B73" s="53"/>
      <c r="C73" s="53"/>
      <c r="D73" s="53"/>
      <c r="E73" s="53"/>
      <c r="F73" s="53"/>
      <c r="G73" s="53"/>
      <c r="H73" s="53"/>
      <c r="I73" s="53"/>
      <c r="J73" s="50"/>
    </row>
    <row r="74" spans="1:10" s="8" customFormat="1" ht="20.100000000000001" customHeight="1">
      <c r="A74" s="14"/>
      <c r="B74" s="53"/>
      <c r="C74" s="53"/>
      <c r="D74" s="53"/>
      <c r="E74" s="53"/>
      <c r="F74" s="53"/>
      <c r="G74" s="53"/>
      <c r="H74" s="53"/>
      <c r="I74" s="53"/>
      <c r="J74" s="50"/>
    </row>
    <row r="75" spans="1:10" s="8" customFormat="1" ht="20.100000000000001" customHeight="1">
      <c r="B75" s="50"/>
      <c r="C75" s="50"/>
      <c r="D75" s="50"/>
      <c r="E75" s="50"/>
      <c r="F75" s="50"/>
      <c r="G75" s="50"/>
      <c r="H75" s="50"/>
      <c r="I75" s="50"/>
      <c r="J75" s="50"/>
    </row>
    <row r="76" spans="1:10" s="8" customFormat="1" ht="20.100000000000001" customHeight="1">
      <c r="B76" s="50"/>
      <c r="C76" s="50"/>
      <c r="D76" s="50"/>
      <c r="E76" s="50"/>
      <c r="F76" s="50"/>
      <c r="G76" s="50"/>
      <c r="H76" s="50"/>
      <c r="I76" s="50"/>
      <c r="J76" s="50"/>
    </row>
    <row r="77" spans="1:10" s="8" customFormat="1" ht="20.100000000000001" customHeight="1">
      <c r="B77" s="50"/>
      <c r="C77" s="50"/>
      <c r="D77" s="50"/>
      <c r="E77" s="50"/>
      <c r="F77" s="50"/>
      <c r="G77" s="50"/>
      <c r="H77" s="50"/>
      <c r="I77" s="50"/>
      <c r="J77" s="50"/>
    </row>
    <row r="78" spans="1:10" s="8" customFormat="1" ht="20.100000000000001" customHeight="1">
      <c r="B78" s="50"/>
      <c r="C78" s="50"/>
      <c r="D78" s="50"/>
      <c r="E78" s="50"/>
      <c r="F78" s="50"/>
      <c r="G78" s="50"/>
      <c r="H78" s="50"/>
      <c r="I78" s="50"/>
      <c r="J78" s="50"/>
    </row>
    <row r="79" spans="1:10" s="8" customFormat="1" ht="20.100000000000001" customHeight="1">
      <c r="B79" s="50"/>
      <c r="C79" s="50"/>
      <c r="D79" s="50"/>
      <c r="E79" s="50"/>
      <c r="F79" s="50"/>
      <c r="G79" s="50"/>
      <c r="H79" s="50"/>
      <c r="I79" s="50"/>
      <c r="J79" s="50"/>
    </row>
    <row r="80" spans="1:10" s="8" customFormat="1" ht="20.100000000000001" customHeight="1">
      <c r="B80" s="50"/>
      <c r="C80" s="50"/>
      <c r="D80" s="50"/>
      <c r="E80" s="50"/>
      <c r="F80" s="50"/>
      <c r="G80" s="50"/>
      <c r="H80" s="50"/>
      <c r="I80" s="50"/>
      <c r="J80" s="50"/>
    </row>
    <row r="81" spans="2:10" s="8" customFormat="1" ht="20.100000000000001" customHeight="1">
      <c r="B81" s="50"/>
      <c r="C81" s="50"/>
      <c r="D81" s="50"/>
      <c r="E81" s="50"/>
      <c r="F81" s="50"/>
      <c r="G81" s="50"/>
      <c r="H81" s="50"/>
      <c r="I81" s="50"/>
      <c r="J81" s="50"/>
    </row>
    <row r="82" spans="2:10" s="8" customFormat="1" ht="20.100000000000001" customHeight="1">
      <c r="B82" s="50"/>
      <c r="C82" s="50"/>
      <c r="D82" s="50"/>
      <c r="E82" s="50"/>
      <c r="F82" s="50"/>
      <c r="G82" s="50"/>
      <c r="H82" s="50"/>
      <c r="I82" s="50"/>
      <c r="J82" s="50"/>
    </row>
    <row r="83" spans="2:10" s="8" customFormat="1" ht="20.100000000000001" customHeight="1">
      <c r="B83" s="50"/>
      <c r="C83" s="50"/>
      <c r="D83" s="50"/>
      <c r="E83" s="50"/>
      <c r="F83" s="50"/>
      <c r="G83" s="50"/>
      <c r="H83" s="50"/>
      <c r="I83" s="50"/>
      <c r="J83" s="50"/>
    </row>
    <row r="84" spans="2:10" s="8" customFormat="1" ht="20.100000000000001" customHeight="1">
      <c r="B84" s="50"/>
      <c r="C84" s="50"/>
      <c r="D84" s="50"/>
      <c r="E84" s="50"/>
      <c r="F84" s="50"/>
      <c r="G84" s="50"/>
      <c r="H84" s="50"/>
      <c r="I84" s="50"/>
      <c r="J84" s="50"/>
    </row>
    <row r="85" spans="2:10" s="8" customFormat="1" ht="20.100000000000001" customHeight="1">
      <c r="B85" s="50"/>
      <c r="C85" s="50"/>
      <c r="D85" s="50"/>
      <c r="E85" s="50"/>
      <c r="F85" s="50"/>
      <c r="G85" s="50"/>
      <c r="H85" s="50"/>
      <c r="I85" s="50"/>
      <c r="J85" s="50"/>
    </row>
    <row r="86" spans="2:10" s="8" customFormat="1" ht="20.100000000000001" customHeight="1">
      <c r="B86" s="50"/>
      <c r="C86" s="50"/>
      <c r="D86" s="50"/>
      <c r="E86" s="50"/>
      <c r="F86" s="50"/>
      <c r="G86" s="50"/>
      <c r="H86" s="50"/>
      <c r="I86" s="50"/>
      <c r="J86" s="50"/>
    </row>
    <row r="87" spans="2:10" s="8" customFormat="1" ht="20.100000000000001" customHeight="1">
      <c r="B87" s="50"/>
      <c r="C87" s="50"/>
      <c r="D87" s="50"/>
      <c r="E87" s="50"/>
      <c r="F87" s="50"/>
      <c r="G87" s="50"/>
      <c r="H87" s="50"/>
      <c r="I87" s="50"/>
      <c r="J87" s="50"/>
    </row>
    <row r="88" spans="2:10" s="8" customFormat="1" ht="20.100000000000001" customHeight="1">
      <c r="B88" s="50"/>
      <c r="C88" s="50"/>
      <c r="D88" s="50"/>
      <c r="E88" s="50"/>
      <c r="F88" s="50"/>
      <c r="G88" s="50"/>
      <c r="H88" s="50"/>
      <c r="I88" s="50"/>
      <c r="J88" s="50"/>
    </row>
    <row r="89" spans="2:10" s="8" customFormat="1" ht="20.100000000000001" customHeight="1">
      <c r="B89" s="50"/>
      <c r="C89" s="50"/>
      <c r="D89" s="50"/>
      <c r="E89" s="50"/>
      <c r="F89" s="50"/>
      <c r="G89" s="50"/>
      <c r="H89" s="50"/>
      <c r="I89" s="50"/>
      <c r="J89" s="50"/>
    </row>
    <row r="90" spans="2:10" s="8" customFormat="1" ht="20.100000000000001" customHeight="1">
      <c r="B90" s="50"/>
      <c r="C90" s="50"/>
      <c r="D90" s="50"/>
      <c r="E90" s="50"/>
      <c r="F90" s="50"/>
      <c r="G90" s="50"/>
      <c r="H90" s="50"/>
      <c r="I90" s="50"/>
      <c r="J90" s="50"/>
    </row>
    <row r="91" spans="2:10" s="8" customFormat="1" ht="20.100000000000001" customHeight="1">
      <c r="B91" s="50"/>
      <c r="C91" s="50"/>
      <c r="D91" s="50"/>
      <c r="E91" s="50"/>
      <c r="F91" s="50"/>
      <c r="G91" s="50"/>
      <c r="H91" s="50"/>
      <c r="I91" s="50"/>
      <c r="J91" s="50"/>
    </row>
    <row r="92" spans="2:10" s="8" customFormat="1" ht="20.100000000000001" customHeight="1">
      <c r="B92" s="50"/>
      <c r="C92" s="50"/>
      <c r="D92" s="50"/>
      <c r="E92" s="50"/>
      <c r="F92" s="50"/>
      <c r="G92" s="50"/>
      <c r="H92" s="50"/>
      <c r="I92" s="50"/>
      <c r="J92" s="50"/>
    </row>
    <row r="93" spans="2:10" s="8" customFormat="1" ht="20.100000000000001" customHeight="1">
      <c r="B93" s="50"/>
      <c r="C93" s="50"/>
      <c r="D93" s="50"/>
      <c r="E93" s="50"/>
      <c r="F93" s="50"/>
      <c r="G93" s="50"/>
      <c r="H93" s="50"/>
      <c r="I93" s="50"/>
      <c r="J93" s="50"/>
    </row>
    <row r="94" spans="2:10" s="8" customFormat="1" ht="20.100000000000001" customHeight="1">
      <c r="B94" s="50"/>
      <c r="C94" s="50"/>
      <c r="D94" s="50"/>
      <c r="E94" s="50"/>
      <c r="F94" s="50"/>
      <c r="G94" s="50"/>
      <c r="H94" s="50"/>
      <c r="I94" s="50"/>
      <c r="J94" s="50"/>
    </row>
    <row r="95" spans="2:10" s="8" customFormat="1" ht="20.100000000000001" customHeight="1">
      <c r="B95" s="50"/>
      <c r="C95" s="50"/>
      <c r="D95" s="50"/>
      <c r="E95" s="50"/>
      <c r="F95" s="50"/>
      <c r="G95" s="50"/>
      <c r="H95" s="50"/>
      <c r="I95" s="50"/>
      <c r="J95" s="50"/>
    </row>
    <row r="96" spans="2:10" s="8" customFormat="1" ht="20.100000000000001" customHeight="1">
      <c r="B96" s="50"/>
      <c r="C96" s="50"/>
      <c r="D96" s="50"/>
      <c r="E96" s="50"/>
      <c r="F96" s="50"/>
      <c r="G96" s="50"/>
      <c r="H96" s="50"/>
      <c r="I96" s="50"/>
      <c r="J96" s="50"/>
    </row>
    <row r="97" spans="2:10" s="8" customFormat="1" ht="20.100000000000001" customHeight="1">
      <c r="B97" s="50"/>
      <c r="C97" s="50"/>
      <c r="D97" s="50"/>
      <c r="E97" s="50"/>
      <c r="F97" s="50"/>
      <c r="G97" s="50"/>
      <c r="H97" s="50"/>
      <c r="I97" s="50"/>
      <c r="J97" s="50"/>
    </row>
    <row r="98" spans="2:10" s="8" customFormat="1" ht="20.100000000000001" customHeight="1">
      <c r="B98" s="50"/>
      <c r="C98" s="50"/>
      <c r="D98" s="50"/>
      <c r="E98" s="50"/>
      <c r="F98" s="50"/>
      <c r="G98" s="50"/>
      <c r="H98" s="50"/>
      <c r="I98" s="50"/>
      <c r="J98" s="50"/>
    </row>
    <row r="99" spans="2:10" s="8" customFormat="1" ht="20.100000000000001" customHeight="1">
      <c r="B99" s="50"/>
      <c r="C99" s="50"/>
      <c r="D99" s="50"/>
      <c r="E99" s="50"/>
      <c r="F99" s="50"/>
      <c r="G99" s="50"/>
      <c r="H99" s="50"/>
      <c r="I99" s="50"/>
      <c r="J99" s="50"/>
    </row>
    <row r="100" spans="2:10" s="8" customFormat="1" ht="20.100000000000001" customHeight="1">
      <c r="B100" s="50"/>
      <c r="C100" s="50"/>
      <c r="D100" s="50"/>
      <c r="E100" s="50"/>
      <c r="F100" s="50"/>
      <c r="G100" s="50"/>
      <c r="H100" s="50"/>
      <c r="I100" s="50"/>
      <c r="J100" s="50"/>
    </row>
    <row r="101" spans="2:10" s="8" customFormat="1" ht="20.100000000000001" customHeight="1">
      <c r="B101" s="50"/>
      <c r="C101" s="50"/>
      <c r="D101" s="50"/>
      <c r="E101" s="50"/>
      <c r="F101" s="50"/>
      <c r="G101" s="50"/>
      <c r="H101" s="50"/>
      <c r="I101" s="50"/>
      <c r="J101" s="50"/>
    </row>
    <row r="102" spans="2:10" s="8" customFormat="1" ht="20.100000000000001" customHeight="1">
      <c r="B102" s="50"/>
      <c r="C102" s="50"/>
      <c r="D102" s="50"/>
      <c r="E102" s="50"/>
      <c r="F102" s="50"/>
      <c r="G102" s="50"/>
      <c r="H102" s="50"/>
      <c r="I102" s="50"/>
      <c r="J102" s="50"/>
    </row>
    <row r="103" spans="2:10" s="8" customFormat="1" ht="20.100000000000001" customHeight="1">
      <c r="B103" s="50"/>
      <c r="C103" s="50"/>
      <c r="D103" s="50"/>
      <c r="E103" s="50"/>
      <c r="F103" s="50"/>
      <c r="G103" s="50"/>
      <c r="H103" s="50"/>
      <c r="I103" s="50"/>
      <c r="J103" s="50"/>
    </row>
    <row r="104" spans="2:10" s="8" customFormat="1" ht="20.100000000000001" customHeight="1">
      <c r="B104" s="50"/>
      <c r="C104" s="50"/>
      <c r="D104" s="50"/>
      <c r="E104" s="50"/>
      <c r="F104" s="50"/>
      <c r="G104" s="50"/>
      <c r="H104" s="50"/>
      <c r="I104" s="50"/>
      <c r="J104" s="50"/>
    </row>
    <row r="105" spans="2:10" s="8" customFormat="1" ht="20.100000000000001" customHeight="1">
      <c r="B105" s="50"/>
      <c r="C105" s="50"/>
      <c r="D105" s="50"/>
      <c r="E105" s="50"/>
      <c r="F105" s="50"/>
      <c r="G105" s="50"/>
      <c r="H105" s="50"/>
      <c r="I105" s="50"/>
      <c r="J105" s="50"/>
    </row>
    <row r="106" spans="2:10" s="8" customFormat="1" ht="20.100000000000001" customHeight="1">
      <c r="B106" s="50"/>
      <c r="C106" s="50"/>
      <c r="D106" s="50"/>
      <c r="E106" s="50"/>
      <c r="F106" s="50"/>
      <c r="G106" s="50"/>
      <c r="H106" s="50"/>
      <c r="I106" s="50"/>
      <c r="J106" s="50"/>
    </row>
    <row r="107" spans="2:10" s="8" customFormat="1" ht="20.100000000000001" customHeight="1">
      <c r="B107" s="50"/>
      <c r="C107" s="50"/>
      <c r="D107" s="50"/>
      <c r="E107" s="50"/>
      <c r="F107" s="50"/>
      <c r="G107" s="50"/>
      <c r="H107" s="50"/>
      <c r="I107" s="50"/>
      <c r="J107" s="50"/>
    </row>
    <row r="108" spans="2:10" s="8" customFormat="1" ht="20.100000000000001" customHeight="1">
      <c r="B108" s="50"/>
      <c r="C108" s="50"/>
      <c r="D108" s="50"/>
      <c r="E108" s="50"/>
      <c r="F108" s="50"/>
      <c r="G108" s="50"/>
      <c r="H108" s="50"/>
      <c r="I108" s="50"/>
      <c r="J108" s="50"/>
    </row>
    <row r="109" spans="2:10" s="8" customFormat="1" ht="20.100000000000001" customHeight="1">
      <c r="B109" s="50"/>
      <c r="C109" s="50"/>
      <c r="D109" s="50"/>
      <c r="E109" s="50"/>
      <c r="F109" s="50"/>
      <c r="G109" s="50"/>
      <c r="H109" s="50"/>
      <c r="I109" s="50"/>
      <c r="J109" s="50"/>
    </row>
    <row r="110" spans="2:10" s="8" customFormat="1" ht="20.100000000000001" customHeight="1">
      <c r="B110" s="50"/>
      <c r="C110" s="50"/>
      <c r="D110" s="50"/>
      <c r="E110" s="50"/>
      <c r="F110" s="50"/>
      <c r="G110" s="50"/>
      <c r="H110" s="50"/>
      <c r="I110" s="50"/>
      <c r="J110" s="50"/>
    </row>
    <row r="111" spans="2:10" s="8" customFormat="1" ht="20.100000000000001" customHeight="1">
      <c r="B111" s="50"/>
      <c r="C111" s="50"/>
      <c r="D111" s="50"/>
      <c r="E111" s="50"/>
      <c r="F111" s="50"/>
      <c r="G111" s="50"/>
      <c r="H111" s="50"/>
      <c r="I111" s="50"/>
      <c r="J111" s="50"/>
    </row>
    <row r="112" spans="2:10" s="8" customFormat="1" ht="20.100000000000001" customHeight="1">
      <c r="B112" s="50"/>
      <c r="C112" s="50"/>
      <c r="D112" s="50"/>
      <c r="E112" s="50"/>
      <c r="F112" s="50"/>
      <c r="G112" s="50"/>
      <c r="H112" s="50"/>
      <c r="I112" s="50"/>
      <c r="J112" s="50"/>
    </row>
    <row r="113" spans="2:10" s="8" customFormat="1" ht="20.100000000000001" customHeight="1">
      <c r="B113" s="50"/>
      <c r="C113" s="50"/>
      <c r="D113" s="50"/>
      <c r="E113" s="50"/>
      <c r="F113" s="50"/>
      <c r="G113" s="50"/>
      <c r="H113" s="50"/>
      <c r="I113" s="50"/>
      <c r="J113" s="50"/>
    </row>
    <row r="114" spans="2:10" s="8" customFormat="1" ht="20.100000000000001" customHeight="1">
      <c r="B114" s="50"/>
      <c r="C114" s="50"/>
      <c r="D114" s="50"/>
      <c r="E114" s="50"/>
      <c r="F114" s="50"/>
      <c r="G114" s="50"/>
      <c r="H114" s="50"/>
      <c r="I114" s="50"/>
      <c r="J114" s="50"/>
    </row>
    <row r="115" spans="2:10" s="8" customFormat="1" ht="20.100000000000001" customHeight="1">
      <c r="B115" s="50"/>
      <c r="C115" s="50"/>
      <c r="D115" s="50"/>
      <c r="E115" s="50"/>
      <c r="F115" s="50"/>
      <c r="G115" s="50"/>
      <c r="H115" s="50"/>
      <c r="I115" s="50"/>
      <c r="J115" s="50"/>
    </row>
    <row r="116" spans="2:10" s="8" customFormat="1" ht="20.100000000000001" customHeight="1">
      <c r="B116" s="50"/>
      <c r="C116" s="50"/>
      <c r="D116" s="50"/>
      <c r="E116" s="50"/>
      <c r="F116" s="50"/>
      <c r="G116" s="50"/>
      <c r="H116" s="50"/>
      <c r="I116" s="50"/>
      <c r="J116" s="50"/>
    </row>
    <row r="117" spans="2:10" s="8" customFormat="1" ht="20.100000000000001" customHeight="1">
      <c r="B117" s="50"/>
      <c r="C117" s="50"/>
      <c r="D117" s="50"/>
      <c r="E117" s="50"/>
      <c r="F117" s="50"/>
      <c r="G117" s="50"/>
      <c r="H117" s="50"/>
      <c r="I117" s="50"/>
      <c r="J117" s="50"/>
    </row>
    <row r="118" spans="2:10" s="8" customFormat="1" ht="20.100000000000001" customHeight="1">
      <c r="B118" s="50"/>
      <c r="C118" s="50"/>
      <c r="D118" s="50"/>
      <c r="E118" s="50"/>
      <c r="F118" s="50"/>
      <c r="G118" s="50"/>
      <c r="H118" s="50"/>
      <c r="I118" s="50"/>
      <c r="J118" s="50"/>
    </row>
    <row r="119" spans="2:10" s="8" customFormat="1" ht="20.100000000000001" customHeight="1">
      <c r="B119" s="50"/>
      <c r="C119" s="50"/>
      <c r="D119" s="50"/>
      <c r="E119" s="50"/>
      <c r="F119" s="50"/>
      <c r="G119" s="50"/>
      <c r="H119" s="50"/>
      <c r="I119" s="50"/>
      <c r="J119" s="50"/>
    </row>
    <row r="120" spans="2:10" s="8" customFormat="1" ht="20.100000000000001" customHeight="1">
      <c r="B120" s="50"/>
      <c r="C120" s="50"/>
      <c r="D120" s="50"/>
      <c r="E120" s="50"/>
      <c r="F120" s="50"/>
      <c r="G120" s="50"/>
      <c r="H120" s="50"/>
      <c r="I120" s="50"/>
      <c r="J120" s="50"/>
    </row>
    <row r="121" spans="2:10" s="8" customFormat="1" ht="20.100000000000001" customHeight="1">
      <c r="B121" s="50"/>
      <c r="C121" s="50"/>
      <c r="D121" s="50"/>
      <c r="E121" s="50"/>
      <c r="F121" s="50"/>
      <c r="G121" s="50"/>
      <c r="H121" s="50"/>
      <c r="I121" s="50"/>
      <c r="J121" s="50"/>
    </row>
    <row r="122" spans="2:10" s="8" customFormat="1" ht="20.100000000000001" customHeight="1">
      <c r="B122" s="50"/>
      <c r="C122" s="50"/>
      <c r="D122" s="50"/>
      <c r="E122" s="50"/>
      <c r="F122" s="50"/>
      <c r="G122" s="50"/>
      <c r="H122" s="50"/>
      <c r="I122" s="50"/>
      <c r="J122" s="50"/>
    </row>
    <row r="123" spans="2:10" s="8" customFormat="1" ht="20.100000000000001" customHeight="1">
      <c r="B123" s="50"/>
      <c r="C123" s="50"/>
      <c r="D123" s="50"/>
      <c r="E123" s="50"/>
      <c r="F123" s="50"/>
      <c r="G123" s="50"/>
      <c r="H123" s="50"/>
      <c r="I123" s="50"/>
      <c r="J123" s="50"/>
    </row>
    <row r="124" spans="2:10" s="8" customFormat="1" ht="20.100000000000001" customHeight="1">
      <c r="B124" s="50"/>
      <c r="C124" s="50"/>
      <c r="D124" s="50"/>
      <c r="E124" s="50"/>
      <c r="F124" s="50"/>
      <c r="G124" s="50"/>
      <c r="H124" s="50"/>
      <c r="I124" s="50"/>
      <c r="J124" s="50"/>
    </row>
    <row r="125" spans="2:10" s="8" customFormat="1" ht="20.100000000000001" customHeight="1">
      <c r="B125" s="50"/>
      <c r="C125" s="50"/>
      <c r="D125" s="50"/>
      <c r="E125" s="50"/>
      <c r="F125" s="50"/>
      <c r="G125" s="50"/>
      <c r="H125" s="50"/>
      <c r="I125" s="50"/>
      <c r="J125" s="50"/>
    </row>
    <row r="126" spans="2:10" s="8" customFormat="1" ht="20.100000000000001" customHeight="1">
      <c r="B126" s="50"/>
      <c r="C126" s="50"/>
      <c r="D126" s="50"/>
      <c r="E126" s="50"/>
      <c r="F126" s="50"/>
      <c r="G126" s="50"/>
      <c r="H126" s="50"/>
      <c r="I126" s="50"/>
      <c r="J126" s="50"/>
    </row>
    <row r="127" spans="2:10" s="8" customFormat="1" ht="20.100000000000001" customHeight="1">
      <c r="B127" s="50"/>
      <c r="C127" s="50"/>
      <c r="D127" s="50"/>
      <c r="E127" s="50"/>
      <c r="F127" s="50"/>
      <c r="G127" s="50"/>
      <c r="H127" s="50"/>
      <c r="I127" s="50"/>
      <c r="J127" s="50"/>
    </row>
    <row r="128" spans="2:10" s="8" customFormat="1" ht="20.100000000000001" customHeight="1">
      <c r="B128" s="50"/>
      <c r="C128" s="50"/>
      <c r="D128" s="50"/>
      <c r="E128" s="50"/>
      <c r="F128" s="50"/>
      <c r="G128" s="50"/>
      <c r="H128" s="50"/>
      <c r="I128" s="50"/>
      <c r="J128" s="50"/>
    </row>
    <row r="129" spans="2:10" s="8" customFormat="1" ht="20.100000000000001" customHeight="1">
      <c r="B129" s="50"/>
      <c r="C129" s="50"/>
      <c r="D129" s="50"/>
      <c r="E129" s="50"/>
      <c r="F129" s="50"/>
      <c r="G129" s="50"/>
      <c r="H129" s="50"/>
      <c r="I129" s="50"/>
      <c r="J129" s="50"/>
    </row>
    <row r="130" spans="2:10" s="8" customFormat="1" ht="20.100000000000001" customHeight="1">
      <c r="B130" s="50"/>
      <c r="C130" s="50"/>
      <c r="D130" s="50"/>
      <c r="E130" s="50"/>
      <c r="F130" s="50"/>
      <c r="G130" s="50"/>
      <c r="H130" s="50"/>
      <c r="I130" s="50"/>
      <c r="J130" s="50"/>
    </row>
    <row r="131" spans="2:10" s="8" customFormat="1" ht="20.100000000000001" customHeight="1">
      <c r="B131" s="50"/>
      <c r="C131" s="50"/>
      <c r="D131" s="50"/>
      <c r="E131" s="50"/>
      <c r="F131" s="50"/>
      <c r="G131" s="50"/>
      <c r="H131" s="50"/>
      <c r="I131" s="50"/>
      <c r="J131" s="50"/>
    </row>
    <row r="132" spans="2:10" s="8" customFormat="1" ht="20.100000000000001" customHeight="1">
      <c r="B132" s="50"/>
      <c r="C132" s="50"/>
      <c r="D132" s="50"/>
      <c r="E132" s="50"/>
      <c r="F132" s="50"/>
      <c r="G132" s="50"/>
      <c r="H132" s="50"/>
      <c r="I132" s="50"/>
      <c r="J132" s="50"/>
    </row>
    <row r="133" spans="2:10" s="8" customFormat="1" ht="20.100000000000001" customHeight="1">
      <c r="B133" s="50"/>
      <c r="C133" s="50"/>
      <c r="D133" s="50"/>
      <c r="E133" s="50"/>
      <c r="F133" s="50"/>
      <c r="G133" s="50"/>
      <c r="H133" s="50"/>
      <c r="I133" s="50"/>
      <c r="J133" s="50"/>
    </row>
    <row r="134" spans="2:10" s="8" customFormat="1" ht="20.100000000000001" customHeight="1">
      <c r="B134" s="50"/>
      <c r="C134" s="50"/>
      <c r="D134" s="50"/>
      <c r="E134" s="50"/>
      <c r="F134" s="50"/>
      <c r="G134" s="50"/>
      <c r="H134" s="50"/>
      <c r="I134" s="50"/>
      <c r="J134" s="50"/>
    </row>
    <row r="135" spans="2:10" s="8" customFormat="1" ht="20.100000000000001" customHeight="1">
      <c r="B135" s="50"/>
      <c r="C135" s="50"/>
      <c r="D135" s="50"/>
      <c r="E135" s="50"/>
      <c r="F135" s="50"/>
      <c r="G135" s="50"/>
      <c r="H135" s="50"/>
      <c r="I135" s="50"/>
      <c r="J135" s="50"/>
    </row>
    <row r="136" spans="2:10" s="8" customFormat="1" ht="20.100000000000001" customHeight="1">
      <c r="B136" s="50"/>
      <c r="C136" s="50"/>
      <c r="D136" s="50"/>
      <c r="E136" s="50"/>
      <c r="F136" s="50"/>
      <c r="G136" s="50"/>
      <c r="H136" s="50"/>
      <c r="I136" s="50"/>
      <c r="J136" s="50"/>
    </row>
    <row r="137" spans="2:10" s="8" customFormat="1" ht="20.100000000000001" customHeight="1">
      <c r="B137" s="50"/>
      <c r="C137" s="50"/>
      <c r="D137" s="50"/>
      <c r="E137" s="50"/>
      <c r="F137" s="50"/>
      <c r="G137" s="50"/>
      <c r="H137" s="50"/>
      <c r="I137" s="50"/>
      <c r="J137" s="50"/>
    </row>
    <row r="138" spans="2:10" s="8" customFormat="1" ht="20.100000000000001" customHeight="1">
      <c r="B138" s="50"/>
      <c r="C138" s="50"/>
      <c r="D138" s="50"/>
      <c r="E138" s="50"/>
      <c r="F138" s="50"/>
      <c r="G138" s="50"/>
      <c r="H138" s="50"/>
      <c r="I138" s="50"/>
      <c r="J138" s="50"/>
    </row>
    <row r="139" spans="2:10" s="8" customFormat="1" ht="20.100000000000001" customHeight="1">
      <c r="B139" s="50"/>
      <c r="C139" s="50"/>
      <c r="D139" s="50"/>
      <c r="E139" s="50"/>
      <c r="F139" s="50"/>
      <c r="G139" s="50"/>
      <c r="H139" s="50"/>
      <c r="I139" s="50"/>
      <c r="J139" s="50"/>
    </row>
    <row r="140" spans="2:10" s="8" customFormat="1" ht="20.100000000000001" customHeight="1">
      <c r="B140" s="50"/>
      <c r="C140" s="50"/>
      <c r="D140" s="50"/>
      <c r="E140" s="50"/>
      <c r="F140" s="50"/>
      <c r="G140" s="50"/>
      <c r="H140" s="50"/>
      <c r="I140" s="50"/>
      <c r="J140" s="50"/>
    </row>
    <row r="141" spans="2:10" s="8" customFormat="1" ht="20.100000000000001" customHeight="1">
      <c r="B141" s="50"/>
      <c r="C141" s="50"/>
      <c r="D141" s="50"/>
      <c r="E141" s="50"/>
      <c r="F141" s="50"/>
      <c r="G141" s="50"/>
      <c r="H141" s="50"/>
      <c r="I141" s="50"/>
      <c r="J141" s="50"/>
    </row>
    <row r="142" spans="2:10" s="8" customFormat="1" ht="20.100000000000001" customHeight="1">
      <c r="B142" s="50"/>
      <c r="C142" s="50"/>
      <c r="D142" s="50"/>
      <c r="E142" s="50"/>
      <c r="F142" s="50"/>
      <c r="G142" s="50"/>
      <c r="H142" s="50"/>
      <c r="I142" s="50"/>
      <c r="J142" s="50"/>
    </row>
    <row r="143" spans="2:10" s="8" customFormat="1" ht="20.100000000000001" customHeight="1">
      <c r="B143" s="50"/>
      <c r="C143" s="50"/>
      <c r="D143" s="50"/>
      <c r="E143" s="50"/>
      <c r="F143" s="50"/>
      <c r="G143" s="50"/>
      <c r="H143" s="50"/>
      <c r="I143" s="50"/>
      <c r="J143" s="50"/>
    </row>
    <row r="144" spans="2:10" s="8" customFormat="1" ht="20.100000000000001" customHeight="1">
      <c r="B144" s="50"/>
      <c r="C144" s="50"/>
      <c r="D144" s="50"/>
      <c r="E144" s="50"/>
      <c r="F144" s="50"/>
      <c r="G144" s="50"/>
      <c r="H144" s="50"/>
      <c r="I144" s="50"/>
      <c r="J144" s="50"/>
    </row>
    <row r="145" spans="2:10" s="8" customFormat="1" ht="20.100000000000001" customHeight="1">
      <c r="B145" s="50"/>
      <c r="C145" s="50"/>
      <c r="D145" s="50"/>
      <c r="E145" s="50"/>
      <c r="F145" s="50"/>
      <c r="G145" s="50"/>
      <c r="H145" s="50"/>
      <c r="I145" s="50"/>
      <c r="J145" s="50"/>
    </row>
    <row r="146" spans="2:10" s="8" customFormat="1" ht="20.100000000000001" customHeight="1">
      <c r="B146" s="50"/>
      <c r="C146" s="50"/>
      <c r="D146" s="50"/>
      <c r="E146" s="50"/>
      <c r="F146" s="50"/>
      <c r="G146" s="50"/>
      <c r="H146" s="50"/>
      <c r="I146" s="50"/>
      <c r="J146" s="50"/>
    </row>
    <row r="147" spans="2:10" s="8" customFormat="1" ht="20.100000000000001" customHeight="1">
      <c r="B147" s="50"/>
      <c r="C147" s="50"/>
      <c r="D147" s="50"/>
      <c r="E147" s="50"/>
      <c r="F147" s="50"/>
      <c r="G147" s="50"/>
      <c r="H147" s="50"/>
      <c r="I147" s="50"/>
      <c r="J147" s="50"/>
    </row>
    <row r="148" spans="2:10" s="8" customFormat="1" ht="20.100000000000001" customHeight="1">
      <c r="B148" s="50"/>
      <c r="C148" s="50"/>
      <c r="D148" s="50"/>
      <c r="E148" s="50"/>
      <c r="F148" s="50"/>
      <c r="G148" s="50"/>
      <c r="H148" s="50"/>
      <c r="I148" s="50"/>
      <c r="J148" s="50"/>
    </row>
    <row r="149" spans="2:10" s="8" customFormat="1" ht="20.100000000000001" customHeight="1">
      <c r="B149" s="50"/>
      <c r="C149" s="50"/>
      <c r="D149" s="50"/>
      <c r="E149" s="50"/>
      <c r="F149" s="50"/>
      <c r="G149" s="50"/>
      <c r="H149" s="50"/>
      <c r="I149" s="50"/>
      <c r="J149" s="50"/>
    </row>
    <row r="150" spans="2:10" s="8" customFormat="1" ht="20.100000000000001" customHeight="1">
      <c r="B150" s="50"/>
      <c r="C150" s="50"/>
      <c r="D150" s="50"/>
      <c r="E150" s="50"/>
      <c r="F150" s="50"/>
      <c r="G150" s="50"/>
      <c r="H150" s="50"/>
      <c r="I150" s="50"/>
      <c r="J150" s="50"/>
    </row>
    <row r="151" spans="2:10" s="8" customFormat="1" ht="20.100000000000001" customHeight="1">
      <c r="B151" s="50"/>
      <c r="C151" s="50"/>
      <c r="D151" s="50"/>
      <c r="E151" s="50"/>
      <c r="F151" s="50"/>
      <c r="G151" s="50"/>
      <c r="H151" s="50"/>
      <c r="I151" s="50"/>
      <c r="J151" s="50"/>
    </row>
    <row r="152" spans="2:10" s="8" customFormat="1" ht="20.100000000000001" customHeight="1">
      <c r="B152" s="50"/>
      <c r="C152" s="50"/>
      <c r="D152" s="50"/>
      <c r="E152" s="50"/>
      <c r="F152" s="50"/>
      <c r="G152" s="50"/>
      <c r="H152" s="50"/>
      <c r="I152" s="50"/>
      <c r="J152" s="50"/>
    </row>
    <row r="153" spans="2:10" s="8" customFormat="1" ht="20.100000000000001" customHeight="1">
      <c r="B153" s="50"/>
      <c r="C153" s="50"/>
      <c r="D153" s="50"/>
      <c r="E153" s="50"/>
      <c r="F153" s="50"/>
      <c r="G153" s="50"/>
      <c r="H153" s="50"/>
      <c r="I153" s="50"/>
      <c r="J153" s="50"/>
    </row>
    <row r="154" spans="2:10" s="8" customFormat="1" ht="20.100000000000001" customHeight="1">
      <c r="B154" s="50"/>
      <c r="C154" s="50"/>
      <c r="D154" s="50"/>
      <c r="E154" s="50"/>
      <c r="F154" s="50"/>
      <c r="G154" s="50"/>
      <c r="H154" s="50"/>
      <c r="I154" s="50"/>
      <c r="J154" s="50"/>
    </row>
    <row r="155" spans="2:10" s="8" customFormat="1" ht="20.100000000000001" customHeight="1">
      <c r="B155" s="50"/>
      <c r="C155" s="50"/>
      <c r="D155" s="50"/>
      <c r="E155" s="50"/>
      <c r="F155" s="50"/>
      <c r="G155" s="50"/>
      <c r="H155" s="50"/>
      <c r="I155" s="50"/>
      <c r="J155" s="50"/>
    </row>
    <row r="156" spans="2:10" s="8" customFormat="1" ht="20.100000000000001" customHeight="1">
      <c r="B156" s="50"/>
      <c r="C156" s="50"/>
      <c r="D156" s="50"/>
      <c r="E156" s="50"/>
      <c r="F156" s="50"/>
      <c r="G156" s="50"/>
      <c r="H156" s="50"/>
      <c r="I156" s="50"/>
      <c r="J156" s="50"/>
    </row>
    <row r="157" spans="2:10" s="8" customFormat="1" ht="20.100000000000001" customHeight="1">
      <c r="B157" s="50"/>
      <c r="C157" s="50"/>
      <c r="D157" s="50"/>
      <c r="E157" s="50"/>
      <c r="F157" s="50"/>
      <c r="G157" s="50"/>
      <c r="H157" s="50"/>
      <c r="I157" s="50"/>
      <c r="J157" s="50"/>
    </row>
    <row r="158" spans="2:10" s="8" customFormat="1" ht="20.100000000000001" customHeight="1">
      <c r="B158" s="50"/>
      <c r="C158" s="50"/>
      <c r="D158" s="50"/>
      <c r="E158" s="50"/>
      <c r="F158" s="50"/>
      <c r="G158" s="50"/>
      <c r="H158" s="50"/>
      <c r="I158" s="50"/>
      <c r="J158" s="50"/>
    </row>
    <row r="159" spans="2:10" s="8" customFormat="1" ht="20.100000000000001" customHeight="1">
      <c r="B159" s="50"/>
      <c r="C159" s="50"/>
      <c r="D159" s="50"/>
      <c r="E159" s="50"/>
      <c r="F159" s="50"/>
      <c r="G159" s="50"/>
      <c r="H159" s="50"/>
      <c r="I159" s="50"/>
      <c r="J159" s="50"/>
    </row>
    <row r="160" spans="2:10" s="8" customFormat="1" ht="20.100000000000001" customHeight="1">
      <c r="B160" s="50"/>
      <c r="C160" s="50"/>
      <c r="D160" s="50"/>
      <c r="E160" s="50"/>
      <c r="F160" s="50"/>
      <c r="G160" s="50"/>
      <c r="H160" s="50"/>
      <c r="I160" s="50"/>
      <c r="J160" s="50"/>
    </row>
    <row r="161" spans="2:10" s="8" customFormat="1" ht="20.100000000000001" customHeight="1">
      <c r="B161" s="50"/>
      <c r="C161" s="50"/>
      <c r="D161" s="50"/>
      <c r="E161" s="50"/>
      <c r="F161" s="50"/>
      <c r="G161" s="50"/>
      <c r="H161" s="50"/>
      <c r="I161" s="50"/>
      <c r="J161" s="50"/>
    </row>
    <row r="162" spans="2:10" s="8" customFormat="1" ht="20.100000000000001" customHeight="1">
      <c r="B162" s="50"/>
      <c r="C162" s="50"/>
      <c r="D162" s="50"/>
      <c r="E162" s="50"/>
      <c r="F162" s="50"/>
      <c r="G162" s="50"/>
      <c r="H162" s="50"/>
      <c r="I162" s="50"/>
      <c r="J162" s="50"/>
    </row>
    <row r="163" spans="2:10" s="8" customFormat="1" ht="20.100000000000001" customHeight="1">
      <c r="B163" s="50"/>
      <c r="C163" s="50"/>
      <c r="D163" s="50"/>
      <c r="E163" s="50"/>
      <c r="F163" s="50"/>
      <c r="G163" s="50"/>
      <c r="H163" s="50"/>
      <c r="I163" s="50"/>
      <c r="J163" s="50"/>
    </row>
    <row r="164" spans="2:10" s="8" customFormat="1" ht="20.100000000000001" customHeight="1">
      <c r="B164" s="50"/>
      <c r="C164" s="50"/>
      <c r="D164" s="50"/>
      <c r="E164" s="50"/>
      <c r="F164" s="50"/>
      <c r="G164" s="50"/>
      <c r="H164" s="50"/>
      <c r="I164" s="50"/>
      <c r="J164" s="50"/>
    </row>
    <row r="165" spans="2:10" s="8" customFormat="1" ht="20.100000000000001" customHeight="1">
      <c r="B165" s="50"/>
      <c r="C165" s="50"/>
      <c r="D165" s="50"/>
      <c r="E165" s="50"/>
      <c r="F165" s="50"/>
      <c r="G165" s="50"/>
      <c r="H165" s="50"/>
      <c r="I165" s="50"/>
      <c r="J165" s="50"/>
    </row>
    <row r="166" spans="2:10" s="8" customFormat="1" ht="20.100000000000001" customHeight="1">
      <c r="B166" s="50"/>
      <c r="C166" s="50"/>
      <c r="D166" s="50"/>
      <c r="E166" s="50"/>
      <c r="F166" s="50"/>
      <c r="G166" s="50"/>
      <c r="H166" s="50"/>
      <c r="I166" s="50"/>
      <c r="J166" s="50"/>
    </row>
    <row r="167" spans="2:10" s="8" customFormat="1" ht="20.100000000000001" customHeight="1">
      <c r="B167" s="50"/>
      <c r="C167" s="50"/>
      <c r="D167" s="50"/>
      <c r="E167" s="50"/>
      <c r="F167" s="50"/>
      <c r="G167" s="50"/>
      <c r="H167" s="50"/>
      <c r="I167" s="50"/>
      <c r="J167" s="50"/>
    </row>
    <row r="168" spans="2:10" s="8" customFormat="1" ht="20.100000000000001" customHeight="1">
      <c r="B168" s="50"/>
      <c r="C168" s="50"/>
      <c r="D168" s="50"/>
      <c r="E168" s="50"/>
      <c r="F168" s="50"/>
      <c r="G168" s="50"/>
      <c r="H168" s="50"/>
      <c r="I168" s="50"/>
      <c r="J168" s="50"/>
    </row>
    <row r="169" spans="2:10" s="8" customFormat="1" ht="20.100000000000001" customHeight="1">
      <c r="B169" s="50"/>
      <c r="C169" s="50"/>
      <c r="D169" s="50"/>
      <c r="E169" s="50"/>
      <c r="F169" s="50"/>
      <c r="G169" s="50"/>
      <c r="H169" s="50"/>
      <c r="I169" s="50"/>
      <c r="J169" s="50"/>
    </row>
    <row r="170" spans="2:10" s="8" customFormat="1" ht="20.100000000000001" customHeight="1">
      <c r="B170" s="50"/>
      <c r="C170" s="50"/>
      <c r="D170" s="50"/>
      <c r="E170" s="50"/>
      <c r="F170" s="50"/>
      <c r="G170" s="50"/>
      <c r="H170" s="50"/>
      <c r="I170" s="50"/>
      <c r="J170" s="50"/>
    </row>
    <row r="171" spans="2:10" s="8" customFormat="1" ht="20.100000000000001" customHeight="1">
      <c r="B171" s="50"/>
      <c r="C171" s="50"/>
      <c r="D171" s="50"/>
      <c r="E171" s="50"/>
      <c r="F171" s="50"/>
      <c r="G171" s="50"/>
      <c r="H171" s="50"/>
      <c r="I171" s="50"/>
      <c r="J171" s="50"/>
    </row>
    <row r="172" spans="2:10" s="8" customFormat="1" ht="20.100000000000001" customHeight="1">
      <c r="B172" s="50"/>
      <c r="C172" s="50"/>
      <c r="D172" s="50"/>
      <c r="E172" s="50"/>
      <c r="F172" s="50"/>
      <c r="G172" s="50"/>
      <c r="H172" s="50"/>
      <c r="I172" s="50"/>
      <c r="J172" s="50"/>
    </row>
    <row r="173" spans="2:10" s="8" customFormat="1" ht="20.100000000000001" customHeight="1">
      <c r="B173" s="50"/>
      <c r="C173" s="50"/>
      <c r="D173" s="50"/>
      <c r="E173" s="50"/>
      <c r="F173" s="50"/>
      <c r="G173" s="50"/>
      <c r="H173" s="50"/>
      <c r="I173" s="50"/>
      <c r="J173" s="50"/>
    </row>
    <row r="174" spans="2:10" s="8" customFormat="1" ht="20.100000000000001" customHeight="1">
      <c r="B174" s="50"/>
      <c r="C174" s="50"/>
      <c r="D174" s="50"/>
      <c r="E174" s="50"/>
      <c r="F174" s="50"/>
      <c r="G174" s="50"/>
      <c r="H174" s="50"/>
      <c r="I174" s="50"/>
      <c r="J174" s="50"/>
    </row>
    <row r="175" spans="2:10" s="8" customFormat="1" ht="20.100000000000001" customHeight="1">
      <c r="B175" s="50"/>
      <c r="C175" s="50"/>
      <c r="D175" s="50"/>
      <c r="E175" s="50"/>
      <c r="F175" s="50"/>
      <c r="G175" s="50"/>
      <c r="H175" s="50"/>
      <c r="I175" s="50"/>
      <c r="J175" s="50"/>
    </row>
    <row r="176" spans="2:10" s="8" customFormat="1" ht="20.100000000000001" customHeight="1">
      <c r="B176" s="50"/>
      <c r="C176" s="50"/>
      <c r="D176" s="50"/>
      <c r="E176" s="50"/>
      <c r="F176" s="50"/>
      <c r="G176" s="50"/>
      <c r="H176" s="50"/>
      <c r="I176" s="50"/>
      <c r="J176" s="50"/>
    </row>
    <row r="177" spans="2:10" s="8" customFormat="1" ht="20.100000000000001" customHeight="1">
      <c r="B177" s="50"/>
      <c r="C177" s="50"/>
      <c r="D177" s="50"/>
      <c r="E177" s="50"/>
      <c r="F177" s="50"/>
      <c r="G177" s="50"/>
      <c r="H177" s="50"/>
      <c r="I177" s="50"/>
      <c r="J177" s="50"/>
    </row>
    <row r="178" spans="2:10" s="8" customFormat="1" ht="20.100000000000001" customHeight="1">
      <c r="B178" s="50"/>
      <c r="C178" s="50"/>
      <c r="D178" s="50"/>
      <c r="E178" s="50"/>
      <c r="F178" s="50"/>
      <c r="G178" s="50"/>
      <c r="H178" s="50"/>
      <c r="I178" s="50"/>
      <c r="J178" s="50"/>
    </row>
    <row r="179" spans="2:10" s="8" customFormat="1" ht="20.100000000000001" customHeight="1">
      <c r="B179" s="50"/>
      <c r="C179" s="50"/>
      <c r="D179" s="50"/>
      <c r="E179" s="50"/>
      <c r="F179" s="50"/>
      <c r="G179" s="50"/>
      <c r="H179" s="50"/>
      <c r="I179" s="50"/>
      <c r="J179" s="50"/>
    </row>
    <row r="180" spans="2:10" s="8" customFormat="1" ht="20.100000000000001" customHeight="1">
      <c r="B180" s="50"/>
      <c r="C180" s="50"/>
      <c r="D180" s="50"/>
      <c r="E180" s="50"/>
      <c r="F180" s="50"/>
      <c r="G180" s="50"/>
      <c r="H180" s="50"/>
      <c r="I180" s="50"/>
      <c r="J180" s="50"/>
    </row>
    <row r="181" spans="2:10" s="8" customFormat="1" ht="20.100000000000001" customHeight="1">
      <c r="B181" s="50"/>
      <c r="C181" s="50"/>
      <c r="D181" s="50"/>
      <c r="E181" s="50"/>
      <c r="F181" s="50"/>
      <c r="G181" s="50"/>
      <c r="H181" s="50"/>
      <c r="I181" s="50"/>
      <c r="J181" s="50"/>
    </row>
    <row r="182" spans="2:10" s="8" customFormat="1" ht="20.100000000000001" customHeight="1">
      <c r="B182" s="50"/>
      <c r="C182" s="50"/>
      <c r="D182" s="50"/>
      <c r="E182" s="50"/>
      <c r="F182" s="50"/>
      <c r="G182" s="50"/>
      <c r="H182" s="50"/>
      <c r="I182" s="50"/>
      <c r="J182" s="50"/>
    </row>
    <row r="183" spans="2:10" s="8" customFormat="1" ht="20.100000000000001" customHeight="1">
      <c r="B183" s="50"/>
      <c r="C183" s="50"/>
      <c r="D183" s="50"/>
      <c r="E183" s="50"/>
      <c r="F183" s="50"/>
      <c r="G183" s="50"/>
      <c r="H183" s="50"/>
      <c r="I183" s="50"/>
      <c r="J183" s="50"/>
    </row>
    <row r="184" spans="2:10" s="8" customFormat="1" ht="20.100000000000001" customHeight="1">
      <c r="B184" s="50"/>
      <c r="C184" s="50"/>
      <c r="D184" s="50"/>
      <c r="E184" s="50"/>
      <c r="F184" s="50"/>
      <c r="G184" s="50"/>
      <c r="H184" s="50"/>
      <c r="I184" s="50"/>
      <c r="J184" s="50"/>
    </row>
    <row r="185" spans="2:10" s="8" customFormat="1" ht="20.100000000000001" customHeight="1">
      <c r="B185" s="50"/>
      <c r="C185" s="50"/>
      <c r="D185" s="50"/>
      <c r="E185" s="50"/>
      <c r="F185" s="50"/>
      <c r="G185" s="50"/>
      <c r="H185" s="50"/>
      <c r="I185" s="50"/>
      <c r="J185" s="50"/>
    </row>
    <row r="186" spans="2:10" s="8" customFormat="1" ht="20.100000000000001" customHeight="1">
      <c r="B186" s="50"/>
      <c r="C186" s="50"/>
      <c r="D186" s="50"/>
      <c r="E186" s="50"/>
      <c r="F186" s="50"/>
      <c r="G186" s="50"/>
      <c r="H186" s="50"/>
      <c r="I186" s="50"/>
      <c r="J186" s="50"/>
    </row>
    <row r="187" spans="2:10" s="8" customFormat="1" ht="20.100000000000001" customHeight="1">
      <c r="B187" s="50"/>
      <c r="C187" s="50"/>
      <c r="D187" s="50"/>
      <c r="E187" s="50"/>
      <c r="F187" s="50"/>
      <c r="G187" s="50"/>
      <c r="H187" s="50"/>
      <c r="I187" s="50"/>
      <c r="J187" s="50"/>
    </row>
    <row r="188" spans="2:10" s="8" customFormat="1" ht="20.100000000000001" customHeight="1">
      <c r="B188" s="50"/>
      <c r="C188" s="50"/>
      <c r="D188" s="50"/>
      <c r="E188" s="50"/>
      <c r="F188" s="50"/>
      <c r="G188" s="50"/>
      <c r="H188" s="50"/>
      <c r="I188" s="50"/>
      <c r="J188" s="50"/>
    </row>
    <row r="189" spans="2:10" s="8" customFormat="1" ht="20.100000000000001" customHeight="1">
      <c r="B189" s="50"/>
      <c r="C189" s="50"/>
      <c r="D189" s="50"/>
      <c r="E189" s="50"/>
      <c r="F189" s="50"/>
      <c r="G189" s="50"/>
      <c r="H189" s="50"/>
      <c r="I189" s="50"/>
      <c r="J189" s="50"/>
    </row>
    <row r="190" spans="2:10" s="8" customFormat="1" ht="20.100000000000001" customHeight="1">
      <c r="B190" s="50"/>
      <c r="C190" s="50"/>
      <c r="D190" s="50"/>
      <c r="E190" s="50"/>
      <c r="F190" s="50"/>
      <c r="G190" s="50"/>
      <c r="H190" s="50"/>
      <c r="I190" s="50"/>
      <c r="J190" s="50"/>
    </row>
    <row r="191" spans="2:10" s="8" customFormat="1" ht="20.100000000000001" customHeight="1">
      <c r="B191" s="50"/>
      <c r="C191" s="50"/>
      <c r="D191" s="50"/>
      <c r="E191" s="50"/>
      <c r="F191" s="50"/>
      <c r="G191" s="50"/>
      <c r="H191" s="50"/>
      <c r="I191" s="50"/>
      <c r="J191" s="50"/>
    </row>
    <row r="192" spans="2:10" s="8" customFormat="1" ht="20.100000000000001" customHeight="1">
      <c r="B192" s="50"/>
      <c r="C192" s="50"/>
      <c r="D192" s="50"/>
      <c r="E192" s="50"/>
      <c r="F192" s="50"/>
      <c r="G192" s="50"/>
      <c r="H192" s="50"/>
      <c r="I192" s="50"/>
      <c r="J192" s="50"/>
    </row>
    <row r="193" spans="2:10" s="8" customFormat="1" ht="20.100000000000001" customHeight="1">
      <c r="B193" s="50"/>
      <c r="C193" s="50"/>
      <c r="D193" s="50"/>
      <c r="E193" s="50"/>
      <c r="F193" s="50"/>
      <c r="G193" s="50"/>
      <c r="H193" s="50"/>
      <c r="I193" s="50"/>
      <c r="J193" s="50"/>
    </row>
    <row r="194" spans="2:10" ht="20.100000000000001" customHeight="1"/>
    <row r="195" spans="2:10" ht="20.100000000000001" customHeight="1"/>
    <row r="196" spans="2:10" ht="20.100000000000001" customHeight="1"/>
    <row r="197" spans="2:10" ht="20.100000000000001" customHeight="1"/>
    <row r="198" spans="2:10" ht="20.100000000000001" customHeight="1"/>
    <row r="199" spans="2:10" ht="20.100000000000001" customHeight="1"/>
    <row r="200" spans="2:10" ht="20.100000000000001" customHeight="1"/>
    <row r="201" spans="2:10" ht="20.100000000000001" customHeight="1"/>
    <row r="202" spans="2:10" ht="20.100000000000001" customHeight="1"/>
    <row r="203" spans="2:10" ht="20.100000000000001" customHeight="1"/>
    <row r="204" spans="2:10" ht="20.100000000000001" customHeight="1"/>
    <row r="205" spans="2:10" ht="20.100000000000001" customHeight="1"/>
    <row r="206" spans="2:10" ht="20.100000000000001" customHeight="1"/>
    <row r="207" spans="2:10" ht="20.100000000000001" customHeight="1"/>
    <row r="208" spans="2:10"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sheetData>
  <mergeCells count="99">
    <mergeCell ref="F8:F9"/>
    <mergeCell ref="G8:G9"/>
    <mergeCell ref="B14:B15"/>
    <mergeCell ref="C14:C15"/>
    <mergeCell ref="D14:D15"/>
    <mergeCell ref="E14:E15"/>
    <mergeCell ref="F14:F15"/>
    <mergeCell ref="B8:B9"/>
    <mergeCell ref="C8:C9"/>
    <mergeCell ref="G14:G15"/>
    <mergeCell ref="H14:H15"/>
    <mergeCell ref="H8:H9"/>
    <mergeCell ref="B10:B11"/>
    <mergeCell ref="C10:C11"/>
    <mergeCell ref="D10:D11"/>
    <mergeCell ref="E10:E11"/>
    <mergeCell ref="F10:F11"/>
    <mergeCell ref="G10:G11"/>
    <mergeCell ref="H10:H11"/>
    <mergeCell ref="F12:F13"/>
    <mergeCell ref="G12:G13"/>
    <mergeCell ref="D8:D9"/>
    <mergeCell ref="E8:E9"/>
    <mergeCell ref="G18:G19"/>
    <mergeCell ref="H18:H19"/>
    <mergeCell ref="B16:B17"/>
    <mergeCell ref="C16:C17"/>
    <mergeCell ref="D16:D17"/>
    <mergeCell ref="E16:E17"/>
    <mergeCell ref="F16:F17"/>
    <mergeCell ref="G16:G17"/>
    <mergeCell ref="B18:B19"/>
    <mergeCell ref="C18:C19"/>
    <mergeCell ref="D18:D19"/>
    <mergeCell ref="E18:E19"/>
    <mergeCell ref="F18:F19"/>
    <mergeCell ref="B12:B13"/>
    <mergeCell ref="C12:C13"/>
    <mergeCell ref="D12:D13"/>
    <mergeCell ref="E12:E13"/>
    <mergeCell ref="H16:H17"/>
    <mergeCell ref="H12:H13"/>
    <mergeCell ref="B20:B21"/>
    <mergeCell ref="C20:C21"/>
    <mergeCell ref="D20:D21"/>
    <mergeCell ref="E20:E21"/>
    <mergeCell ref="F20:F21"/>
    <mergeCell ref="B22:B23"/>
    <mergeCell ref="C22:C23"/>
    <mergeCell ref="D22:D23"/>
    <mergeCell ref="E22:E23"/>
    <mergeCell ref="F22:F23"/>
    <mergeCell ref="B24:B25"/>
    <mergeCell ref="C24:C25"/>
    <mergeCell ref="D24:D25"/>
    <mergeCell ref="E24:E25"/>
    <mergeCell ref="F24:F25"/>
    <mergeCell ref="B26:B27"/>
    <mergeCell ref="C26:C27"/>
    <mergeCell ref="D26:D27"/>
    <mergeCell ref="E26:E27"/>
    <mergeCell ref="F26:F27"/>
    <mergeCell ref="A36:F36"/>
    <mergeCell ref="H28:H29"/>
    <mergeCell ref="B30:B31"/>
    <mergeCell ref="C30:C31"/>
    <mergeCell ref="D30:D31"/>
    <mergeCell ref="E30:E31"/>
    <mergeCell ref="G30:G31"/>
    <mergeCell ref="H30:H31"/>
    <mergeCell ref="B28:B29"/>
    <mergeCell ref="C28:C29"/>
    <mergeCell ref="D28:D29"/>
    <mergeCell ref="E28:E29"/>
    <mergeCell ref="F28:F29"/>
    <mergeCell ref="G28:G29"/>
    <mergeCell ref="A34:I34"/>
    <mergeCell ref="A35:I35"/>
    <mergeCell ref="F30:F31"/>
    <mergeCell ref="I8:I9"/>
    <mergeCell ref="I10:I11"/>
    <mergeCell ref="I12:I13"/>
    <mergeCell ref="I14:I15"/>
    <mergeCell ref="I16:I17"/>
    <mergeCell ref="H24:H25"/>
    <mergeCell ref="H20:H21"/>
    <mergeCell ref="I28:I29"/>
    <mergeCell ref="I30:I31"/>
    <mergeCell ref="G26:G27"/>
    <mergeCell ref="H26:H27"/>
    <mergeCell ref="G24:G25"/>
    <mergeCell ref="G22:G23"/>
    <mergeCell ref="H22:H23"/>
    <mergeCell ref="G20:G21"/>
    <mergeCell ref="I18:I19"/>
    <mergeCell ref="I20:I21"/>
    <mergeCell ref="I22:I23"/>
    <mergeCell ref="I24:I25"/>
    <mergeCell ref="I26:I27"/>
  </mergeCells>
  <pageMargins left="0.98425196850393704" right="0.98425196850393704" top="0.94488188976377996" bottom="1.49606299212598" header="0.511811023622047" footer="1.1811023622047201"/>
  <pageSetup paperSize="9" firstPageNumber="399"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4"/>
  <sheetViews>
    <sheetView zoomScaleNormal="100" workbookViewId="0">
      <selection activeCell="Q12" sqref="Q12"/>
    </sheetView>
  </sheetViews>
  <sheetFormatPr defaultRowHeight="12.75"/>
  <cols>
    <col min="1" max="1" width="25.5703125" style="74" customWidth="1"/>
    <col min="2" max="4" width="10.7109375" style="73" hidden="1" customWidth="1"/>
    <col min="5" max="8" width="10.7109375" style="73" customWidth="1"/>
    <col min="9" max="9" width="11.28515625" style="73" bestFit="1" customWidth="1"/>
    <col min="10" max="10" width="9.140625" style="73"/>
    <col min="11" max="16384" width="9.140625" style="86"/>
  </cols>
  <sheetData>
    <row r="1" spans="1:10" s="66" customFormat="1" ht="24" customHeight="1">
      <c r="A1" s="63" t="s">
        <v>682</v>
      </c>
      <c r="B1" s="64"/>
      <c r="C1" s="65"/>
      <c r="D1" s="65"/>
      <c r="E1" s="65"/>
      <c r="F1" s="65"/>
      <c r="G1" s="65"/>
      <c r="H1" s="65"/>
      <c r="I1" s="65"/>
      <c r="J1" s="65"/>
    </row>
    <row r="2" spans="1:10" s="67" customFormat="1" ht="20.100000000000001" customHeight="1">
      <c r="A2" s="67" t="s">
        <v>54</v>
      </c>
      <c r="B2" s="68"/>
      <c r="C2" s="68"/>
      <c r="D2" s="68"/>
      <c r="E2" s="68"/>
      <c r="F2" s="68"/>
      <c r="G2" s="68"/>
      <c r="H2" s="68"/>
      <c r="I2" s="68"/>
      <c r="J2" s="68"/>
    </row>
    <row r="3" spans="1:10" s="66" customFormat="1" ht="9.75" customHeight="1">
      <c r="A3" s="69"/>
      <c r="B3" s="70"/>
      <c r="C3" s="65"/>
      <c r="D3" s="65"/>
      <c r="E3" s="65"/>
      <c r="F3" s="65"/>
      <c r="G3" s="65"/>
      <c r="H3" s="65"/>
      <c r="I3" s="65"/>
      <c r="J3" s="65"/>
    </row>
    <row r="4" spans="1:10" s="74" customFormat="1" ht="20.100000000000001" customHeight="1">
      <c r="A4" s="71"/>
      <c r="B4" s="72"/>
      <c r="C4" s="73"/>
      <c r="D4" s="49"/>
      <c r="E4" s="73"/>
      <c r="F4" s="73"/>
      <c r="G4" s="49"/>
      <c r="H4" s="49" t="s">
        <v>1</v>
      </c>
      <c r="I4" s="73"/>
      <c r="J4" s="73"/>
    </row>
    <row r="5" spans="1:10" s="74" customFormat="1" ht="27" customHeight="1">
      <c r="A5" s="75"/>
      <c r="B5" s="51">
        <v>2010</v>
      </c>
      <c r="C5" s="76">
        <v>2014</v>
      </c>
      <c r="D5" s="76">
        <v>2015</v>
      </c>
      <c r="E5" s="76">
        <v>2016</v>
      </c>
      <c r="F5" s="76">
        <v>2017</v>
      </c>
      <c r="G5" s="76">
        <v>2018</v>
      </c>
      <c r="H5" s="76">
        <v>2019</v>
      </c>
      <c r="I5" s="76">
        <v>2020</v>
      </c>
      <c r="J5" s="73"/>
    </row>
    <row r="6" spans="1:10" s="74" customFormat="1" ht="7.5" customHeight="1">
      <c r="A6" s="78"/>
      <c r="B6" s="79"/>
      <c r="C6" s="77"/>
      <c r="D6" s="77"/>
      <c r="E6" s="77"/>
      <c r="F6" s="77"/>
      <c r="G6" s="77"/>
      <c r="H6" s="77"/>
      <c r="I6" s="77"/>
      <c r="J6" s="73"/>
    </row>
    <row r="7" spans="1:10" s="481" customFormat="1" ht="23.25" customHeight="1">
      <c r="A7" s="80" t="s">
        <v>30</v>
      </c>
      <c r="B7" s="55">
        <f t="shared" ref="B7:D7" si="0">SUM(B8:B31)</f>
        <v>136541</v>
      </c>
      <c r="C7" s="55">
        <f t="shared" si="0"/>
        <v>149383</v>
      </c>
      <c r="D7" s="55">
        <f t="shared" si="0"/>
        <v>153151</v>
      </c>
      <c r="E7" s="17">
        <v>160351</v>
      </c>
      <c r="F7" s="17">
        <v>162726</v>
      </c>
      <c r="G7" s="17">
        <v>162857.29999999999</v>
      </c>
      <c r="H7" s="17">
        <v>163453.57000000004</v>
      </c>
      <c r="I7" s="17">
        <v>166923.70000000001</v>
      </c>
      <c r="J7" s="480"/>
    </row>
    <row r="8" spans="1:10" s="74" customFormat="1" ht="16.5" customHeight="1">
      <c r="A8" s="38" t="s">
        <v>3</v>
      </c>
      <c r="B8" s="519">
        <v>3639</v>
      </c>
      <c r="C8" s="519">
        <v>4197</v>
      </c>
      <c r="D8" s="519">
        <v>4623</v>
      </c>
      <c r="E8" s="537">
        <v>4692</v>
      </c>
      <c r="F8" s="537">
        <v>4836</v>
      </c>
      <c r="G8" s="537">
        <v>4598.3999999999996</v>
      </c>
      <c r="H8" s="537">
        <v>4712.5</v>
      </c>
      <c r="I8" s="537">
        <v>4832</v>
      </c>
      <c r="J8" s="73"/>
    </row>
    <row r="9" spans="1:10" s="74" customFormat="1" ht="16.5" customHeight="1">
      <c r="A9" s="399" t="s">
        <v>4</v>
      </c>
      <c r="B9" s="519"/>
      <c r="C9" s="519"/>
      <c r="D9" s="519"/>
      <c r="E9" s="537"/>
      <c r="F9" s="537"/>
      <c r="G9" s="537"/>
      <c r="H9" s="537"/>
      <c r="I9" s="537"/>
      <c r="J9" s="73"/>
    </row>
    <row r="10" spans="1:10" s="74" customFormat="1" ht="16.5" customHeight="1">
      <c r="A10" s="38" t="s">
        <v>5</v>
      </c>
      <c r="B10" s="519">
        <v>7876</v>
      </c>
      <c r="C10" s="519">
        <v>9154</v>
      </c>
      <c r="D10" s="519">
        <v>10005</v>
      </c>
      <c r="E10" s="537">
        <v>11386</v>
      </c>
      <c r="F10" s="537">
        <v>11863</v>
      </c>
      <c r="G10" s="537">
        <v>12029.6</v>
      </c>
      <c r="H10" s="537">
        <v>12069.4</v>
      </c>
      <c r="I10" s="537">
        <v>12438.3</v>
      </c>
      <c r="J10" s="73"/>
    </row>
    <row r="11" spans="1:10" s="74" customFormat="1" ht="16.5" customHeight="1">
      <c r="A11" s="399" t="s">
        <v>6</v>
      </c>
      <c r="B11" s="519"/>
      <c r="C11" s="519"/>
      <c r="D11" s="519"/>
      <c r="E11" s="537"/>
      <c r="F11" s="537"/>
      <c r="G11" s="537"/>
      <c r="H11" s="537"/>
      <c r="I11" s="537"/>
      <c r="J11" s="73"/>
    </row>
    <row r="12" spans="1:10" s="74" customFormat="1" ht="16.5" customHeight="1">
      <c r="A12" s="38" t="s">
        <v>7</v>
      </c>
      <c r="B12" s="519">
        <v>4846</v>
      </c>
      <c r="C12" s="519">
        <v>7277</v>
      </c>
      <c r="D12" s="519">
        <v>8203</v>
      </c>
      <c r="E12" s="537">
        <v>9557</v>
      </c>
      <c r="F12" s="537">
        <v>9924</v>
      </c>
      <c r="G12" s="537">
        <v>10254</v>
      </c>
      <c r="H12" s="537">
        <v>10454</v>
      </c>
      <c r="I12" s="537">
        <v>11464.3</v>
      </c>
      <c r="J12" s="73"/>
    </row>
    <row r="13" spans="1:10" s="74" customFormat="1" ht="16.5" customHeight="1">
      <c r="A13" s="399" t="s">
        <v>8</v>
      </c>
      <c r="B13" s="519"/>
      <c r="C13" s="519"/>
      <c r="D13" s="519"/>
      <c r="E13" s="537"/>
      <c r="F13" s="537"/>
      <c r="G13" s="537"/>
      <c r="H13" s="537"/>
      <c r="I13" s="537"/>
      <c r="J13" s="73"/>
    </row>
    <row r="14" spans="1:10" s="74" customFormat="1" ht="16.5" customHeight="1">
      <c r="A14" s="38" t="s">
        <v>9</v>
      </c>
      <c r="B14" s="519">
        <v>2294</v>
      </c>
      <c r="C14" s="519">
        <v>3358</v>
      </c>
      <c r="D14" s="519">
        <v>3414</v>
      </c>
      <c r="E14" s="537">
        <v>3465</v>
      </c>
      <c r="F14" s="538">
        <v>3444</v>
      </c>
      <c r="G14" s="538">
        <v>3500</v>
      </c>
      <c r="H14" s="538">
        <v>3692</v>
      </c>
      <c r="I14" s="538">
        <v>3930</v>
      </c>
      <c r="J14" s="73"/>
    </row>
    <row r="15" spans="1:10" s="74" customFormat="1" ht="16.5" customHeight="1">
      <c r="A15" s="399" t="s">
        <v>31</v>
      </c>
      <c r="B15" s="519"/>
      <c r="C15" s="519"/>
      <c r="D15" s="519"/>
      <c r="E15" s="537"/>
      <c r="F15" s="538"/>
      <c r="G15" s="538"/>
      <c r="H15" s="538"/>
      <c r="I15" s="538"/>
      <c r="J15" s="73"/>
    </row>
    <row r="16" spans="1:10" s="74" customFormat="1" ht="16.5" customHeight="1">
      <c r="A16" s="38" t="s">
        <v>11</v>
      </c>
      <c r="B16" s="519">
        <v>38230</v>
      </c>
      <c r="C16" s="519">
        <v>38326</v>
      </c>
      <c r="D16" s="519">
        <v>38360</v>
      </c>
      <c r="E16" s="537">
        <v>38996</v>
      </c>
      <c r="F16" s="537">
        <v>38443</v>
      </c>
      <c r="G16" s="537">
        <v>38785.5</v>
      </c>
      <c r="H16" s="537">
        <v>38524.370000000003</v>
      </c>
      <c r="I16" s="537">
        <v>38642</v>
      </c>
      <c r="J16" s="73"/>
    </row>
    <row r="17" spans="1:10" s="74" customFormat="1" ht="16.5" customHeight="1">
      <c r="A17" s="399" t="s">
        <v>32</v>
      </c>
      <c r="B17" s="519"/>
      <c r="C17" s="519"/>
      <c r="D17" s="519"/>
      <c r="E17" s="537"/>
      <c r="F17" s="537"/>
      <c r="G17" s="537"/>
      <c r="H17" s="537"/>
      <c r="I17" s="537"/>
      <c r="J17" s="73"/>
    </row>
    <row r="18" spans="1:10" s="74" customFormat="1" ht="16.5" customHeight="1">
      <c r="A18" s="38" t="s">
        <v>13</v>
      </c>
      <c r="B18" s="519">
        <v>1053</v>
      </c>
      <c r="C18" s="519">
        <v>1635</v>
      </c>
      <c r="D18" s="519">
        <v>1556</v>
      </c>
      <c r="E18" s="538">
        <v>1579</v>
      </c>
      <c r="F18" s="538">
        <v>1488</v>
      </c>
      <c r="G18" s="538">
        <v>1515</v>
      </c>
      <c r="H18" s="538">
        <v>1478</v>
      </c>
      <c r="I18" s="538">
        <v>1473.8</v>
      </c>
      <c r="J18" s="73"/>
    </row>
    <row r="19" spans="1:10" s="74" customFormat="1" ht="16.5" customHeight="1">
      <c r="A19" s="399" t="s">
        <v>34</v>
      </c>
      <c r="B19" s="519"/>
      <c r="C19" s="519"/>
      <c r="D19" s="519"/>
      <c r="E19" s="538"/>
      <c r="F19" s="538"/>
      <c r="G19" s="538"/>
      <c r="H19" s="538"/>
      <c r="I19" s="538"/>
      <c r="J19" s="73"/>
    </row>
    <row r="20" spans="1:10" s="74" customFormat="1" ht="16.5" customHeight="1">
      <c r="A20" s="38" t="s">
        <v>15</v>
      </c>
      <c r="B20" s="519">
        <v>12150</v>
      </c>
      <c r="C20" s="519">
        <v>16498</v>
      </c>
      <c r="D20" s="519">
        <v>16887</v>
      </c>
      <c r="E20" s="537">
        <v>17138</v>
      </c>
      <c r="F20" s="537">
        <v>17206</v>
      </c>
      <c r="G20" s="537">
        <v>17332</v>
      </c>
      <c r="H20" s="537">
        <v>16614.400000000001</v>
      </c>
      <c r="I20" s="537">
        <v>16054</v>
      </c>
      <c r="J20" s="73"/>
    </row>
    <row r="21" spans="1:10" s="74" customFormat="1" ht="16.5" customHeight="1">
      <c r="A21" s="399" t="s">
        <v>35</v>
      </c>
      <c r="B21" s="519"/>
      <c r="C21" s="519"/>
      <c r="D21" s="519"/>
      <c r="E21" s="537"/>
      <c r="F21" s="537"/>
      <c r="G21" s="537"/>
      <c r="H21" s="537"/>
      <c r="I21" s="537"/>
      <c r="J21" s="73"/>
    </row>
    <row r="22" spans="1:10" s="74" customFormat="1" ht="16.5" customHeight="1">
      <c r="A22" s="38" t="s">
        <v>17</v>
      </c>
      <c r="B22" s="519">
        <v>40000</v>
      </c>
      <c r="C22" s="519">
        <v>39825</v>
      </c>
      <c r="D22" s="519">
        <v>40240</v>
      </c>
      <c r="E22" s="537">
        <v>41866</v>
      </c>
      <c r="F22" s="537">
        <v>42937</v>
      </c>
      <c r="G22" s="537">
        <v>42408</v>
      </c>
      <c r="H22" s="537">
        <v>42525.8</v>
      </c>
      <c r="I22" s="537">
        <v>42782.6</v>
      </c>
      <c r="J22" s="73"/>
    </row>
    <row r="23" spans="1:10" s="74" customFormat="1" ht="16.5" customHeight="1">
      <c r="A23" s="399" t="s">
        <v>36</v>
      </c>
      <c r="B23" s="519"/>
      <c r="C23" s="519"/>
      <c r="D23" s="519"/>
      <c r="E23" s="537"/>
      <c r="F23" s="537"/>
      <c r="G23" s="537"/>
      <c r="H23" s="537"/>
      <c r="I23" s="537"/>
      <c r="J23" s="73"/>
    </row>
    <row r="24" spans="1:10" s="74" customFormat="1" ht="16.5" customHeight="1">
      <c r="A24" s="38" t="s">
        <v>19</v>
      </c>
      <c r="B24" s="519">
        <v>26102</v>
      </c>
      <c r="C24" s="519">
        <v>28360</v>
      </c>
      <c r="D24" s="519">
        <v>28830</v>
      </c>
      <c r="E24" s="537">
        <v>30370</v>
      </c>
      <c r="F24" s="537">
        <v>31094</v>
      </c>
      <c r="G24" s="537">
        <v>30777.3</v>
      </c>
      <c r="H24" s="537">
        <v>31757.71</v>
      </c>
      <c r="I24" s="537">
        <v>33677</v>
      </c>
      <c r="J24" s="73"/>
    </row>
    <row r="25" spans="1:10" s="74" customFormat="1" ht="16.5" customHeight="1">
      <c r="A25" s="399" t="s">
        <v>37</v>
      </c>
      <c r="B25" s="519"/>
      <c r="C25" s="519"/>
      <c r="D25" s="519"/>
      <c r="E25" s="537"/>
      <c r="F25" s="537"/>
      <c r="G25" s="537"/>
      <c r="H25" s="537"/>
      <c r="I25" s="537"/>
      <c r="J25" s="73"/>
    </row>
    <row r="26" spans="1:10" s="74" customFormat="1" ht="16.5" customHeight="1">
      <c r="A26" s="38" t="s">
        <v>21</v>
      </c>
      <c r="B26" s="519">
        <v>105</v>
      </c>
      <c r="C26" s="519">
        <v>231</v>
      </c>
      <c r="D26" s="519">
        <v>317</v>
      </c>
      <c r="E26" s="537">
        <v>465</v>
      </c>
      <c r="F26" s="537">
        <v>492</v>
      </c>
      <c r="G26" s="537">
        <v>494.3</v>
      </c>
      <c r="H26" s="537">
        <v>497.5</v>
      </c>
      <c r="I26" s="537">
        <v>499</v>
      </c>
      <c r="J26" s="73"/>
    </row>
    <row r="27" spans="1:10" s="74" customFormat="1" ht="16.5" customHeight="1">
      <c r="A27" s="399" t="s">
        <v>38</v>
      </c>
      <c r="B27" s="519"/>
      <c r="C27" s="519"/>
      <c r="D27" s="519"/>
      <c r="E27" s="537"/>
      <c r="F27" s="537"/>
      <c r="G27" s="537"/>
      <c r="H27" s="537"/>
      <c r="I27" s="537"/>
      <c r="J27" s="73"/>
    </row>
    <row r="28" spans="1:10" s="74" customFormat="1" ht="16.5" customHeight="1">
      <c r="A28" s="38" t="s">
        <v>23</v>
      </c>
      <c r="B28" s="519">
        <v>204</v>
      </c>
      <c r="C28" s="519">
        <v>357</v>
      </c>
      <c r="D28" s="519">
        <v>473</v>
      </c>
      <c r="E28" s="537">
        <v>589</v>
      </c>
      <c r="F28" s="537">
        <v>698</v>
      </c>
      <c r="G28" s="537">
        <v>800</v>
      </c>
      <c r="H28" s="537">
        <v>781.69</v>
      </c>
      <c r="I28" s="537">
        <v>759.7</v>
      </c>
      <c r="J28" s="73"/>
    </row>
    <row r="29" spans="1:10" s="74" customFormat="1" ht="16.5" customHeight="1">
      <c r="A29" s="399" t="s">
        <v>39</v>
      </c>
      <c r="B29" s="519"/>
      <c r="C29" s="519"/>
      <c r="D29" s="519"/>
      <c r="E29" s="537"/>
      <c r="F29" s="537"/>
      <c r="G29" s="537"/>
      <c r="H29" s="537"/>
      <c r="I29" s="537"/>
      <c r="J29" s="73"/>
    </row>
    <row r="30" spans="1:10" s="74" customFormat="1" ht="16.5" customHeight="1">
      <c r="A30" s="38" t="s">
        <v>25</v>
      </c>
      <c r="B30" s="519">
        <v>42</v>
      </c>
      <c r="C30" s="519">
        <v>165</v>
      </c>
      <c r="D30" s="519">
        <v>243</v>
      </c>
      <c r="E30" s="537">
        <v>248</v>
      </c>
      <c r="F30" s="537">
        <v>301</v>
      </c>
      <c r="G30" s="537">
        <v>363.2</v>
      </c>
      <c r="H30" s="537">
        <v>346.2</v>
      </c>
      <c r="I30" s="537">
        <v>371</v>
      </c>
      <c r="J30" s="73"/>
    </row>
    <row r="31" spans="1:10" s="74" customFormat="1" ht="16.5" customHeight="1">
      <c r="A31" s="399" t="s">
        <v>40</v>
      </c>
      <c r="B31" s="519"/>
      <c r="C31" s="519"/>
      <c r="D31" s="519"/>
      <c r="E31" s="537"/>
      <c r="F31" s="537"/>
      <c r="G31" s="537"/>
      <c r="H31" s="537"/>
      <c r="I31" s="537"/>
      <c r="J31" s="73"/>
    </row>
    <row r="32" spans="1:10" s="74" customFormat="1" ht="9.75" customHeight="1">
      <c r="A32" s="81"/>
      <c r="B32" s="82"/>
      <c r="C32" s="82"/>
      <c r="D32" s="82"/>
      <c r="E32" s="82"/>
      <c r="F32" s="82"/>
      <c r="G32" s="82"/>
      <c r="H32" s="82"/>
      <c r="I32" s="82"/>
      <c r="J32" s="73"/>
    </row>
    <row r="33" spans="1:10" s="74" customFormat="1" ht="33" customHeight="1">
      <c r="A33" s="83"/>
      <c r="B33" s="84"/>
      <c r="C33" s="84"/>
      <c r="D33" s="84"/>
      <c r="E33" s="84"/>
      <c r="F33" s="84"/>
      <c r="G33" s="84"/>
      <c r="H33" s="84"/>
      <c r="I33" s="77"/>
      <c r="J33" s="73"/>
    </row>
    <row r="34" spans="1:10" s="74" customFormat="1" ht="33" customHeight="1">
      <c r="A34" s="539" t="s">
        <v>606</v>
      </c>
      <c r="B34" s="539"/>
      <c r="C34" s="539"/>
      <c r="D34" s="539"/>
      <c r="E34" s="539"/>
      <c r="F34" s="539"/>
      <c r="G34" s="539"/>
      <c r="H34" s="539"/>
      <c r="I34" s="539"/>
      <c r="J34" s="73"/>
    </row>
    <row r="35" spans="1:10" s="74" customFormat="1" ht="33" customHeight="1">
      <c r="A35" s="540" t="s">
        <v>28</v>
      </c>
      <c r="B35" s="540"/>
      <c r="C35" s="540"/>
      <c r="D35" s="540"/>
      <c r="E35" s="540"/>
      <c r="F35" s="540"/>
      <c r="G35" s="540"/>
      <c r="H35" s="540"/>
      <c r="I35" s="540"/>
      <c r="J35" s="73"/>
    </row>
    <row r="36" spans="1:10" s="74" customFormat="1" ht="20.100000000000001" customHeight="1">
      <c r="A36" s="519"/>
      <c r="B36" s="519"/>
      <c r="C36" s="519"/>
      <c r="D36" s="519"/>
      <c r="E36" s="519"/>
      <c r="F36" s="519"/>
      <c r="G36" s="60"/>
      <c r="H36" s="60"/>
      <c r="I36" s="77"/>
      <c r="J36" s="73"/>
    </row>
    <row r="37" spans="1:10" s="74" customFormat="1" ht="20.100000000000001" customHeight="1">
      <c r="A37" s="75"/>
      <c r="B37" s="77"/>
      <c r="C37" s="77"/>
      <c r="D37" s="77"/>
      <c r="E37" s="77"/>
      <c r="F37" s="77"/>
      <c r="G37" s="77"/>
      <c r="H37" s="77"/>
      <c r="I37" s="77"/>
      <c r="J37" s="73"/>
    </row>
    <row r="38" spans="1:10" s="74" customFormat="1" ht="20.100000000000001" customHeight="1">
      <c r="A38" s="75"/>
      <c r="B38" s="77"/>
      <c r="C38" s="77"/>
      <c r="D38" s="77"/>
      <c r="E38" s="77"/>
      <c r="F38" s="77"/>
      <c r="G38" s="77"/>
      <c r="H38" s="77"/>
      <c r="I38" s="77"/>
      <c r="J38" s="73"/>
    </row>
    <row r="39" spans="1:10" s="74" customFormat="1" ht="20.100000000000001" customHeight="1">
      <c r="A39" s="75"/>
      <c r="B39" s="77"/>
      <c r="C39" s="77"/>
      <c r="D39" s="77"/>
      <c r="E39" s="77"/>
      <c r="F39" s="77"/>
      <c r="G39" s="77"/>
      <c r="H39" s="77"/>
      <c r="I39" s="77"/>
      <c r="J39" s="73"/>
    </row>
    <row r="40" spans="1:10" s="74" customFormat="1" ht="20.100000000000001" customHeight="1">
      <c r="A40" s="75"/>
      <c r="B40" s="77"/>
      <c r="C40" s="77"/>
      <c r="D40" s="85"/>
      <c r="E40" s="85"/>
      <c r="F40" s="85"/>
      <c r="G40" s="85"/>
      <c r="H40" s="85"/>
      <c r="I40" s="77"/>
      <c r="J40" s="73"/>
    </row>
    <row r="41" spans="1:10" s="74" customFormat="1" ht="20.100000000000001" customHeight="1">
      <c r="A41" s="75"/>
      <c r="B41" s="77"/>
      <c r="C41" s="77"/>
      <c r="D41" s="77"/>
      <c r="E41" s="77"/>
      <c r="F41" s="77"/>
      <c r="G41" s="77"/>
      <c r="H41" s="77"/>
      <c r="I41" s="77"/>
      <c r="J41" s="73"/>
    </row>
    <row r="42" spans="1:10" s="74" customFormat="1" ht="20.100000000000001" customHeight="1">
      <c r="A42" s="75"/>
      <c r="B42" s="77"/>
      <c r="C42" s="77"/>
      <c r="D42" s="77"/>
      <c r="E42" s="77"/>
      <c r="F42" s="77"/>
      <c r="G42" s="77"/>
      <c r="H42" s="77"/>
      <c r="I42" s="77"/>
      <c r="J42" s="73"/>
    </row>
    <row r="43" spans="1:10" s="74" customFormat="1" ht="20.100000000000001" customHeight="1">
      <c r="A43" s="75"/>
      <c r="B43" s="77"/>
      <c r="C43" s="77"/>
      <c r="D43" s="77"/>
      <c r="E43" s="77"/>
      <c r="F43" s="77"/>
      <c r="G43" s="77"/>
      <c r="H43" s="77"/>
      <c r="I43" s="77"/>
      <c r="J43" s="73"/>
    </row>
    <row r="44" spans="1:10" s="74" customFormat="1" ht="20.100000000000001" customHeight="1">
      <c r="A44" s="75"/>
      <c r="B44" s="77"/>
      <c r="C44" s="77"/>
      <c r="D44" s="77"/>
      <c r="E44" s="77"/>
      <c r="F44" s="77"/>
      <c r="G44" s="77"/>
      <c r="H44" s="77"/>
      <c r="I44" s="77"/>
      <c r="J44" s="73"/>
    </row>
    <row r="45" spans="1:10" s="74" customFormat="1" ht="20.100000000000001" customHeight="1">
      <c r="A45" s="75"/>
      <c r="B45" s="77"/>
      <c r="C45" s="77"/>
      <c r="D45" s="77"/>
      <c r="E45" s="77"/>
      <c r="F45" s="77"/>
      <c r="G45" s="77"/>
      <c r="H45" s="77"/>
      <c r="I45" s="77"/>
      <c r="J45" s="73"/>
    </row>
    <row r="46" spans="1:10" s="74" customFormat="1" ht="20.100000000000001" customHeight="1">
      <c r="A46" s="75"/>
      <c r="B46" s="77"/>
      <c r="C46" s="77"/>
      <c r="D46" s="77"/>
      <c r="E46" s="77"/>
      <c r="F46" s="77"/>
      <c r="G46" s="77"/>
      <c r="H46" s="77"/>
      <c r="I46" s="77"/>
      <c r="J46" s="73"/>
    </row>
    <row r="47" spans="1:10" s="74" customFormat="1" ht="20.100000000000001" customHeight="1">
      <c r="A47" s="75"/>
      <c r="B47" s="77"/>
      <c r="C47" s="77"/>
      <c r="D47" s="77"/>
      <c r="E47" s="77"/>
      <c r="F47" s="77"/>
      <c r="G47" s="77"/>
      <c r="H47" s="77"/>
      <c r="I47" s="77"/>
      <c r="J47" s="73"/>
    </row>
    <row r="48" spans="1:10" s="74" customFormat="1" ht="20.100000000000001" customHeight="1">
      <c r="A48" s="75"/>
      <c r="B48" s="77"/>
      <c r="C48" s="77"/>
      <c r="D48" s="77"/>
      <c r="E48" s="77"/>
      <c r="F48" s="77"/>
      <c r="G48" s="77"/>
      <c r="H48" s="77"/>
      <c r="I48" s="77"/>
      <c r="J48" s="73"/>
    </row>
    <row r="49" spans="1:10" s="74" customFormat="1" ht="20.100000000000001" customHeight="1">
      <c r="A49" s="75"/>
      <c r="B49" s="77"/>
      <c r="C49" s="77"/>
      <c r="D49" s="77"/>
      <c r="E49" s="77"/>
      <c r="F49" s="77"/>
      <c r="G49" s="77"/>
      <c r="H49" s="77"/>
      <c r="I49" s="77"/>
      <c r="J49" s="73"/>
    </row>
    <row r="50" spans="1:10" s="74" customFormat="1" ht="20.100000000000001" customHeight="1">
      <c r="A50" s="75"/>
      <c r="B50" s="77"/>
      <c r="C50" s="77"/>
      <c r="D50" s="77"/>
      <c r="E50" s="77"/>
      <c r="F50" s="77"/>
      <c r="G50" s="77"/>
      <c r="H50" s="77"/>
      <c r="I50" s="77"/>
      <c r="J50" s="73"/>
    </row>
    <row r="51" spans="1:10" s="74" customFormat="1" ht="20.100000000000001" customHeight="1">
      <c r="A51" s="75"/>
      <c r="B51" s="77"/>
      <c r="C51" s="77"/>
      <c r="D51" s="77"/>
      <c r="E51" s="77"/>
      <c r="F51" s="77"/>
      <c r="G51" s="77"/>
      <c r="H51" s="77"/>
      <c r="I51" s="77"/>
      <c r="J51" s="73"/>
    </row>
    <row r="52" spans="1:10" s="74" customFormat="1" ht="20.100000000000001" customHeight="1">
      <c r="A52" s="75"/>
      <c r="B52" s="77"/>
      <c r="C52" s="77"/>
      <c r="D52" s="77"/>
      <c r="E52" s="77"/>
      <c r="F52" s="77"/>
      <c r="G52" s="77"/>
      <c r="H52" s="77"/>
      <c r="I52" s="77"/>
      <c r="J52" s="73"/>
    </row>
    <row r="53" spans="1:10" s="74" customFormat="1" ht="20.100000000000001" customHeight="1">
      <c r="A53" s="75"/>
      <c r="B53" s="77"/>
      <c r="C53" s="77"/>
      <c r="D53" s="77"/>
      <c r="E53" s="77"/>
      <c r="F53" s="77"/>
      <c r="G53" s="77"/>
      <c r="H53" s="77"/>
      <c r="I53" s="77"/>
      <c r="J53" s="73"/>
    </row>
    <row r="54" spans="1:10" s="74" customFormat="1" ht="20.100000000000001" customHeight="1">
      <c r="A54" s="75"/>
      <c r="B54" s="77"/>
      <c r="C54" s="77"/>
      <c r="D54" s="77"/>
      <c r="E54" s="77"/>
      <c r="F54" s="77"/>
      <c r="G54" s="77"/>
      <c r="H54" s="77"/>
      <c r="I54" s="77"/>
      <c r="J54" s="73"/>
    </row>
    <row r="55" spans="1:10" s="74" customFormat="1" ht="20.100000000000001" customHeight="1">
      <c r="A55" s="75"/>
      <c r="B55" s="77"/>
      <c r="C55" s="77"/>
      <c r="D55" s="77"/>
      <c r="E55" s="77"/>
      <c r="F55" s="77"/>
      <c r="G55" s="77"/>
      <c r="H55" s="77"/>
      <c r="I55" s="77"/>
      <c r="J55" s="73"/>
    </row>
    <row r="56" spans="1:10" s="74" customFormat="1" ht="20.100000000000001" customHeight="1">
      <c r="A56" s="75"/>
      <c r="B56" s="77"/>
      <c r="C56" s="77"/>
      <c r="D56" s="77"/>
      <c r="E56" s="77"/>
      <c r="F56" s="77"/>
      <c r="G56" s="77"/>
      <c r="H56" s="77"/>
      <c r="I56" s="77"/>
      <c r="J56" s="73"/>
    </row>
    <row r="57" spans="1:10" s="74" customFormat="1" ht="20.100000000000001" customHeight="1">
      <c r="A57" s="75"/>
      <c r="B57" s="77"/>
      <c r="C57" s="77"/>
      <c r="D57" s="77"/>
      <c r="E57" s="77"/>
      <c r="F57" s="77"/>
      <c r="G57" s="77"/>
      <c r="H57" s="77"/>
      <c r="I57" s="77"/>
      <c r="J57" s="73"/>
    </row>
    <row r="58" spans="1:10" s="74" customFormat="1" ht="20.100000000000001" customHeight="1">
      <c r="A58" s="75"/>
      <c r="B58" s="77"/>
      <c r="C58" s="77"/>
      <c r="D58" s="77"/>
      <c r="E58" s="77"/>
      <c r="F58" s="77"/>
      <c r="G58" s="77"/>
      <c r="H58" s="77"/>
      <c r="I58" s="77"/>
      <c r="J58" s="73"/>
    </row>
    <row r="59" spans="1:10" s="74" customFormat="1" ht="20.100000000000001" customHeight="1">
      <c r="A59" s="75"/>
      <c r="B59" s="77"/>
      <c r="C59" s="77"/>
      <c r="D59" s="77"/>
      <c r="E59" s="77"/>
      <c r="F59" s="77"/>
      <c r="G59" s="77"/>
      <c r="H59" s="77"/>
      <c r="I59" s="77"/>
      <c r="J59" s="73"/>
    </row>
    <row r="60" spans="1:10" s="74" customFormat="1" ht="20.100000000000001" customHeight="1">
      <c r="A60" s="75"/>
      <c r="B60" s="77"/>
      <c r="C60" s="77"/>
      <c r="D60" s="77"/>
      <c r="E60" s="77"/>
      <c r="F60" s="77"/>
      <c r="G60" s="77"/>
      <c r="H60" s="77"/>
      <c r="I60" s="77"/>
      <c r="J60" s="73"/>
    </row>
    <row r="61" spans="1:10" s="74" customFormat="1" ht="20.100000000000001" customHeight="1">
      <c r="A61" s="75"/>
      <c r="B61" s="77"/>
      <c r="C61" s="77"/>
      <c r="D61" s="77"/>
      <c r="E61" s="77"/>
      <c r="F61" s="77"/>
      <c r="G61" s="77"/>
      <c r="H61" s="77"/>
      <c r="I61" s="77"/>
      <c r="J61" s="73"/>
    </row>
    <row r="62" spans="1:10" s="74" customFormat="1" ht="20.100000000000001" customHeight="1">
      <c r="A62" s="75"/>
      <c r="B62" s="77"/>
      <c r="C62" s="77"/>
      <c r="D62" s="77"/>
      <c r="E62" s="77"/>
      <c r="F62" s="77"/>
      <c r="G62" s="77"/>
      <c r="H62" s="77"/>
      <c r="I62" s="77"/>
      <c r="J62" s="73"/>
    </row>
    <row r="63" spans="1:10" s="74" customFormat="1" ht="20.100000000000001" customHeight="1">
      <c r="A63" s="75"/>
      <c r="B63" s="77"/>
      <c r="C63" s="77"/>
      <c r="D63" s="77"/>
      <c r="E63" s="77"/>
      <c r="F63" s="77"/>
      <c r="G63" s="77"/>
      <c r="H63" s="77"/>
      <c r="I63" s="77"/>
      <c r="J63" s="73"/>
    </row>
    <row r="64" spans="1:10" s="74" customFormat="1" ht="20.100000000000001" customHeight="1">
      <c r="A64" s="75"/>
      <c r="B64" s="77"/>
      <c r="C64" s="77"/>
      <c r="D64" s="77"/>
      <c r="E64" s="77"/>
      <c r="F64" s="77"/>
      <c r="G64" s="77"/>
      <c r="H64" s="77"/>
      <c r="I64" s="77"/>
      <c r="J64" s="73"/>
    </row>
    <row r="65" spans="1:10" s="74" customFormat="1" ht="20.100000000000001" customHeight="1">
      <c r="A65" s="75"/>
      <c r="B65" s="77"/>
      <c r="C65" s="77"/>
      <c r="D65" s="77"/>
      <c r="E65" s="77"/>
      <c r="F65" s="77"/>
      <c r="G65" s="77"/>
      <c r="H65" s="77"/>
      <c r="I65" s="77"/>
      <c r="J65" s="73"/>
    </row>
    <row r="66" spans="1:10" s="74" customFormat="1" ht="20.100000000000001" customHeight="1">
      <c r="A66" s="75"/>
      <c r="B66" s="77"/>
      <c r="C66" s="77"/>
      <c r="D66" s="77"/>
      <c r="E66" s="77"/>
      <c r="F66" s="77"/>
      <c r="G66" s="77"/>
      <c r="H66" s="77"/>
      <c r="I66" s="77"/>
      <c r="J66" s="73"/>
    </row>
    <row r="67" spans="1:10" s="74" customFormat="1" ht="20.100000000000001" customHeight="1">
      <c r="A67" s="75"/>
      <c r="B67" s="77"/>
      <c r="C67" s="77"/>
      <c r="D67" s="77"/>
      <c r="E67" s="77"/>
      <c r="F67" s="77"/>
      <c r="G67" s="77"/>
      <c r="H67" s="77"/>
      <c r="I67" s="77"/>
      <c r="J67" s="73"/>
    </row>
    <row r="68" spans="1:10" s="74" customFormat="1" ht="20.100000000000001" customHeight="1">
      <c r="A68" s="75"/>
      <c r="B68" s="77"/>
      <c r="C68" s="77"/>
      <c r="D68" s="77"/>
      <c r="E68" s="77"/>
      <c r="F68" s="77"/>
      <c r="G68" s="77"/>
      <c r="H68" s="77"/>
      <c r="I68" s="77"/>
      <c r="J68" s="73"/>
    </row>
    <row r="69" spans="1:10" s="74" customFormat="1" ht="20.100000000000001" customHeight="1">
      <c r="A69" s="75"/>
      <c r="B69" s="77"/>
      <c r="C69" s="77"/>
      <c r="D69" s="77"/>
      <c r="E69" s="77"/>
      <c r="F69" s="77"/>
      <c r="G69" s="77"/>
      <c r="H69" s="77"/>
      <c r="I69" s="77"/>
      <c r="J69" s="73"/>
    </row>
    <row r="70" spans="1:10" s="74" customFormat="1" ht="20.100000000000001" customHeight="1">
      <c r="A70" s="75"/>
      <c r="B70" s="77"/>
      <c r="C70" s="77"/>
      <c r="D70" s="77"/>
      <c r="E70" s="77"/>
      <c r="F70" s="77"/>
      <c r="G70" s="77"/>
      <c r="H70" s="77"/>
      <c r="I70" s="77"/>
      <c r="J70" s="73"/>
    </row>
    <row r="71" spans="1:10" s="74" customFormat="1" ht="20.100000000000001" customHeight="1">
      <c r="A71" s="75"/>
      <c r="B71" s="77"/>
      <c r="C71" s="77"/>
      <c r="D71" s="77"/>
      <c r="E71" s="77"/>
      <c r="F71" s="77"/>
      <c r="G71" s="77"/>
      <c r="H71" s="77"/>
      <c r="I71" s="77"/>
      <c r="J71" s="73"/>
    </row>
    <row r="72" spans="1:10" s="74" customFormat="1" ht="20.100000000000001" customHeight="1">
      <c r="A72" s="75"/>
      <c r="B72" s="77"/>
      <c r="C72" s="77"/>
      <c r="D72" s="77"/>
      <c r="E72" s="77"/>
      <c r="F72" s="77"/>
      <c r="G72" s="77"/>
      <c r="H72" s="77"/>
      <c r="I72" s="77"/>
      <c r="J72" s="73"/>
    </row>
    <row r="73" spans="1:10" s="74" customFormat="1" ht="20.100000000000001" customHeight="1">
      <c r="A73" s="75"/>
      <c r="B73" s="77"/>
      <c r="C73" s="77"/>
      <c r="D73" s="77"/>
      <c r="E73" s="77"/>
      <c r="F73" s="77"/>
      <c r="G73" s="77"/>
      <c r="H73" s="77"/>
      <c r="I73" s="77"/>
      <c r="J73" s="73"/>
    </row>
    <row r="74" spans="1:10" s="74" customFormat="1" ht="20.100000000000001" customHeight="1">
      <c r="B74" s="73"/>
      <c r="C74" s="73"/>
      <c r="D74" s="73"/>
      <c r="E74" s="73"/>
      <c r="F74" s="73"/>
      <c r="G74" s="73"/>
      <c r="H74" s="73"/>
      <c r="I74" s="73"/>
      <c r="J74" s="73"/>
    </row>
    <row r="75" spans="1:10" s="74" customFormat="1" ht="20.100000000000001" customHeight="1">
      <c r="B75" s="73"/>
      <c r="C75" s="73"/>
      <c r="D75" s="73"/>
      <c r="E75" s="73"/>
      <c r="F75" s="73"/>
      <c r="G75" s="73"/>
      <c r="H75" s="73"/>
      <c r="I75" s="73"/>
      <c r="J75" s="73"/>
    </row>
    <row r="76" spans="1:10" s="74" customFormat="1" ht="20.100000000000001" customHeight="1">
      <c r="B76" s="73"/>
      <c r="C76" s="73"/>
      <c r="D76" s="73"/>
      <c r="E76" s="73"/>
      <c r="F76" s="73"/>
      <c r="G76" s="73"/>
      <c r="H76" s="73"/>
      <c r="I76" s="73"/>
      <c r="J76" s="73"/>
    </row>
    <row r="77" spans="1:10" s="74" customFormat="1" ht="20.100000000000001" customHeight="1">
      <c r="B77" s="73"/>
      <c r="C77" s="73"/>
      <c r="D77" s="73"/>
      <c r="E77" s="73"/>
      <c r="F77" s="73"/>
      <c r="G77" s="73"/>
      <c r="H77" s="73"/>
      <c r="I77" s="73"/>
      <c r="J77" s="73"/>
    </row>
    <row r="78" spans="1:10" s="74" customFormat="1" ht="20.100000000000001" customHeight="1">
      <c r="B78" s="73"/>
      <c r="C78" s="73"/>
      <c r="D78" s="73"/>
      <c r="E78" s="73"/>
      <c r="F78" s="73"/>
      <c r="G78" s="73"/>
      <c r="H78" s="73"/>
      <c r="I78" s="73"/>
      <c r="J78" s="73"/>
    </row>
    <row r="79" spans="1:10" s="74" customFormat="1" ht="20.100000000000001" customHeight="1">
      <c r="B79" s="73"/>
      <c r="C79" s="73"/>
      <c r="D79" s="73"/>
      <c r="E79" s="73"/>
      <c r="F79" s="73"/>
      <c r="G79" s="73"/>
      <c r="H79" s="73"/>
      <c r="I79" s="73"/>
      <c r="J79" s="73"/>
    </row>
    <row r="80" spans="1:10" s="74" customFormat="1" ht="20.100000000000001" customHeight="1">
      <c r="B80" s="73"/>
      <c r="C80" s="73"/>
      <c r="D80" s="73"/>
      <c r="E80" s="73"/>
      <c r="F80" s="73"/>
      <c r="G80" s="73"/>
      <c r="H80" s="73"/>
      <c r="I80" s="73"/>
      <c r="J80" s="73"/>
    </row>
    <row r="81" spans="2:10" s="74" customFormat="1" ht="20.100000000000001" customHeight="1">
      <c r="B81" s="73"/>
      <c r="C81" s="73"/>
      <c r="D81" s="73"/>
      <c r="E81" s="73"/>
      <c r="F81" s="73"/>
      <c r="G81" s="73"/>
      <c r="H81" s="73"/>
      <c r="I81" s="73"/>
      <c r="J81" s="73"/>
    </row>
    <row r="82" spans="2:10" s="74" customFormat="1" ht="20.100000000000001" customHeight="1">
      <c r="B82" s="73"/>
      <c r="C82" s="73"/>
      <c r="D82" s="73"/>
      <c r="E82" s="73"/>
      <c r="F82" s="73"/>
      <c r="G82" s="73"/>
      <c r="H82" s="73"/>
      <c r="I82" s="73"/>
      <c r="J82" s="73"/>
    </row>
    <row r="83" spans="2:10" s="74" customFormat="1" ht="20.100000000000001" customHeight="1">
      <c r="B83" s="73"/>
      <c r="C83" s="73"/>
      <c r="D83" s="73"/>
      <c r="E83" s="73"/>
      <c r="F83" s="73"/>
      <c r="G83" s="73"/>
      <c r="H83" s="73"/>
      <c r="I83" s="73"/>
      <c r="J83" s="73"/>
    </row>
    <row r="84" spans="2:10" s="74" customFormat="1" ht="20.100000000000001" customHeight="1">
      <c r="B84" s="73"/>
      <c r="C84" s="73"/>
      <c r="D84" s="73"/>
      <c r="E84" s="73"/>
      <c r="F84" s="73"/>
      <c r="G84" s="73"/>
      <c r="H84" s="73"/>
      <c r="I84" s="73"/>
      <c r="J84" s="73"/>
    </row>
    <row r="85" spans="2:10" s="74" customFormat="1" ht="20.100000000000001" customHeight="1">
      <c r="B85" s="73"/>
      <c r="C85" s="73"/>
      <c r="D85" s="73"/>
      <c r="E85" s="73"/>
      <c r="F85" s="73"/>
      <c r="G85" s="73"/>
      <c r="H85" s="73"/>
      <c r="I85" s="73"/>
      <c r="J85" s="73"/>
    </row>
    <row r="86" spans="2:10" s="74" customFormat="1" ht="20.100000000000001" customHeight="1">
      <c r="B86" s="73"/>
      <c r="C86" s="73"/>
      <c r="D86" s="73"/>
      <c r="E86" s="73"/>
      <c r="F86" s="73"/>
      <c r="G86" s="73"/>
      <c r="H86" s="73"/>
      <c r="I86" s="73"/>
      <c r="J86" s="73"/>
    </row>
    <row r="87" spans="2:10" s="74" customFormat="1" ht="20.100000000000001" customHeight="1">
      <c r="B87" s="73"/>
      <c r="C87" s="73"/>
      <c r="D87" s="73"/>
      <c r="E87" s="73"/>
      <c r="F87" s="73"/>
      <c r="G87" s="73"/>
      <c r="H87" s="73"/>
      <c r="I87" s="73"/>
      <c r="J87" s="73"/>
    </row>
    <row r="88" spans="2:10" s="74" customFormat="1" ht="20.100000000000001" customHeight="1">
      <c r="B88" s="73"/>
      <c r="C88" s="73"/>
      <c r="D88" s="73"/>
      <c r="E88" s="73"/>
      <c r="F88" s="73"/>
      <c r="G88" s="73"/>
      <c r="H88" s="73"/>
      <c r="I88" s="73"/>
      <c r="J88" s="73"/>
    </row>
    <row r="89" spans="2:10" s="74" customFormat="1" ht="20.100000000000001" customHeight="1">
      <c r="B89" s="73"/>
      <c r="C89" s="73"/>
      <c r="D89" s="73"/>
      <c r="E89" s="73"/>
      <c r="F89" s="73"/>
      <c r="G89" s="73"/>
      <c r="H89" s="73"/>
      <c r="I89" s="73"/>
      <c r="J89" s="73"/>
    </row>
    <row r="90" spans="2:10" s="74" customFormat="1" ht="20.100000000000001" customHeight="1">
      <c r="B90" s="73"/>
      <c r="C90" s="73"/>
      <c r="D90" s="73"/>
      <c r="E90" s="73"/>
      <c r="F90" s="73"/>
      <c r="G90" s="73"/>
      <c r="H90" s="73"/>
      <c r="I90" s="73"/>
      <c r="J90" s="73"/>
    </row>
    <row r="91" spans="2:10" s="74" customFormat="1" ht="20.100000000000001" customHeight="1">
      <c r="B91" s="73"/>
      <c r="C91" s="73"/>
      <c r="D91" s="73"/>
      <c r="E91" s="73"/>
      <c r="F91" s="73"/>
      <c r="G91" s="73"/>
      <c r="H91" s="73"/>
      <c r="I91" s="73"/>
      <c r="J91" s="73"/>
    </row>
    <row r="92" spans="2:10" s="74" customFormat="1" ht="20.100000000000001" customHeight="1">
      <c r="B92" s="73"/>
      <c r="C92" s="73"/>
      <c r="D92" s="73"/>
      <c r="E92" s="73"/>
      <c r="F92" s="73"/>
      <c r="G92" s="73"/>
      <c r="H92" s="73"/>
      <c r="I92" s="73"/>
      <c r="J92" s="73"/>
    </row>
    <row r="93" spans="2:10" s="74" customFormat="1" ht="20.100000000000001" customHeight="1">
      <c r="B93" s="73"/>
      <c r="C93" s="73"/>
      <c r="D93" s="73"/>
      <c r="E93" s="73"/>
      <c r="F93" s="73"/>
      <c r="G93" s="73"/>
      <c r="H93" s="73"/>
      <c r="I93" s="73"/>
      <c r="J93" s="73"/>
    </row>
    <row r="94" spans="2:10" s="74" customFormat="1" ht="20.100000000000001" customHeight="1">
      <c r="B94" s="73"/>
      <c r="C94" s="73"/>
      <c r="D94" s="73"/>
      <c r="E94" s="73"/>
      <c r="F94" s="73"/>
      <c r="G94" s="73"/>
      <c r="H94" s="73"/>
      <c r="I94" s="73"/>
      <c r="J94" s="73"/>
    </row>
    <row r="95" spans="2:10" s="74" customFormat="1" ht="20.100000000000001" customHeight="1">
      <c r="B95" s="73"/>
      <c r="C95" s="73"/>
      <c r="D95" s="73"/>
      <c r="E95" s="73"/>
      <c r="F95" s="73"/>
      <c r="G95" s="73"/>
      <c r="H95" s="73"/>
      <c r="I95" s="73"/>
      <c r="J95" s="73"/>
    </row>
    <row r="96" spans="2:10" s="74" customFormat="1" ht="20.100000000000001" customHeight="1">
      <c r="B96" s="73"/>
      <c r="C96" s="73"/>
      <c r="D96" s="73"/>
      <c r="E96" s="73"/>
      <c r="F96" s="73"/>
      <c r="G96" s="73"/>
      <c r="H96" s="73"/>
      <c r="I96" s="73"/>
      <c r="J96" s="73"/>
    </row>
    <row r="97" spans="2:10" s="74" customFormat="1" ht="20.100000000000001" customHeight="1">
      <c r="B97" s="73"/>
      <c r="C97" s="73"/>
      <c r="D97" s="73"/>
      <c r="E97" s="73"/>
      <c r="F97" s="73"/>
      <c r="G97" s="73"/>
      <c r="H97" s="73"/>
      <c r="I97" s="73"/>
      <c r="J97" s="73"/>
    </row>
    <row r="98" spans="2:10" s="74" customFormat="1" ht="20.100000000000001" customHeight="1">
      <c r="B98" s="73"/>
      <c r="C98" s="73"/>
      <c r="D98" s="73"/>
      <c r="E98" s="73"/>
      <c r="F98" s="73"/>
      <c r="G98" s="73"/>
      <c r="H98" s="73"/>
      <c r="I98" s="73"/>
      <c r="J98" s="73"/>
    </row>
    <row r="99" spans="2:10" s="74" customFormat="1" ht="20.100000000000001" customHeight="1">
      <c r="B99" s="73"/>
      <c r="C99" s="73"/>
      <c r="D99" s="73"/>
      <c r="E99" s="73"/>
      <c r="F99" s="73"/>
      <c r="G99" s="73"/>
      <c r="H99" s="73"/>
      <c r="I99" s="73"/>
      <c r="J99" s="73"/>
    </row>
    <row r="100" spans="2:10" s="74" customFormat="1" ht="20.100000000000001" customHeight="1">
      <c r="B100" s="73"/>
      <c r="C100" s="73"/>
      <c r="D100" s="73"/>
      <c r="E100" s="73"/>
      <c r="F100" s="73"/>
      <c r="G100" s="73"/>
      <c r="H100" s="73"/>
      <c r="I100" s="73"/>
      <c r="J100" s="73"/>
    </row>
    <row r="101" spans="2:10" s="74" customFormat="1" ht="20.100000000000001" customHeight="1">
      <c r="B101" s="73"/>
      <c r="C101" s="73"/>
      <c r="D101" s="73"/>
      <c r="E101" s="73"/>
      <c r="F101" s="73"/>
      <c r="G101" s="73"/>
      <c r="H101" s="73"/>
      <c r="I101" s="73"/>
      <c r="J101" s="73"/>
    </row>
    <row r="102" spans="2:10" s="74" customFormat="1" ht="20.100000000000001" customHeight="1">
      <c r="B102" s="73"/>
      <c r="C102" s="73"/>
      <c r="D102" s="73"/>
      <c r="E102" s="73"/>
      <c r="F102" s="73"/>
      <c r="G102" s="73"/>
      <c r="H102" s="73"/>
      <c r="I102" s="73"/>
      <c r="J102" s="73"/>
    </row>
    <row r="103" spans="2:10" s="74" customFormat="1" ht="20.100000000000001" customHeight="1">
      <c r="B103" s="73"/>
      <c r="C103" s="73"/>
      <c r="D103" s="73"/>
      <c r="E103" s="73"/>
      <c r="F103" s="73"/>
      <c r="G103" s="73"/>
      <c r="H103" s="73"/>
      <c r="I103" s="73"/>
      <c r="J103" s="73"/>
    </row>
    <row r="104" spans="2:10" s="74" customFormat="1" ht="20.100000000000001" customHeight="1">
      <c r="B104" s="73"/>
      <c r="C104" s="73"/>
      <c r="D104" s="73"/>
      <c r="E104" s="73"/>
      <c r="F104" s="73"/>
      <c r="G104" s="73"/>
      <c r="H104" s="73"/>
      <c r="I104" s="73"/>
      <c r="J104" s="73"/>
    </row>
    <row r="105" spans="2:10" s="74" customFormat="1" ht="20.100000000000001" customHeight="1">
      <c r="B105" s="73"/>
      <c r="C105" s="73"/>
      <c r="D105" s="73"/>
      <c r="E105" s="73"/>
      <c r="F105" s="73"/>
      <c r="G105" s="73"/>
      <c r="H105" s="73"/>
      <c r="I105" s="73"/>
      <c r="J105" s="73"/>
    </row>
    <row r="106" spans="2:10" s="74" customFormat="1" ht="20.100000000000001" customHeight="1">
      <c r="B106" s="73"/>
      <c r="C106" s="73"/>
      <c r="D106" s="73"/>
      <c r="E106" s="73"/>
      <c r="F106" s="73"/>
      <c r="G106" s="73"/>
      <c r="H106" s="73"/>
      <c r="I106" s="73"/>
      <c r="J106" s="73"/>
    </row>
    <row r="107" spans="2:10" s="74" customFormat="1" ht="20.100000000000001" customHeight="1">
      <c r="B107" s="73"/>
      <c r="C107" s="73"/>
      <c r="D107" s="73"/>
      <c r="E107" s="73"/>
      <c r="F107" s="73"/>
      <c r="G107" s="73"/>
      <c r="H107" s="73"/>
      <c r="I107" s="73"/>
      <c r="J107" s="73"/>
    </row>
    <row r="108" spans="2:10" s="74" customFormat="1" ht="20.100000000000001" customHeight="1">
      <c r="B108" s="73"/>
      <c r="C108" s="73"/>
      <c r="D108" s="73"/>
      <c r="E108" s="73"/>
      <c r="F108" s="73"/>
      <c r="G108" s="73"/>
      <c r="H108" s="73"/>
      <c r="I108" s="73"/>
      <c r="J108" s="73"/>
    </row>
    <row r="109" spans="2:10" s="74" customFormat="1" ht="20.100000000000001" customHeight="1">
      <c r="B109" s="73"/>
      <c r="C109" s="73"/>
      <c r="D109" s="73"/>
      <c r="E109" s="73"/>
      <c r="F109" s="73"/>
      <c r="G109" s="73"/>
      <c r="H109" s="73"/>
      <c r="I109" s="73"/>
      <c r="J109" s="73"/>
    </row>
    <row r="110" spans="2:10" s="74" customFormat="1" ht="20.100000000000001" customHeight="1">
      <c r="B110" s="73"/>
      <c r="C110" s="73"/>
      <c r="D110" s="73"/>
      <c r="E110" s="73"/>
      <c r="F110" s="73"/>
      <c r="G110" s="73"/>
      <c r="H110" s="73"/>
      <c r="I110" s="73"/>
      <c r="J110" s="73"/>
    </row>
    <row r="111" spans="2:10" s="74" customFormat="1" ht="20.100000000000001" customHeight="1">
      <c r="B111" s="73"/>
      <c r="C111" s="73"/>
      <c r="D111" s="73"/>
      <c r="E111" s="73"/>
      <c r="F111" s="73"/>
      <c r="G111" s="73"/>
      <c r="H111" s="73"/>
      <c r="I111" s="73"/>
      <c r="J111" s="73"/>
    </row>
    <row r="112" spans="2:10" s="74" customFormat="1" ht="20.100000000000001" customHeight="1">
      <c r="B112" s="73"/>
      <c r="C112" s="73"/>
      <c r="D112" s="73"/>
      <c r="E112" s="73"/>
      <c r="F112" s="73"/>
      <c r="G112" s="73"/>
      <c r="H112" s="73"/>
      <c r="I112" s="73"/>
      <c r="J112" s="73"/>
    </row>
    <row r="113" spans="2:10" s="74" customFormat="1" ht="20.100000000000001" customHeight="1">
      <c r="B113" s="73"/>
      <c r="C113" s="73"/>
      <c r="D113" s="73"/>
      <c r="E113" s="73"/>
      <c r="F113" s="73"/>
      <c r="G113" s="73"/>
      <c r="H113" s="73"/>
      <c r="I113" s="73"/>
      <c r="J113" s="73"/>
    </row>
    <row r="114" spans="2:10" s="74" customFormat="1" ht="20.100000000000001" customHeight="1">
      <c r="B114" s="73"/>
      <c r="C114" s="73"/>
      <c r="D114" s="73"/>
      <c r="E114" s="73"/>
      <c r="F114" s="73"/>
      <c r="G114" s="73"/>
      <c r="H114" s="73"/>
      <c r="I114" s="73"/>
      <c r="J114" s="73"/>
    </row>
    <row r="115" spans="2:10" s="74" customFormat="1" ht="20.100000000000001" customHeight="1">
      <c r="B115" s="73"/>
      <c r="C115" s="73"/>
      <c r="D115" s="73"/>
      <c r="E115" s="73"/>
      <c r="F115" s="73"/>
      <c r="G115" s="73"/>
      <c r="H115" s="73"/>
      <c r="I115" s="73"/>
      <c r="J115" s="73"/>
    </row>
    <row r="116" spans="2:10" s="74" customFormat="1" ht="20.100000000000001" customHeight="1">
      <c r="B116" s="73"/>
      <c r="C116" s="73"/>
      <c r="D116" s="73"/>
      <c r="E116" s="73"/>
      <c r="F116" s="73"/>
      <c r="G116" s="73"/>
      <c r="H116" s="73"/>
      <c r="I116" s="73"/>
      <c r="J116" s="73"/>
    </row>
    <row r="117" spans="2:10" s="74" customFormat="1" ht="20.100000000000001" customHeight="1">
      <c r="B117" s="73"/>
      <c r="C117" s="73"/>
      <c r="D117" s="73"/>
      <c r="E117" s="73"/>
      <c r="F117" s="73"/>
      <c r="G117" s="73"/>
      <c r="H117" s="73"/>
      <c r="I117" s="73"/>
      <c r="J117" s="73"/>
    </row>
    <row r="118" spans="2:10" s="74" customFormat="1" ht="20.100000000000001" customHeight="1">
      <c r="B118" s="73"/>
      <c r="C118" s="73"/>
      <c r="D118" s="73"/>
      <c r="E118" s="73"/>
      <c r="F118" s="73"/>
      <c r="G118" s="73"/>
      <c r="H118" s="73"/>
      <c r="I118" s="73"/>
      <c r="J118" s="73"/>
    </row>
    <row r="119" spans="2:10" s="74" customFormat="1" ht="20.100000000000001" customHeight="1">
      <c r="B119" s="73"/>
      <c r="C119" s="73"/>
      <c r="D119" s="73"/>
      <c r="E119" s="73"/>
      <c r="F119" s="73"/>
      <c r="G119" s="73"/>
      <c r="H119" s="73"/>
      <c r="I119" s="73"/>
      <c r="J119" s="73"/>
    </row>
    <row r="120" spans="2:10" s="74" customFormat="1" ht="20.100000000000001" customHeight="1">
      <c r="B120" s="73"/>
      <c r="C120" s="73"/>
      <c r="D120" s="73"/>
      <c r="E120" s="73"/>
      <c r="F120" s="73"/>
      <c r="G120" s="73"/>
      <c r="H120" s="73"/>
      <c r="I120" s="73"/>
      <c r="J120" s="73"/>
    </row>
    <row r="121" spans="2:10" s="74" customFormat="1" ht="20.100000000000001" customHeight="1">
      <c r="B121" s="73"/>
      <c r="C121" s="73"/>
      <c r="D121" s="73"/>
      <c r="E121" s="73"/>
      <c r="F121" s="73"/>
      <c r="G121" s="73"/>
      <c r="H121" s="73"/>
      <c r="I121" s="73"/>
      <c r="J121" s="73"/>
    </row>
    <row r="122" spans="2:10" s="74" customFormat="1" ht="20.100000000000001" customHeight="1">
      <c r="B122" s="73"/>
      <c r="C122" s="73"/>
      <c r="D122" s="73"/>
      <c r="E122" s="73"/>
      <c r="F122" s="73"/>
      <c r="G122" s="73"/>
      <c r="H122" s="73"/>
      <c r="I122" s="73"/>
      <c r="J122" s="73"/>
    </row>
    <row r="123" spans="2:10" s="74" customFormat="1" ht="20.100000000000001" customHeight="1">
      <c r="B123" s="73"/>
      <c r="C123" s="73"/>
      <c r="D123" s="73"/>
      <c r="E123" s="73"/>
      <c r="F123" s="73"/>
      <c r="G123" s="73"/>
      <c r="H123" s="73"/>
      <c r="I123" s="73"/>
      <c r="J123" s="73"/>
    </row>
    <row r="124" spans="2:10" s="74" customFormat="1" ht="20.100000000000001" customHeight="1">
      <c r="B124" s="73"/>
      <c r="C124" s="73"/>
      <c r="D124" s="73"/>
      <c r="E124" s="73"/>
      <c r="F124" s="73"/>
      <c r="G124" s="73"/>
      <c r="H124" s="73"/>
      <c r="I124" s="73"/>
      <c r="J124" s="73"/>
    </row>
    <row r="125" spans="2:10" s="74" customFormat="1" ht="20.100000000000001" customHeight="1">
      <c r="B125" s="73"/>
      <c r="C125" s="73"/>
      <c r="D125" s="73"/>
      <c r="E125" s="73"/>
      <c r="F125" s="73"/>
      <c r="G125" s="73"/>
      <c r="H125" s="73"/>
      <c r="I125" s="73"/>
      <c r="J125" s="73"/>
    </row>
    <row r="126" spans="2:10" s="74" customFormat="1" ht="20.100000000000001" customHeight="1">
      <c r="B126" s="73"/>
      <c r="C126" s="73"/>
      <c r="D126" s="73"/>
      <c r="E126" s="73"/>
      <c r="F126" s="73"/>
      <c r="G126" s="73"/>
      <c r="H126" s="73"/>
      <c r="I126" s="73"/>
      <c r="J126" s="73"/>
    </row>
    <row r="127" spans="2:10" s="74" customFormat="1" ht="20.100000000000001" customHeight="1">
      <c r="B127" s="73"/>
      <c r="C127" s="73"/>
      <c r="D127" s="73"/>
      <c r="E127" s="73"/>
      <c r="F127" s="73"/>
      <c r="G127" s="73"/>
      <c r="H127" s="73"/>
      <c r="I127" s="73"/>
      <c r="J127" s="73"/>
    </row>
    <row r="128" spans="2:10" s="74" customFormat="1" ht="20.100000000000001" customHeight="1">
      <c r="B128" s="73"/>
      <c r="C128" s="73"/>
      <c r="D128" s="73"/>
      <c r="E128" s="73"/>
      <c r="F128" s="73"/>
      <c r="G128" s="73"/>
      <c r="H128" s="73"/>
      <c r="I128" s="73"/>
      <c r="J128" s="73"/>
    </row>
    <row r="129" spans="2:10" s="74" customFormat="1" ht="20.100000000000001" customHeight="1">
      <c r="B129" s="73"/>
      <c r="C129" s="73"/>
      <c r="D129" s="73"/>
      <c r="E129" s="73"/>
      <c r="F129" s="73"/>
      <c r="G129" s="73"/>
      <c r="H129" s="73"/>
      <c r="I129" s="73"/>
      <c r="J129" s="73"/>
    </row>
    <row r="130" spans="2:10" s="74" customFormat="1" ht="20.100000000000001" customHeight="1">
      <c r="B130" s="73"/>
      <c r="C130" s="73"/>
      <c r="D130" s="73"/>
      <c r="E130" s="73"/>
      <c r="F130" s="73"/>
      <c r="G130" s="73"/>
      <c r="H130" s="73"/>
      <c r="I130" s="73"/>
      <c r="J130" s="73"/>
    </row>
    <row r="131" spans="2:10" s="74" customFormat="1" ht="20.100000000000001" customHeight="1">
      <c r="B131" s="73"/>
      <c r="C131" s="73"/>
      <c r="D131" s="73"/>
      <c r="E131" s="73"/>
      <c r="F131" s="73"/>
      <c r="G131" s="73"/>
      <c r="H131" s="73"/>
      <c r="I131" s="73"/>
      <c r="J131" s="73"/>
    </row>
    <row r="132" spans="2:10" s="74" customFormat="1" ht="20.100000000000001" customHeight="1">
      <c r="B132" s="73"/>
      <c r="C132" s="73"/>
      <c r="D132" s="73"/>
      <c r="E132" s="73"/>
      <c r="F132" s="73"/>
      <c r="G132" s="73"/>
      <c r="H132" s="73"/>
      <c r="I132" s="73"/>
      <c r="J132" s="73"/>
    </row>
    <row r="133" spans="2:10" s="74" customFormat="1" ht="20.100000000000001" customHeight="1">
      <c r="B133" s="73"/>
      <c r="C133" s="73"/>
      <c r="D133" s="73"/>
      <c r="E133" s="73"/>
      <c r="F133" s="73"/>
      <c r="G133" s="73"/>
      <c r="H133" s="73"/>
      <c r="I133" s="73"/>
      <c r="J133" s="73"/>
    </row>
    <row r="134" spans="2:10" s="74" customFormat="1" ht="20.100000000000001" customHeight="1">
      <c r="B134" s="73"/>
      <c r="C134" s="73"/>
      <c r="D134" s="73"/>
      <c r="E134" s="73"/>
      <c r="F134" s="73"/>
      <c r="G134" s="73"/>
      <c r="H134" s="73"/>
      <c r="I134" s="73"/>
      <c r="J134" s="73"/>
    </row>
    <row r="135" spans="2:10" s="74" customFormat="1" ht="20.100000000000001" customHeight="1">
      <c r="B135" s="73"/>
      <c r="C135" s="73"/>
      <c r="D135" s="73"/>
      <c r="E135" s="73"/>
      <c r="F135" s="73"/>
      <c r="G135" s="73"/>
      <c r="H135" s="73"/>
      <c r="I135" s="73"/>
      <c r="J135" s="73"/>
    </row>
    <row r="136" spans="2:10" s="74" customFormat="1" ht="20.100000000000001" customHeight="1">
      <c r="B136" s="73"/>
      <c r="C136" s="73"/>
      <c r="D136" s="73"/>
      <c r="E136" s="73"/>
      <c r="F136" s="73"/>
      <c r="G136" s="73"/>
      <c r="H136" s="73"/>
      <c r="I136" s="73"/>
      <c r="J136" s="73"/>
    </row>
    <row r="137" spans="2:10" s="74" customFormat="1" ht="20.100000000000001" customHeight="1">
      <c r="B137" s="73"/>
      <c r="C137" s="73"/>
      <c r="D137" s="73"/>
      <c r="E137" s="73"/>
      <c r="F137" s="73"/>
      <c r="G137" s="73"/>
      <c r="H137" s="73"/>
      <c r="I137" s="73"/>
      <c r="J137" s="73"/>
    </row>
    <row r="138" spans="2:10" s="74" customFormat="1" ht="20.100000000000001" customHeight="1">
      <c r="B138" s="73"/>
      <c r="C138" s="73"/>
      <c r="D138" s="73"/>
      <c r="E138" s="73"/>
      <c r="F138" s="73"/>
      <c r="G138" s="73"/>
      <c r="H138" s="73"/>
      <c r="I138" s="73"/>
      <c r="J138" s="73"/>
    </row>
    <row r="139" spans="2:10" s="74" customFormat="1" ht="20.100000000000001" customHeight="1">
      <c r="B139" s="73"/>
      <c r="C139" s="73"/>
      <c r="D139" s="73"/>
      <c r="E139" s="73"/>
      <c r="F139" s="73"/>
      <c r="G139" s="73"/>
      <c r="H139" s="73"/>
      <c r="I139" s="73"/>
      <c r="J139" s="73"/>
    </row>
    <row r="140" spans="2:10" s="74" customFormat="1" ht="20.100000000000001" customHeight="1">
      <c r="B140" s="73"/>
      <c r="C140" s="73"/>
      <c r="D140" s="73"/>
      <c r="E140" s="73"/>
      <c r="F140" s="73"/>
      <c r="G140" s="73"/>
      <c r="H140" s="73"/>
      <c r="I140" s="73"/>
      <c r="J140" s="73"/>
    </row>
    <row r="141" spans="2:10" s="74" customFormat="1" ht="20.100000000000001" customHeight="1">
      <c r="B141" s="73"/>
      <c r="C141" s="73"/>
      <c r="D141" s="73"/>
      <c r="E141" s="73"/>
      <c r="F141" s="73"/>
      <c r="G141" s="73"/>
      <c r="H141" s="73"/>
      <c r="I141" s="73"/>
      <c r="J141" s="73"/>
    </row>
    <row r="142" spans="2:10" s="74" customFormat="1" ht="20.100000000000001" customHeight="1">
      <c r="B142" s="73"/>
      <c r="C142" s="73"/>
      <c r="D142" s="73"/>
      <c r="E142" s="73"/>
      <c r="F142" s="73"/>
      <c r="G142" s="73"/>
      <c r="H142" s="73"/>
      <c r="I142" s="73"/>
      <c r="J142" s="73"/>
    </row>
    <row r="143" spans="2:10" s="74" customFormat="1" ht="20.100000000000001" customHeight="1">
      <c r="B143" s="73"/>
      <c r="C143" s="73"/>
      <c r="D143" s="73"/>
      <c r="E143" s="73"/>
      <c r="F143" s="73"/>
      <c r="G143" s="73"/>
      <c r="H143" s="73"/>
      <c r="I143" s="73"/>
      <c r="J143" s="73"/>
    </row>
    <row r="144" spans="2:10" s="74" customFormat="1" ht="20.100000000000001" customHeight="1">
      <c r="B144" s="73"/>
      <c r="C144" s="73"/>
      <c r="D144" s="73"/>
      <c r="E144" s="73"/>
      <c r="F144" s="73"/>
      <c r="G144" s="73"/>
      <c r="H144" s="73"/>
      <c r="I144" s="73"/>
      <c r="J144" s="73"/>
    </row>
    <row r="145" spans="2:10" s="74" customFormat="1" ht="20.100000000000001" customHeight="1">
      <c r="B145" s="73"/>
      <c r="C145" s="73"/>
      <c r="D145" s="73"/>
      <c r="E145" s="73"/>
      <c r="F145" s="73"/>
      <c r="G145" s="73"/>
      <c r="H145" s="73"/>
      <c r="I145" s="73"/>
      <c r="J145" s="73"/>
    </row>
    <row r="146" spans="2:10" s="74" customFormat="1" ht="20.100000000000001" customHeight="1">
      <c r="B146" s="73"/>
      <c r="C146" s="73"/>
      <c r="D146" s="73"/>
      <c r="E146" s="73"/>
      <c r="F146" s="73"/>
      <c r="G146" s="73"/>
      <c r="H146" s="73"/>
      <c r="I146" s="73"/>
      <c r="J146" s="73"/>
    </row>
    <row r="147" spans="2:10" s="74" customFormat="1" ht="20.100000000000001" customHeight="1">
      <c r="B147" s="73"/>
      <c r="C147" s="73"/>
      <c r="D147" s="73"/>
      <c r="E147" s="73"/>
      <c r="F147" s="73"/>
      <c r="G147" s="73"/>
      <c r="H147" s="73"/>
      <c r="I147" s="73"/>
      <c r="J147" s="73"/>
    </row>
    <row r="148" spans="2:10" s="74" customFormat="1" ht="20.100000000000001" customHeight="1">
      <c r="B148" s="73"/>
      <c r="C148" s="73"/>
      <c r="D148" s="73"/>
      <c r="E148" s="73"/>
      <c r="F148" s="73"/>
      <c r="G148" s="73"/>
      <c r="H148" s="73"/>
      <c r="I148" s="73"/>
      <c r="J148" s="73"/>
    </row>
    <row r="149" spans="2:10" s="74" customFormat="1" ht="20.100000000000001" customHeight="1">
      <c r="B149" s="73"/>
      <c r="C149" s="73"/>
      <c r="D149" s="73"/>
      <c r="E149" s="73"/>
      <c r="F149" s="73"/>
      <c r="G149" s="73"/>
      <c r="H149" s="73"/>
      <c r="I149" s="73"/>
      <c r="J149" s="73"/>
    </row>
    <row r="150" spans="2:10" s="74" customFormat="1" ht="20.100000000000001" customHeight="1">
      <c r="B150" s="73"/>
      <c r="C150" s="73"/>
      <c r="D150" s="73"/>
      <c r="E150" s="73"/>
      <c r="F150" s="73"/>
      <c r="G150" s="73"/>
      <c r="H150" s="73"/>
      <c r="I150" s="73"/>
      <c r="J150" s="73"/>
    </row>
    <row r="151" spans="2:10" s="74" customFormat="1" ht="20.100000000000001" customHeight="1">
      <c r="B151" s="73"/>
      <c r="C151" s="73"/>
      <c r="D151" s="73"/>
      <c r="E151" s="73"/>
      <c r="F151" s="73"/>
      <c r="G151" s="73"/>
      <c r="H151" s="73"/>
      <c r="I151" s="73"/>
      <c r="J151" s="73"/>
    </row>
    <row r="152" spans="2:10" s="74" customFormat="1" ht="20.100000000000001" customHeight="1">
      <c r="B152" s="73"/>
      <c r="C152" s="73"/>
      <c r="D152" s="73"/>
      <c r="E152" s="73"/>
      <c r="F152" s="73"/>
      <c r="G152" s="73"/>
      <c r="H152" s="73"/>
      <c r="I152" s="73"/>
      <c r="J152" s="73"/>
    </row>
    <row r="153" spans="2:10" s="74" customFormat="1" ht="20.100000000000001" customHeight="1">
      <c r="B153" s="73"/>
      <c r="C153" s="73"/>
      <c r="D153" s="73"/>
      <c r="E153" s="73"/>
      <c r="F153" s="73"/>
      <c r="G153" s="73"/>
      <c r="H153" s="73"/>
      <c r="I153" s="73"/>
      <c r="J153" s="73"/>
    </row>
    <row r="154" spans="2:10" s="74" customFormat="1" ht="20.100000000000001" customHeight="1">
      <c r="B154" s="73"/>
      <c r="C154" s="73"/>
      <c r="D154" s="73"/>
      <c r="E154" s="73"/>
      <c r="F154" s="73"/>
      <c r="G154" s="73"/>
      <c r="H154" s="73"/>
      <c r="I154" s="73"/>
      <c r="J154" s="73"/>
    </row>
    <row r="155" spans="2:10" s="74" customFormat="1" ht="20.100000000000001" customHeight="1">
      <c r="B155" s="73"/>
      <c r="C155" s="73"/>
      <c r="D155" s="73"/>
      <c r="E155" s="73"/>
      <c r="F155" s="73"/>
      <c r="G155" s="73"/>
      <c r="H155" s="73"/>
      <c r="I155" s="73"/>
      <c r="J155" s="73"/>
    </row>
    <row r="156" spans="2:10" s="74" customFormat="1" ht="20.100000000000001" customHeight="1">
      <c r="B156" s="73"/>
      <c r="C156" s="73"/>
      <c r="D156" s="73"/>
      <c r="E156" s="73"/>
      <c r="F156" s="73"/>
      <c r="G156" s="73"/>
      <c r="H156" s="73"/>
      <c r="I156" s="73"/>
      <c r="J156" s="73"/>
    </row>
    <row r="157" spans="2:10" s="74" customFormat="1" ht="20.100000000000001" customHeight="1">
      <c r="B157" s="73"/>
      <c r="C157" s="73"/>
      <c r="D157" s="73"/>
      <c r="E157" s="73"/>
      <c r="F157" s="73"/>
      <c r="G157" s="73"/>
      <c r="H157" s="73"/>
      <c r="I157" s="73"/>
      <c r="J157" s="73"/>
    </row>
    <row r="158" spans="2:10" s="74" customFormat="1" ht="20.100000000000001" customHeight="1">
      <c r="B158" s="73"/>
      <c r="C158" s="73"/>
      <c r="D158" s="73"/>
      <c r="E158" s="73"/>
      <c r="F158" s="73"/>
      <c r="G158" s="73"/>
      <c r="H158" s="73"/>
      <c r="I158" s="73"/>
      <c r="J158" s="73"/>
    </row>
    <row r="159" spans="2:10" s="74" customFormat="1" ht="20.100000000000001" customHeight="1">
      <c r="B159" s="73"/>
      <c r="C159" s="73"/>
      <c r="D159" s="73"/>
      <c r="E159" s="73"/>
      <c r="F159" s="73"/>
      <c r="G159" s="73"/>
      <c r="H159" s="73"/>
      <c r="I159" s="73"/>
      <c r="J159" s="73"/>
    </row>
    <row r="160" spans="2:10" s="74" customFormat="1" ht="20.100000000000001" customHeight="1">
      <c r="B160" s="73"/>
      <c r="C160" s="73"/>
      <c r="D160" s="73"/>
      <c r="E160" s="73"/>
      <c r="F160" s="73"/>
      <c r="G160" s="73"/>
      <c r="H160" s="73"/>
      <c r="I160" s="73"/>
      <c r="J160" s="73"/>
    </row>
    <row r="161" spans="2:10" s="74" customFormat="1" ht="20.100000000000001" customHeight="1">
      <c r="B161" s="73"/>
      <c r="C161" s="73"/>
      <c r="D161" s="73"/>
      <c r="E161" s="73"/>
      <c r="F161" s="73"/>
      <c r="G161" s="73"/>
      <c r="H161" s="73"/>
      <c r="I161" s="73"/>
      <c r="J161" s="73"/>
    </row>
    <row r="162" spans="2:10" s="74" customFormat="1" ht="20.100000000000001" customHeight="1">
      <c r="B162" s="73"/>
      <c r="C162" s="73"/>
      <c r="D162" s="73"/>
      <c r="E162" s="73"/>
      <c r="F162" s="73"/>
      <c r="G162" s="73"/>
      <c r="H162" s="73"/>
      <c r="I162" s="73"/>
      <c r="J162" s="73"/>
    </row>
    <row r="163" spans="2:10" s="74" customFormat="1" ht="20.100000000000001" customHeight="1">
      <c r="B163" s="73"/>
      <c r="C163" s="73"/>
      <c r="D163" s="73"/>
      <c r="E163" s="73"/>
      <c r="F163" s="73"/>
      <c r="G163" s="73"/>
      <c r="H163" s="73"/>
      <c r="I163" s="73"/>
      <c r="J163" s="73"/>
    </row>
    <row r="164" spans="2:10" s="74" customFormat="1" ht="20.100000000000001" customHeight="1">
      <c r="B164" s="73"/>
      <c r="C164" s="73"/>
      <c r="D164" s="73"/>
      <c r="E164" s="73"/>
      <c r="F164" s="73"/>
      <c r="G164" s="73"/>
      <c r="H164" s="73"/>
      <c r="I164" s="73"/>
      <c r="J164" s="73"/>
    </row>
    <row r="165" spans="2:10" s="74" customFormat="1" ht="20.100000000000001" customHeight="1">
      <c r="B165" s="73"/>
      <c r="C165" s="73"/>
      <c r="D165" s="73"/>
      <c r="E165" s="73"/>
      <c r="F165" s="73"/>
      <c r="G165" s="73"/>
      <c r="H165" s="73"/>
      <c r="I165" s="73"/>
      <c r="J165" s="73"/>
    </row>
    <row r="166" spans="2:10" s="74" customFormat="1" ht="20.100000000000001" customHeight="1">
      <c r="B166" s="73"/>
      <c r="C166" s="73"/>
      <c r="D166" s="73"/>
      <c r="E166" s="73"/>
      <c r="F166" s="73"/>
      <c r="G166" s="73"/>
      <c r="H166" s="73"/>
      <c r="I166" s="73"/>
      <c r="J166" s="73"/>
    </row>
    <row r="167" spans="2:10" s="74" customFormat="1" ht="20.100000000000001" customHeight="1">
      <c r="B167" s="73"/>
      <c r="C167" s="73"/>
      <c r="D167" s="73"/>
      <c r="E167" s="73"/>
      <c r="F167" s="73"/>
      <c r="G167" s="73"/>
      <c r="H167" s="73"/>
      <c r="I167" s="73"/>
      <c r="J167" s="73"/>
    </row>
    <row r="168" spans="2:10" s="74" customFormat="1" ht="20.100000000000001" customHeight="1">
      <c r="B168" s="73"/>
      <c r="C168" s="73"/>
      <c r="D168" s="73"/>
      <c r="E168" s="73"/>
      <c r="F168" s="73"/>
      <c r="G168" s="73"/>
      <c r="H168" s="73"/>
      <c r="I168" s="73"/>
      <c r="J168" s="73"/>
    </row>
    <row r="169" spans="2:10" s="74" customFormat="1" ht="20.100000000000001" customHeight="1">
      <c r="B169" s="73"/>
      <c r="C169" s="73"/>
      <c r="D169" s="73"/>
      <c r="E169" s="73"/>
      <c r="F169" s="73"/>
      <c r="G169" s="73"/>
      <c r="H169" s="73"/>
      <c r="I169" s="73"/>
      <c r="J169" s="73"/>
    </row>
    <row r="170" spans="2:10" s="74" customFormat="1" ht="20.100000000000001" customHeight="1">
      <c r="B170" s="73"/>
      <c r="C170" s="73"/>
      <c r="D170" s="73"/>
      <c r="E170" s="73"/>
      <c r="F170" s="73"/>
      <c r="G170" s="73"/>
      <c r="H170" s="73"/>
      <c r="I170" s="73"/>
      <c r="J170" s="73"/>
    </row>
    <row r="171" spans="2:10" s="74" customFormat="1" ht="20.100000000000001" customHeight="1">
      <c r="B171" s="73"/>
      <c r="C171" s="73"/>
      <c r="D171" s="73"/>
      <c r="E171" s="73"/>
      <c r="F171" s="73"/>
      <c r="G171" s="73"/>
      <c r="H171" s="73"/>
      <c r="I171" s="73"/>
      <c r="J171" s="73"/>
    </row>
    <row r="172" spans="2:10" s="74" customFormat="1" ht="20.100000000000001" customHeight="1">
      <c r="B172" s="73"/>
      <c r="C172" s="73"/>
      <c r="D172" s="73"/>
      <c r="E172" s="73"/>
      <c r="F172" s="73"/>
      <c r="G172" s="73"/>
      <c r="H172" s="73"/>
      <c r="I172" s="73"/>
      <c r="J172" s="73"/>
    </row>
    <row r="173" spans="2:10" s="74" customFormat="1" ht="20.100000000000001" customHeight="1">
      <c r="B173" s="73"/>
      <c r="C173" s="73"/>
      <c r="D173" s="73"/>
      <c r="E173" s="73"/>
      <c r="F173" s="73"/>
      <c r="G173" s="73"/>
      <c r="H173" s="73"/>
      <c r="I173" s="73"/>
      <c r="J173" s="73"/>
    </row>
    <row r="174" spans="2:10" s="74" customFormat="1" ht="20.100000000000001" customHeight="1">
      <c r="B174" s="73"/>
      <c r="C174" s="73"/>
      <c r="D174" s="73"/>
      <c r="E174" s="73"/>
      <c r="F174" s="73"/>
      <c r="G174" s="73"/>
      <c r="H174" s="73"/>
      <c r="I174" s="73"/>
      <c r="J174" s="73"/>
    </row>
    <row r="175" spans="2:10" s="74" customFormat="1" ht="20.100000000000001" customHeight="1">
      <c r="B175" s="73"/>
      <c r="C175" s="73"/>
      <c r="D175" s="73"/>
      <c r="E175" s="73"/>
      <c r="F175" s="73"/>
      <c r="G175" s="73"/>
      <c r="H175" s="73"/>
      <c r="I175" s="73"/>
      <c r="J175" s="73"/>
    </row>
    <row r="176" spans="2:10" s="74" customFormat="1" ht="20.100000000000001" customHeight="1">
      <c r="B176" s="73"/>
      <c r="C176" s="73"/>
      <c r="D176" s="73"/>
      <c r="E176" s="73"/>
      <c r="F176" s="73"/>
      <c r="G176" s="73"/>
      <c r="H176" s="73"/>
      <c r="I176" s="73"/>
      <c r="J176" s="73"/>
    </row>
    <row r="177" spans="2:10" s="74" customFormat="1" ht="20.100000000000001" customHeight="1">
      <c r="B177" s="73"/>
      <c r="C177" s="73"/>
      <c r="D177" s="73"/>
      <c r="E177" s="73"/>
      <c r="F177" s="73"/>
      <c r="G177" s="73"/>
      <c r="H177" s="73"/>
      <c r="I177" s="73"/>
      <c r="J177" s="73"/>
    </row>
    <row r="178" spans="2:10" s="74" customFormat="1" ht="20.100000000000001" customHeight="1">
      <c r="B178" s="73"/>
      <c r="C178" s="73"/>
      <c r="D178" s="73"/>
      <c r="E178" s="73"/>
      <c r="F178" s="73"/>
      <c r="G178" s="73"/>
      <c r="H178" s="73"/>
      <c r="I178" s="73"/>
      <c r="J178" s="73"/>
    </row>
    <row r="179" spans="2:10" s="74" customFormat="1" ht="20.100000000000001" customHeight="1">
      <c r="B179" s="73"/>
      <c r="C179" s="73"/>
      <c r="D179" s="73"/>
      <c r="E179" s="73"/>
      <c r="F179" s="73"/>
      <c r="G179" s="73"/>
      <c r="H179" s="73"/>
      <c r="I179" s="73"/>
      <c r="J179" s="73"/>
    </row>
    <row r="180" spans="2:10" s="74" customFormat="1" ht="20.100000000000001" customHeight="1">
      <c r="B180" s="73"/>
      <c r="C180" s="73"/>
      <c r="D180" s="73"/>
      <c r="E180" s="73"/>
      <c r="F180" s="73"/>
      <c r="G180" s="73"/>
      <c r="H180" s="73"/>
      <c r="I180" s="73"/>
      <c r="J180" s="73"/>
    </row>
    <row r="181" spans="2:10" s="74" customFormat="1" ht="20.100000000000001" customHeight="1">
      <c r="B181" s="73"/>
      <c r="C181" s="73"/>
      <c r="D181" s="73"/>
      <c r="E181" s="73"/>
      <c r="F181" s="73"/>
      <c r="G181" s="73"/>
      <c r="H181" s="73"/>
      <c r="I181" s="73"/>
      <c r="J181" s="73"/>
    </row>
    <row r="182" spans="2:10" s="74" customFormat="1" ht="20.100000000000001" customHeight="1">
      <c r="B182" s="73"/>
      <c r="C182" s="73"/>
      <c r="D182" s="73"/>
      <c r="E182" s="73"/>
      <c r="F182" s="73"/>
      <c r="G182" s="73"/>
      <c r="H182" s="73"/>
      <c r="I182" s="73"/>
      <c r="J182" s="73"/>
    </row>
    <row r="183" spans="2:10" s="74" customFormat="1" ht="20.100000000000001" customHeight="1">
      <c r="B183" s="73"/>
      <c r="C183" s="73"/>
      <c r="D183" s="73"/>
      <c r="E183" s="73"/>
      <c r="F183" s="73"/>
      <c r="G183" s="73"/>
      <c r="H183" s="73"/>
      <c r="I183" s="73"/>
      <c r="J183" s="73"/>
    </row>
    <row r="184" spans="2:10" s="74" customFormat="1" ht="20.100000000000001" customHeight="1">
      <c r="B184" s="73"/>
      <c r="C184" s="73"/>
      <c r="D184" s="73"/>
      <c r="E184" s="73"/>
      <c r="F184" s="73"/>
      <c r="G184" s="73"/>
      <c r="H184" s="73"/>
      <c r="I184" s="73"/>
      <c r="J184" s="73"/>
    </row>
    <row r="185" spans="2:10" s="74" customFormat="1" ht="20.100000000000001" customHeight="1">
      <c r="B185" s="73"/>
      <c r="C185" s="73"/>
      <c r="D185" s="73"/>
      <c r="E185" s="73"/>
      <c r="F185" s="73"/>
      <c r="G185" s="73"/>
      <c r="H185" s="73"/>
      <c r="I185" s="73"/>
      <c r="J185" s="73"/>
    </row>
    <row r="186" spans="2:10" s="74" customFormat="1" ht="20.100000000000001" customHeight="1">
      <c r="B186" s="73"/>
      <c r="C186" s="73"/>
      <c r="D186" s="73"/>
      <c r="E186" s="73"/>
      <c r="F186" s="73"/>
      <c r="G186" s="73"/>
      <c r="H186" s="73"/>
      <c r="I186" s="73"/>
      <c r="J186" s="73"/>
    </row>
    <row r="187" spans="2:10" s="74" customFormat="1" ht="20.100000000000001" customHeight="1">
      <c r="B187" s="73"/>
      <c r="C187" s="73"/>
      <c r="D187" s="73"/>
      <c r="E187" s="73"/>
      <c r="F187" s="73"/>
      <c r="G187" s="73"/>
      <c r="H187" s="73"/>
      <c r="I187" s="73"/>
      <c r="J187" s="73"/>
    </row>
    <row r="188" spans="2:10" s="74" customFormat="1" ht="20.100000000000001" customHeight="1">
      <c r="B188" s="73"/>
      <c r="C188" s="73"/>
      <c r="D188" s="73"/>
      <c r="E188" s="73"/>
      <c r="F188" s="73"/>
      <c r="G188" s="73"/>
      <c r="H188" s="73"/>
      <c r="I188" s="73"/>
      <c r="J188" s="73"/>
    </row>
    <row r="189" spans="2:10" s="74" customFormat="1" ht="20.100000000000001" customHeight="1">
      <c r="B189" s="73"/>
      <c r="C189" s="73"/>
      <c r="D189" s="73"/>
      <c r="E189" s="73"/>
      <c r="F189" s="73"/>
      <c r="G189" s="73"/>
      <c r="H189" s="73"/>
      <c r="I189" s="73"/>
      <c r="J189" s="73"/>
    </row>
    <row r="190" spans="2:10" s="74" customFormat="1" ht="20.100000000000001" customHeight="1">
      <c r="B190" s="73"/>
      <c r="C190" s="73"/>
      <c r="D190" s="73"/>
      <c r="E190" s="73"/>
      <c r="F190" s="73"/>
      <c r="G190" s="73"/>
      <c r="H190" s="73"/>
      <c r="I190" s="73"/>
      <c r="J190" s="73"/>
    </row>
    <row r="191" spans="2:10" s="74" customFormat="1" ht="20.100000000000001" customHeight="1">
      <c r="B191" s="73"/>
      <c r="C191" s="73"/>
      <c r="D191" s="73"/>
      <c r="E191" s="73"/>
      <c r="F191" s="73"/>
      <c r="G191" s="73"/>
      <c r="H191" s="73"/>
      <c r="I191" s="73"/>
      <c r="J191" s="73"/>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sheetData>
  <mergeCells count="99">
    <mergeCell ref="F8:F9"/>
    <mergeCell ref="G8:G9"/>
    <mergeCell ref="B14:B15"/>
    <mergeCell ref="C14:C15"/>
    <mergeCell ref="D14:D15"/>
    <mergeCell ref="E14:E15"/>
    <mergeCell ref="F14:F15"/>
    <mergeCell ref="B8:B9"/>
    <mergeCell ref="C8:C9"/>
    <mergeCell ref="G14:G15"/>
    <mergeCell ref="H14:H15"/>
    <mergeCell ref="H8:H9"/>
    <mergeCell ref="B10:B11"/>
    <mergeCell ref="C10:C11"/>
    <mergeCell ref="D10:D11"/>
    <mergeCell ref="E10:E11"/>
    <mergeCell ref="F10:F11"/>
    <mergeCell ref="G10:G11"/>
    <mergeCell ref="H10:H11"/>
    <mergeCell ref="F12:F13"/>
    <mergeCell ref="G12:G13"/>
    <mergeCell ref="D8:D9"/>
    <mergeCell ref="E8:E9"/>
    <mergeCell ref="G18:G19"/>
    <mergeCell ref="H18:H19"/>
    <mergeCell ref="B16:B17"/>
    <mergeCell ref="C16:C17"/>
    <mergeCell ref="D16:D17"/>
    <mergeCell ref="E16:E17"/>
    <mergeCell ref="F16:F17"/>
    <mergeCell ref="G16:G17"/>
    <mergeCell ref="B18:B19"/>
    <mergeCell ref="C18:C19"/>
    <mergeCell ref="D18:D19"/>
    <mergeCell ref="E18:E19"/>
    <mergeCell ref="F18:F19"/>
    <mergeCell ref="B12:B13"/>
    <mergeCell ref="C12:C13"/>
    <mergeCell ref="D12:D13"/>
    <mergeCell ref="E12:E13"/>
    <mergeCell ref="H16:H17"/>
    <mergeCell ref="H12:H13"/>
    <mergeCell ref="B20:B21"/>
    <mergeCell ref="C20:C21"/>
    <mergeCell ref="D20:D21"/>
    <mergeCell ref="E20:E21"/>
    <mergeCell ref="F20:F21"/>
    <mergeCell ref="B22:B23"/>
    <mergeCell ref="C22:C23"/>
    <mergeCell ref="D22:D23"/>
    <mergeCell ref="E22:E23"/>
    <mergeCell ref="F22:F23"/>
    <mergeCell ref="B24:B25"/>
    <mergeCell ref="C24:C25"/>
    <mergeCell ref="D24:D25"/>
    <mergeCell ref="E24:E25"/>
    <mergeCell ref="F24:F25"/>
    <mergeCell ref="B26:B27"/>
    <mergeCell ref="C26:C27"/>
    <mergeCell ref="D26:D27"/>
    <mergeCell ref="E26:E27"/>
    <mergeCell ref="F26:F27"/>
    <mergeCell ref="A36:F36"/>
    <mergeCell ref="H28:H29"/>
    <mergeCell ref="B30:B31"/>
    <mergeCell ref="C30:C31"/>
    <mergeCell ref="D30:D31"/>
    <mergeCell ref="E30:E31"/>
    <mergeCell ref="G30:G31"/>
    <mergeCell ref="H30:H31"/>
    <mergeCell ref="B28:B29"/>
    <mergeCell ref="C28:C29"/>
    <mergeCell ref="D28:D29"/>
    <mergeCell ref="E28:E29"/>
    <mergeCell ref="F28:F29"/>
    <mergeCell ref="G28:G29"/>
    <mergeCell ref="A34:I34"/>
    <mergeCell ref="A35:I35"/>
    <mergeCell ref="F30:F31"/>
    <mergeCell ref="I8:I9"/>
    <mergeCell ref="I10:I11"/>
    <mergeCell ref="I12:I13"/>
    <mergeCell ref="I14:I15"/>
    <mergeCell ref="I16:I17"/>
    <mergeCell ref="H24:H25"/>
    <mergeCell ref="H20:H21"/>
    <mergeCell ref="I28:I29"/>
    <mergeCell ref="I30:I31"/>
    <mergeCell ref="G26:G27"/>
    <mergeCell ref="H26:H27"/>
    <mergeCell ref="G24:G25"/>
    <mergeCell ref="G22:G23"/>
    <mergeCell ref="H22:H23"/>
    <mergeCell ref="G20:G21"/>
    <mergeCell ref="I18:I19"/>
    <mergeCell ref="I20:I21"/>
    <mergeCell ref="I22:I23"/>
    <mergeCell ref="I24:I25"/>
    <mergeCell ref="I26:I27"/>
  </mergeCells>
  <pageMargins left="0.98425196850393704" right="0.98425196850393704" top="0.94488188976377996" bottom="1.49606299212598" header="0.511811023622047" footer="1.1811023622047201"/>
  <pageSetup paperSize="9" firstPageNumber="400"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5"/>
  <sheetViews>
    <sheetView workbookViewId="0">
      <selection activeCell="Q12" sqref="Q12"/>
    </sheetView>
  </sheetViews>
  <sheetFormatPr defaultRowHeight="12.75"/>
  <cols>
    <col min="1" max="1" width="25.5703125" style="74" customWidth="1"/>
    <col min="2" max="4" width="10.7109375" style="73" hidden="1" customWidth="1"/>
    <col min="5" max="8" width="10.7109375" style="73" customWidth="1"/>
    <col min="9" max="9" width="12.5703125" style="73" bestFit="1" customWidth="1"/>
    <col min="10" max="10" width="9.140625" style="73"/>
    <col min="11" max="16384" width="9.140625" style="86"/>
  </cols>
  <sheetData>
    <row r="1" spans="1:10" s="66" customFormat="1" ht="24" customHeight="1">
      <c r="A1" s="63" t="s">
        <v>683</v>
      </c>
      <c r="B1" s="64"/>
      <c r="C1" s="65"/>
      <c r="D1" s="65"/>
      <c r="E1" s="65"/>
      <c r="F1" s="65"/>
      <c r="G1" s="65"/>
      <c r="H1" s="65"/>
      <c r="I1" s="65"/>
      <c r="J1" s="65"/>
    </row>
    <row r="2" spans="1:10" s="67" customFormat="1" ht="20.100000000000001" customHeight="1">
      <c r="A2" s="67" t="s">
        <v>55</v>
      </c>
      <c r="B2" s="68"/>
      <c r="C2" s="68"/>
      <c r="D2" s="68"/>
      <c r="E2" s="68"/>
      <c r="F2" s="68"/>
      <c r="G2" s="68"/>
      <c r="H2" s="68"/>
      <c r="I2" s="68"/>
      <c r="J2" s="68"/>
    </row>
    <row r="3" spans="1:10" s="66" customFormat="1" ht="9.75" customHeight="1">
      <c r="A3" s="87"/>
      <c r="B3" s="64"/>
      <c r="C3" s="65"/>
      <c r="D3" s="65"/>
      <c r="E3" s="65"/>
      <c r="F3" s="65"/>
      <c r="G3" s="65"/>
      <c r="H3" s="65"/>
      <c r="I3" s="65"/>
      <c r="J3" s="65"/>
    </row>
    <row r="4" spans="1:10" s="74" customFormat="1" ht="20.100000000000001" customHeight="1">
      <c r="A4" s="71"/>
      <c r="B4" s="72"/>
      <c r="C4" s="73"/>
      <c r="D4" s="49"/>
      <c r="E4" s="73"/>
      <c r="F4" s="73"/>
      <c r="G4" s="49"/>
      <c r="H4" s="49" t="s">
        <v>43</v>
      </c>
      <c r="I4" s="73"/>
      <c r="J4" s="73"/>
    </row>
    <row r="5" spans="1:10" s="74" customFormat="1" ht="27" customHeight="1">
      <c r="A5" s="75"/>
      <c r="B5" s="51">
        <v>2010</v>
      </c>
      <c r="C5" s="76">
        <v>2014</v>
      </c>
      <c r="D5" s="76">
        <v>2015</v>
      </c>
      <c r="E5" s="76">
        <v>2016</v>
      </c>
      <c r="F5" s="76">
        <v>2017</v>
      </c>
      <c r="G5" s="76">
        <v>2018</v>
      </c>
      <c r="H5" s="76">
        <v>2019</v>
      </c>
      <c r="I5" s="76">
        <v>2020</v>
      </c>
      <c r="J5" s="73"/>
    </row>
    <row r="6" spans="1:10" s="74" customFormat="1" ht="7.5" customHeight="1">
      <c r="A6" s="75"/>
      <c r="B6" s="79"/>
      <c r="C6" s="77"/>
      <c r="D6" s="77"/>
      <c r="E6" s="77"/>
      <c r="F6" s="77"/>
      <c r="G6" s="77"/>
      <c r="H6" s="77"/>
      <c r="I6" s="77"/>
      <c r="J6" s="73"/>
    </row>
    <row r="7" spans="1:10" s="481" customFormat="1" ht="23.25" customHeight="1">
      <c r="A7" s="80" t="s">
        <v>30</v>
      </c>
      <c r="B7" s="88">
        <f t="shared" ref="B7:D7" si="0">SUM(B8:B31)</f>
        <v>332036</v>
      </c>
      <c r="C7" s="88">
        <f t="shared" si="0"/>
        <v>405284</v>
      </c>
      <c r="D7" s="88">
        <f t="shared" si="0"/>
        <v>427112</v>
      </c>
      <c r="E7" s="88">
        <v>458681</v>
      </c>
      <c r="F7" s="88">
        <v>474120</v>
      </c>
      <c r="G7" s="88">
        <v>487411.39999999997</v>
      </c>
      <c r="H7" s="88">
        <v>515944.54091185308</v>
      </c>
      <c r="I7" s="88">
        <v>537344</v>
      </c>
      <c r="J7" s="480"/>
    </row>
    <row r="8" spans="1:10" s="74" customFormat="1" ht="16.5" customHeight="1">
      <c r="A8" s="38" t="s">
        <v>3</v>
      </c>
      <c r="B8" s="519">
        <v>9257</v>
      </c>
      <c r="C8" s="519">
        <v>9150</v>
      </c>
      <c r="D8" s="519">
        <v>10405</v>
      </c>
      <c r="E8" s="379">
        <v>12805</v>
      </c>
      <c r="F8" s="379">
        <v>13513</v>
      </c>
      <c r="G8" s="379">
        <v>11670</v>
      </c>
      <c r="H8" s="379">
        <v>11974.034090909086</v>
      </c>
      <c r="I8" s="379">
        <v>11974</v>
      </c>
      <c r="J8" s="73"/>
    </row>
    <row r="9" spans="1:10" s="74" customFormat="1" ht="16.5" customHeight="1">
      <c r="A9" s="399" t="s">
        <v>4</v>
      </c>
      <c r="B9" s="519"/>
      <c r="C9" s="519"/>
      <c r="D9" s="519"/>
      <c r="E9" s="379"/>
      <c r="F9" s="379"/>
      <c r="G9" s="379"/>
      <c r="H9" s="379"/>
      <c r="I9" s="379"/>
      <c r="J9" s="73"/>
    </row>
    <row r="10" spans="1:10" s="74" customFormat="1" ht="16.5" customHeight="1">
      <c r="A10" s="38" t="s">
        <v>5</v>
      </c>
      <c r="B10" s="519">
        <v>19630</v>
      </c>
      <c r="C10" s="519">
        <v>23335</v>
      </c>
      <c r="D10" s="519">
        <v>26941</v>
      </c>
      <c r="E10" s="379">
        <v>33561</v>
      </c>
      <c r="F10" s="379">
        <v>32656</v>
      </c>
      <c r="G10" s="379">
        <v>35595.599999999999</v>
      </c>
      <c r="H10" s="379">
        <v>35706.5</v>
      </c>
      <c r="I10" s="379">
        <v>38148</v>
      </c>
      <c r="J10" s="73"/>
    </row>
    <row r="11" spans="1:10" s="74" customFormat="1" ht="16.5" customHeight="1">
      <c r="A11" s="399" t="s">
        <v>6</v>
      </c>
      <c r="B11" s="519"/>
      <c r="C11" s="519"/>
      <c r="D11" s="519"/>
      <c r="E11" s="379"/>
      <c r="F11" s="379"/>
      <c r="G11" s="379"/>
      <c r="H11" s="379"/>
      <c r="I11" s="379"/>
      <c r="J11" s="73"/>
    </row>
    <row r="12" spans="1:10" s="74" customFormat="1" ht="16.5" customHeight="1">
      <c r="A12" s="38" t="s">
        <v>7</v>
      </c>
      <c r="B12" s="519">
        <v>9610</v>
      </c>
      <c r="C12" s="519">
        <v>18247</v>
      </c>
      <c r="D12" s="519">
        <v>21377</v>
      </c>
      <c r="E12" s="379">
        <v>25279</v>
      </c>
      <c r="F12" s="379">
        <v>26825</v>
      </c>
      <c r="G12" s="379">
        <v>28495.9</v>
      </c>
      <c r="H12" s="379">
        <v>31362</v>
      </c>
      <c r="I12" s="379">
        <v>35505</v>
      </c>
      <c r="J12" s="73"/>
    </row>
    <row r="13" spans="1:10" s="74" customFormat="1" ht="16.5" customHeight="1">
      <c r="A13" s="399" t="s">
        <v>8</v>
      </c>
      <c r="B13" s="519"/>
      <c r="C13" s="519"/>
      <c r="D13" s="519"/>
      <c r="E13" s="379"/>
      <c r="F13" s="379"/>
      <c r="G13" s="379"/>
      <c r="H13" s="379"/>
      <c r="I13" s="379"/>
      <c r="J13" s="73"/>
    </row>
    <row r="14" spans="1:10" s="74" customFormat="1" ht="16.5" customHeight="1">
      <c r="A14" s="38" t="s">
        <v>9</v>
      </c>
      <c r="B14" s="519">
        <v>5817</v>
      </c>
      <c r="C14" s="519">
        <v>7628</v>
      </c>
      <c r="D14" s="519">
        <v>8535</v>
      </c>
      <c r="E14" s="379">
        <v>8662</v>
      </c>
      <c r="F14" s="379">
        <v>8609</v>
      </c>
      <c r="G14" s="379">
        <v>9715</v>
      </c>
      <c r="H14" s="379">
        <v>10134.539999999999</v>
      </c>
      <c r="I14" s="379">
        <v>11320</v>
      </c>
      <c r="J14" s="73"/>
    </row>
    <row r="15" spans="1:10" s="74" customFormat="1" ht="16.5" customHeight="1">
      <c r="A15" s="399" t="s">
        <v>31</v>
      </c>
      <c r="B15" s="519"/>
      <c r="C15" s="519"/>
      <c r="D15" s="519"/>
      <c r="E15" s="379"/>
      <c r="F15" s="379"/>
      <c r="G15" s="379"/>
      <c r="H15" s="379"/>
      <c r="I15" s="379"/>
      <c r="J15" s="73"/>
    </row>
    <row r="16" spans="1:10" s="74" customFormat="1" ht="16.5" customHeight="1">
      <c r="A16" s="38" t="s">
        <v>11</v>
      </c>
      <c r="B16" s="519">
        <v>94237</v>
      </c>
      <c r="C16" s="519">
        <v>106876</v>
      </c>
      <c r="D16" s="519">
        <v>105039</v>
      </c>
      <c r="E16" s="379">
        <v>110803</v>
      </c>
      <c r="F16" s="379">
        <v>113414</v>
      </c>
      <c r="G16" s="379">
        <v>117803</v>
      </c>
      <c r="H16" s="379">
        <v>124819.22880000001</v>
      </c>
      <c r="I16" s="379">
        <v>128633</v>
      </c>
      <c r="J16" s="73"/>
    </row>
    <row r="17" spans="1:10" s="74" customFormat="1" ht="16.5" customHeight="1">
      <c r="A17" s="399" t="s">
        <v>32</v>
      </c>
      <c r="B17" s="519"/>
      <c r="C17" s="519"/>
      <c r="D17" s="519"/>
      <c r="E17" s="379"/>
      <c r="F17" s="379"/>
      <c r="G17" s="379"/>
      <c r="H17" s="379"/>
      <c r="I17" s="379"/>
      <c r="J17" s="73"/>
    </row>
    <row r="18" spans="1:10" s="74" customFormat="1" ht="16.5" customHeight="1">
      <c r="A18" s="38" t="s">
        <v>13</v>
      </c>
      <c r="B18" s="519">
        <v>2671</v>
      </c>
      <c r="C18" s="519">
        <v>4459</v>
      </c>
      <c r="D18" s="519">
        <v>4304</v>
      </c>
      <c r="E18" s="379">
        <v>4172</v>
      </c>
      <c r="F18" s="379">
        <v>3950</v>
      </c>
      <c r="G18" s="379">
        <v>3925.4</v>
      </c>
      <c r="H18" s="379">
        <v>3884.7</v>
      </c>
      <c r="I18" s="379">
        <v>4214</v>
      </c>
      <c r="J18" s="73"/>
    </row>
    <row r="19" spans="1:10" s="74" customFormat="1" ht="16.5" customHeight="1">
      <c r="A19" s="399" t="s">
        <v>34</v>
      </c>
      <c r="B19" s="519"/>
      <c r="C19" s="519"/>
      <c r="D19" s="519"/>
      <c r="E19" s="379"/>
      <c r="F19" s="379"/>
      <c r="G19" s="379"/>
      <c r="H19" s="379"/>
      <c r="I19" s="379"/>
      <c r="J19" s="73"/>
    </row>
    <row r="20" spans="1:10" s="74" customFormat="1" ht="16.5" customHeight="1">
      <c r="A20" s="38" t="s">
        <v>15</v>
      </c>
      <c r="B20" s="519">
        <v>29600</v>
      </c>
      <c r="C20" s="519">
        <v>50270</v>
      </c>
      <c r="D20" s="519">
        <v>52082</v>
      </c>
      <c r="E20" s="379">
        <v>47582</v>
      </c>
      <c r="F20" s="379">
        <v>53906</v>
      </c>
      <c r="G20" s="379">
        <v>52119.4</v>
      </c>
      <c r="H20" s="379">
        <v>51837.24</v>
      </c>
      <c r="I20" s="379">
        <v>52801</v>
      </c>
      <c r="J20" s="73"/>
    </row>
    <row r="21" spans="1:10" s="74" customFormat="1" ht="16.5" customHeight="1">
      <c r="A21" s="399" t="s">
        <v>35</v>
      </c>
      <c r="B21" s="519"/>
      <c r="C21" s="519"/>
      <c r="D21" s="519"/>
      <c r="E21" s="379"/>
      <c r="F21" s="379"/>
      <c r="G21" s="379"/>
      <c r="H21" s="379"/>
      <c r="I21" s="379"/>
      <c r="J21" s="73"/>
    </row>
    <row r="22" spans="1:10" s="74" customFormat="1" ht="16.5" customHeight="1">
      <c r="A22" s="38" t="s">
        <v>17</v>
      </c>
      <c r="B22" s="519">
        <v>96800</v>
      </c>
      <c r="C22" s="519">
        <v>106213</v>
      </c>
      <c r="D22" s="519">
        <v>109119</v>
      </c>
      <c r="E22" s="379">
        <v>119021</v>
      </c>
      <c r="F22" s="379">
        <v>121905</v>
      </c>
      <c r="G22" s="379">
        <v>125994</v>
      </c>
      <c r="H22" s="379">
        <v>131329.891</v>
      </c>
      <c r="I22" s="379">
        <v>138310</v>
      </c>
      <c r="J22" s="73"/>
    </row>
    <row r="23" spans="1:10" s="74" customFormat="1" ht="16.5" customHeight="1">
      <c r="A23" s="399" t="s">
        <v>36</v>
      </c>
      <c r="B23" s="519"/>
      <c r="C23" s="519"/>
      <c r="D23" s="519"/>
      <c r="E23" s="379"/>
      <c r="F23" s="379"/>
      <c r="G23" s="379"/>
      <c r="H23" s="379"/>
      <c r="I23" s="379"/>
      <c r="J23" s="73"/>
    </row>
    <row r="24" spans="1:10" s="74" customFormat="1" ht="16.5" customHeight="1">
      <c r="A24" s="38" t="s">
        <v>19</v>
      </c>
      <c r="B24" s="519">
        <v>63870</v>
      </c>
      <c r="C24" s="519">
        <v>77801</v>
      </c>
      <c r="D24" s="519">
        <v>87524</v>
      </c>
      <c r="E24" s="379">
        <v>94664</v>
      </c>
      <c r="F24" s="379">
        <v>96284</v>
      </c>
      <c r="G24" s="379">
        <v>98241</v>
      </c>
      <c r="H24" s="379">
        <v>111089.402520944</v>
      </c>
      <c r="I24" s="379">
        <v>112481</v>
      </c>
      <c r="J24" s="73"/>
    </row>
    <row r="25" spans="1:10" s="74" customFormat="1" ht="16.5" customHeight="1">
      <c r="A25" s="399" t="s">
        <v>37</v>
      </c>
      <c r="B25" s="519"/>
      <c r="C25" s="519"/>
      <c r="D25" s="519"/>
      <c r="E25" s="379"/>
      <c r="F25" s="379"/>
      <c r="G25" s="379"/>
      <c r="H25" s="379"/>
      <c r="I25" s="379"/>
      <c r="J25" s="73"/>
    </row>
    <row r="26" spans="1:10" s="74" customFormat="1" ht="16.5" customHeight="1">
      <c r="A26" s="38" t="s">
        <v>21</v>
      </c>
      <c r="B26" s="519">
        <v>106</v>
      </c>
      <c r="C26" s="519">
        <v>341</v>
      </c>
      <c r="D26" s="519">
        <v>456</v>
      </c>
      <c r="E26" s="379">
        <v>610</v>
      </c>
      <c r="F26" s="379">
        <v>634</v>
      </c>
      <c r="G26" s="379">
        <v>984.7</v>
      </c>
      <c r="H26" s="379">
        <v>982.5625</v>
      </c>
      <c r="I26" s="379">
        <v>1216</v>
      </c>
      <c r="J26" s="73"/>
    </row>
    <row r="27" spans="1:10" s="74" customFormat="1" ht="16.5" customHeight="1">
      <c r="A27" s="399" t="s">
        <v>38</v>
      </c>
      <c r="B27" s="519"/>
      <c r="C27" s="519"/>
      <c r="D27" s="519"/>
      <c r="E27" s="379"/>
      <c r="F27" s="379"/>
      <c r="G27" s="379"/>
      <c r="H27" s="379"/>
      <c r="I27" s="379"/>
      <c r="J27" s="73"/>
    </row>
    <row r="28" spans="1:10" s="74" customFormat="1" ht="16.5" customHeight="1">
      <c r="A28" s="38" t="s">
        <v>23</v>
      </c>
      <c r="B28" s="519">
        <v>354</v>
      </c>
      <c r="C28" s="519">
        <v>576</v>
      </c>
      <c r="D28" s="519">
        <v>756</v>
      </c>
      <c r="E28" s="379">
        <v>940</v>
      </c>
      <c r="F28" s="379">
        <v>1655</v>
      </c>
      <c r="G28" s="379">
        <v>1958.3</v>
      </c>
      <c r="H28" s="379">
        <v>1954.2249999999999</v>
      </c>
      <c r="I28" s="379">
        <v>1872</v>
      </c>
      <c r="J28" s="73"/>
    </row>
    <row r="29" spans="1:10" s="74" customFormat="1" ht="16.5" customHeight="1">
      <c r="A29" s="399" t="s">
        <v>39</v>
      </c>
      <c r="B29" s="519"/>
      <c r="C29" s="519"/>
      <c r="D29" s="519"/>
      <c r="E29" s="379"/>
      <c r="F29" s="379"/>
      <c r="G29" s="379"/>
      <c r="H29" s="379"/>
      <c r="I29" s="379"/>
      <c r="J29" s="73"/>
    </row>
    <row r="30" spans="1:10" s="74" customFormat="1" ht="16.5" customHeight="1">
      <c r="A30" s="38" t="s">
        <v>25</v>
      </c>
      <c r="B30" s="519">
        <v>84</v>
      </c>
      <c r="C30" s="519">
        <v>388</v>
      </c>
      <c r="D30" s="519">
        <v>574</v>
      </c>
      <c r="E30" s="379">
        <v>582</v>
      </c>
      <c r="F30" s="379">
        <v>769</v>
      </c>
      <c r="G30" s="379">
        <v>909.1</v>
      </c>
      <c r="H30" s="379">
        <v>870.21699999999998</v>
      </c>
      <c r="I30" s="379">
        <v>870</v>
      </c>
      <c r="J30" s="73"/>
    </row>
    <row r="31" spans="1:10" s="74" customFormat="1" ht="16.5" customHeight="1">
      <c r="A31" s="399" t="s">
        <v>40</v>
      </c>
      <c r="B31" s="519"/>
      <c r="C31" s="519"/>
      <c r="D31" s="519"/>
      <c r="E31" s="356"/>
      <c r="F31" s="356"/>
      <c r="G31" s="356"/>
      <c r="H31" s="356"/>
      <c r="I31" s="356"/>
      <c r="J31" s="73"/>
    </row>
    <row r="32" spans="1:10" s="74" customFormat="1" ht="9.75" customHeight="1">
      <c r="A32" s="81"/>
      <c r="B32" s="82"/>
      <c r="C32" s="403"/>
      <c r="D32" s="82"/>
      <c r="E32" s="378"/>
      <c r="F32" s="378"/>
      <c r="G32" s="378"/>
      <c r="H32" s="378"/>
      <c r="I32" s="378"/>
      <c r="J32" s="73"/>
    </row>
    <row r="33" spans="1:10" s="74" customFormat="1" ht="20.100000000000001" customHeight="1">
      <c r="A33" s="75"/>
      <c r="B33" s="77"/>
      <c r="C33" s="77"/>
      <c r="D33" s="77"/>
      <c r="E33" s="77"/>
      <c r="F33" s="77"/>
      <c r="G33" s="77"/>
      <c r="H33" s="77"/>
      <c r="I33" s="77"/>
      <c r="J33" s="73"/>
    </row>
    <row r="34" spans="1:10" s="74" customFormat="1" ht="33" customHeight="1">
      <c r="A34" s="539" t="s">
        <v>27</v>
      </c>
      <c r="B34" s="539"/>
      <c r="C34" s="539"/>
      <c r="D34" s="539"/>
      <c r="E34" s="539"/>
      <c r="F34" s="539"/>
      <c r="G34" s="539"/>
      <c r="H34" s="539"/>
      <c r="I34" s="539"/>
      <c r="J34" s="73"/>
    </row>
    <row r="35" spans="1:10" s="74" customFormat="1" ht="45.75" customHeight="1">
      <c r="A35" s="540" t="s">
        <v>28</v>
      </c>
      <c r="B35" s="540"/>
      <c r="C35" s="540"/>
      <c r="D35" s="540"/>
      <c r="E35" s="540"/>
      <c r="F35" s="540"/>
      <c r="G35" s="540"/>
      <c r="H35" s="540"/>
      <c r="I35" s="540"/>
      <c r="J35" s="73"/>
    </row>
    <row r="36" spans="1:10" s="74" customFormat="1" ht="20.100000000000001" customHeight="1">
      <c r="A36" s="75"/>
      <c r="B36" s="77"/>
      <c r="C36" s="77"/>
      <c r="D36" s="77"/>
      <c r="E36" s="77"/>
      <c r="F36" s="77"/>
      <c r="G36" s="77"/>
      <c r="H36" s="77"/>
      <c r="I36" s="77"/>
      <c r="J36" s="73"/>
    </row>
    <row r="37" spans="1:10" s="74" customFormat="1" ht="20.100000000000001" customHeight="1">
      <c r="A37" s="75"/>
      <c r="B37" s="77"/>
      <c r="C37" s="77"/>
      <c r="D37" s="77"/>
      <c r="E37" s="77"/>
      <c r="F37" s="77"/>
      <c r="G37" s="77"/>
      <c r="H37" s="77"/>
      <c r="I37" s="77"/>
      <c r="J37" s="73"/>
    </row>
    <row r="38" spans="1:10" s="74" customFormat="1" ht="20.100000000000001" customHeight="1">
      <c r="A38" s="75"/>
      <c r="B38" s="77"/>
      <c r="C38" s="77"/>
      <c r="D38" s="77"/>
      <c r="E38" s="77"/>
      <c r="F38" s="77"/>
      <c r="G38" s="77"/>
      <c r="H38" s="77"/>
      <c r="I38" s="77"/>
      <c r="J38" s="73"/>
    </row>
    <row r="39" spans="1:10" s="74" customFormat="1" ht="20.100000000000001" customHeight="1">
      <c r="A39" s="75"/>
      <c r="B39" s="77"/>
      <c r="C39" s="77"/>
      <c r="D39" s="77"/>
      <c r="E39" s="77"/>
      <c r="F39" s="77"/>
      <c r="G39" s="77"/>
      <c r="H39" s="77"/>
      <c r="I39" s="77"/>
      <c r="J39" s="73"/>
    </row>
    <row r="40" spans="1:10" s="74" customFormat="1" ht="20.100000000000001" customHeight="1">
      <c r="A40" s="75"/>
      <c r="B40" s="77"/>
      <c r="C40" s="77"/>
      <c r="D40" s="77"/>
      <c r="E40" s="77"/>
      <c r="F40" s="77"/>
      <c r="G40" s="77"/>
      <c r="H40" s="77"/>
      <c r="I40" s="77"/>
      <c r="J40" s="73"/>
    </row>
    <row r="41" spans="1:10" s="74" customFormat="1" ht="20.100000000000001" customHeight="1">
      <c r="A41" s="75"/>
      <c r="B41" s="77"/>
      <c r="C41" s="77"/>
      <c r="D41" s="77"/>
      <c r="E41" s="77"/>
      <c r="F41" s="77"/>
      <c r="G41" s="77"/>
      <c r="H41" s="77"/>
      <c r="I41" s="77"/>
      <c r="J41" s="73"/>
    </row>
    <row r="42" spans="1:10" s="74" customFormat="1" ht="20.100000000000001" customHeight="1">
      <c r="A42" s="75"/>
      <c r="B42" s="77"/>
      <c r="C42" s="77"/>
      <c r="D42" s="77"/>
      <c r="E42" s="77"/>
      <c r="F42" s="77"/>
      <c r="G42" s="77"/>
      <c r="H42" s="77"/>
      <c r="I42" s="77"/>
      <c r="J42" s="73"/>
    </row>
    <row r="43" spans="1:10" s="74" customFormat="1" ht="20.100000000000001" customHeight="1">
      <c r="A43" s="75"/>
      <c r="B43" s="77"/>
      <c r="C43" s="77"/>
      <c r="D43" s="77"/>
      <c r="E43" s="77"/>
      <c r="F43" s="77"/>
      <c r="G43" s="77"/>
      <c r="H43" s="77"/>
      <c r="I43" s="77"/>
      <c r="J43" s="73"/>
    </row>
    <row r="44" spans="1:10" s="74" customFormat="1" ht="20.100000000000001" customHeight="1">
      <c r="A44" s="75"/>
      <c r="B44" s="77"/>
      <c r="C44" s="77"/>
      <c r="D44" s="77"/>
      <c r="E44" s="77"/>
      <c r="F44" s="77"/>
      <c r="G44" s="77"/>
      <c r="H44" s="77"/>
      <c r="I44" s="77"/>
      <c r="J44" s="73"/>
    </row>
    <row r="45" spans="1:10" s="74" customFormat="1" ht="20.100000000000001" customHeight="1">
      <c r="A45" s="75"/>
      <c r="B45" s="77"/>
      <c r="C45" s="77"/>
      <c r="D45" s="77"/>
      <c r="E45" s="77"/>
      <c r="F45" s="77"/>
      <c r="G45" s="77"/>
      <c r="H45" s="77"/>
      <c r="I45" s="77"/>
      <c r="J45" s="73"/>
    </row>
    <row r="46" spans="1:10" s="74" customFormat="1" ht="20.100000000000001" customHeight="1">
      <c r="A46" s="75"/>
      <c r="B46" s="77"/>
      <c r="C46" s="77"/>
      <c r="D46" s="77"/>
      <c r="E46" s="77"/>
      <c r="F46" s="77"/>
      <c r="G46" s="77"/>
      <c r="H46" s="77"/>
      <c r="I46" s="77"/>
      <c r="J46" s="73"/>
    </row>
    <row r="47" spans="1:10" s="74" customFormat="1" ht="20.100000000000001" customHeight="1">
      <c r="A47" s="75"/>
      <c r="B47" s="77"/>
      <c r="C47" s="77"/>
      <c r="D47" s="77"/>
      <c r="E47" s="77"/>
      <c r="F47" s="77"/>
      <c r="G47" s="77"/>
      <c r="H47" s="77"/>
      <c r="I47" s="77"/>
      <c r="J47" s="73"/>
    </row>
    <row r="48" spans="1:10" s="74" customFormat="1" ht="20.100000000000001" customHeight="1">
      <c r="A48" s="75"/>
      <c r="B48" s="77"/>
      <c r="C48" s="77"/>
      <c r="D48" s="77"/>
      <c r="E48" s="77"/>
      <c r="F48" s="77"/>
      <c r="G48" s="77"/>
      <c r="H48" s="77"/>
      <c r="I48" s="77"/>
      <c r="J48" s="73"/>
    </row>
    <row r="49" spans="1:10" s="74" customFormat="1" ht="20.100000000000001" customHeight="1">
      <c r="A49" s="75"/>
      <c r="B49" s="77"/>
      <c r="C49" s="77"/>
      <c r="D49" s="77"/>
      <c r="E49" s="77"/>
      <c r="F49" s="77"/>
      <c r="G49" s="77"/>
      <c r="H49" s="77"/>
      <c r="I49" s="77"/>
      <c r="J49" s="73"/>
    </row>
    <row r="50" spans="1:10" s="74" customFormat="1" ht="20.100000000000001" customHeight="1">
      <c r="A50" s="75"/>
      <c r="B50" s="77"/>
      <c r="C50" s="77"/>
      <c r="D50" s="77"/>
      <c r="E50" s="77"/>
      <c r="F50" s="77"/>
      <c r="G50" s="77"/>
      <c r="H50" s="77"/>
      <c r="I50" s="77"/>
      <c r="J50" s="73"/>
    </row>
    <row r="51" spans="1:10" s="74" customFormat="1" ht="20.100000000000001" customHeight="1">
      <c r="A51" s="75"/>
      <c r="B51" s="77"/>
      <c r="C51" s="77"/>
      <c r="D51" s="77"/>
      <c r="E51" s="77"/>
      <c r="F51" s="77"/>
      <c r="G51" s="77"/>
      <c r="H51" s="77"/>
      <c r="I51" s="77"/>
      <c r="J51" s="73"/>
    </row>
    <row r="52" spans="1:10" s="74" customFormat="1" ht="20.100000000000001" customHeight="1">
      <c r="A52" s="75"/>
      <c r="B52" s="77"/>
      <c r="C52" s="77"/>
      <c r="D52" s="77"/>
      <c r="E52" s="77"/>
      <c r="F52" s="77"/>
      <c r="G52" s="77"/>
      <c r="H52" s="77"/>
      <c r="I52" s="77"/>
      <c r="J52" s="73"/>
    </row>
    <row r="53" spans="1:10" s="74" customFormat="1" ht="20.100000000000001" customHeight="1">
      <c r="A53" s="75"/>
      <c r="B53" s="77"/>
      <c r="C53" s="77"/>
      <c r="D53" s="77"/>
      <c r="E53" s="77"/>
      <c r="F53" s="77"/>
      <c r="G53" s="77"/>
      <c r="H53" s="77"/>
      <c r="I53" s="77"/>
      <c r="J53" s="73"/>
    </row>
    <row r="54" spans="1:10" s="74" customFormat="1" ht="20.100000000000001" customHeight="1">
      <c r="A54" s="75"/>
      <c r="B54" s="77"/>
      <c r="C54" s="77"/>
      <c r="D54" s="77"/>
      <c r="E54" s="77"/>
      <c r="F54" s="77"/>
      <c r="G54" s="77"/>
      <c r="H54" s="77"/>
      <c r="I54" s="77"/>
      <c r="J54" s="73"/>
    </row>
    <row r="55" spans="1:10" s="74" customFormat="1" ht="20.100000000000001" customHeight="1">
      <c r="A55" s="75"/>
      <c r="B55" s="77"/>
      <c r="C55" s="77"/>
      <c r="D55" s="77"/>
      <c r="E55" s="77"/>
      <c r="F55" s="77"/>
      <c r="G55" s="77"/>
      <c r="H55" s="77"/>
      <c r="I55" s="77"/>
      <c r="J55" s="73"/>
    </row>
    <row r="56" spans="1:10" s="74" customFormat="1" ht="20.100000000000001" customHeight="1">
      <c r="A56" s="75"/>
      <c r="B56" s="77"/>
      <c r="C56" s="77"/>
      <c r="D56" s="77"/>
      <c r="E56" s="77"/>
      <c r="F56" s="77"/>
      <c r="G56" s="77"/>
      <c r="H56" s="77"/>
      <c r="I56" s="77"/>
      <c r="J56" s="73"/>
    </row>
    <row r="57" spans="1:10" s="74" customFormat="1" ht="20.100000000000001" customHeight="1">
      <c r="A57" s="75"/>
      <c r="B57" s="77"/>
      <c r="C57" s="77"/>
      <c r="D57" s="77"/>
      <c r="E57" s="77"/>
      <c r="F57" s="77"/>
      <c r="G57" s="77"/>
      <c r="H57" s="77"/>
      <c r="I57" s="77"/>
      <c r="J57" s="73"/>
    </row>
    <row r="58" spans="1:10" s="74" customFormat="1" ht="20.100000000000001" customHeight="1">
      <c r="A58" s="75"/>
      <c r="B58" s="77"/>
      <c r="C58" s="77"/>
      <c r="D58" s="77"/>
      <c r="E58" s="77"/>
      <c r="F58" s="77"/>
      <c r="G58" s="77"/>
      <c r="H58" s="77"/>
      <c r="I58" s="77"/>
      <c r="J58" s="73"/>
    </row>
    <row r="59" spans="1:10" s="74" customFormat="1" ht="20.100000000000001" customHeight="1">
      <c r="A59" s="75"/>
      <c r="B59" s="77"/>
      <c r="C59" s="77"/>
      <c r="D59" s="77"/>
      <c r="E59" s="77"/>
      <c r="F59" s="77"/>
      <c r="G59" s="77"/>
      <c r="H59" s="77"/>
      <c r="I59" s="77"/>
      <c r="J59" s="73"/>
    </row>
    <row r="60" spans="1:10" s="74" customFormat="1" ht="20.100000000000001" customHeight="1">
      <c r="A60" s="75"/>
      <c r="B60" s="77"/>
      <c r="C60" s="77"/>
      <c r="D60" s="77"/>
      <c r="E60" s="77"/>
      <c r="F60" s="77"/>
      <c r="G60" s="77"/>
      <c r="H60" s="77"/>
      <c r="I60" s="77"/>
      <c r="J60" s="73"/>
    </row>
    <row r="61" spans="1:10" s="74" customFormat="1" ht="20.100000000000001" customHeight="1">
      <c r="A61" s="75"/>
      <c r="B61" s="77"/>
      <c r="C61" s="77"/>
      <c r="D61" s="77"/>
      <c r="E61" s="77"/>
      <c r="F61" s="77"/>
      <c r="G61" s="77"/>
      <c r="H61" s="77"/>
      <c r="I61" s="77"/>
      <c r="J61" s="73"/>
    </row>
    <row r="62" spans="1:10" s="74" customFormat="1" ht="20.100000000000001" customHeight="1">
      <c r="A62" s="75"/>
      <c r="B62" s="77"/>
      <c r="C62" s="77"/>
      <c r="D62" s="77"/>
      <c r="E62" s="77"/>
      <c r="F62" s="77"/>
      <c r="G62" s="77"/>
      <c r="H62" s="77"/>
      <c r="I62" s="77"/>
      <c r="J62" s="73"/>
    </row>
    <row r="63" spans="1:10" s="74" customFormat="1" ht="20.100000000000001" customHeight="1">
      <c r="A63" s="75"/>
      <c r="B63" s="77"/>
      <c r="C63" s="77"/>
      <c r="D63" s="77"/>
      <c r="E63" s="77"/>
      <c r="F63" s="77"/>
      <c r="G63" s="77"/>
      <c r="H63" s="77"/>
      <c r="I63" s="77"/>
      <c r="J63" s="73"/>
    </row>
    <row r="64" spans="1:10" s="74" customFormat="1" ht="20.100000000000001" customHeight="1">
      <c r="A64" s="75"/>
      <c r="B64" s="77"/>
      <c r="C64" s="77"/>
      <c r="D64" s="77"/>
      <c r="E64" s="77"/>
      <c r="F64" s="77"/>
      <c r="G64" s="77"/>
      <c r="H64" s="77"/>
      <c r="I64" s="77"/>
      <c r="J64" s="73"/>
    </row>
    <row r="65" spans="1:10" s="74" customFormat="1" ht="20.100000000000001" customHeight="1">
      <c r="A65" s="75"/>
      <c r="B65" s="77"/>
      <c r="C65" s="77"/>
      <c r="D65" s="77"/>
      <c r="E65" s="77"/>
      <c r="F65" s="77"/>
      <c r="G65" s="77"/>
      <c r="H65" s="77"/>
      <c r="I65" s="77"/>
      <c r="J65" s="73"/>
    </row>
    <row r="66" spans="1:10" s="74" customFormat="1" ht="20.100000000000001" customHeight="1">
      <c r="A66" s="75"/>
      <c r="B66" s="77"/>
      <c r="C66" s="77"/>
      <c r="D66" s="77"/>
      <c r="E66" s="77"/>
      <c r="F66" s="77"/>
      <c r="G66" s="77"/>
      <c r="H66" s="77"/>
      <c r="I66" s="77"/>
      <c r="J66" s="73"/>
    </row>
    <row r="67" spans="1:10" s="74" customFormat="1" ht="20.100000000000001" customHeight="1">
      <c r="A67" s="75"/>
      <c r="B67" s="77"/>
      <c r="C67" s="77"/>
      <c r="D67" s="77"/>
      <c r="E67" s="77"/>
      <c r="F67" s="77"/>
      <c r="G67" s="77"/>
      <c r="H67" s="77"/>
      <c r="I67" s="77"/>
      <c r="J67" s="73"/>
    </row>
    <row r="68" spans="1:10" s="74" customFormat="1" ht="20.100000000000001" customHeight="1">
      <c r="A68" s="75"/>
      <c r="B68" s="77"/>
      <c r="C68" s="77"/>
      <c r="D68" s="77"/>
      <c r="E68" s="77"/>
      <c r="F68" s="77"/>
      <c r="G68" s="77"/>
      <c r="H68" s="77"/>
      <c r="I68" s="77"/>
      <c r="J68" s="73"/>
    </row>
    <row r="69" spans="1:10" s="74" customFormat="1" ht="20.100000000000001" customHeight="1">
      <c r="A69" s="75"/>
      <c r="B69" s="77"/>
      <c r="C69" s="77"/>
      <c r="D69" s="77"/>
      <c r="E69" s="77"/>
      <c r="F69" s="77"/>
      <c r="G69" s="77"/>
      <c r="H69" s="77"/>
      <c r="I69" s="77"/>
      <c r="J69" s="73"/>
    </row>
    <row r="70" spans="1:10" s="74" customFormat="1" ht="20.100000000000001" customHeight="1">
      <c r="A70" s="75"/>
      <c r="B70" s="77"/>
      <c r="C70" s="77"/>
      <c r="D70" s="77"/>
      <c r="E70" s="77"/>
      <c r="F70" s="77"/>
      <c r="G70" s="77"/>
      <c r="H70" s="77"/>
      <c r="I70" s="77"/>
      <c r="J70" s="73"/>
    </row>
    <row r="71" spans="1:10" s="74" customFormat="1" ht="20.100000000000001" customHeight="1">
      <c r="A71" s="75"/>
      <c r="B71" s="77"/>
      <c r="C71" s="77"/>
      <c r="D71" s="77"/>
      <c r="E71" s="77"/>
      <c r="F71" s="77"/>
      <c r="G71" s="77"/>
      <c r="H71" s="77"/>
      <c r="I71" s="77"/>
      <c r="J71" s="73"/>
    </row>
    <row r="72" spans="1:10" s="74" customFormat="1" ht="20.100000000000001" customHeight="1">
      <c r="A72" s="75"/>
      <c r="B72" s="77"/>
      <c r="C72" s="77"/>
      <c r="D72" s="77"/>
      <c r="E72" s="77"/>
      <c r="F72" s="77"/>
      <c r="G72" s="77"/>
      <c r="H72" s="77"/>
      <c r="I72" s="77"/>
      <c r="J72" s="73"/>
    </row>
    <row r="73" spans="1:10" s="74" customFormat="1" ht="20.100000000000001" customHeight="1">
      <c r="A73" s="75"/>
      <c r="B73" s="77"/>
      <c r="C73" s="77"/>
      <c r="D73" s="77"/>
      <c r="E73" s="77"/>
      <c r="F73" s="77"/>
      <c r="G73" s="77"/>
      <c r="H73" s="77"/>
      <c r="I73" s="77"/>
      <c r="J73" s="73"/>
    </row>
    <row r="74" spans="1:10" s="74" customFormat="1" ht="20.100000000000001" customHeight="1">
      <c r="B74" s="73"/>
      <c r="C74" s="73"/>
      <c r="D74" s="73"/>
      <c r="E74" s="73"/>
      <c r="F74" s="73"/>
      <c r="G74" s="73"/>
      <c r="H74" s="73"/>
      <c r="I74" s="73"/>
      <c r="J74" s="73"/>
    </row>
    <row r="75" spans="1:10" s="74" customFormat="1" ht="20.100000000000001" customHeight="1">
      <c r="B75" s="73"/>
      <c r="C75" s="73"/>
      <c r="D75" s="73"/>
      <c r="E75" s="73"/>
      <c r="F75" s="73"/>
      <c r="G75" s="73"/>
      <c r="H75" s="73"/>
      <c r="I75" s="73"/>
      <c r="J75" s="73"/>
    </row>
    <row r="76" spans="1:10" s="74" customFormat="1" ht="20.100000000000001" customHeight="1">
      <c r="B76" s="73"/>
      <c r="C76" s="73"/>
      <c r="D76" s="73"/>
      <c r="E76" s="73"/>
      <c r="F76" s="73"/>
      <c r="G76" s="73"/>
      <c r="H76" s="73"/>
      <c r="I76" s="73"/>
      <c r="J76" s="73"/>
    </row>
    <row r="77" spans="1:10" s="74" customFormat="1" ht="20.100000000000001" customHeight="1">
      <c r="B77" s="73"/>
      <c r="C77" s="73"/>
      <c r="D77" s="73"/>
      <c r="E77" s="73"/>
      <c r="F77" s="73"/>
      <c r="G77" s="73"/>
      <c r="H77" s="73"/>
      <c r="I77" s="73"/>
      <c r="J77" s="73"/>
    </row>
    <row r="78" spans="1:10" s="74" customFormat="1" ht="20.100000000000001" customHeight="1">
      <c r="B78" s="73"/>
      <c r="C78" s="73"/>
      <c r="D78" s="73"/>
      <c r="E78" s="73"/>
      <c r="F78" s="73"/>
      <c r="G78" s="73"/>
      <c r="H78" s="73"/>
      <c r="I78" s="73"/>
      <c r="J78" s="73"/>
    </row>
    <row r="79" spans="1:10" s="74" customFormat="1" ht="20.100000000000001" customHeight="1">
      <c r="B79" s="73"/>
      <c r="C79" s="73"/>
      <c r="D79" s="73"/>
      <c r="E79" s="73"/>
      <c r="F79" s="73"/>
      <c r="G79" s="73"/>
      <c r="H79" s="73"/>
      <c r="I79" s="73"/>
      <c r="J79" s="73"/>
    </row>
    <row r="80" spans="1:10" s="74" customFormat="1" ht="20.100000000000001" customHeight="1">
      <c r="B80" s="73"/>
      <c r="C80" s="73"/>
      <c r="D80" s="73"/>
      <c r="E80" s="73"/>
      <c r="F80" s="73"/>
      <c r="G80" s="73"/>
      <c r="H80" s="73"/>
      <c r="I80" s="73"/>
      <c r="J80" s="73"/>
    </row>
    <row r="81" spans="2:10" s="74" customFormat="1" ht="20.100000000000001" customHeight="1">
      <c r="B81" s="73"/>
      <c r="C81" s="73"/>
      <c r="D81" s="73"/>
      <c r="E81" s="73"/>
      <c r="F81" s="73"/>
      <c r="G81" s="73"/>
      <c r="H81" s="73"/>
      <c r="I81" s="73"/>
      <c r="J81" s="73"/>
    </row>
    <row r="82" spans="2:10" s="74" customFormat="1" ht="20.100000000000001" customHeight="1">
      <c r="B82" s="73"/>
      <c r="C82" s="73"/>
      <c r="D82" s="73"/>
      <c r="E82" s="73"/>
      <c r="F82" s="73"/>
      <c r="G82" s="73"/>
      <c r="H82" s="73"/>
      <c r="I82" s="73"/>
      <c r="J82" s="73"/>
    </row>
    <row r="83" spans="2:10" s="74" customFormat="1" ht="20.100000000000001" customHeight="1">
      <c r="B83" s="73"/>
      <c r="C83" s="73"/>
      <c r="D83" s="73"/>
      <c r="E83" s="73"/>
      <c r="F83" s="73"/>
      <c r="G83" s="73"/>
      <c r="H83" s="73"/>
      <c r="I83" s="73"/>
      <c r="J83" s="73"/>
    </row>
    <row r="84" spans="2:10" s="74" customFormat="1" ht="20.100000000000001" customHeight="1">
      <c r="B84" s="73"/>
      <c r="C84" s="73"/>
      <c r="D84" s="73"/>
      <c r="E84" s="73"/>
      <c r="F84" s="73"/>
      <c r="G84" s="73"/>
      <c r="H84" s="73"/>
      <c r="I84" s="73"/>
      <c r="J84" s="73"/>
    </row>
    <row r="85" spans="2:10" s="74" customFormat="1" ht="20.100000000000001" customHeight="1">
      <c r="B85" s="73"/>
      <c r="C85" s="73"/>
      <c r="D85" s="73"/>
      <c r="E85" s="73"/>
      <c r="F85" s="73"/>
      <c r="G85" s="73"/>
      <c r="H85" s="73"/>
      <c r="I85" s="73"/>
      <c r="J85" s="73"/>
    </row>
    <row r="86" spans="2:10" s="74" customFormat="1" ht="20.100000000000001" customHeight="1">
      <c r="B86" s="73"/>
      <c r="C86" s="73"/>
      <c r="D86" s="73"/>
      <c r="E86" s="73"/>
      <c r="F86" s="73"/>
      <c r="G86" s="73"/>
      <c r="H86" s="73"/>
      <c r="I86" s="73"/>
      <c r="J86" s="73"/>
    </row>
    <row r="87" spans="2:10" s="74" customFormat="1" ht="20.100000000000001" customHeight="1">
      <c r="B87" s="73"/>
      <c r="C87" s="73"/>
      <c r="D87" s="73"/>
      <c r="E87" s="73"/>
      <c r="F87" s="73"/>
      <c r="G87" s="73"/>
      <c r="H87" s="73"/>
      <c r="I87" s="73"/>
      <c r="J87" s="73"/>
    </row>
    <row r="88" spans="2:10" s="74" customFormat="1" ht="20.100000000000001" customHeight="1">
      <c r="B88" s="73"/>
      <c r="C88" s="73"/>
      <c r="D88" s="73"/>
      <c r="E88" s="73"/>
      <c r="F88" s="73"/>
      <c r="G88" s="73"/>
      <c r="H88" s="73"/>
      <c r="I88" s="73"/>
      <c r="J88" s="73"/>
    </row>
    <row r="89" spans="2:10" s="74" customFormat="1" ht="20.100000000000001" customHeight="1">
      <c r="B89" s="73"/>
      <c r="C89" s="73"/>
      <c r="D89" s="73"/>
      <c r="E89" s="73"/>
      <c r="F89" s="73"/>
      <c r="G89" s="73"/>
      <c r="H89" s="73"/>
      <c r="I89" s="73"/>
      <c r="J89" s="73"/>
    </row>
    <row r="90" spans="2:10" s="74" customFormat="1" ht="20.100000000000001" customHeight="1">
      <c r="B90" s="73"/>
      <c r="C90" s="73"/>
      <c r="D90" s="73"/>
      <c r="E90" s="73"/>
      <c r="F90" s="73"/>
      <c r="G90" s="73"/>
      <c r="H90" s="73"/>
      <c r="I90" s="73"/>
      <c r="J90" s="73"/>
    </row>
    <row r="91" spans="2:10" s="74" customFormat="1" ht="20.100000000000001" customHeight="1">
      <c r="B91" s="73"/>
      <c r="C91" s="73"/>
      <c r="D91" s="73"/>
      <c r="E91" s="73"/>
      <c r="F91" s="73"/>
      <c r="G91" s="73"/>
      <c r="H91" s="73"/>
      <c r="I91" s="73"/>
      <c r="J91" s="73"/>
    </row>
    <row r="92" spans="2:10" s="74" customFormat="1" ht="20.100000000000001" customHeight="1">
      <c r="B92" s="73"/>
      <c r="C92" s="73"/>
      <c r="D92" s="73"/>
      <c r="E92" s="73"/>
      <c r="F92" s="73"/>
      <c r="G92" s="73"/>
      <c r="H92" s="73"/>
      <c r="I92" s="73"/>
      <c r="J92" s="73"/>
    </row>
    <row r="93" spans="2:10" s="74" customFormat="1" ht="20.100000000000001" customHeight="1">
      <c r="B93" s="73"/>
      <c r="C93" s="73"/>
      <c r="D93" s="73"/>
      <c r="E93" s="73"/>
      <c r="F93" s="73"/>
      <c r="G93" s="73"/>
      <c r="H93" s="73"/>
      <c r="I93" s="73"/>
      <c r="J93" s="73"/>
    </row>
    <row r="94" spans="2:10" s="74" customFormat="1" ht="20.100000000000001" customHeight="1">
      <c r="B94" s="73"/>
      <c r="C94" s="73"/>
      <c r="D94" s="73"/>
      <c r="E94" s="73"/>
      <c r="F94" s="73"/>
      <c r="G94" s="73"/>
      <c r="H94" s="73"/>
      <c r="I94" s="73"/>
      <c r="J94" s="73"/>
    </row>
    <row r="95" spans="2:10" s="74" customFormat="1" ht="20.100000000000001" customHeight="1">
      <c r="B95" s="73"/>
      <c r="C95" s="73"/>
      <c r="D95" s="73"/>
      <c r="E95" s="73"/>
      <c r="F95" s="73"/>
      <c r="G95" s="73"/>
      <c r="H95" s="73"/>
      <c r="I95" s="73"/>
      <c r="J95" s="73"/>
    </row>
    <row r="96" spans="2:10" s="74" customFormat="1" ht="20.100000000000001" customHeight="1">
      <c r="B96" s="73"/>
      <c r="C96" s="73"/>
      <c r="D96" s="73"/>
      <c r="E96" s="73"/>
      <c r="F96" s="73"/>
      <c r="G96" s="73"/>
      <c r="H96" s="73"/>
      <c r="I96" s="73"/>
      <c r="J96" s="73"/>
    </row>
    <row r="97" spans="2:10" s="74" customFormat="1" ht="20.100000000000001" customHeight="1">
      <c r="B97" s="73"/>
      <c r="C97" s="73"/>
      <c r="D97" s="73"/>
      <c r="E97" s="73"/>
      <c r="F97" s="73"/>
      <c r="G97" s="73"/>
      <c r="H97" s="73"/>
      <c r="I97" s="73"/>
      <c r="J97" s="73"/>
    </row>
    <row r="98" spans="2:10" s="74" customFormat="1" ht="20.100000000000001" customHeight="1">
      <c r="B98" s="73"/>
      <c r="C98" s="73"/>
      <c r="D98" s="73"/>
      <c r="E98" s="73"/>
      <c r="F98" s="73"/>
      <c r="G98" s="73"/>
      <c r="H98" s="73"/>
      <c r="I98" s="73"/>
      <c r="J98" s="73"/>
    </row>
    <row r="99" spans="2:10" s="74" customFormat="1" ht="20.100000000000001" customHeight="1">
      <c r="B99" s="73"/>
      <c r="C99" s="73"/>
      <c r="D99" s="73"/>
      <c r="E99" s="73"/>
      <c r="F99" s="73"/>
      <c r="G99" s="73"/>
      <c r="H99" s="73"/>
      <c r="I99" s="73"/>
      <c r="J99" s="73"/>
    </row>
    <row r="100" spans="2:10" s="74" customFormat="1" ht="20.100000000000001" customHeight="1">
      <c r="B100" s="73"/>
      <c r="C100" s="73"/>
      <c r="D100" s="73"/>
      <c r="E100" s="73"/>
      <c r="F100" s="73"/>
      <c r="G100" s="73"/>
      <c r="H100" s="73"/>
      <c r="I100" s="73"/>
      <c r="J100" s="73"/>
    </row>
    <row r="101" spans="2:10" s="74" customFormat="1" ht="20.100000000000001" customHeight="1">
      <c r="B101" s="73"/>
      <c r="C101" s="73"/>
      <c r="D101" s="73"/>
      <c r="E101" s="73"/>
      <c r="F101" s="73"/>
      <c r="G101" s="73"/>
      <c r="H101" s="73"/>
      <c r="I101" s="73"/>
      <c r="J101" s="73"/>
    </row>
    <row r="102" spans="2:10" s="74" customFormat="1" ht="20.100000000000001" customHeight="1">
      <c r="B102" s="73"/>
      <c r="C102" s="73"/>
      <c r="D102" s="73"/>
      <c r="E102" s="73"/>
      <c r="F102" s="73"/>
      <c r="G102" s="73"/>
      <c r="H102" s="73"/>
      <c r="I102" s="73"/>
      <c r="J102" s="73"/>
    </row>
    <row r="103" spans="2:10" s="74" customFormat="1" ht="20.100000000000001" customHeight="1">
      <c r="B103" s="73"/>
      <c r="C103" s="73"/>
      <c r="D103" s="73"/>
      <c r="E103" s="73"/>
      <c r="F103" s="73"/>
      <c r="G103" s="73"/>
      <c r="H103" s="73"/>
      <c r="I103" s="73"/>
      <c r="J103" s="73"/>
    </row>
    <row r="104" spans="2:10" s="74" customFormat="1" ht="20.100000000000001" customHeight="1">
      <c r="B104" s="73"/>
      <c r="C104" s="73"/>
      <c r="D104" s="73"/>
      <c r="E104" s="73"/>
      <c r="F104" s="73"/>
      <c r="G104" s="73"/>
      <c r="H104" s="73"/>
      <c r="I104" s="73"/>
      <c r="J104" s="73"/>
    </row>
    <row r="105" spans="2:10" s="74" customFormat="1" ht="20.100000000000001" customHeight="1">
      <c r="B105" s="73"/>
      <c r="C105" s="73"/>
      <c r="D105" s="73"/>
      <c r="E105" s="73"/>
      <c r="F105" s="73"/>
      <c r="G105" s="73"/>
      <c r="H105" s="73"/>
      <c r="I105" s="73"/>
      <c r="J105" s="73"/>
    </row>
    <row r="106" spans="2:10" s="74" customFormat="1" ht="20.100000000000001" customHeight="1">
      <c r="B106" s="73"/>
      <c r="C106" s="73"/>
      <c r="D106" s="73"/>
      <c r="E106" s="73"/>
      <c r="F106" s="73"/>
      <c r="G106" s="73"/>
      <c r="H106" s="73"/>
      <c r="I106" s="73"/>
      <c r="J106" s="73"/>
    </row>
    <row r="107" spans="2:10" s="74" customFormat="1" ht="20.100000000000001" customHeight="1">
      <c r="B107" s="73"/>
      <c r="C107" s="73"/>
      <c r="D107" s="73"/>
      <c r="E107" s="73"/>
      <c r="F107" s="73"/>
      <c r="G107" s="73"/>
      <c r="H107" s="73"/>
      <c r="I107" s="73"/>
      <c r="J107" s="73"/>
    </row>
    <row r="108" spans="2:10" s="74" customFormat="1" ht="20.100000000000001" customHeight="1">
      <c r="B108" s="73"/>
      <c r="C108" s="73"/>
      <c r="D108" s="73"/>
      <c r="E108" s="73"/>
      <c r="F108" s="73"/>
      <c r="G108" s="73"/>
      <c r="H108" s="73"/>
      <c r="I108" s="73"/>
      <c r="J108" s="73"/>
    </row>
    <row r="109" spans="2:10" s="74" customFormat="1" ht="20.100000000000001" customHeight="1">
      <c r="B109" s="73"/>
      <c r="C109" s="73"/>
      <c r="D109" s="73"/>
      <c r="E109" s="73"/>
      <c r="F109" s="73"/>
      <c r="G109" s="73"/>
      <c r="H109" s="73"/>
      <c r="I109" s="73"/>
      <c r="J109" s="73"/>
    </row>
    <row r="110" spans="2:10" s="74" customFormat="1" ht="20.100000000000001" customHeight="1">
      <c r="B110" s="73"/>
      <c r="C110" s="73"/>
      <c r="D110" s="73"/>
      <c r="E110" s="73"/>
      <c r="F110" s="73"/>
      <c r="G110" s="73"/>
      <c r="H110" s="73"/>
      <c r="I110" s="73"/>
      <c r="J110" s="73"/>
    </row>
    <row r="111" spans="2:10" s="74" customFormat="1" ht="20.100000000000001" customHeight="1">
      <c r="B111" s="73"/>
      <c r="C111" s="73"/>
      <c r="D111" s="73"/>
      <c r="E111" s="73"/>
      <c r="F111" s="73"/>
      <c r="G111" s="73"/>
      <c r="H111" s="73"/>
      <c r="I111" s="73"/>
      <c r="J111" s="73"/>
    </row>
    <row r="112" spans="2:10" s="74" customFormat="1" ht="20.100000000000001" customHeight="1">
      <c r="B112" s="73"/>
      <c r="C112" s="73"/>
      <c r="D112" s="73"/>
      <c r="E112" s="73"/>
      <c r="F112" s="73"/>
      <c r="G112" s="73"/>
      <c r="H112" s="73"/>
      <c r="I112" s="73"/>
      <c r="J112" s="73"/>
    </row>
    <row r="113" spans="2:10" s="74" customFormat="1" ht="20.100000000000001" customHeight="1">
      <c r="B113" s="73"/>
      <c r="C113" s="73"/>
      <c r="D113" s="73"/>
      <c r="E113" s="73"/>
      <c r="F113" s="73"/>
      <c r="G113" s="73"/>
      <c r="H113" s="73"/>
      <c r="I113" s="73"/>
      <c r="J113" s="73"/>
    </row>
    <row r="114" spans="2:10" s="74" customFormat="1" ht="20.100000000000001" customHeight="1">
      <c r="B114" s="73"/>
      <c r="C114" s="73"/>
      <c r="D114" s="73"/>
      <c r="E114" s="73"/>
      <c r="F114" s="73"/>
      <c r="G114" s="73"/>
      <c r="H114" s="73"/>
      <c r="I114" s="73"/>
      <c r="J114" s="73"/>
    </row>
    <row r="115" spans="2:10" s="74" customFormat="1" ht="20.100000000000001" customHeight="1">
      <c r="B115" s="73"/>
      <c r="C115" s="73"/>
      <c r="D115" s="73"/>
      <c r="E115" s="73"/>
      <c r="F115" s="73"/>
      <c r="G115" s="73"/>
      <c r="H115" s="73"/>
      <c r="I115" s="73"/>
      <c r="J115" s="73"/>
    </row>
    <row r="116" spans="2:10" s="74" customFormat="1" ht="20.100000000000001" customHeight="1">
      <c r="B116" s="73"/>
      <c r="C116" s="73"/>
      <c r="D116" s="73"/>
      <c r="E116" s="73"/>
      <c r="F116" s="73"/>
      <c r="G116" s="73"/>
      <c r="H116" s="73"/>
      <c r="I116" s="73"/>
      <c r="J116" s="73"/>
    </row>
    <row r="117" spans="2:10" s="74" customFormat="1" ht="20.100000000000001" customHeight="1">
      <c r="B117" s="73"/>
      <c r="C117" s="73"/>
      <c r="D117" s="73"/>
      <c r="E117" s="73"/>
      <c r="F117" s="73"/>
      <c r="G117" s="73"/>
      <c r="H117" s="73"/>
      <c r="I117" s="73"/>
      <c r="J117" s="73"/>
    </row>
    <row r="118" spans="2:10" s="74" customFormat="1" ht="20.100000000000001" customHeight="1">
      <c r="B118" s="73"/>
      <c r="C118" s="73"/>
      <c r="D118" s="73"/>
      <c r="E118" s="73"/>
      <c r="F118" s="73"/>
      <c r="G118" s="73"/>
      <c r="H118" s="73"/>
      <c r="I118" s="73"/>
      <c r="J118" s="73"/>
    </row>
    <row r="119" spans="2:10" s="74" customFormat="1" ht="20.100000000000001" customHeight="1">
      <c r="B119" s="73"/>
      <c r="C119" s="73"/>
      <c r="D119" s="73"/>
      <c r="E119" s="73"/>
      <c r="F119" s="73"/>
      <c r="G119" s="73"/>
      <c r="H119" s="73"/>
      <c r="I119" s="73"/>
      <c r="J119" s="73"/>
    </row>
    <row r="120" spans="2:10" s="74" customFormat="1" ht="20.100000000000001" customHeight="1">
      <c r="B120" s="73"/>
      <c r="C120" s="73"/>
      <c r="D120" s="73"/>
      <c r="E120" s="73"/>
      <c r="F120" s="73"/>
      <c r="G120" s="73"/>
      <c r="H120" s="73"/>
      <c r="I120" s="73"/>
      <c r="J120" s="73"/>
    </row>
    <row r="121" spans="2:10" s="74" customFormat="1" ht="20.100000000000001" customHeight="1">
      <c r="B121" s="73"/>
      <c r="C121" s="73"/>
      <c r="D121" s="73"/>
      <c r="E121" s="73"/>
      <c r="F121" s="73"/>
      <c r="G121" s="73"/>
      <c r="H121" s="73"/>
      <c r="I121" s="73"/>
      <c r="J121" s="73"/>
    </row>
    <row r="122" spans="2:10" s="74" customFormat="1" ht="20.100000000000001" customHeight="1">
      <c r="B122" s="73"/>
      <c r="C122" s="73"/>
      <c r="D122" s="73"/>
      <c r="E122" s="73"/>
      <c r="F122" s="73"/>
      <c r="G122" s="73"/>
      <c r="H122" s="73"/>
      <c r="I122" s="73"/>
      <c r="J122" s="73"/>
    </row>
    <row r="123" spans="2:10" s="74" customFormat="1" ht="20.100000000000001" customHeight="1">
      <c r="B123" s="73"/>
      <c r="C123" s="73"/>
      <c r="D123" s="73"/>
      <c r="E123" s="73"/>
      <c r="F123" s="73"/>
      <c r="G123" s="73"/>
      <c r="H123" s="73"/>
      <c r="I123" s="73"/>
      <c r="J123" s="73"/>
    </row>
    <row r="124" spans="2:10" s="74" customFormat="1" ht="20.100000000000001" customHeight="1">
      <c r="B124" s="73"/>
      <c r="C124" s="73"/>
      <c r="D124" s="73"/>
      <c r="E124" s="73"/>
      <c r="F124" s="73"/>
      <c r="G124" s="73"/>
      <c r="H124" s="73"/>
      <c r="I124" s="73"/>
      <c r="J124" s="73"/>
    </row>
    <row r="125" spans="2:10" s="74" customFormat="1" ht="20.100000000000001" customHeight="1">
      <c r="B125" s="73"/>
      <c r="C125" s="73"/>
      <c r="D125" s="73"/>
      <c r="E125" s="73"/>
      <c r="F125" s="73"/>
      <c r="G125" s="73"/>
      <c r="H125" s="73"/>
      <c r="I125" s="73"/>
      <c r="J125" s="73"/>
    </row>
    <row r="126" spans="2:10" s="74" customFormat="1" ht="20.100000000000001" customHeight="1">
      <c r="B126" s="73"/>
      <c r="C126" s="73"/>
      <c r="D126" s="73"/>
      <c r="E126" s="73"/>
      <c r="F126" s="73"/>
      <c r="G126" s="73"/>
      <c r="H126" s="73"/>
      <c r="I126" s="73"/>
      <c r="J126" s="73"/>
    </row>
    <row r="127" spans="2:10" s="74" customFormat="1" ht="20.100000000000001" customHeight="1">
      <c r="B127" s="73"/>
      <c r="C127" s="73"/>
      <c r="D127" s="73"/>
      <c r="E127" s="73"/>
      <c r="F127" s="73"/>
      <c r="G127" s="73"/>
      <c r="H127" s="73"/>
      <c r="I127" s="73"/>
      <c r="J127" s="73"/>
    </row>
    <row r="128" spans="2:10" s="74" customFormat="1" ht="20.100000000000001" customHeight="1">
      <c r="B128" s="73"/>
      <c r="C128" s="73"/>
      <c r="D128" s="73"/>
      <c r="E128" s="73"/>
      <c r="F128" s="73"/>
      <c r="G128" s="73"/>
      <c r="H128" s="73"/>
      <c r="I128" s="73"/>
      <c r="J128" s="73"/>
    </row>
    <row r="129" spans="2:10" s="74" customFormat="1" ht="20.100000000000001" customHeight="1">
      <c r="B129" s="73"/>
      <c r="C129" s="73"/>
      <c r="D129" s="73"/>
      <c r="E129" s="73"/>
      <c r="F129" s="73"/>
      <c r="G129" s="73"/>
      <c r="H129" s="73"/>
      <c r="I129" s="73"/>
      <c r="J129" s="73"/>
    </row>
    <row r="130" spans="2:10" s="74" customFormat="1" ht="20.100000000000001" customHeight="1">
      <c r="B130" s="73"/>
      <c r="C130" s="73"/>
      <c r="D130" s="73"/>
      <c r="E130" s="73"/>
      <c r="F130" s="73"/>
      <c r="G130" s="73"/>
      <c r="H130" s="73"/>
      <c r="I130" s="73"/>
      <c r="J130" s="73"/>
    </row>
    <row r="131" spans="2:10" s="74" customFormat="1" ht="20.100000000000001" customHeight="1">
      <c r="B131" s="73"/>
      <c r="C131" s="73"/>
      <c r="D131" s="73"/>
      <c r="E131" s="73"/>
      <c r="F131" s="73"/>
      <c r="G131" s="73"/>
      <c r="H131" s="73"/>
      <c r="I131" s="73"/>
      <c r="J131" s="73"/>
    </row>
    <row r="132" spans="2:10" s="74" customFormat="1" ht="20.100000000000001" customHeight="1">
      <c r="B132" s="73"/>
      <c r="C132" s="73"/>
      <c r="D132" s="73"/>
      <c r="E132" s="73"/>
      <c r="F132" s="73"/>
      <c r="G132" s="73"/>
      <c r="H132" s="73"/>
      <c r="I132" s="73"/>
      <c r="J132" s="73"/>
    </row>
    <row r="133" spans="2:10" s="74" customFormat="1" ht="20.100000000000001" customHeight="1">
      <c r="B133" s="73"/>
      <c r="C133" s="73"/>
      <c r="D133" s="73"/>
      <c r="E133" s="73"/>
      <c r="F133" s="73"/>
      <c r="G133" s="73"/>
      <c r="H133" s="73"/>
      <c r="I133" s="73"/>
      <c r="J133" s="73"/>
    </row>
    <row r="134" spans="2:10" s="74" customFormat="1" ht="20.100000000000001" customHeight="1">
      <c r="B134" s="73"/>
      <c r="C134" s="73"/>
      <c r="D134" s="73"/>
      <c r="E134" s="73"/>
      <c r="F134" s="73"/>
      <c r="G134" s="73"/>
      <c r="H134" s="73"/>
      <c r="I134" s="73"/>
      <c r="J134" s="73"/>
    </row>
    <row r="135" spans="2:10" s="74" customFormat="1" ht="20.100000000000001" customHeight="1">
      <c r="B135" s="73"/>
      <c r="C135" s="73"/>
      <c r="D135" s="73"/>
      <c r="E135" s="73"/>
      <c r="F135" s="73"/>
      <c r="G135" s="73"/>
      <c r="H135" s="73"/>
      <c r="I135" s="73"/>
      <c r="J135" s="73"/>
    </row>
    <row r="136" spans="2:10" s="74" customFormat="1" ht="20.100000000000001" customHeight="1">
      <c r="B136" s="73"/>
      <c r="C136" s="73"/>
      <c r="D136" s="73"/>
      <c r="E136" s="73"/>
      <c r="F136" s="73"/>
      <c r="G136" s="73"/>
      <c r="H136" s="73"/>
      <c r="I136" s="73"/>
      <c r="J136" s="73"/>
    </row>
    <row r="137" spans="2:10" s="74" customFormat="1" ht="20.100000000000001" customHeight="1">
      <c r="B137" s="73"/>
      <c r="C137" s="73"/>
      <c r="D137" s="73"/>
      <c r="E137" s="73"/>
      <c r="F137" s="73"/>
      <c r="G137" s="73"/>
      <c r="H137" s="73"/>
      <c r="I137" s="73"/>
      <c r="J137" s="73"/>
    </row>
    <row r="138" spans="2:10" s="74" customFormat="1" ht="20.100000000000001" customHeight="1">
      <c r="B138" s="73"/>
      <c r="C138" s="73"/>
      <c r="D138" s="73"/>
      <c r="E138" s="73"/>
      <c r="F138" s="73"/>
      <c r="G138" s="73"/>
      <c r="H138" s="73"/>
      <c r="I138" s="73"/>
      <c r="J138" s="73"/>
    </row>
    <row r="139" spans="2:10" s="74" customFormat="1" ht="20.100000000000001" customHeight="1">
      <c r="B139" s="73"/>
      <c r="C139" s="73"/>
      <c r="D139" s="73"/>
      <c r="E139" s="73"/>
      <c r="F139" s="73"/>
      <c r="G139" s="73"/>
      <c r="H139" s="73"/>
      <c r="I139" s="73"/>
      <c r="J139" s="73"/>
    </row>
    <row r="140" spans="2:10" s="74" customFormat="1" ht="20.100000000000001" customHeight="1">
      <c r="B140" s="73"/>
      <c r="C140" s="73"/>
      <c r="D140" s="73"/>
      <c r="E140" s="73"/>
      <c r="F140" s="73"/>
      <c r="G140" s="73"/>
      <c r="H140" s="73"/>
      <c r="I140" s="73"/>
      <c r="J140" s="73"/>
    </row>
    <row r="141" spans="2:10" s="74" customFormat="1" ht="20.100000000000001" customHeight="1">
      <c r="B141" s="73"/>
      <c r="C141" s="73"/>
      <c r="D141" s="73"/>
      <c r="E141" s="73"/>
      <c r="F141" s="73"/>
      <c r="G141" s="73"/>
      <c r="H141" s="73"/>
      <c r="I141" s="73"/>
      <c r="J141" s="73"/>
    </row>
    <row r="142" spans="2:10" s="74" customFormat="1" ht="20.100000000000001" customHeight="1">
      <c r="B142" s="73"/>
      <c r="C142" s="73"/>
      <c r="D142" s="73"/>
      <c r="E142" s="73"/>
      <c r="F142" s="73"/>
      <c r="G142" s="73"/>
      <c r="H142" s="73"/>
      <c r="I142" s="73"/>
      <c r="J142" s="73"/>
    </row>
    <row r="143" spans="2:10" s="74" customFormat="1" ht="20.100000000000001" customHeight="1">
      <c r="B143" s="73"/>
      <c r="C143" s="73"/>
      <c r="D143" s="73"/>
      <c r="E143" s="73"/>
      <c r="F143" s="73"/>
      <c r="G143" s="73"/>
      <c r="H143" s="73"/>
      <c r="I143" s="73"/>
      <c r="J143" s="73"/>
    </row>
    <row r="144" spans="2:10" s="74" customFormat="1" ht="20.100000000000001" customHeight="1">
      <c r="B144" s="73"/>
      <c r="C144" s="73"/>
      <c r="D144" s="73"/>
      <c r="E144" s="73"/>
      <c r="F144" s="73"/>
      <c r="G144" s="73"/>
      <c r="H144" s="73"/>
      <c r="I144" s="73"/>
      <c r="J144" s="73"/>
    </row>
    <row r="145" spans="2:10" s="74" customFormat="1" ht="20.100000000000001" customHeight="1">
      <c r="B145" s="73"/>
      <c r="C145" s="73"/>
      <c r="D145" s="73"/>
      <c r="E145" s="73"/>
      <c r="F145" s="73"/>
      <c r="G145" s="73"/>
      <c r="H145" s="73"/>
      <c r="I145" s="73"/>
      <c r="J145" s="73"/>
    </row>
    <row r="146" spans="2:10" s="74" customFormat="1" ht="20.100000000000001" customHeight="1">
      <c r="B146" s="73"/>
      <c r="C146" s="73"/>
      <c r="D146" s="73"/>
      <c r="E146" s="73"/>
      <c r="F146" s="73"/>
      <c r="G146" s="73"/>
      <c r="H146" s="73"/>
      <c r="I146" s="73"/>
      <c r="J146" s="73"/>
    </row>
    <row r="147" spans="2:10" s="74" customFormat="1" ht="20.100000000000001" customHeight="1">
      <c r="B147" s="73"/>
      <c r="C147" s="73"/>
      <c r="D147" s="73"/>
      <c r="E147" s="73"/>
      <c r="F147" s="73"/>
      <c r="G147" s="73"/>
      <c r="H147" s="73"/>
      <c r="I147" s="73"/>
      <c r="J147" s="73"/>
    </row>
    <row r="148" spans="2:10" s="74" customFormat="1" ht="20.100000000000001" customHeight="1">
      <c r="B148" s="73"/>
      <c r="C148" s="73"/>
      <c r="D148" s="73"/>
      <c r="E148" s="73"/>
      <c r="F148" s="73"/>
      <c r="G148" s="73"/>
      <c r="H148" s="73"/>
      <c r="I148" s="73"/>
      <c r="J148" s="73"/>
    </row>
    <row r="149" spans="2:10" s="74" customFormat="1" ht="20.100000000000001" customHeight="1">
      <c r="B149" s="73"/>
      <c r="C149" s="73"/>
      <c r="D149" s="73"/>
      <c r="E149" s="73"/>
      <c r="F149" s="73"/>
      <c r="G149" s="73"/>
      <c r="H149" s="73"/>
      <c r="I149" s="73"/>
      <c r="J149" s="73"/>
    </row>
    <row r="150" spans="2:10" s="74" customFormat="1" ht="20.100000000000001" customHeight="1">
      <c r="B150" s="73"/>
      <c r="C150" s="73"/>
      <c r="D150" s="73"/>
      <c r="E150" s="73"/>
      <c r="F150" s="73"/>
      <c r="G150" s="73"/>
      <c r="H150" s="73"/>
      <c r="I150" s="73"/>
      <c r="J150" s="73"/>
    </row>
    <row r="151" spans="2:10" s="74" customFormat="1" ht="20.100000000000001" customHeight="1">
      <c r="B151" s="73"/>
      <c r="C151" s="73"/>
      <c r="D151" s="73"/>
      <c r="E151" s="73"/>
      <c r="F151" s="73"/>
      <c r="G151" s="73"/>
      <c r="H151" s="73"/>
      <c r="I151" s="73"/>
      <c r="J151" s="73"/>
    </row>
    <row r="152" spans="2:10" s="74" customFormat="1" ht="20.100000000000001" customHeight="1">
      <c r="B152" s="73"/>
      <c r="C152" s="73"/>
      <c r="D152" s="73"/>
      <c r="E152" s="73"/>
      <c r="F152" s="73"/>
      <c r="G152" s="73"/>
      <c r="H152" s="73"/>
      <c r="I152" s="73"/>
      <c r="J152" s="73"/>
    </row>
    <row r="153" spans="2:10" s="74" customFormat="1" ht="20.100000000000001" customHeight="1">
      <c r="B153" s="73"/>
      <c r="C153" s="73"/>
      <c r="D153" s="73"/>
      <c r="E153" s="73"/>
      <c r="F153" s="73"/>
      <c r="G153" s="73"/>
      <c r="H153" s="73"/>
      <c r="I153" s="73"/>
      <c r="J153" s="73"/>
    </row>
    <row r="154" spans="2:10" s="74" customFormat="1" ht="20.100000000000001" customHeight="1">
      <c r="B154" s="73"/>
      <c r="C154" s="73"/>
      <c r="D154" s="73"/>
      <c r="E154" s="73"/>
      <c r="F154" s="73"/>
      <c r="G154" s="73"/>
      <c r="H154" s="73"/>
      <c r="I154" s="73"/>
      <c r="J154" s="73"/>
    </row>
    <row r="155" spans="2:10" s="74" customFormat="1" ht="20.100000000000001" customHeight="1">
      <c r="B155" s="73"/>
      <c r="C155" s="73"/>
      <c r="D155" s="73"/>
      <c r="E155" s="73"/>
      <c r="F155" s="73"/>
      <c r="G155" s="73"/>
      <c r="H155" s="73"/>
      <c r="I155" s="73"/>
      <c r="J155" s="73"/>
    </row>
    <row r="156" spans="2:10" s="74" customFormat="1" ht="20.100000000000001" customHeight="1">
      <c r="B156" s="73"/>
      <c r="C156" s="73"/>
      <c r="D156" s="73"/>
      <c r="E156" s="73"/>
      <c r="F156" s="73"/>
      <c r="G156" s="73"/>
      <c r="H156" s="73"/>
      <c r="I156" s="73"/>
      <c r="J156" s="73"/>
    </row>
    <row r="157" spans="2:10" s="74" customFormat="1" ht="20.100000000000001" customHeight="1">
      <c r="B157" s="73"/>
      <c r="C157" s="73"/>
      <c r="D157" s="73"/>
      <c r="E157" s="73"/>
      <c r="F157" s="73"/>
      <c r="G157" s="73"/>
      <c r="H157" s="73"/>
      <c r="I157" s="73"/>
      <c r="J157" s="73"/>
    </row>
    <row r="158" spans="2:10" s="74" customFormat="1" ht="20.100000000000001" customHeight="1">
      <c r="B158" s="73"/>
      <c r="C158" s="73"/>
      <c r="D158" s="73"/>
      <c r="E158" s="73"/>
      <c r="F158" s="73"/>
      <c r="G158" s="73"/>
      <c r="H158" s="73"/>
      <c r="I158" s="73"/>
      <c r="J158" s="73"/>
    </row>
    <row r="159" spans="2:10" s="74" customFormat="1" ht="20.100000000000001" customHeight="1">
      <c r="B159" s="73"/>
      <c r="C159" s="73"/>
      <c r="D159" s="73"/>
      <c r="E159" s="73"/>
      <c r="F159" s="73"/>
      <c r="G159" s="73"/>
      <c r="H159" s="73"/>
      <c r="I159" s="73"/>
      <c r="J159" s="73"/>
    </row>
    <row r="160" spans="2:10" s="74" customFormat="1" ht="20.100000000000001" customHeight="1">
      <c r="B160" s="73"/>
      <c r="C160" s="73"/>
      <c r="D160" s="73"/>
      <c r="E160" s="73"/>
      <c r="F160" s="73"/>
      <c r="G160" s="73"/>
      <c r="H160" s="73"/>
      <c r="I160" s="73"/>
      <c r="J160" s="73"/>
    </row>
    <row r="161" spans="2:10" s="74" customFormat="1" ht="20.100000000000001" customHeight="1">
      <c r="B161" s="73"/>
      <c r="C161" s="73"/>
      <c r="D161" s="73"/>
      <c r="E161" s="73"/>
      <c r="F161" s="73"/>
      <c r="G161" s="73"/>
      <c r="H161" s="73"/>
      <c r="I161" s="73"/>
      <c r="J161" s="73"/>
    </row>
    <row r="162" spans="2:10" s="74" customFormat="1" ht="20.100000000000001" customHeight="1">
      <c r="B162" s="73"/>
      <c r="C162" s="73"/>
      <c r="D162" s="73"/>
      <c r="E162" s="73"/>
      <c r="F162" s="73"/>
      <c r="G162" s="73"/>
      <c r="H162" s="73"/>
      <c r="I162" s="73"/>
      <c r="J162" s="73"/>
    </row>
    <row r="163" spans="2:10" s="74" customFormat="1" ht="20.100000000000001" customHeight="1">
      <c r="B163" s="73"/>
      <c r="C163" s="73"/>
      <c r="D163" s="73"/>
      <c r="E163" s="73"/>
      <c r="F163" s="73"/>
      <c r="G163" s="73"/>
      <c r="H163" s="73"/>
      <c r="I163" s="73"/>
      <c r="J163" s="73"/>
    </row>
    <row r="164" spans="2:10" s="74" customFormat="1" ht="20.100000000000001" customHeight="1">
      <c r="B164" s="73"/>
      <c r="C164" s="73"/>
      <c r="D164" s="73"/>
      <c r="E164" s="73"/>
      <c r="F164" s="73"/>
      <c r="G164" s="73"/>
      <c r="H164" s="73"/>
      <c r="I164" s="73"/>
      <c r="J164" s="73"/>
    </row>
    <row r="165" spans="2:10" s="74" customFormat="1" ht="20.100000000000001" customHeight="1">
      <c r="B165" s="73"/>
      <c r="C165" s="73"/>
      <c r="D165" s="73"/>
      <c r="E165" s="73"/>
      <c r="F165" s="73"/>
      <c r="G165" s="73"/>
      <c r="H165" s="73"/>
      <c r="I165" s="73"/>
      <c r="J165" s="73"/>
    </row>
    <row r="166" spans="2:10" s="74" customFormat="1" ht="20.100000000000001" customHeight="1">
      <c r="B166" s="73"/>
      <c r="C166" s="73"/>
      <c r="D166" s="73"/>
      <c r="E166" s="73"/>
      <c r="F166" s="73"/>
      <c r="G166" s="73"/>
      <c r="H166" s="73"/>
      <c r="I166" s="73"/>
      <c r="J166" s="73"/>
    </row>
    <row r="167" spans="2:10" s="74" customFormat="1" ht="20.100000000000001" customHeight="1">
      <c r="B167" s="73"/>
      <c r="C167" s="73"/>
      <c r="D167" s="73"/>
      <c r="E167" s="73"/>
      <c r="F167" s="73"/>
      <c r="G167" s="73"/>
      <c r="H167" s="73"/>
      <c r="I167" s="73"/>
      <c r="J167" s="73"/>
    </row>
    <row r="168" spans="2:10" s="74" customFormat="1" ht="20.100000000000001" customHeight="1">
      <c r="B168" s="73"/>
      <c r="C168" s="73"/>
      <c r="D168" s="73"/>
      <c r="E168" s="73"/>
      <c r="F168" s="73"/>
      <c r="G168" s="73"/>
      <c r="H168" s="73"/>
      <c r="I168" s="73"/>
      <c r="J168" s="73"/>
    </row>
    <row r="169" spans="2:10" s="74" customFormat="1" ht="20.100000000000001" customHeight="1">
      <c r="B169" s="73"/>
      <c r="C169" s="73"/>
      <c r="D169" s="73"/>
      <c r="E169" s="73"/>
      <c r="F169" s="73"/>
      <c r="G169" s="73"/>
      <c r="H169" s="73"/>
      <c r="I169" s="73"/>
      <c r="J169" s="73"/>
    </row>
    <row r="170" spans="2:10" s="74" customFormat="1" ht="20.100000000000001" customHeight="1">
      <c r="B170" s="73"/>
      <c r="C170" s="73"/>
      <c r="D170" s="73"/>
      <c r="E170" s="73"/>
      <c r="F170" s="73"/>
      <c r="G170" s="73"/>
      <c r="H170" s="73"/>
      <c r="I170" s="73"/>
      <c r="J170" s="73"/>
    </row>
    <row r="171" spans="2:10" s="74" customFormat="1" ht="20.100000000000001" customHeight="1">
      <c r="B171" s="73"/>
      <c r="C171" s="73"/>
      <c r="D171" s="73"/>
      <c r="E171" s="73"/>
      <c r="F171" s="73"/>
      <c r="G171" s="73"/>
      <c r="H171" s="73"/>
      <c r="I171" s="73"/>
      <c r="J171" s="73"/>
    </row>
    <row r="172" spans="2:10" s="74" customFormat="1" ht="20.100000000000001" customHeight="1">
      <c r="B172" s="73"/>
      <c r="C172" s="73"/>
      <c r="D172" s="73"/>
      <c r="E172" s="73"/>
      <c r="F172" s="73"/>
      <c r="G172" s="73"/>
      <c r="H172" s="73"/>
      <c r="I172" s="73"/>
      <c r="J172" s="73"/>
    </row>
    <row r="173" spans="2:10" s="74" customFormat="1" ht="20.100000000000001" customHeight="1">
      <c r="B173" s="73"/>
      <c r="C173" s="73"/>
      <c r="D173" s="73"/>
      <c r="E173" s="73"/>
      <c r="F173" s="73"/>
      <c r="G173" s="73"/>
      <c r="H173" s="73"/>
      <c r="I173" s="73"/>
      <c r="J173" s="73"/>
    </row>
    <row r="174" spans="2:10" s="74" customFormat="1" ht="20.100000000000001" customHeight="1">
      <c r="B174" s="73"/>
      <c r="C174" s="73"/>
      <c r="D174" s="73"/>
      <c r="E174" s="73"/>
      <c r="F174" s="73"/>
      <c r="G174" s="73"/>
      <c r="H174" s="73"/>
      <c r="I174" s="73"/>
      <c r="J174" s="73"/>
    </row>
    <row r="175" spans="2:10" s="74" customFormat="1" ht="20.100000000000001" customHeight="1">
      <c r="B175" s="73"/>
      <c r="C175" s="73"/>
      <c r="D175" s="73"/>
      <c r="E175" s="73"/>
      <c r="F175" s="73"/>
      <c r="G175" s="73"/>
      <c r="H175" s="73"/>
      <c r="I175" s="73"/>
      <c r="J175" s="73"/>
    </row>
    <row r="176" spans="2:10" s="74" customFormat="1" ht="20.100000000000001" customHeight="1">
      <c r="B176" s="73"/>
      <c r="C176" s="73"/>
      <c r="D176" s="73"/>
      <c r="E176" s="73"/>
      <c r="F176" s="73"/>
      <c r="G176" s="73"/>
      <c r="H176" s="73"/>
      <c r="I176" s="73"/>
      <c r="J176" s="73"/>
    </row>
    <row r="177" spans="2:10" s="74" customFormat="1" ht="20.100000000000001" customHeight="1">
      <c r="B177" s="73"/>
      <c r="C177" s="73"/>
      <c r="D177" s="73"/>
      <c r="E177" s="73"/>
      <c r="F177" s="73"/>
      <c r="G177" s="73"/>
      <c r="H177" s="73"/>
      <c r="I177" s="73"/>
      <c r="J177" s="73"/>
    </row>
    <row r="178" spans="2:10" s="74" customFormat="1" ht="20.100000000000001" customHeight="1">
      <c r="B178" s="73"/>
      <c r="C178" s="73"/>
      <c r="D178" s="73"/>
      <c r="E178" s="73"/>
      <c r="F178" s="73"/>
      <c r="G178" s="73"/>
      <c r="H178" s="73"/>
      <c r="I178" s="73"/>
      <c r="J178" s="73"/>
    </row>
    <row r="179" spans="2:10" s="74" customFormat="1" ht="20.100000000000001" customHeight="1">
      <c r="B179" s="73"/>
      <c r="C179" s="73"/>
      <c r="D179" s="73"/>
      <c r="E179" s="73"/>
      <c r="F179" s="73"/>
      <c r="G179" s="73"/>
      <c r="H179" s="73"/>
      <c r="I179" s="73"/>
      <c r="J179" s="73"/>
    </row>
    <row r="180" spans="2:10" s="74" customFormat="1" ht="20.100000000000001" customHeight="1">
      <c r="B180" s="73"/>
      <c r="C180" s="73"/>
      <c r="D180" s="73"/>
      <c r="E180" s="73"/>
      <c r="F180" s="73"/>
      <c r="G180" s="73"/>
      <c r="H180" s="73"/>
      <c r="I180" s="73"/>
      <c r="J180" s="73"/>
    </row>
    <row r="181" spans="2:10" s="74" customFormat="1" ht="20.100000000000001" customHeight="1">
      <c r="B181" s="73"/>
      <c r="C181" s="73"/>
      <c r="D181" s="73"/>
      <c r="E181" s="73"/>
      <c r="F181" s="73"/>
      <c r="G181" s="73"/>
      <c r="H181" s="73"/>
      <c r="I181" s="73"/>
      <c r="J181" s="73"/>
    </row>
    <row r="182" spans="2:10" s="74" customFormat="1" ht="20.100000000000001" customHeight="1">
      <c r="B182" s="73"/>
      <c r="C182" s="73"/>
      <c r="D182" s="73"/>
      <c r="E182" s="73"/>
      <c r="F182" s="73"/>
      <c r="G182" s="73"/>
      <c r="H182" s="73"/>
      <c r="I182" s="73"/>
      <c r="J182" s="73"/>
    </row>
    <row r="183" spans="2:10" s="74" customFormat="1" ht="20.100000000000001" customHeight="1">
      <c r="B183" s="73"/>
      <c r="C183" s="73"/>
      <c r="D183" s="73"/>
      <c r="E183" s="73"/>
      <c r="F183" s="73"/>
      <c r="G183" s="73"/>
      <c r="H183" s="73"/>
      <c r="I183" s="73"/>
      <c r="J183" s="73"/>
    </row>
    <row r="184" spans="2:10" s="74" customFormat="1" ht="20.100000000000001" customHeight="1">
      <c r="B184" s="73"/>
      <c r="C184" s="73"/>
      <c r="D184" s="73"/>
      <c r="E184" s="73"/>
      <c r="F184" s="73"/>
      <c r="G184" s="73"/>
      <c r="H184" s="73"/>
      <c r="I184" s="73"/>
      <c r="J184" s="73"/>
    </row>
    <row r="185" spans="2:10" s="74" customFormat="1" ht="20.100000000000001" customHeight="1">
      <c r="B185" s="73"/>
      <c r="C185" s="73"/>
      <c r="D185" s="73"/>
      <c r="E185" s="73"/>
      <c r="F185" s="73"/>
      <c r="G185" s="73"/>
      <c r="H185" s="73"/>
      <c r="I185" s="73"/>
      <c r="J185" s="73"/>
    </row>
    <row r="186" spans="2:10" s="74" customFormat="1" ht="20.100000000000001" customHeight="1">
      <c r="B186" s="73"/>
      <c r="C186" s="73"/>
      <c r="D186" s="73"/>
      <c r="E186" s="73"/>
      <c r="F186" s="73"/>
      <c r="G186" s="73"/>
      <c r="H186" s="73"/>
      <c r="I186" s="73"/>
      <c r="J186" s="73"/>
    </row>
    <row r="187" spans="2:10" s="74" customFormat="1" ht="20.100000000000001" customHeight="1">
      <c r="B187" s="73"/>
      <c r="C187" s="73"/>
      <c r="D187" s="73"/>
      <c r="E187" s="73"/>
      <c r="F187" s="73"/>
      <c r="G187" s="73"/>
      <c r="H187" s="73"/>
      <c r="I187" s="73"/>
      <c r="J187" s="73"/>
    </row>
    <row r="188" spans="2:10" s="74" customFormat="1" ht="20.100000000000001" customHeight="1">
      <c r="B188" s="73"/>
      <c r="C188" s="73"/>
      <c r="D188" s="73"/>
      <c r="E188" s="73"/>
      <c r="F188" s="73"/>
      <c r="G188" s="73"/>
      <c r="H188" s="73"/>
      <c r="I188" s="73"/>
      <c r="J188" s="73"/>
    </row>
    <row r="189" spans="2:10" s="74" customFormat="1" ht="20.100000000000001" customHeight="1">
      <c r="B189" s="73"/>
      <c r="C189" s="73"/>
      <c r="D189" s="73"/>
      <c r="E189" s="73"/>
      <c r="F189" s="73"/>
      <c r="G189" s="73"/>
      <c r="H189" s="73"/>
      <c r="I189" s="73"/>
      <c r="J189" s="73"/>
    </row>
    <row r="190" spans="2:10" s="74" customFormat="1" ht="20.100000000000001" customHeight="1">
      <c r="B190" s="73"/>
      <c r="C190" s="73"/>
      <c r="D190" s="73"/>
      <c r="E190" s="73"/>
      <c r="F190" s="73"/>
      <c r="G190" s="73"/>
      <c r="H190" s="73"/>
      <c r="I190" s="73"/>
      <c r="J190" s="73"/>
    </row>
    <row r="191" spans="2:10" ht="20.100000000000001" customHeight="1"/>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sheetData>
  <mergeCells count="38">
    <mergeCell ref="B8:B9"/>
    <mergeCell ref="C8:C9"/>
    <mergeCell ref="D8:D9"/>
    <mergeCell ref="B14:B15"/>
    <mergeCell ref="C14:C15"/>
    <mergeCell ref="D14:D15"/>
    <mergeCell ref="B12:B13"/>
    <mergeCell ref="C12:C13"/>
    <mergeCell ref="D12:D13"/>
    <mergeCell ref="A34:I34"/>
    <mergeCell ref="A35:I35"/>
    <mergeCell ref="B10:B11"/>
    <mergeCell ref="C10:C11"/>
    <mergeCell ref="D10:D11"/>
    <mergeCell ref="B18:B19"/>
    <mergeCell ref="C18:C19"/>
    <mergeCell ref="D18:D19"/>
    <mergeCell ref="B16:B17"/>
    <mergeCell ref="C16:C17"/>
    <mergeCell ref="D16:D17"/>
    <mergeCell ref="B22:B23"/>
    <mergeCell ref="C22:C23"/>
    <mergeCell ref="D22:D23"/>
    <mergeCell ref="B20:B21"/>
    <mergeCell ref="B30:B31"/>
    <mergeCell ref="C30:C31"/>
    <mergeCell ref="D30:D31"/>
    <mergeCell ref="D28:D29"/>
    <mergeCell ref="C20:C21"/>
    <mergeCell ref="D20:D21"/>
    <mergeCell ref="B26:B27"/>
    <mergeCell ref="C26:C27"/>
    <mergeCell ref="D26:D27"/>
    <mergeCell ref="B28:B29"/>
    <mergeCell ref="C28:C29"/>
    <mergeCell ref="B24:B25"/>
    <mergeCell ref="C24:C25"/>
    <mergeCell ref="D24:D25"/>
  </mergeCells>
  <pageMargins left="0.95" right="0.98425196850393704" top="0.94488188976377996" bottom="1.49606299212598" header="0.511811023622047" footer="1.1811023622047201"/>
  <pageSetup paperSize="9" firstPageNumber="401"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5"/>
  <sheetViews>
    <sheetView workbookViewId="0">
      <selection activeCell="Q12" sqref="Q12"/>
    </sheetView>
  </sheetViews>
  <sheetFormatPr defaultRowHeight="12.75"/>
  <cols>
    <col min="1" max="1" width="25.5703125" style="74" customWidth="1"/>
    <col min="2" max="4" width="10.7109375" style="73" hidden="1" customWidth="1"/>
    <col min="5" max="8" width="10.7109375" style="73" customWidth="1"/>
    <col min="9" max="9" width="9.140625" style="73"/>
    <col min="10" max="10" width="9.140625" style="74"/>
    <col min="11" max="16384" width="9.140625" style="86"/>
  </cols>
  <sheetData>
    <row r="1" spans="1:9" s="66" customFormat="1" ht="24" customHeight="1">
      <c r="A1" s="63" t="s">
        <v>684</v>
      </c>
      <c r="B1" s="64"/>
      <c r="C1" s="65"/>
      <c r="D1" s="65"/>
      <c r="E1" s="65"/>
      <c r="F1" s="65"/>
      <c r="G1" s="65"/>
      <c r="H1" s="65"/>
      <c r="I1" s="65"/>
    </row>
    <row r="2" spans="1:9" s="67" customFormat="1" ht="20.100000000000001" customHeight="1">
      <c r="A2" s="67" t="s">
        <v>56</v>
      </c>
      <c r="B2" s="68"/>
      <c r="C2" s="68"/>
      <c r="D2" s="68"/>
      <c r="E2" s="68"/>
      <c r="F2" s="68"/>
      <c r="G2" s="68"/>
      <c r="H2" s="68"/>
      <c r="I2" s="68"/>
    </row>
    <row r="3" spans="1:9" s="66" customFormat="1" ht="9.75" customHeight="1">
      <c r="A3" s="63"/>
      <c r="B3" s="64"/>
      <c r="C3" s="65"/>
      <c r="D3" s="65"/>
      <c r="E3" s="65"/>
      <c r="F3" s="65"/>
      <c r="G3" s="65"/>
      <c r="H3" s="65"/>
      <c r="I3" s="65"/>
    </row>
    <row r="4" spans="1:9" s="74" customFormat="1" ht="20.100000000000001" customHeight="1">
      <c r="A4" s="71"/>
      <c r="B4" s="72"/>
      <c r="C4" s="73"/>
      <c r="D4" s="49"/>
      <c r="E4" s="73"/>
      <c r="F4" s="73"/>
      <c r="G4" s="49"/>
      <c r="H4" s="49" t="s">
        <v>1</v>
      </c>
      <c r="I4" s="73"/>
    </row>
    <row r="5" spans="1:9" s="74" customFormat="1" ht="27" customHeight="1">
      <c r="A5" s="75"/>
      <c r="B5" s="51">
        <v>2010</v>
      </c>
      <c r="C5" s="76">
        <v>2014</v>
      </c>
      <c r="D5" s="76">
        <v>2015</v>
      </c>
      <c r="E5" s="76">
        <v>2016</v>
      </c>
      <c r="F5" s="76">
        <v>2017</v>
      </c>
      <c r="G5" s="76">
        <v>2018</v>
      </c>
      <c r="H5" s="76">
        <v>2019</v>
      </c>
      <c r="I5" s="76">
        <v>2020</v>
      </c>
    </row>
    <row r="6" spans="1:9" s="74" customFormat="1" ht="7.5" customHeight="1">
      <c r="A6" s="78"/>
      <c r="B6" s="79"/>
      <c r="C6" s="77"/>
      <c r="D6" s="77"/>
      <c r="E6" s="77"/>
      <c r="F6" s="77"/>
      <c r="G6" s="77"/>
      <c r="H6" s="77"/>
      <c r="I6" s="77"/>
    </row>
    <row r="7" spans="1:9" s="74" customFormat="1" ht="23.25" customHeight="1">
      <c r="A7" s="80" t="s">
        <v>30</v>
      </c>
      <c r="B7" s="89">
        <f t="shared" ref="B7:D7" si="0">SUM(B8:B31)</f>
        <v>281</v>
      </c>
      <c r="C7" s="89">
        <f t="shared" si="0"/>
        <v>782</v>
      </c>
      <c r="D7" s="89">
        <f t="shared" si="0"/>
        <v>1452</v>
      </c>
      <c r="E7" s="89">
        <v>1962</v>
      </c>
      <c r="F7" s="89">
        <v>2581.5</v>
      </c>
      <c r="G7" s="89">
        <v>2616.61</v>
      </c>
      <c r="H7" s="89">
        <v>2359.64</v>
      </c>
      <c r="I7" s="89">
        <v>2233.8999999999996</v>
      </c>
    </row>
    <row r="8" spans="1:9" s="74" customFormat="1" ht="20.25" customHeight="1">
      <c r="A8" s="38" t="s">
        <v>3</v>
      </c>
      <c r="B8" s="90">
        <v>0</v>
      </c>
      <c r="C8" s="90">
        <v>0</v>
      </c>
      <c r="D8" s="90">
        <v>0</v>
      </c>
      <c r="E8" s="90">
        <v>0</v>
      </c>
      <c r="F8" s="90">
        <v>0</v>
      </c>
      <c r="G8" s="90">
        <v>0</v>
      </c>
      <c r="H8" s="90">
        <v>0</v>
      </c>
      <c r="I8" s="56">
        <v>0</v>
      </c>
    </row>
    <row r="9" spans="1:9" s="74" customFormat="1" ht="20.25" customHeight="1">
      <c r="A9" s="399" t="s">
        <v>4</v>
      </c>
      <c r="B9" s="91"/>
      <c r="C9" s="91"/>
      <c r="D9" s="91"/>
      <c r="E9" s="90"/>
      <c r="F9" s="90"/>
      <c r="G9" s="90"/>
      <c r="H9" s="90"/>
      <c r="I9" s="56"/>
    </row>
    <row r="10" spans="1:9" s="74" customFormat="1" ht="20.25" customHeight="1">
      <c r="A10" s="38" t="s">
        <v>5</v>
      </c>
      <c r="B10" s="91">
        <v>5</v>
      </c>
      <c r="C10" s="91">
        <v>18</v>
      </c>
      <c r="D10" s="91">
        <v>41</v>
      </c>
      <c r="E10" s="90">
        <v>47</v>
      </c>
      <c r="F10" s="90">
        <v>76.5</v>
      </c>
      <c r="G10" s="90">
        <v>79.400000000000006</v>
      </c>
      <c r="H10" s="90">
        <v>78.3</v>
      </c>
      <c r="I10" s="56">
        <v>76.400000000000006</v>
      </c>
    </row>
    <row r="11" spans="1:9" s="74" customFormat="1" ht="20.25" customHeight="1">
      <c r="A11" s="399" t="s">
        <v>6</v>
      </c>
      <c r="B11" s="91"/>
      <c r="C11" s="91"/>
      <c r="D11" s="91"/>
      <c r="E11" s="90"/>
      <c r="F11" s="90"/>
      <c r="G11" s="90"/>
      <c r="H11" s="90"/>
      <c r="I11" s="56"/>
    </row>
    <row r="12" spans="1:9" s="74" customFormat="1" ht="20.25" customHeight="1">
      <c r="A12" s="38" t="s">
        <v>7</v>
      </c>
      <c r="B12" s="90">
        <v>0</v>
      </c>
      <c r="C12" s="91">
        <v>13</v>
      </c>
      <c r="D12" s="91">
        <v>16</v>
      </c>
      <c r="E12" s="90">
        <v>52</v>
      </c>
      <c r="F12" s="90">
        <v>70</v>
      </c>
      <c r="G12" s="90">
        <v>70</v>
      </c>
      <c r="H12" s="90">
        <v>70</v>
      </c>
      <c r="I12" s="56">
        <v>95.8</v>
      </c>
    </row>
    <row r="13" spans="1:9" s="74" customFormat="1" ht="20.25" customHeight="1">
      <c r="A13" s="399" t="s">
        <v>8</v>
      </c>
      <c r="B13" s="90"/>
      <c r="C13" s="91"/>
      <c r="D13" s="91"/>
      <c r="E13" s="90"/>
      <c r="F13" s="90"/>
      <c r="G13" s="90"/>
      <c r="H13" s="90"/>
      <c r="I13" s="56"/>
    </row>
    <row r="14" spans="1:9" s="74" customFormat="1" ht="20.25" customHeight="1">
      <c r="A14" s="38" t="s">
        <v>9</v>
      </c>
      <c r="B14" s="90">
        <v>0</v>
      </c>
      <c r="C14" s="90">
        <v>0</v>
      </c>
      <c r="D14" s="90">
        <v>0</v>
      </c>
      <c r="E14" s="90">
        <v>0</v>
      </c>
      <c r="F14" s="90">
        <v>0</v>
      </c>
      <c r="G14" s="90">
        <v>0</v>
      </c>
      <c r="H14" s="90">
        <v>0</v>
      </c>
      <c r="I14" s="56">
        <v>0</v>
      </c>
    </row>
    <row r="15" spans="1:9" s="74" customFormat="1" ht="20.25" customHeight="1">
      <c r="A15" s="399" t="s">
        <v>31</v>
      </c>
      <c r="B15" s="91"/>
      <c r="C15" s="91"/>
      <c r="D15" s="91"/>
      <c r="E15" s="90"/>
      <c r="F15" s="90"/>
      <c r="G15" s="90"/>
      <c r="H15" s="90"/>
      <c r="I15" s="56"/>
    </row>
    <row r="16" spans="1:9" s="74" customFormat="1" ht="20.25" customHeight="1">
      <c r="A16" s="38" t="s">
        <v>11</v>
      </c>
      <c r="B16" s="91">
        <v>19</v>
      </c>
      <c r="C16" s="91">
        <v>103</v>
      </c>
      <c r="D16" s="91">
        <v>264</v>
      </c>
      <c r="E16" s="90">
        <v>347</v>
      </c>
      <c r="F16" s="90">
        <v>429</v>
      </c>
      <c r="G16" s="90">
        <v>448.4</v>
      </c>
      <c r="H16" s="90">
        <v>384.3</v>
      </c>
      <c r="I16" s="56">
        <v>373.6</v>
      </c>
    </row>
    <row r="17" spans="1:9" s="74" customFormat="1" ht="20.25" customHeight="1">
      <c r="A17" s="399" t="s">
        <v>32</v>
      </c>
      <c r="B17" s="91"/>
      <c r="C17" s="91"/>
      <c r="D17" s="91"/>
      <c r="E17" s="90"/>
      <c r="F17" s="90"/>
      <c r="G17" s="90"/>
      <c r="H17" s="90"/>
      <c r="I17" s="56"/>
    </row>
    <row r="18" spans="1:9" s="74" customFormat="1" ht="20.25" customHeight="1">
      <c r="A18" s="38" t="s">
        <v>13</v>
      </c>
      <c r="B18" s="91">
        <v>17</v>
      </c>
      <c r="C18" s="91">
        <v>10</v>
      </c>
      <c r="D18" s="91">
        <v>11</v>
      </c>
      <c r="E18" s="90">
        <v>13</v>
      </c>
      <c r="F18" s="90">
        <v>15</v>
      </c>
      <c r="G18" s="90">
        <v>8.75</v>
      </c>
      <c r="H18" s="90">
        <v>11.35</v>
      </c>
      <c r="I18" s="56">
        <v>6.3</v>
      </c>
    </row>
    <row r="19" spans="1:9" s="74" customFormat="1" ht="20.25" customHeight="1">
      <c r="A19" s="399" t="s">
        <v>34</v>
      </c>
      <c r="B19" s="91"/>
      <c r="C19" s="91"/>
      <c r="D19" s="91"/>
      <c r="E19" s="90"/>
      <c r="F19" s="90"/>
      <c r="G19" s="90"/>
      <c r="H19" s="90"/>
      <c r="I19" s="56"/>
    </row>
    <row r="20" spans="1:9" s="74" customFormat="1" ht="20.25" customHeight="1">
      <c r="A20" s="38" t="s">
        <v>15</v>
      </c>
      <c r="B20" s="91">
        <v>34</v>
      </c>
      <c r="C20" s="91">
        <v>192</v>
      </c>
      <c r="D20" s="91">
        <v>267</v>
      </c>
      <c r="E20" s="90">
        <v>402</v>
      </c>
      <c r="F20" s="90">
        <v>486</v>
      </c>
      <c r="G20" s="90">
        <v>496.5</v>
      </c>
      <c r="H20" s="90">
        <v>477.8</v>
      </c>
      <c r="I20" s="90">
        <v>471.9</v>
      </c>
    </row>
    <row r="21" spans="1:9" s="74" customFormat="1" ht="20.25" customHeight="1">
      <c r="A21" s="399" t="s">
        <v>35</v>
      </c>
      <c r="B21" s="91"/>
      <c r="C21" s="91"/>
      <c r="D21" s="91"/>
      <c r="E21" s="90"/>
      <c r="F21" s="90"/>
      <c r="G21" s="90"/>
      <c r="H21" s="90"/>
      <c r="I21" s="90"/>
    </row>
    <row r="22" spans="1:9" s="74" customFormat="1" ht="20.25" customHeight="1">
      <c r="A22" s="38" t="s">
        <v>17</v>
      </c>
      <c r="B22" s="91">
        <v>13</v>
      </c>
      <c r="C22" s="91">
        <v>188</v>
      </c>
      <c r="D22" s="91">
        <v>396</v>
      </c>
      <c r="E22" s="90">
        <v>537</v>
      </c>
      <c r="F22" s="90">
        <v>757</v>
      </c>
      <c r="G22" s="90">
        <v>780</v>
      </c>
      <c r="H22" s="90">
        <v>666</v>
      </c>
      <c r="I22" s="90">
        <v>558.9</v>
      </c>
    </row>
    <row r="23" spans="1:9" s="74" customFormat="1" ht="20.25" customHeight="1">
      <c r="A23" s="399" t="s">
        <v>36</v>
      </c>
      <c r="B23" s="91"/>
      <c r="C23" s="91"/>
      <c r="D23" s="91"/>
      <c r="E23" s="90"/>
      <c r="F23" s="90"/>
      <c r="G23" s="90"/>
      <c r="H23" s="90"/>
      <c r="I23" s="90"/>
    </row>
    <row r="24" spans="1:9" s="74" customFormat="1" ht="20.25" customHeight="1">
      <c r="A24" s="38" t="s">
        <v>19</v>
      </c>
      <c r="B24" s="91">
        <v>47</v>
      </c>
      <c r="C24" s="91">
        <v>87</v>
      </c>
      <c r="D24" s="91">
        <v>265</v>
      </c>
      <c r="E24" s="90">
        <v>392</v>
      </c>
      <c r="F24" s="90">
        <v>552</v>
      </c>
      <c r="G24" s="90">
        <v>538.98</v>
      </c>
      <c r="H24" s="90">
        <v>515.54</v>
      </c>
      <c r="I24" s="90">
        <v>503.9</v>
      </c>
    </row>
    <row r="25" spans="1:9" s="74" customFormat="1" ht="20.25" customHeight="1">
      <c r="A25" s="399" t="s">
        <v>37</v>
      </c>
      <c r="B25" s="91"/>
      <c r="C25" s="91"/>
      <c r="D25" s="91"/>
      <c r="E25" s="90"/>
      <c r="F25" s="90"/>
      <c r="G25" s="90"/>
      <c r="H25" s="90"/>
      <c r="I25" s="90"/>
    </row>
    <row r="26" spans="1:9" s="74" customFormat="1" ht="20.25" customHeight="1">
      <c r="A26" s="38" t="s">
        <v>21</v>
      </c>
      <c r="B26" s="91">
        <v>52</v>
      </c>
      <c r="C26" s="91">
        <v>56</v>
      </c>
      <c r="D26" s="91">
        <v>60</v>
      </c>
      <c r="E26" s="90">
        <v>47</v>
      </c>
      <c r="F26" s="90">
        <v>48</v>
      </c>
      <c r="G26" s="90">
        <v>46.13</v>
      </c>
      <c r="H26" s="90">
        <v>46.43</v>
      </c>
      <c r="I26" s="90">
        <v>37.9</v>
      </c>
    </row>
    <row r="27" spans="1:9" s="74" customFormat="1" ht="20.25" customHeight="1">
      <c r="A27" s="399" t="s">
        <v>38</v>
      </c>
      <c r="B27" s="91"/>
      <c r="C27" s="91"/>
      <c r="D27" s="91"/>
      <c r="E27" s="90"/>
      <c r="F27" s="90"/>
      <c r="G27" s="90"/>
      <c r="H27" s="90"/>
      <c r="I27" s="90"/>
    </row>
    <row r="28" spans="1:9" s="74" customFormat="1" ht="20.25" customHeight="1">
      <c r="A28" s="38" t="s">
        <v>23</v>
      </c>
      <c r="B28" s="91">
        <v>79</v>
      </c>
      <c r="C28" s="91">
        <v>76</v>
      </c>
      <c r="D28" s="91">
        <v>77</v>
      </c>
      <c r="E28" s="90">
        <v>61</v>
      </c>
      <c r="F28" s="90">
        <v>73</v>
      </c>
      <c r="G28" s="90">
        <v>77.8</v>
      </c>
      <c r="H28" s="90">
        <v>62.920000000000009</v>
      </c>
      <c r="I28" s="90">
        <v>62.6</v>
      </c>
    </row>
    <row r="29" spans="1:9" s="74" customFormat="1" ht="20.25" customHeight="1">
      <c r="A29" s="399" t="s">
        <v>39</v>
      </c>
      <c r="B29" s="91"/>
      <c r="C29" s="91"/>
      <c r="D29" s="91"/>
      <c r="E29" s="90"/>
      <c r="F29" s="90"/>
      <c r="G29" s="90"/>
      <c r="H29" s="90"/>
      <c r="I29" s="90"/>
    </row>
    <row r="30" spans="1:9" s="74" customFormat="1" ht="20.25" customHeight="1">
      <c r="A30" s="38" t="s">
        <v>25</v>
      </c>
      <c r="B30" s="91">
        <v>15</v>
      </c>
      <c r="C30" s="91">
        <v>39</v>
      </c>
      <c r="D30" s="91">
        <v>55</v>
      </c>
      <c r="E30" s="90">
        <v>64</v>
      </c>
      <c r="F30" s="90">
        <v>75</v>
      </c>
      <c r="G30" s="90">
        <v>70.650000000000006</v>
      </c>
      <c r="H30" s="90">
        <v>47</v>
      </c>
      <c r="I30" s="90">
        <v>46.6</v>
      </c>
    </row>
    <row r="31" spans="1:9" s="74" customFormat="1" ht="20.25" customHeight="1">
      <c r="A31" s="399" t="s">
        <v>40</v>
      </c>
      <c r="B31" s="400"/>
      <c r="C31" s="400"/>
      <c r="D31" s="400"/>
      <c r="E31" s="400"/>
      <c r="F31" s="400"/>
      <c r="G31" s="400"/>
      <c r="H31" s="400"/>
      <c r="I31" s="77"/>
    </row>
    <row r="32" spans="1:9" s="74" customFormat="1" ht="9.75" customHeight="1">
      <c r="A32" s="81"/>
      <c r="B32" s="82"/>
      <c r="C32" s="82"/>
      <c r="D32" s="82"/>
      <c r="E32" s="82"/>
      <c r="F32" s="82"/>
      <c r="G32" s="82"/>
      <c r="H32" s="82"/>
      <c r="I32" s="82"/>
    </row>
    <row r="33" spans="1:9" s="74" customFormat="1" ht="9.75" customHeight="1">
      <c r="A33" s="83"/>
      <c r="B33" s="84"/>
      <c r="C33" s="84"/>
      <c r="D33" s="84"/>
      <c r="E33" s="84"/>
      <c r="F33" s="84"/>
      <c r="G33" s="84"/>
      <c r="H33" s="84"/>
      <c r="I33" s="77"/>
    </row>
    <row r="34" spans="1:9" s="74" customFormat="1" ht="20.100000000000001" hidden="1" customHeight="1">
      <c r="A34" s="539" t="s">
        <v>57</v>
      </c>
      <c r="B34" s="539"/>
      <c r="C34" s="539"/>
      <c r="D34" s="539"/>
      <c r="E34" s="539"/>
      <c r="F34" s="539"/>
      <c r="G34" s="539"/>
      <c r="H34" s="539"/>
      <c r="I34" s="539"/>
    </row>
    <row r="35" spans="1:9" s="74" customFormat="1" ht="20.100000000000001" customHeight="1">
      <c r="A35" s="540"/>
      <c r="B35" s="540"/>
      <c r="C35" s="540"/>
      <c r="D35" s="540"/>
      <c r="E35" s="540"/>
      <c r="F35" s="540"/>
      <c r="G35" s="540"/>
      <c r="H35" s="540"/>
      <c r="I35" s="540"/>
    </row>
    <row r="36" spans="1:9" s="74" customFormat="1" ht="20.100000000000001" customHeight="1">
      <c r="A36" s="401"/>
      <c r="B36" s="61"/>
      <c r="C36" s="77"/>
      <c r="D36" s="77"/>
      <c r="E36" s="77"/>
      <c r="F36" s="77"/>
      <c r="G36" s="77"/>
      <c r="H36" s="77"/>
      <c r="I36" s="77"/>
    </row>
    <row r="37" spans="1:9" s="74" customFormat="1" ht="20.100000000000001" customHeight="1">
      <c r="A37" s="62"/>
      <c r="B37" s="401"/>
      <c r="C37" s="77"/>
      <c r="D37" s="77"/>
      <c r="E37" s="77"/>
      <c r="F37" s="77"/>
      <c r="G37" s="77"/>
      <c r="H37" s="77"/>
      <c r="I37" s="77"/>
    </row>
    <row r="38" spans="1:9" s="74" customFormat="1" ht="20.100000000000001" customHeight="1">
      <c r="A38" s="75"/>
      <c r="B38" s="77"/>
      <c r="C38" s="77"/>
      <c r="D38" s="77"/>
      <c r="E38" s="77"/>
      <c r="F38" s="77"/>
      <c r="G38" s="77"/>
      <c r="H38" s="77"/>
      <c r="I38" s="77"/>
    </row>
    <row r="39" spans="1:9" s="74" customFormat="1" ht="20.100000000000001" customHeight="1">
      <c r="A39" s="75"/>
      <c r="B39" s="77"/>
      <c r="C39" s="77"/>
      <c r="D39" s="77"/>
      <c r="E39" s="77"/>
      <c r="F39" s="77"/>
      <c r="G39" s="77"/>
      <c r="H39" s="77"/>
      <c r="I39" s="77"/>
    </row>
    <row r="40" spans="1:9" s="74" customFormat="1" ht="20.100000000000001" customHeight="1">
      <c r="A40" s="75"/>
      <c r="B40" s="77"/>
      <c r="C40" s="77"/>
      <c r="D40" s="77"/>
      <c r="E40" s="77"/>
      <c r="F40" s="77"/>
      <c r="G40" s="77"/>
      <c r="H40" s="77"/>
      <c r="I40" s="77"/>
    </row>
    <row r="41" spans="1:9" s="74" customFormat="1" ht="20.100000000000001" customHeight="1">
      <c r="A41" s="75"/>
      <c r="B41" s="77"/>
      <c r="C41" s="77"/>
      <c r="D41" s="77"/>
      <c r="E41" s="77"/>
      <c r="F41" s="77"/>
      <c r="G41" s="77"/>
      <c r="H41" s="77"/>
      <c r="I41" s="77"/>
    </row>
    <row r="42" spans="1:9" s="74" customFormat="1" ht="20.100000000000001" customHeight="1">
      <c r="A42" s="75"/>
      <c r="B42" s="77"/>
      <c r="C42" s="77"/>
      <c r="D42" s="77"/>
      <c r="E42" s="77"/>
      <c r="F42" s="77"/>
      <c r="G42" s="77"/>
      <c r="H42" s="77"/>
      <c r="I42" s="77"/>
    </row>
    <row r="43" spans="1:9" s="74" customFormat="1" ht="20.100000000000001" customHeight="1">
      <c r="A43" s="75"/>
      <c r="B43" s="77"/>
      <c r="C43" s="77"/>
      <c r="D43" s="77"/>
      <c r="E43" s="77"/>
      <c r="F43" s="77"/>
      <c r="G43" s="77"/>
      <c r="H43" s="77"/>
      <c r="I43" s="77"/>
    </row>
    <row r="44" spans="1:9" s="74" customFormat="1" ht="20.100000000000001" customHeight="1">
      <c r="A44" s="75"/>
      <c r="B44" s="77"/>
      <c r="C44" s="77"/>
      <c r="D44" s="77"/>
      <c r="E44" s="77"/>
      <c r="F44" s="77"/>
      <c r="G44" s="77"/>
      <c r="H44" s="77"/>
      <c r="I44" s="77"/>
    </row>
    <row r="45" spans="1:9" s="74" customFormat="1" ht="20.100000000000001" customHeight="1">
      <c r="A45" s="75"/>
      <c r="B45" s="77"/>
      <c r="C45" s="77"/>
      <c r="D45" s="77"/>
      <c r="E45" s="77"/>
      <c r="F45" s="77"/>
      <c r="G45" s="77"/>
      <c r="H45" s="77"/>
      <c r="I45" s="77"/>
    </row>
    <row r="46" spans="1:9" s="74" customFormat="1" ht="20.100000000000001" customHeight="1">
      <c r="A46" s="75"/>
      <c r="B46" s="77"/>
      <c r="C46" s="77"/>
      <c r="D46" s="77"/>
      <c r="E46" s="77"/>
      <c r="F46" s="77"/>
      <c r="G46" s="77"/>
      <c r="H46" s="77"/>
      <c r="I46" s="77"/>
    </row>
    <row r="47" spans="1:9" s="74" customFormat="1" ht="20.100000000000001" customHeight="1">
      <c r="A47" s="75"/>
      <c r="B47" s="77"/>
      <c r="C47" s="77"/>
      <c r="D47" s="77"/>
      <c r="E47" s="77"/>
      <c r="F47" s="77"/>
      <c r="G47" s="77"/>
      <c r="H47" s="77"/>
      <c r="I47" s="77"/>
    </row>
    <row r="48" spans="1:9" s="74" customFormat="1" ht="20.100000000000001" customHeight="1">
      <c r="A48" s="75"/>
      <c r="B48" s="77"/>
      <c r="C48" s="77"/>
      <c r="D48" s="77"/>
      <c r="E48" s="77"/>
      <c r="F48" s="77"/>
      <c r="G48" s="77"/>
      <c r="H48" s="77"/>
      <c r="I48" s="77"/>
    </row>
    <row r="49" spans="1:9" s="74" customFormat="1" ht="20.100000000000001" customHeight="1">
      <c r="A49" s="75"/>
      <c r="B49" s="77"/>
      <c r="C49" s="77"/>
      <c r="D49" s="77"/>
      <c r="E49" s="77"/>
      <c r="F49" s="77"/>
      <c r="G49" s="77"/>
      <c r="H49" s="77"/>
      <c r="I49" s="77"/>
    </row>
    <row r="50" spans="1:9" s="74" customFormat="1" ht="20.100000000000001" customHeight="1">
      <c r="A50" s="75"/>
      <c r="B50" s="77"/>
      <c r="C50" s="77"/>
      <c r="D50" s="77"/>
      <c r="E50" s="77"/>
      <c r="F50" s="77"/>
      <c r="G50" s="77"/>
      <c r="H50" s="77"/>
      <c r="I50" s="77"/>
    </row>
    <row r="51" spans="1:9" s="74" customFormat="1" ht="20.100000000000001" customHeight="1">
      <c r="A51" s="75"/>
      <c r="B51" s="77"/>
      <c r="C51" s="77"/>
      <c r="D51" s="77"/>
      <c r="E51" s="77"/>
      <c r="F51" s="77"/>
      <c r="G51" s="77"/>
      <c r="H51" s="77"/>
      <c r="I51" s="77"/>
    </row>
    <row r="52" spans="1:9" s="74" customFormat="1" ht="20.100000000000001" customHeight="1">
      <c r="A52" s="75"/>
      <c r="B52" s="77"/>
      <c r="C52" s="77"/>
      <c r="D52" s="77"/>
      <c r="E52" s="77"/>
      <c r="F52" s="77"/>
      <c r="G52" s="77"/>
      <c r="H52" s="77"/>
      <c r="I52" s="77"/>
    </row>
    <row r="53" spans="1:9" s="74" customFormat="1" ht="20.100000000000001" customHeight="1">
      <c r="A53" s="75"/>
      <c r="B53" s="77"/>
      <c r="C53" s="77"/>
      <c r="D53" s="77"/>
      <c r="E53" s="77"/>
      <c r="F53" s="77"/>
      <c r="G53" s="77"/>
      <c r="H53" s="77"/>
      <c r="I53" s="77"/>
    </row>
    <row r="54" spans="1:9" s="74" customFormat="1" ht="20.100000000000001" customHeight="1">
      <c r="A54" s="75"/>
      <c r="B54" s="77"/>
      <c r="C54" s="77"/>
      <c r="D54" s="77"/>
      <c r="E54" s="77"/>
      <c r="F54" s="77"/>
      <c r="G54" s="77"/>
      <c r="H54" s="77"/>
      <c r="I54" s="77"/>
    </row>
    <row r="55" spans="1:9" s="74" customFormat="1" ht="20.100000000000001" customHeight="1">
      <c r="A55" s="75"/>
      <c r="B55" s="77"/>
      <c r="C55" s="77"/>
      <c r="D55" s="77"/>
      <c r="E55" s="77"/>
      <c r="F55" s="77"/>
      <c r="G55" s="77"/>
      <c r="H55" s="77"/>
      <c r="I55" s="77"/>
    </row>
    <row r="56" spans="1:9" s="74" customFormat="1" ht="20.100000000000001" customHeight="1">
      <c r="A56" s="75"/>
      <c r="B56" s="77"/>
      <c r="C56" s="77"/>
      <c r="D56" s="77"/>
      <c r="E56" s="77"/>
      <c r="F56" s="77"/>
      <c r="G56" s="77"/>
      <c r="H56" s="77"/>
      <c r="I56" s="77"/>
    </row>
    <row r="57" spans="1:9" s="74" customFormat="1" ht="20.100000000000001" customHeight="1">
      <c r="A57" s="75"/>
      <c r="B57" s="77"/>
      <c r="C57" s="77"/>
      <c r="D57" s="77"/>
      <c r="E57" s="77"/>
      <c r="F57" s="77"/>
      <c r="G57" s="77"/>
      <c r="H57" s="77"/>
      <c r="I57" s="77"/>
    </row>
    <row r="58" spans="1:9" s="74" customFormat="1" ht="20.100000000000001" customHeight="1">
      <c r="A58" s="75"/>
      <c r="B58" s="77"/>
      <c r="C58" s="77"/>
      <c r="D58" s="77"/>
      <c r="E58" s="77"/>
      <c r="F58" s="77"/>
      <c r="G58" s="77"/>
      <c r="H58" s="77"/>
      <c r="I58" s="77"/>
    </row>
    <row r="59" spans="1:9" s="74" customFormat="1" ht="20.100000000000001" customHeight="1">
      <c r="A59" s="75"/>
      <c r="B59" s="77"/>
      <c r="C59" s="77"/>
      <c r="D59" s="77"/>
      <c r="E59" s="77"/>
      <c r="F59" s="77"/>
      <c r="G59" s="77"/>
      <c r="H59" s="77"/>
      <c r="I59" s="77"/>
    </row>
    <row r="60" spans="1:9" s="74" customFormat="1" ht="20.100000000000001" customHeight="1">
      <c r="A60" s="75"/>
      <c r="B60" s="77"/>
      <c r="C60" s="77"/>
      <c r="D60" s="77"/>
      <c r="E60" s="77"/>
      <c r="F60" s="77"/>
      <c r="G60" s="77"/>
      <c r="H60" s="77"/>
      <c r="I60" s="77"/>
    </row>
    <row r="61" spans="1:9" s="74" customFormat="1" ht="20.100000000000001" customHeight="1">
      <c r="A61" s="75"/>
      <c r="B61" s="77"/>
      <c r="C61" s="77"/>
      <c r="D61" s="77"/>
      <c r="E61" s="77"/>
      <c r="F61" s="77"/>
      <c r="G61" s="77"/>
      <c r="H61" s="77"/>
      <c r="I61" s="77"/>
    </row>
    <row r="62" spans="1:9" s="74" customFormat="1" ht="20.100000000000001" customHeight="1">
      <c r="A62" s="75"/>
      <c r="B62" s="77"/>
      <c r="C62" s="77"/>
      <c r="D62" s="77"/>
      <c r="E62" s="77"/>
      <c r="F62" s="77"/>
      <c r="G62" s="77"/>
      <c r="H62" s="77"/>
      <c r="I62" s="77"/>
    </row>
    <row r="63" spans="1:9" s="74" customFormat="1" ht="20.100000000000001" customHeight="1">
      <c r="A63" s="75"/>
      <c r="B63" s="77"/>
      <c r="C63" s="77"/>
      <c r="D63" s="77"/>
      <c r="E63" s="77"/>
      <c r="F63" s="77"/>
      <c r="G63" s="77"/>
      <c r="H63" s="77"/>
      <c r="I63" s="77"/>
    </row>
    <row r="64" spans="1:9" s="74" customFormat="1" ht="20.100000000000001" customHeight="1">
      <c r="A64" s="75"/>
      <c r="B64" s="77"/>
      <c r="C64" s="77"/>
      <c r="D64" s="77"/>
      <c r="E64" s="77"/>
      <c r="F64" s="77"/>
      <c r="G64" s="77"/>
      <c r="H64" s="77"/>
      <c r="I64" s="77"/>
    </row>
    <row r="65" spans="1:9" s="74" customFormat="1" ht="20.100000000000001" customHeight="1">
      <c r="A65" s="75"/>
      <c r="B65" s="77"/>
      <c r="C65" s="77"/>
      <c r="D65" s="77"/>
      <c r="E65" s="77"/>
      <c r="F65" s="77"/>
      <c r="G65" s="77"/>
      <c r="H65" s="77"/>
      <c r="I65" s="77"/>
    </row>
    <row r="66" spans="1:9" s="74" customFormat="1" ht="20.100000000000001" customHeight="1">
      <c r="A66" s="75"/>
      <c r="B66" s="77"/>
      <c r="C66" s="77"/>
      <c r="D66" s="77"/>
      <c r="E66" s="77"/>
      <c r="F66" s="77"/>
      <c r="G66" s="77"/>
      <c r="H66" s="77"/>
      <c r="I66" s="77"/>
    </row>
    <row r="67" spans="1:9" s="74" customFormat="1" ht="20.100000000000001" customHeight="1">
      <c r="A67" s="75"/>
      <c r="B67" s="77"/>
      <c r="C67" s="77"/>
      <c r="D67" s="77"/>
      <c r="E67" s="77"/>
      <c r="F67" s="77"/>
      <c r="G67" s="77"/>
      <c r="H67" s="77"/>
      <c r="I67" s="77"/>
    </row>
    <row r="68" spans="1:9" s="74" customFormat="1" ht="20.100000000000001" customHeight="1">
      <c r="A68" s="75"/>
      <c r="B68" s="77"/>
      <c r="C68" s="77"/>
      <c r="D68" s="77"/>
      <c r="E68" s="77"/>
      <c r="F68" s="77"/>
      <c r="G68" s="77"/>
      <c r="H68" s="77"/>
      <c r="I68" s="77"/>
    </row>
    <row r="69" spans="1:9" s="74" customFormat="1" ht="20.100000000000001" customHeight="1">
      <c r="A69" s="75"/>
      <c r="B69" s="77"/>
      <c r="C69" s="77"/>
      <c r="D69" s="77"/>
      <c r="E69" s="77"/>
      <c r="F69" s="77"/>
      <c r="G69" s="77"/>
      <c r="H69" s="77"/>
      <c r="I69" s="77"/>
    </row>
    <row r="70" spans="1:9" s="74" customFormat="1" ht="20.100000000000001" customHeight="1">
      <c r="A70" s="75"/>
      <c r="B70" s="77"/>
      <c r="C70" s="77"/>
      <c r="D70" s="77"/>
      <c r="E70" s="77"/>
      <c r="F70" s="77"/>
      <c r="G70" s="77"/>
      <c r="H70" s="77"/>
      <c r="I70" s="77"/>
    </row>
    <row r="71" spans="1:9" s="74" customFormat="1" ht="20.100000000000001" customHeight="1">
      <c r="A71" s="75"/>
      <c r="B71" s="77"/>
      <c r="C71" s="77"/>
      <c r="D71" s="77"/>
      <c r="E71" s="77"/>
      <c r="F71" s="77"/>
      <c r="G71" s="77"/>
      <c r="H71" s="77"/>
      <c r="I71" s="77"/>
    </row>
    <row r="72" spans="1:9" s="74" customFormat="1" ht="20.100000000000001" customHeight="1">
      <c r="A72" s="75"/>
      <c r="B72" s="77"/>
      <c r="C72" s="77"/>
      <c r="D72" s="77"/>
      <c r="E72" s="77"/>
      <c r="F72" s="77"/>
      <c r="G72" s="77"/>
      <c r="H72" s="77"/>
      <c r="I72" s="77"/>
    </row>
    <row r="73" spans="1:9" s="74" customFormat="1" ht="20.100000000000001" customHeight="1">
      <c r="A73" s="75"/>
      <c r="B73" s="77"/>
      <c r="C73" s="77"/>
      <c r="D73" s="77"/>
      <c r="E73" s="77"/>
      <c r="F73" s="77"/>
      <c r="G73" s="77"/>
      <c r="H73" s="77"/>
      <c r="I73" s="77"/>
    </row>
    <row r="74" spans="1:9" s="74" customFormat="1" ht="20.100000000000001" customHeight="1">
      <c r="A74" s="75"/>
      <c r="B74" s="77"/>
      <c r="C74" s="77"/>
      <c r="D74" s="77"/>
      <c r="E74" s="77"/>
      <c r="F74" s="77"/>
      <c r="G74" s="77"/>
      <c r="H74" s="77"/>
      <c r="I74" s="77"/>
    </row>
    <row r="75" spans="1:9" s="74" customFormat="1" ht="20.100000000000001" customHeight="1">
      <c r="B75" s="73"/>
      <c r="C75" s="73"/>
      <c r="D75" s="73"/>
      <c r="E75" s="73"/>
      <c r="F75" s="73"/>
      <c r="G75" s="73"/>
      <c r="H75" s="73"/>
      <c r="I75" s="73"/>
    </row>
    <row r="76" spans="1:9" s="74" customFormat="1" ht="20.100000000000001" customHeight="1">
      <c r="B76" s="73"/>
      <c r="C76" s="73"/>
      <c r="D76" s="73"/>
      <c r="E76" s="73"/>
      <c r="F76" s="73"/>
      <c r="G76" s="73"/>
      <c r="H76" s="73"/>
      <c r="I76" s="73"/>
    </row>
    <row r="77" spans="1:9" s="74" customFormat="1" ht="20.100000000000001" customHeight="1">
      <c r="B77" s="73"/>
      <c r="C77" s="73"/>
      <c r="D77" s="73"/>
      <c r="E77" s="73"/>
      <c r="F77" s="73"/>
      <c r="G77" s="73"/>
      <c r="H77" s="73"/>
      <c r="I77" s="73"/>
    </row>
    <row r="78" spans="1:9" s="74" customFormat="1" ht="20.100000000000001" customHeight="1">
      <c r="B78" s="73"/>
      <c r="C78" s="73"/>
      <c r="D78" s="73"/>
      <c r="E78" s="73"/>
      <c r="F78" s="73"/>
      <c r="G78" s="73"/>
      <c r="H78" s="73"/>
      <c r="I78" s="73"/>
    </row>
    <row r="79" spans="1:9" s="74" customFormat="1" ht="20.100000000000001" customHeight="1">
      <c r="B79" s="73"/>
      <c r="C79" s="73"/>
      <c r="D79" s="73"/>
      <c r="E79" s="73"/>
      <c r="F79" s="73"/>
      <c r="G79" s="73"/>
      <c r="H79" s="73"/>
      <c r="I79" s="73"/>
    </row>
    <row r="80" spans="1:9" s="74" customFormat="1" ht="20.100000000000001" customHeight="1">
      <c r="B80" s="73"/>
      <c r="C80" s="73"/>
      <c r="D80" s="73"/>
      <c r="E80" s="73"/>
      <c r="F80" s="73"/>
      <c r="G80" s="73"/>
      <c r="H80" s="73"/>
      <c r="I80" s="73"/>
    </row>
    <row r="81" spans="2:9" s="74" customFormat="1" ht="20.100000000000001" customHeight="1">
      <c r="B81" s="73"/>
      <c r="C81" s="73"/>
      <c r="D81" s="73"/>
      <c r="E81" s="73"/>
      <c r="F81" s="73"/>
      <c r="G81" s="73"/>
      <c r="H81" s="73"/>
      <c r="I81" s="73"/>
    </row>
    <row r="82" spans="2:9" s="74" customFormat="1" ht="20.100000000000001" customHeight="1">
      <c r="B82" s="73"/>
      <c r="C82" s="73"/>
      <c r="D82" s="73"/>
      <c r="E82" s="73"/>
      <c r="F82" s="73"/>
      <c r="G82" s="73"/>
      <c r="H82" s="73"/>
      <c r="I82" s="73"/>
    </row>
    <row r="83" spans="2:9" s="74" customFormat="1" ht="20.100000000000001" customHeight="1">
      <c r="B83" s="73"/>
      <c r="C83" s="73"/>
      <c r="D83" s="73"/>
      <c r="E83" s="73"/>
      <c r="F83" s="73"/>
      <c r="G83" s="73"/>
      <c r="H83" s="73"/>
      <c r="I83" s="73"/>
    </row>
    <row r="84" spans="2:9" s="74" customFormat="1" ht="20.100000000000001" customHeight="1">
      <c r="B84" s="73"/>
      <c r="C84" s="73"/>
      <c r="D84" s="73"/>
      <c r="E84" s="73"/>
      <c r="F84" s="73"/>
      <c r="G84" s="73"/>
      <c r="H84" s="73"/>
      <c r="I84" s="73"/>
    </row>
    <row r="85" spans="2:9" s="74" customFormat="1" ht="20.100000000000001" customHeight="1">
      <c r="B85" s="73"/>
      <c r="C85" s="73"/>
      <c r="D85" s="73"/>
      <c r="E85" s="73"/>
      <c r="F85" s="73"/>
      <c r="G85" s="73"/>
      <c r="H85" s="73"/>
      <c r="I85" s="73"/>
    </row>
    <row r="86" spans="2:9" s="74" customFormat="1" ht="20.100000000000001" customHeight="1">
      <c r="B86" s="73"/>
      <c r="C86" s="73"/>
      <c r="D86" s="73"/>
      <c r="E86" s="73"/>
      <c r="F86" s="73"/>
      <c r="G86" s="73"/>
      <c r="H86" s="73"/>
      <c r="I86" s="73"/>
    </row>
    <row r="87" spans="2:9" s="74" customFormat="1" ht="20.100000000000001" customHeight="1">
      <c r="B87" s="73"/>
      <c r="C87" s="73"/>
      <c r="D87" s="73"/>
      <c r="E87" s="73"/>
      <c r="F87" s="73"/>
      <c r="G87" s="73"/>
      <c r="H87" s="73"/>
      <c r="I87" s="73"/>
    </row>
    <row r="88" spans="2:9" s="74" customFormat="1" ht="20.100000000000001" customHeight="1">
      <c r="B88" s="73"/>
      <c r="C88" s="73"/>
      <c r="D88" s="73"/>
      <c r="E88" s="73"/>
      <c r="F88" s="73"/>
      <c r="G88" s="73"/>
      <c r="H88" s="73"/>
      <c r="I88" s="73"/>
    </row>
    <row r="89" spans="2:9" s="74" customFormat="1" ht="20.100000000000001" customHeight="1">
      <c r="B89" s="73"/>
      <c r="C89" s="73"/>
      <c r="D89" s="73"/>
      <c r="E89" s="73"/>
      <c r="F89" s="73"/>
      <c r="G89" s="73"/>
      <c r="H89" s="73"/>
      <c r="I89" s="73"/>
    </row>
    <row r="90" spans="2:9" s="74" customFormat="1" ht="20.100000000000001" customHeight="1">
      <c r="B90" s="73"/>
      <c r="C90" s="73"/>
      <c r="D90" s="73"/>
      <c r="E90" s="73"/>
      <c r="F90" s="73"/>
      <c r="G90" s="73"/>
      <c r="H90" s="73"/>
      <c r="I90" s="73"/>
    </row>
    <row r="91" spans="2:9" s="74" customFormat="1" ht="20.100000000000001" customHeight="1">
      <c r="B91" s="73"/>
      <c r="C91" s="73"/>
      <c r="D91" s="73"/>
      <c r="E91" s="73"/>
      <c r="F91" s="73"/>
      <c r="G91" s="73"/>
      <c r="H91" s="73"/>
      <c r="I91" s="73"/>
    </row>
    <row r="92" spans="2:9" s="74" customFormat="1" ht="20.100000000000001" customHeight="1">
      <c r="B92" s="73"/>
      <c r="C92" s="73"/>
      <c r="D92" s="73"/>
      <c r="E92" s="73"/>
      <c r="F92" s="73"/>
      <c r="G92" s="73"/>
      <c r="H92" s="73"/>
      <c r="I92" s="73"/>
    </row>
    <row r="93" spans="2:9" s="74" customFormat="1" ht="20.100000000000001" customHeight="1">
      <c r="B93" s="73"/>
      <c r="C93" s="73"/>
      <c r="D93" s="73"/>
      <c r="E93" s="73"/>
      <c r="F93" s="73"/>
      <c r="G93" s="73"/>
      <c r="H93" s="73"/>
      <c r="I93" s="73"/>
    </row>
    <row r="94" spans="2:9" s="74" customFormat="1" ht="20.100000000000001" customHeight="1">
      <c r="B94" s="73"/>
      <c r="C94" s="73"/>
      <c r="D94" s="73"/>
      <c r="E94" s="73"/>
      <c r="F94" s="73"/>
      <c r="G94" s="73"/>
      <c r="H94" s="73"/>
      <c r="I94" s="73"/>
    </row>
    <row r="95" spans="2:9" s="74" customFormat="1" ht="20.100000000000001" customHeight="1">
      <c r="B95" s="73"/>
      <c r="C95" s="73"/>
      <c r="D95" s="73"/>
      <c r="E95" s="73"/>
      <c r="F95" s="73"/>
      <c r="G95" s="73"/>
      <c r="H95" s="73"/>
      <c r="I95" s="73"/>
    </row>
    <row r="96" spans="2:9" s="74" customFormat="1" ht="20.100000000000001" customHeight="1">
      <c r="B96" s="73"/>
      <c r="C96" s="73"/>
      <c r="D96" s="73"/>
      <c r="E96" s="73"/>
      <c r="F96" s="73"/>
      <c r="G96" s="73"/>
      <c r="H96" s="73"/>
      <c r="I96" s="73"/>
    </row>
    <row r="97" spans="2:9" s="74" customFormat="1" ht="20.100000000000001" customHeight="1">
      <c r="B97" s="73"/>
      <c r="C97" s="73"/>
      <c r="D97" s="73"/>
      <c r="E97" s="73"/>
      <c r="F97" s="73"/>
      <c r="G97" s="73"/>
      <c r="H97" s="73"/>
      <c r="I97" s="73"/>
    </row>
    <row r="98" spans="2:9" s="74" customFormat="1" ht="20.100000000000001" customHeight="1">
      <c r="B98" s="73"/>
      <c r="C98" s="73"/>
      <c r="D98" s="73"/>
      <c r="E98" s="73"/>
      <c r="F98" s="73"/>
      <c r="G98" s="73"/>
      <c r="H98" s="73"/>
      <c r="I98" s="73"/>
    </row>
    <row r="99" spans="2:9" s="74" customFormat="1" ht="20.100000000000001" customHeight="1">
      <c r="B99" s="73"/>
      <c r="C99" s="73"/>
      <c r="D99" s="73"/>
      <c r="E99" s="73"/>
      <c r="F99" s="73"/>
      <c r="G99" s="73"/>
      <c r="H99" s="73"/>
      <c r="I99" s="73"/>
    </row>
    <row r="100" spans="2:9" s="74" customFormat="1" ht="20.100000000000001" customHeight="1">
      <c r="B100" s="73"/>
      <c r="C100" s="73"/>
      <c r="D100" s="73"/>
      <c r="E100" s="73"/>
      <c r="F100" s="73"/>
      <c r="G100" s="73"/>
      <c r="H100" s="73"/>
      <c r="I100" s="73"/>
    </row>
    <row r="101" spans="2:9" s="74" customFormat="1" ht="20.100000000000001" customHeight="1">
      <c r="B101" s="73"/>
      <c r="C101" s="73"/>
      <c r="D101" s="73"/>
      <c r="E101" s="73"/>
      <c r="F101" s="73"/>
      <c r="G101" s="73"/>
      <c r="H101" s="73"/>
      <c r="I101" s="73"/>
    </row>
    <row r="102" spans="2:9" s="74" customFormat="1" ht="20.100000000000001" customHeight="1">
      <c r="B102" s="73"/>
      <c r="C102" s="73"/>
      <c r="D102" s="73"/>
      <c r="E102" s="73"/>
      <c r="F102" s="73"/>
      <c r="G102" s="73"/>
      <c r="H102" s="73"/>
      <c r="I102" s="73"/>
    </row>
    <row r="103" spans="2:9" s="74" customFormat="1" ht="20.100000000000001" customHeight="1">
      <c r="B103" s="73"/>
      <c r="C103" s="73"/>
      <c r="D103" s="73"/>
      <c r="E103" s="73"/>
      <c r="F103" s="73"/>
      <c r="G103" s="73"/>
      <c r="H103" s="73"/>
      <c r="I103" s="73"/>
    </row>
    <row r="104" spans="2:9" s="74" customFormat="1" ht="20.100000000000001" customHeight="1">
      <c r="B104" s="73"/>
      <c r="C104" s="73"/>
      <c r="D104" s="73"/>
      <c r="E104" s="73"/>
      <c r="F104" s="73"/>
      <c r="G104" s="73"/>
      <c r="H104" s="73"/>
      <c r="I104" s="73"/>
    </row>
    <row r="105" spans="2:9" s="74" customFormat="1" ht="20.100000000000001" customHeight="1">
      <c r="B105" s="73"/>
      <c r="C105" s="73"/>
      <c r="D105" s="73"/>
      <c r="E105" s="73"/>
      <c r="F105" s="73"/>
      <c r="G105" s="73"/>
      <c r="H105" s="73"/>
      <c r="I105" s="73"/>
    </row>
    <row r="106" spans="2:9" s="74" customFormat="1" ht="20.100000000000001" customHeight="1">
      <c r="B106" s="73"/>
      <c r="C106" s="73"/>
      <c r="D106" s="73"/>
      <c r="E106" s="73"/>
      <c r="F106" s="73"/>
      <c r="G106" s="73"/>
      <c r="H106" s="73"/>
      <c r="I106" s="73"/>
    </row>
    <row r="107" spans="2:9" s="74" customFormat="1" ht="20.100000000000001" customHeight="1">
      <c r="B107" s="73"/>
      <c r="C107" s="73"/>
      <c r="D107" s="73"/>
      <c r="E107" s="73"/>
      <c r="F107" s="73"/>
      <c r="G107" s="73"/>
      <c r="H107" s="73"/>
      <c r="I107" s="73"/>
    </row>
    <row r="108" spans="2:9" s="74" customFormat="1" ht="20.100000000000001" customHeight="1">
      <c r="B108" s="73"/>
      <c r="C108" s="73"/>
      <c r="D108" s="73"/>
      <c r="E108" s="73"/>
      <c r="F108" s="73"/>
      <c r="G108" s="73"/>
      <c r="H108" s="73"/>
      <c r="I108" s="73"/>
    </row>
    <row r="109" spans="2:9" s="74" customFormat="1" ht="20.100000000000001" customHeight="1">
      <c r="B109" s="73"/>
      <c r="C109" s="73"/>
      <c r="D109" s="73"/>
      <c r="E109" s="73"/>
      <c r="F109" s="73"/>
      <c r="G109" s="73"/>
      <c r="H109" s="73"/>
      <c r="I109" s="73"/>
    </row>
    <row r="110" spans="2:9" s="74" customFormat="1" ht="20.100000000000001" customHeight="1">
      <c r="B110" s="73"/>
      <c r="C110" s="73"/>
      <c r="D110" s="73"/>
      <c r="E110" s="73"/>
      <c r="F110" s="73"/>
      <c r="G110" s="73"/>
      <c r="H110" s="73"/>
      <c r="I110" s="73"/>
    </row>
    <row r="111" spans="2:9" s="74" customFormat="1" ht="20.100000000000001" customHeight="1">
      <c r="B111" s="73"/>
      <c r="C111" s="73"/>
      <c r="D111" s="73"/>
      <c r="E111" s="73"/>
      <c r="F111" s="73"/>
      <c r="G111" s="73"/>
      <c r="H111" s="73"/>
      <c r="I111" s="73"/>
    </row>
    <row r="112" spans="2:9" s="74" customFormat="1" ht="20.100000000000001" customHeight="1">
      <c r="B112" s="73"/>
      <c r="C112" s="73"/>
      <c r="D112" s="73"/>
      <c r="E112" s="73"/>
      <c r="F112" s="73"/>
      <c r="G112" s="73"/>
      <c r="H112" s="73"/>
      <c r="I112" s="73"/>
    </row>
    <row r="113" spans="2:9" s="74" customFormat="1" ht="20.100000000000001" customHeight="1">
      <c r="B113" s="73"/>
      <c r="C113" s="73"/>
      <c r="D113" s="73"/>
      <c r="E113" s="73"/>
      <c r="F113" s="73"/>
      <c r="G113" s="73"/>
      <c r="H113" s="73"/>
      <c r="I113" s="73"/>
    </row>
    <row r="114" spans="2:9" s="74" customFormat="1" ht="20.100000000000001" customHeight="1">
      <c r="B114" s="73"/>
      <c r="C114" s="73"/>
      <c r="D114" s="73"/>
      <c r="E114" s="73"/>
      <c r="F114" s="73"/>
      <c r="G114" s="73"/>
      <c r="H114" s="73"/>
      <c r="I114" s="73"/>
    </row>
    <row r="115" spans="2:9" s="74" customFormat="1" ht="20.100000000000001" customHeight="1">
      <c r="B115" s="73"/>
      <c r="C115" s="73"/>
      <c r="D115" s="73"/>
      <c r="E115" s="73"/>
      <c r="F115" s="73"/>
      <c r="G115" s="73"/>
      <c r="H115" s="73"/>
      <c r="I115" s="73"/>
    </row>
    <row r="116" spans="2:9" s="74" customFormat="1" ht="20.100000000000001" customHeight="1">
      <c r="B116" s="73"/>
      <c r="C116" s="73"/>
      <c r="D116" s="73"/>
      <c r="E116" s="73"/>
      <c r="F116" s="73"/>
      <c r="G116" s="73"/>
      <c r="H116" s="73"/>
      <c r="I116" s="73"/>
    </row>
    <row r="117" spans="2:9" s="74" customFormat="1" ht="20.100000000000001" customHeight="1">
      <c r="B117" s="73"/>
      <c r="C117" s="73"/>
      <c r="D117" s="73"/>
      <c r="E117" s="73"/>
      <c r="F117" s="73"/>
      <c r="G117" s="73"/>
      <c r="H117" s="73"/>
      <c r="I117" s="73"/>
    </row>
    <row r="118" spans="2:9" s="74" customFormat="1" ht="20.100000000000001" customHeight="1">
      <c r="B118" s="73"/>
      <c r="C118" s="73"/>
      <c r="D118" s="73"/>
      <c r="E118" s="73"/>
      <c r="F118" s="73"/>
      <c r="G118" s="73"/>
      <c r="H118" s="73"/>
      <c r="I118" s="73"/>
    </row>
    <row r="119" spans="2:9" s="74" customFormat="1" ht="20.100000000000001" customHeight="1">
      <c r="B119" s="73"/>
      <c r="C119" s="73"/>
      <c r="D119" s="73"/>
      <c r="E119" s="73"/>
      <c r="F119" s="73"/>
      <c r="G119" s="73"/>
      <c r="H119" s="73"/>
      <c r="I119" s="73"/>
    </row>
    <row r="120" spans="2:9" s="74" customFormat="1" ht="20.100000000000001" customHeight="1">
      <c r="B120" s="73"/>
      <c r="C120" s="73"/>
      <c r="D120" s="73"/>
      <c r="E120" s="73"/>
      <c r="F120" s="73"/>
      <c r="G120" s="73"/>
      <c r="H120" s="73"/>
      <c r="I120" s="73"/>
    </row>
    <row r="121" spans="2:9" s="74" customFormat="1" ht="20.100000000000001" customHeight="1">
      <c r="B121" s="73"/>
      <c r="C121" s="73"/>
      <c r="D121" s="73"/>
      <c r="E121" s="73"/>
      <c r="F121" s="73"/>
      <c r="G121" s="73"/>
      <c r="H121" s="73"/>
      <c r="I121" s="73"/>
    </row>
    <row r="122" spans="2:9" s="74" customFormat="1" ht="20.100000000000001" customHeight="1">
      <c r="B122" s="73"/>
      <c r="C122" s="73"/>
      <c r="D122" s="73"/>
      <c r="E122" s="73"/>
      <c r="F122" s="73"/>
      <c r="G122" s="73"/>
      <c r="H122" s="73"/>
      <c r="I122" s="73"/>
    </row>
    <row r="123" spans="2:9" s="74" customFormat="1" ht="20.100000000000001" customHeight="1">
      <c r="B123" s="73"/>
      <c r="C123" s="73"/>
      <c r="D123" s="73"/>
      <c r="E123" s="73"/>
      <c r="F123" s="73"/>
      <c r="G123" s="73"/>
      <c r="H123" s="73"/>
      <c r="I123" s="73"/>
    </row>
    <row r="124" spans="2:9" s="74" customFormat="1" ht="20.100000000000001" customHeight="1">
      <c r="B124" s="73"/>
      <c r="C124" s="73"/>
      <c r="D124" s="73"/>
      <c r="E124" s="73"/>
      <c r="F124" s="73"/>
      <c r="G124" s="73"/>
      <c r="H124" s="73"/>
      <c r="I124" s="73"/>
    </row>
    <row r="125" spans="2:9" s="74" customFormat="1" ht="20.100000000000001" customHeight="1">
      <c r="B125" s="73"/>
      <c r="C125" s="73"/>
      <c r="D125" s="73"/>
      <c r="E125" s="73"/>
      <c r="F125" s="73"/>
      <c r="G125" s="73"/>
      <c r="H125" s="73"/>
      <c r="I125" s="73"/>
    </row>
    <row r="126" spans="2:9" s="74" customFormat="1" ht="20.100000000000001" customHeight="1">
      <c r="B126" s="73"/>
      <c r="C126" s="73"/>
      <c r="D126" s="73"/>
      <c r="E126" s="73"/>
      <c r="F126" s="73"/>
      <c r="G126" s="73"/>
      <c r="H126" s="73"/>
      <c r="I126" s="73"/>
    </row>
    <row r="127" spans="2:9" s="74" customFormat="1" ht="20.100000000000001" customHeight="1">
      <c r="B127" s="73"/>
      <c r="C127" s="73"/>
      <c r="D127" s="73"/>
      <c r="E127" s="73"/>
      <c r="F127" s="73"/>
      <c r="G127" s="73"/>
      <c r="H127" s="73"/>
      <c r="I127" s="73"/>
    </row>
    <row r="128" spans="2:9" s="74" customFormat="1" ht="20.100000000000001" customHeight="1">
      <c r="B128" s="73"/>
      <c r="C128" s="73"/>
      <c r="D128" s="73"/>
      <c r="E128" s="73"/>
      <c r="F128" s="73"/>
      <c r="G128" s="73"/>
      <c r="H128" s="73"/>
      <c r="I128" s="73"/>
    </row>
    <row r="129" spans="2:9" s="74" customFormat="1" ht="20.100000000000001" customHeight="1">
      <c r="B129" s="73"/>
      <c r="C129" s="73"/>
      <c r="D129" s="73"/>
      <c r="E129" s="73"/>
      <c r="F129" s="73"/>
      <c r="G129" s="73"/>
      <c r="H129" s="73"/>
      <c r="I129" s="73"/>
    </row>
    <row r="130" spans="2:9" s="74" customFormat="1" ht="20.100000000000001" customHeight="1">
      <c r="B130" s="73"/>
      <c r="C130" s="73"/>
      <c r="D130" s="73"/>
      <c r="E130" s="73"/>
      <c r="F130" s="73"/>
      <c r="G130" s="73"/>
      <c r="H130" s="73"/>
      <c r="I130" s="73"/>
    </row>
    <row r="131" spans="2:9" s="74" customFormat="1" ht="20.100000000000001" customHeight="1">
      <c r="B131" s="73"/>
      <c r="C131" s="73"/>
      <c r="D131" s="73"/>
      <c r="E131" s="73"/>
      <c r="F131" s="73"/>
      <c r="G131" s="73"/>
      <c r="H131" s="73"/>
      <c r="I131" s="73"/>
    </row>
    <row r="132" spans="2:9" s="74" customFormat="1" ht="20.100000000000001" customHeight="1">
      <c r="B132" s="73"/>
      <c r="C132" s="73"/>
      <c r="D132" s="73"/>
      <c r="E132" s="73"/>
      <c r="F132" s="73"/>
      <c r="G132" s="73"/>
      <c r="H132" s="73"/>
      <c r="I132" s="73"/>
    </row>
    <row r="133" spans="2:9" s="74" customFormat="1" ht="20.100000000000001" customHeight="1">
      <c r="B133" s="73"/>
      <c r="C133" s="73"/>
      <c r="D133" s="73"/>
      <c r="E133" s="73"/>
      <c r="F133" s="73"/>
      <c r="G133" s="73"/>
      <c r="H133" s="73"/>
      <c r="I133" s="73"/>
    </row>
    <row r="134" spans="2:9" s="74" customFormat="1" ht="20.100000000000001" customHeight="1">
      <c r="B134" s="73"/>
      <c r="C134" s="73"/>
      <c r="D134" s="73"/>
      <c r="E134" s="73"/>
      <c r="F134" s="73"/>
      <c r="G134" s="73"/>
      <c r="H134" s="73"/>
      <c r="I134" s="73"/>
    </row>
    <row r="135" spans="2:9" s="74" customFormat="1" ht="20.100000000000001" customHeight="1">
      <c r="B135" s="73"/>
      <c r="C135" s="73"/>
      <c r="D135" s="73"/>
      <c r="E135" s="73"/>
      <c r="F135" s="73"/>
      <c r="G135" s="73"/>
      <c r="H135" s="73"/>
      <c r="I135" s="73"/>
    </row>
    <row r="136" spans="2:9" s="74" customFormat="1" ht="20.100000000000001" customHeight="1">
      <c r="B136" s="73"/>
      <c r="C136" s="73"/>
      <c r="D136" s="73"/>
      <c r="E136" s="73"/>
      <c r="F136" s="73"/>
      <c r="G136" s="73"/>
      <c r="H136" s="73"/>
      <c r="I136" s="73"/>
    </row>
    <row r="137" spans="2:9" s="74" customFormat="1" ht="20.100000000000001" customHeight="1">
      <c r="B137" s="73"/>
      <c r="C137" s="73"/>
      <c r="D137" s="73"/>
      <c r="E137" s="73"/>
      <c r="F137" s="73"/>
      <c r="G137" s="73"/>
      <c r="H137" s="73"/>
      <c r="I137" s="73"/>
    </row>
    <row r="138" spans="2:9" s="74" customFormat="1" ht="20.100000000000001" customHeight="1">
      <c r="B138" s="73"/>
      <c r="C138" s="73"/>
      <c r="D138" s="73"/>
      <c r="E138" s="73"/>
      <c r="F138" s="73"/>
      <c r="G138" s="73"/>
      <c r="H138" s="73"/>
      <c r="I138" s="73"/>
    </row>
    <row r="139" spans="2:9" s="74" customFormat="1" ht="20.100000000000001" customHeight="1">
      <c r="B139" s="73"/>
      <c r="C139" s="73"/>
      <c r="D139" s="73"/>
      <c r="E139" s="73"/>
      <c r="F139" s="73"/>
      <c r="G139" s="73"/>
      <c r="H139" s="73"/>
      <c r="I139" s="73"/>
    </row>
    <row r="140" spans="2:9" s="74" customFormat="1" ht="20.100000000000001" customHeight="1">
      <c r="B140" s="73"/>
      <c r="C140" s="73"/>
      <c r="D140" s="73"/>
      <c r="E140" s="73"/>
      <c r="F140" s="73"/>
      <c r="G140" s="73"/>
      <c r="H140" s="73"/>
      <c r="I140" s="73"/>
    </row>
    <row r="141" spans="2:9" s="74" customFormat="1" ht="20.100000000000001" customHeight="1">
      <c r="B141" s="73"/>
      <c r="C141" s="73"/>
      <c r="D141" s="73"/>
      <c r="E141" s="73"/>
      <c r="F141" s="73"/>
      <c r="G141" s="73"/>
      <c r="H141" s="73"/>
      <c r="I141" s="73"/>
    </row>
    <row r="142" spans="2:9" s="74" customFormat="1" ht="20.100000000000001" customHeight="1">
      <c r="B142" s="73"/>
      <c r="C142" s="73"/>
      <c r="D142" s="73"/>
      <c r="E142" s="73"/>
      <c r="F142" s="73"/>
      <c r="G142" s="73"/>
      <c r="H142" s="73"/>
      <c r="I142" s="73"/>
    </row>
    <row r="143" spans="2:9" s="74" customFormat="1" ht="20.100000000000001" customHeight="1">
      <c r="B143" s="73"/>
      <c r="C143" s="73"/>
      <c r="D143" s="73"/>
      <c r="E143" s="73"/>
      <c r="F143" s="73"/>
      <c r="G143" s="73"/>
      <c r="H143" s="73"/>
      <c r="I143" s="73"/>
    </row>
    <row r="144" spans="2:9" s="74" customFormat="1" ht="20.100000000000001" customHeight="1">
      <c r="B144" s="73"/>
      <c r="C144" s="73"/>
      <c r="D144" s="73"/>
      <c r="E144" s="73"/>
      <c r="F144" s="73"/>
      <c r="G144" s="73"/>
      <c r="H144" s="73"/>
      <c r="I144" s="73"/>
    </row>
    <row r="145" spans="2:9" s="74" customFormat="1" ht="20.100000000000001" customHeight="1">
      <c r="B145" s="73"/>
      <c r="C145" s="73"/>
      <c r="D145" s="73"/>
      <c r="E145" s="73"/>
      <c r="F145" s="73"/>
      <c r="G145" s="73"/>
      <c r="H145" s="73"/>
      <c r="I145" s="73"/>
    </row>
    <row r="146" spans="2:9" s="74" customFormat="1" ht="20.100000000000001" customHeight="1">
      <c r="B146" s="73"/>
      <c r="C146" s="73"/>
      <c r="D146" s="73"/>
      <c r="E146" s="73"/>
      <c r="F146" s="73"/>
      <c r="G146" s="73"/>
      <c r="H146" s="73"/>
      <c r="I146" s="73"/>
    </row>
    <row r="147" spans="2:9" s="74" customFormat="1" ht="20.100000000000001" customHeight="1">
      <c r="B147" s="73"/>
      <c r="C147" s="73"/>
      <c r="D147" s="73"/>
      <c r="E147" s="73"/>
      <c r="F147" s="73"/>
      <c r="G147" s="73"/>
      <c r="H147" s="73"/>
      <c r="I147" s="73"/>
    </row>
    <row r="148" spans="2:9" s="74" customFormat="1" ht="20.100000000000001" customHeight="1">
      <c r="B148" s="73"/>
      <c r="C148" s="73"/>
      <c r="D148" s="73"/>
      <c r="E148" s="73"/>
      <c r="F148" s="73"/>
      <c r="G148" s="73"/>
      <c r="H148" s="73"/>
      <c r="I148" s="73"/>
    </row>
    <row r="149" spans="2:9" s="74" customFormat="1" ht="20.100000000000001" customHeight="1">
      <c r="B149" s="73"/>
      <c r="C149" s="73"/>
      <c r="D149" s="73"/>
      <c r="E149" s="73"/>
      <c r="F149" s="73"/>
      <c r="G149" s="73"/>
      <c r="H149" s="73"/>
      <c r="I149" s="73"/>
    </row>
    <row r="150" spans="2:9" s="74" customFormat="1" ht="20.100000000000001" customHeight="1">
      <c r="B150" s="73"/>
      <c r="C150" s="73"/>
      <c r="D150" s="73"/>
      <c r="E150" s="73"/>
      <c r="F150" s="73"/>
      <c r="G150" s="73"/>
      <c r="H150" s="73"/>
      <c r="I150" s="73"/>
    </row>
    <row r="151" spans="2:9" s="74" customFormat="1" ht="20.100000000000001" customHeight="1">
      <c r="B151" s="73"/>
      <c r="C151" s="73"/>
      <c r="D151" s="73"/>
      <c r="E151" s="73"/>
      <c r="F151" s="73"/>
      <c r="G151" s="73"/>
      <c r="H151" s="73"/>
      <c r="I151" s="73"/>
    </row>
    <row r="152" spans="2:9" s="74" customFormat="1" ht="20.100000000000001" customHeight="1">
      <c r="B152" s="73"/>
      <c r="C152" s="73"/>
      <c r="D152" s="73"/>
      <c r="E152" s="73"/>
      <c r="F152" s="73"/>
      <c r="G152" s="73"/>
      <c r="H152" s="73"/>
      <c r="I152" s="73"/>
    </row>
    <row r="153" spans="2:9" s="74" customFormat="1" ht="20.100000000000001" customHeight="1">
      <c r="B153" s="73"/>
      <c r="C153" s="73"/>
      <c r="D153" s="73"/>
      <c r="E153" s="73"/>
      <c r="F153" s="73"/>
      <c r="G153" s="73"/>
      <c r="H153" s="73"/>
      <c r="I153" s="73"/>
    </row>
    <row r="154" spans="2:9" s="74" customFormat="1" ht="20.100000000000001" customHeight="1">
      <c r="B154" s="73"/>
      <c r="C154" s="73"/>
      <c r="D154" s="73"/>
      <c r="E154" s="73"/>
      <c r="F154" s="73"/>
      <c r="G154" s="73"/>
      <c r="H154" s="73"/>
      <c r="I154" s="73"/>
    </row>
    <row r="155" spans="2:9" s="74" customFormat="1" ht="20.100000000000001" customHeight="1">
      <c r="B155" s="73"/>
      <c r="C155" s="73"/>
      <c r="D155" s="73"/>
      <c r="E155" s="73"/>
      <c r="F155" s="73"/>
      <c r="G155" s="73"/>
      <c r="H155" s="73"/>
      <c r="I155" s="73"/>
    </row>
    <row r="156" spans="2:9" s="74" customFormat="1" ht="20.100000000000001" customHeight="1">
      <c r="B156" s="73"/>
      <c r="C156" s="73"/>
      <c r="D156" s="73"/>
      <c r="E156" s="73"/>
      <c r="F156" s="73"/>
      <c r="G156" s="73"/>
      <c r="H156" s="73"/>
      <c r="I156" s="73"/>
    </row>
    <row r="157" spans="2:9" s="74" customFormat="1" ht="20.100000000000001" customHeight="1">
      <c r="B157" s="73"/>
      <c r="C157" s="73"/>
      <c r="D157" s="73"/>
      <c r="E157" s="73"/>
      <c r="F157" s="73"/>
      <c r="G157" s="73"/>
      <c r="H157" s="73"/>
      <c r="I157" s="73"/>
    </row>
    <row r="158" spans="2:9" s="74" customFormat="1" ht="20.100000000000001" customHeight="1">
      <c r="B158" s="73"/>
      <c r="C158" s="73"/>
      <c r="D158" s="73"/>
      <c r="E158" s="73"/>
      <c r="F158" s="73"/>
      <c r="G158" s="73"/>
      <c r="H158" s="73"/>
      <c r="I158" s="73"/>
    </row>
    <row r="159" spans="2:9" s="74" customFormat="1" ht="20.100000000000001" customHeight="1">
      <c r="B159" s="73"/>
      <c r="C159" s="73"/>
      <c r="D159" s="73"/>
      <c r="E159" s="73"/>
      <c r="F159" s="73"/>
      <c r="G159" s="73"/>
      <c r="H159" s="73"/>
      <c r="I159" s="73"/>
    </row>
    <row r="160" spans="2:9" s="74" customFormat="1" ht="20.100000000000001" customHeight="1">
      <c r="B160" s="73"/>
      <c r="C160" s="73"/>
      <c r="D160" s="73"/>
      <c r="E160" s="73"/>
      <c r="F160" s="73"/>
      <c r="G160" s="73"/>
      <c r="H160" s="73"/>
      <c r="I160" s="73"/>
    </row>
    <row r="161" spans="2:9" s="74" customFormat="1" ht="20.100000000000001" customHeight="1">
      <c r="B161" s="73"/>
      <c r="C161" s="73"/>
      <c r="D161" s="73"/>
      <c r="E161" s="73"/>
      <c r="F161" s="73"/>
      <c r="G161" s="73"/>
      <c r="H161" s="73"/>
      <c r="I161" s="73"/>
    </row>
    <row r="162" spans="2:9" s="74" customFormat="1" ht="20.100000000000001" customHeight="1">
      <c r="B162" s="73"/>
      <c r="C162" s="73"/>
      <c r="D162" s="73"/>
      <c r="E162" s="73"/>
      <c r="F162" s="73"/>
      <c r="G162" s="73"/>
      <c r="H162" s="73"/>
      <c r="I162" s="73"/>
    </row>
    <row r="163" spans="2:9" s="74" customFormat="1" ht="20.100000000000001" customHeight="1">
      <c r="B163" s="73"/>
      <c r="C163" s="73"/>
      <c r="D163" s="73"/>
      <c r="E163" s="73"/>
      <c r="F163" s="73"/>
      <c r="G163" s="73"/>
      <c r="H163" s="73"/>
      <c r="I163" s="73"/>
    </row>
    <row r="164" spans="2:9" s="74" customFormat="1" ht="20.100000000000001" customHeight="1">
      <c r="B164" s="73"/>
      <c r="C164" s="73"/>
      <c r="D164" s="73"/>
      <c r="E164" s="73"/>
      <c r="F164" s="73"/>
      <c r="G164" s="73"/>
      <c r="H164" s="73"/>
      <c r="I164" s="73"/>
    </row>
    <row r="165" spans="2:9" s="74" customFormat="1" ht="20.100000000000001" customHeight="1">
      <c r="B165" s="73"/>
      <c r="C165" s="73"/>
      <c r="D165" s="73"/>
      <c r="E165" s="73"/>
      <c r="F165" s="73"/>
      <c r="G165" s="73"/>
      <c r="H165" s="73"/>
      <c r="I165" s="73"/>
    </row>
    <row r="166" spans="2:9" s="74" customFormat="1" ht="20.100000000000001" customHeight="1">
      <c r="B166" s="73"/>
      <c r="C166" s="73"/>
      <c r="D166" s="73"/>
      <c r="E166" s="73"/>
      <c r="F166" s="73"/>
      <c r="G166" s="73"/>
      <c r="H166" s="73"/>
      <c r="I166" s="73"/>
    </row>
    <row r="167" spans="2:9" s="74" customFormat="1" ht="20.100000000000001" customHeight="1">
      <c r="B167" s="73"/>
      <c r="C167" s="73"/>
      <c r="D167" s="73"/>
      <c r="E167" s="73"/>
      <c r="F167" s="73"/>
      <c r="G167" s="73"/>
      <c r="H167" s="73"/>
      <c r="I167" s="73"/>
    </row>
    <row r="168" spans="2:9" s="74" customFormat="1" ht="20.100000000000001" customHeight="1">
      <c r="B168" s="73"/>
      <c r="C168" s="73"/>
      <c r="D168" s="73"/>
      <c r="E168" s="73"/>
      <c r="F168" s="73"/>
      <c r="G168" s="73"/>
      <c r="H168" s="73"/>
      <c r="I168" s="73"/>
    </row>
    <row r="169" spans="2:9" s="74" customFormat="1" ht="20.100000000000001" customHeight="1">
      <c r="B169" s="73"/>
      <c r="C169" s="73"/>
      <c r="D169" s="73"/>
      <c r="E169" s="73"/>
      <c r="F169" s="73"/>
      <c r="G169" s="73"/>
      <c r="H169" s="73"/>
      <c r="I169" s="73"/>
    </row>
    <row r="170" spans="2:9" s="74" customFormat="1" ht="20.100000000000001" customHeight="1">
      <c r="B170" s="73"/>
      <c r="C170" s="73"/>
      <c r="D170" s="73"/>
      <c r="E170" s="73"/>
      <c r="F170" s="73"/>
      <c r="G170" s="73"/>
      <c r="H170" s="73"/>
      <c r="I170" s="73"/>
    </row>
    <row r="171" spans="2:9" s="74" customFormat="1" ht="20.100000000000001" customHeight="1">
      <c r="B171" s="73"/>
      <c r="C171" s="73"/>
      <c r="D171" s="73"/>
      <c r="E171" s="73"/>
      <c r="F171" s="73"/>
      <c r="G171" s="73"/>
      <c r="H171" s="73"/>
      <c r="I171" s="73"/>
    </row>
    <row r="172" spans="2:9" s="74" customFormat="1" ht="20.100000000000001" customHeight="1">
      <c r="B172" s="73"/>
      <c r="C172" s="73"/>
      <c r="D172" s="73"/>
      <c r="E172" s="73"/>
      <c r="F172" s="73"/>
      <c r="G172" s="73"/>
      <c r="H172" s="73"/>
      <c r="I172" s="73"/>
    </row>
    <row r="173" spans="2:9" s="74" customFormat="1" ht="20.100000000000001" customHeight="1">
      <c r="B173" s="73"/>
      <c r="C173" s="73"/>
      <c r="D173" s="73"/>
      <c r="E173" s="73"/>
      <c r="F173" s="73"/>
      <c r="G173" s="73"/>
      <c r="H173" s="73"/>
      <c r="I173" s="73"/>
    </row>
    <row r="174" spans="2:9" s="74" customFormat="1" ht="20.100000000000001" customHeight="1">
      <c r="B174" s="73"/>
      <c r="C174" s="73"/>
      <c r="D174" s="73"/>
      <c r="E174" s="73"/>
      <c r="F174" s="73"/>
      <c r="G174" s="73"/>
      <c r="H174" s="73"/>
      <c r="I174" s="73"/>
    </row>
    <row r="175" spans="2:9" s="74" customFormat="1" ht="20.100000000000001" customHeight="1">
      <c r="B175" s="73"/>
      <c r="C175" s="73"/>
      <c r="D175" s="73"/>
      <c r="E175" s="73"/>
      <c r="F175" s="73"/>
      <c r="G175" s="73"/>
      <c r="H175" s="73"/>
      <c r="I175" s="73"/>
    </row>
    <row r="176" spans="2:9" s="74" customFormat="1" ht="20.100000000000001" customHeight="1">
      <c r="B176" s="73"/>
      <c r="C176" s="73"/>
      <c r="D176" s="73"/>
      <c r="E176" s="73"/>
      <c r="F176" s="73"/>
      <c r="G176" s="73"/>
      <c r="H176" s="73"/>
      <c r="I176" s="73"/>
    </row>
    <row r="177" spans="2:9" s="74" customFormat="1" ht="20.100000000000001" customHeight="1">
      <c r="B177" s="73"/>
      <c r="C177" s="73"/>
      <c r="D177" s="73"/>
      <c r="E177" s="73"/>
      <c r="F177" s="73"/>
      <c r="G177" s="73"/>
      <c r="H177" s="73"/>
      <c r="I177" s="73"/>
    </row>
    <row r="178" spans="2:9" s="74" customFormat="1" ht="20.100000000000001" customHeight="1">
      <c r="B178" s="73"/>
      <c r="C178" s="73"/>
      <c r="D178" s="73"/>
      <c r="E178" s="73"/>
      <c r="F178" s="73"/>
      <c r="G178" s="73"/>
      <c r="H178" s="73"/>
      <c r="I178" s="73"/>
    </row>
    <row r="179" spans="2:9" s="74" customFormat="1" ht="20.100000000000001" customHeight="1">
      <c r="B179" s="73"/>
      <c r="C179" s="73"/>
      <c r="D179" s="73"/>
      <c r="E179" s="73"/>
      <c r="F179" s="73"/>
      <c r="G179" s="73"/>
      <c r="H179" s="73"/>
      <c r="I179" s="73"/>
    </row>
    <row r="180" spans="2:9" s="74" customFormat="1" ht="20.100000000000001" customHeight="1">
      <c r="B180" s="73"/>
      <c r="C180" s="73"/>
      <c r="D180" s="73"/>
      <c r="E180" s="73"/>
      <c r="F180" s="73"/>
      <c r="G180" s="73"/>
      <c r="H180" s="73"/>
      <c r="I180" s="73"/>
    </row>
    <row r="181" spans="2:9" s="74" customFormat="1" ht="20.100000000000001" customHeight="1">
      <c r="B181" s="73"/>
      <c r="C181" s="73"/>
      <c r="D181" s="73"/>
      <c r="E181" s="73"/>
      <c r="F181" s="73"/>
      <c r="G181" s="73"/>
      <c r="H181" s="73"/>
      <c r="I181" s="73"/>
    </row>
    <row r="182" spans="2:9" s="74" customFormat="1" ht="20.100000000000001" customHeight="1">
      <c r="B182" s="73"/>
      <c r="C182" s="73"/>
      <c r="D182" s="73"/>
      <c r="E182" s="73"/>
      <c r="F182" s="73"/>
      <c r="G182" s="73"/>
      <c r="H182" s="73"/>
      <c r="I182" s="73"/>
    </row>
    <row r="183" spans="2:9" s="74" customFormat="1" ht="20.100000000000001" customHeight="1">
      <c r="B183" s="73"/>
      <c r="C183" s="73"/>
      <c r="D183" s="73"/>
      <c r="E183" s="73"/>
      <c r="F183" s="73"/>
      <c r="G183" s="73"/>
      <c r="H183" s="73"/>
      <c r="I183" s="73"/>
    </row>
    <row r="184" spans="2:9" s="74" customFormat="1" ht="20.100000000000001" customHeight="1">
      <c r="B184" s="73"/>
      <c r="C184" s="73"/>
      <c r="D184" s="73"/>
      <c r="E184" s="73"/>
      <c r="F184" s="73"/>
      <c r="G184" s="73"/>
      <c r="H184" s="73"/>
      <c r="I184" s="73"/>
    </row>
    <row r="185" spans="2:9" s="74" customFormat="1" ht="20.100000000000001" customHeight="1">
      <c r="B185" s="73"/>
      <c r="C185" s="73"/>
      <c r="D185" s="73"/>
      <c r="E185" s="73"/>
      <c r="F185" s="73"/>
      <c r="G185" s="73"/>
      <c r="H185" s="73"/>
      <c r="I185" s="73"/>
    </row>
    <row r="186" spans="2:9" s="74" customFormat="1" ht="20.100000000000001" customHeight="1">
      <c r="B186" s="73"/>
      <c r="C186" s="73"/>
      <c r="D186" s="73"/>
      <c r="E186" s="73"/>
      <c r="F186" s="73"/>
      <c r="G186" s="73"/>
      <c r="H186" s="73"/>
      <c r="I186" s="73"/>
    </row>
    <row r="187" spans="2:9" s="74" customFormat="1" ht="20.100000000000001" customHeight="1">
      <c r="B187" s="73"/>
      <c r="C187" s="73"/>
      <c r="D187" s="73"/>
      <c r="E187" s="73"/>
      <c r="F187" s="73"/>
      <c r="G187" s="73"/>
      <c r="H187" s="73"/>
      <c r="I187" s="73"/>
    </row>
    <row r="188" spans="2:9" s="74" customFormat="1" ht="20.100000000000001" customHeight="1">
      <c r="B188" s="73"/>
      <c r="C188" s="73"/>
      <c r="D188" s="73"/>
      <c r="E188" s="73"/>
      <c r="F188" s="73"/>
      <c r="G188" s="73"/>
      <c r="H188" s="73"/>
      <c r="I188" s="73"/>
    </row>
    <row r="189" spans="2:9" s="74" customFormat="1" ht="20.100000000000001" customHeight="1">
      <c r="B189" s="73"/>
      <c r="C189" s="73"/>
      <c r="D189" s="73"/>
      <c r="E189" s="73"/>
      <c r="F189" s="73"/>
      <c r="G189" s="73"/>
      <c r="H189" s="73"/>
      <c r="I189" s="73"/>
    </row>
    <row r="190" spans="2:9" s="74" customFormat="1" ht="20.100000000000001" customHeight="1">
      <c r="B190" s="73"/>
      <c r="C190" s="73"/>
      <c r="D190" s="73"/>
      <c r="E190" s="73"/>
      <c r="F190" s="73"/>
      <c r="G190" s="73"/>
      <c r="H190" s="73"/>
      <c r="I190" s="73"/>
    </row>
    <row r="191" spans="2:9" s="74" customFormat="1" ht="20.100000000000001" customHeight="1">
      <c r="B191" s="73"/>
      <c r="C191" s="73"/>
      <c r="D191" s="73"/>
      <c r="E191" s="73"/>
      <c r="F191" s="73"/>
      <c r="G191" s="73"/>
      <c r="H191" s="73"/>
      <c r="I191" s="73"/>
    </row>
    <row r="192" spans="2:9" s="74" customFormat="1" ht="20.100000000000001" customHeight="1">
      <c r="B192" s="73"/>
      <c r="C192" s="73"/>
      <c r="D192" s="73"/>
      <c r="E192" s="73"/>
      <c r="F192" s="73"/>
      <c r="G192" s="73"/>
      <c r="H192" s="73"/>
      <c r="I192" s="73"/>
    </row>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sheetData>
  <mergeCells count="2">
    <mergeCell ref="A34:I34"/>
    <mergeCell ref="A35:I35"/>
  </mergeCells>
  <pageMargins left="0.7" right="0.98425196850393704" top="0.94488188976377996" bottom="1.49606299212598" header="0.511811023622047" footer="1.1811023622047201"/>
  <pageSetup paperSize="9" firstPageNumber="402"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5"/>
  <sheetViews>
    <sheetView workbookViewId="0">
      <selection activeCell="Q12" sqref="Q12"/>
    </sheetView>
  </sheetViews>
  <sheetFormatPr defaultRowHeight="12.75"/>
  <cols>
    <col min="1" max="1" width="25.5703125" style="74" customWidth="1"/>
    <col min="2" max="4" width="10.7109375" style="73" hidden="1" customWidth="1"/>
    <col min="5" max="8" width="10.7109375" style="73" customWidth="1"/>
    <col min="9" max="10" width="9.140625" style="73"/>
    <col min="11" max="16384" width="9.140625" style="86"/>
  </cols>
  <sheetData>
    <row r="1" spans="1:10" s="66" customFormat="1" ht="24" customHeight="1">
      <c r="A1" s="63" t="s">
        <v>685</v>
      </c>
      <c r="B1" s="64"/>
      <c r="C1" s="65"/>
      <c r="D1" s="65"/>
      <c r="E1" s="65"/>
      <c r="F1" s="65"/>
      <c r="G1" s="65"/>
      <c r="H1" s="65"/>
      <c r="I1" s="65"/>
      <c r="J1" s="65"/>
    </row>
    <row r="2" spans="1:10" s="67" customFormat="1" ht="20.100000000000001" customHeight="1">
      <c r="A2" s="67" t="s">
        <v>58</v>
      </c>
      <c r="B2" s="68"/>
      <c r="C2" s="68"/>
      <c r="D2" s="68"/>
      <c r="E2" s="68"/>
      <c r="F2" s="68"/>
      <c r="G2" s="68"/>
      <c r="H2" s="68"/>
      <c r="I2" s="68"/>
      <c r="J2" s="68"/>
    </row>
    <row r="3" spans="1:10" s="66" customFormat="1" ht="9.75" customHeight="1">
      <c r="A3" s="69"/>
      <c r="B3" s="70"/>
      <c r="C3" s="65"/>
      <c r="D3" s="65"/>
      <c r="E3" s="65"/>
      <c r="F3" s="65"/>
      <c r="G3" s="65"/>
      <c r="H3" s="65"/>
      <c r="I3" s="65"/>
      <c r="J3" s="65"/>
    </row>
    <row r="4" spans="1:10" s="74" customFormat="1" ht="20.100000000000001" customHeight="1">
      <c r="A4" s="71"/>
      <c r="B4" s="72"/>
      <c r="C4" s="73"/>
      <c r="D4" s="49"/>
      <c r="E4" s="73"/>
      <c r="F4" s="73"/>
      <c r="G4" s="49"/>
      <c r="H4" s="49" t="s">
        <v>1</v>
      </c>
      <c r="I4" s="73"/>
      <c r="J4" s="73"/>
    </row>
    <row r="5" spans="1:10" s="74" customFormat="1" ht="24" customHeight="1">
      <c r="A5" s="75"/>
      <c r="B5" s="51">
        <v>2010</v>
      </c>
      <c r="C5" s="76">
        <v>2014</v>
      </c>
      <c r="D5" s="76">
        <v>2015</v>
      </c>
      <c r="E5" s="76">
        <v>2016</v>
      </c>
      <c r="F5" s="76">
        <v>2017</v>
      </c>
      <c r="G5" s="76">
        <v>2018</v>
      </c>
      <c r="H5" s="76">
        <v>2019</v>
      </c>
      <c r="I5" s="76">
        <v>2020</v>
      </c>
      <c r="J5" s="73"/>
    </row>
    <row r="6" spans="1:10" s="74" customFormat="1" ht="7.5" customHeight="1">
      <c r="A6" s="78"/>
      <c r="B6" s="79"/>
      <c r="C6" s="77"/>
      <c r="D6" s="77"/>
      <c r="E6" s="77"/>
      <c r="F6" s="77"/>
      <c r="G6" s="77"/>
      <c r="H6" s="77"/>
      <c r="I6" s="77"/>
      <c r="J6" s="73"/>
    </row>
    <row r="7" spans="1:10" s="74" customFormat="1" ht="23.25" customHeight="1">
      <c r="A7" s="80" t="s">
        <v>30</v>
      </c>
      <c r="B7" s="89">
        <f t="shared" ref="B7:D7" si="0">SUM(B8:B31)</f>
        <v>274.5</v>
      </c>
      <c r="C7" s="89">
        <f t="shared" si="0"/>
        <v>439</v>
      </c>
      <c r="D7" s="89">
        <f t="shared" si="0"/>
        <v>532.79999999999995</v>
      </c>
      <c r="E7" s="89">
        <v>831</v>
      </c>
      <c r="F7" s="89">
        <v>1132</v>
      </c>
      <c r="G7" s="89">
        <v>1666.59</v>
      </c>
      <c r="H7" s="89">
        <v>1987.9099999999999</v>
      </c>
      <c r="I7" s="89">
        <v>2009.1000000000001</v>
      </c>
      <c r="J7" s="73"/>
    </row>
    <row r="8" spans="1:10" s="74" customFormat="1" ht="20.25" customHeight="1">
      <c r="A8" s="38" t="s">
        <v>3</v>
      </c>
      <c r="B8" s="90" t="s">
        <v>33</v>
      </c>
      <c r="C8" s="90" t="s">
        <v>33</v>
      </c>
      <c r="D8" s="90" t="s">
        <v>33</v>
      </c>
      <c r="E8" s="90" t="s">
        <v>33</v>
      </c>
      <c r="F8" s="90" t="s">
        <v>33</v>
      </c>
      <c r="G8" s="90" t="s">
        <v>33</v>
      </c>
      <c r="H8" s="90">
        <v>0</v>
      </c>
      <c r="I8" s="56">
        <v>0</v>
      </c>
      <c r="J8" s="73"/>
    </row>
    <row r="9" spans="1:10" s="74" customFormat="1" ht="20.25" customHeight="1">
      <c r="A9" s="399" t="s">
        <v>4</v>
      </c>
      <c r="B9" s="90"/>
      <c r="C9" s="90"/>
      <c r="D9" s="90"/>
      <c r="E9" s="90"/>
      <c r="F9" s="90"/>
      <c r="G9" s="90"/>
      <c r="H9" s="90"/>
      <c r="I9" s="56"/>
      <c r="J9" s="73"/>
    </row>
    <row r="10" spans="1:10" s="74" customFormat="1" ht="20.25" customHeight="1">
      <c r="A10" s="38" t="s">
        <v>5</v>
      </c>
      <c r="B10" s="90">
        <v>5</v>
      </c>
      <c r="C10" s="90">
        <v>12</v>
      </c>
      <c r="D10" s="90">
        <v>13</v>
      </c>
      <c r="E10" s="90">
        <v>22</v>
      </c>
      <c r="F10" s="90">
        <v>38</v>
      </c>
      <c r="G10" s="90">
        <v>51.4</v>
      </c>
      <c r="H10" s="90">
        <v>64.900000000000006</v>
      </c>
      <c r="I10" s="56">
        <v>68.7</v>
      </c>
      <c r="J10" s="73"/>
    </row>
    <row r="11" spans="1:10" s="74" customFormat="1" ht="20.25" customHeight="1">
      <c r="A11" s="399" t="s">
        <v>6</v>
      </c>
      <c r="B11" s="90"/>
      <c r="C11" s="90"/>
      <c r="D11" s="90"/>
      <c r="E11" s="90"/>
      <c r="F11" s="90"/>
      <c r="G11" s="90"/>
      <c r="H11" s="90"/>
      <c r="I11" s="56"/>
      <c r="J11" s="73"/>
    </row>
    <row r="12" spans="1:10" s="74" customFormat="1" ht="20.25" customHeight="1">
      <c r="A12" s="38" t="s">
        <v>7</v>
      </c>
      <c r="B12" s="90" t="s">
        <v>33</v>
      </c>
      <c r="C12" s="90">
        <v>4</v>
      </c>
      <c r="D12" s="90">
        <v>4</v>
      </c>
      <c r="E12" s="90">
        <v>16</v>
      </c>
      <c r="F12" s="90">
        <v>30</v>
      </c>
      <c r="G12" s="90">
        <v>30</v>
      </c>
      <c r="H12" s="90">
        <v>59.8</v>
      </c>
      <c r="I12" s="56">
        <v>92.6</v>
      </c>
      <c r="J12" s="73"/>
    </row>
    <row r="13" spans="1:10" s="74" customFormat="1" ht="20.25" customHeight="1">
      <c r="A13" s="399" t="s">
        <v>8</v>
      </c>
      <c r="B13" s="90"/>
      <c r="C13" s="90"/>
      <c r="D13" s="90"/>
      <c r="E13" s="90"/>
      <c r="F13" s="90"/>
      <c r="G13" s="90"/>
      <c r="H13" s="90"/>
      <c r="I13" s="56"/>
      <c r="J13" s="73"/>
    </row>
    <row r="14" spans="1:10" s="74" customFormat="1" ht="20.25" customHeight="1">
      <c r="A14" s="38" t="s">
        <v>9</v>
      </c>
      <c r="B14" s="90" t="s">
        <v>33</v>
      </c>
      <c r="C14" s="90" t="s">
        <v>33</v>
      </c>
      <c r="D14" s="90" t="s">
        <v>33</v>
      </c>
      <c r="E14" s="90" t="s">
        <v>33</v>
      </c>
      <c r="F14" s="90" t="s">
        <v>33</v>
      </c>
      <c r="G14" s="90">
        <v>0</v>
      </c>
      <c r="H14" s="90">
        <v>0</v>
      </c>
      <c r="I14" s="56"/>
      <c r="J14" s="73"/>
    </row>
    <row r="15" spans="1:10" s="74" customFormat="1" ht="20.25" customHeight="1">
      <c r="A15" s="399" t="s">
        <v>31</v>
      </c>
      <c r="B15" s="90"/>
      <c r="C15" s="90"/>
      <c r="D15" s="90"/>
      <c r="E15" s="90"/>
      <c r="F15" s="90"/>
      <c r="G15" s="90"/>
      <c r="H15" s="90"/>
      <c r="I15" s="56"/>
      <c r="J15" s="73"/>
    </row>
    <row r="16" spans="1:10" s="74" customFormat="1" ht="20.25" customHeight="1">
      <c r="A16" s="38" t="s">
        <v>11</v>
      </c>
      <c r="B16" s="90">
        <v>19</v>
      </c>
      <c r="C16" s="90">
        <v>30</v>
      </c>
      <c r="D16" s="90">
        <v>53</v>
      </c>
      <c r="E16" s="90">
        <v>113</v>
      </c>
      <c r="F16" s="90">
        <v>224</v>
      </c>
      <c r="G16" s="90">
        <v>308.39999999999998</v>
      </c>
      <c r="H16" s="90">
        <v>363.4</v>
      </c>
      <c r="I16" s="56">
        <v>360</v>
      </c>
      <c r="J16" s="73"/>
    </row>
    <row r="17" spans="1:10" s="74" customFormat="1" ht="20.25" customHeight="1">
      <c r="A17" s="399" t="s">
        <v>32</v>
      </c>
      <c r="B17" s="90"/>
      <c r="C17" s="90"/>
      <c r="D17" s="90"/>
      <c r="E17" s="90"/>
      <c r="F17" s="90"/>
      <c r="G17" s="90"/>
      <c r="H17" s="90"/>
      <c r="I17" s="56"/>
      <c r="J17" s="73"/>
    </row>
    <row r="18" spans="1:10" s="74" customFormat="1" ht="20.25" customHeight="1">
      <c r="A18" s="38" t="s">
        <v>13</v>
      </c>
      <c r="B18" s="90">
        <v>17</v>
      </c>
      <c r="C18" s="90">
        <v>8</v>
      </c>
      <c r="D18" s="90">
        <v>8</v>
      </c>
      <c r="E18" s="90">
        <v>7</v>
      </c>
      <c r="F18" s="90">
        <v>9</v>
      </c>
      <c r="G18" s="90">
        <v>7.25</v>
      </c>
      <c r="H18" s="90">
        <v>10.75</v>
      </c>
      <c r="I18" s="56">
        <v>6.2</v>
      </c>
      <c r="J18" s="73"/>
    </row>
    <row r="19" spans="1:10" s="74" customFormat="1" ht="20.25" customHeight="1">
      <c r="A19" s="399" t="s">
        <v>34</v>
      </c>
      <c r="B19" s="90"/>
      <c r="C19" s="90"/>
      <c r="D19" s="90"/>
      <c r="E19" s="90"/>
      <c r="F19" s="90"/>
      <c r="G19" s="90"/>
      <c r="H19" s="90"/>
      <c r="I19" s="56"/>
      <c r="J19" s="73"/>
    </row>
    <row r="20" spans="1:10" s="74" customFormat="1" ht="20.25" customHeight="1">
      <c r="A20" s="38" t="s">
        <v>15</v>
      </c>
      <c r="B20" s="90">
        <v>34</v>
      </c>
      <c r="C20" s="90">
        <v>119</v>
      </c>
      <c r="D20" s="90">
        <v>146</v>
      </c>
      <c r="E20" s="90">
        <v>230</v>
      </c>
      <c r="F20" s="90">
        <v>297</v>
      </c>
      <c r="G20" s="90">
        <v>360.5</v>
      </c>
      <c r="H20" s="90">
        <v>449.8</v>
      </c>
      <c r="I20" s="90">
        <v>450.9</v>
      </c>
      <c r="J20" s="73"/>
    </row>
    <row r="21" spans="1:10" s="74" customFormat="1" ht="20.25" customHeight="1">
      <c r="A21" s="399" t="s">
        <v>35</v>
      </c>
      <c r="B21" s="90"/>
      <c r="C21" s="90"/>
      <c r="D21" s="90"/>
      <c r="E21" s="90"/>
      <c r="F21" s="90"/>
      <c r="G21" s="90"/>
      <c r="H21" s="90"/>
      <c r="I21" s="90"/>
      <c r="J21" s="73"/>
    </row>
    <row r="22" spans="1:10" s="74" customFormat="1" ht="20.25" customHeight="1">
      <c r="A22" s="38" t="s">
        <v>17</v>
      </c>
      <c r="B22" s="90">
        <v>11.5</v>
      </c>
      <c r="C22" s="90">
        <v>81</v>
      </c>
      <c r="D22" s="90">
        <v>105</v>
      </c>
      <c r="E22" s="90">
        <v>226</v>
      </c>
      <c r="F22" s="90">
        <v>270</v>
      </c>
      <c r="G22" s="90">
        <v>528.1</v>
      </c>
      <c r="H22" s="90">
        <v>576.9</v>
      </c>
      <c r="I22" s="90">
        <v>550</v>
      </c>
      <c r="J22" s="73"/>
    </row>
    <row r="23" spans="1:10" s="74" customFormat="1" ht="20.25" customHeight="1">
      <c r="A23" s="399" t="s">
        <v>36</v>
      </c>
      <c r="B23" s="90"/>
      <c r="C23" s="90"/>
      <c r="D23" s="90"/>
      <c r="E23" s="90"/>
      <c r="F23" s="90"/>
      <c r="G23" s="90"/>
      <c r="H23" s="90"/>
      <c r="I23" s="90"/>
      <c r="J23" s="73"/>
    </row>
    <row r="24" spans="1:10" s="74" customFormat="1" ht="20.25" customHeight="1">
      <c r="A24" s="38" t="s">
        <v>19</v>
      </c>
      <c r="B24" s="90">
        <v>44</v>
      </c>
      <c r="C24" s="90">
        <v>59</v>
      </c>
      <c r="D24" s="90">
        <v>71</v>
      </c>
      <c r="E24" s="90">
        <v>94</v>
      </c>
      <c r="F24" s="90">
        <v>123</v>
      </c>
      <c r="G24" s="90">
        <v>236.62</v>
      </c>
      <c r="H24" s="90">
        <v>321.39999999999998</v>
      </c>
      <c r="I24" s="90">
        <v>350.7</v>
      </c>
      <c r="J24" s="73"/>
    </row>
    <row r="25" spans="1:10" s="74" customFormat="1" ht="20.25" customHeight="1">
      <c r="A25" s="399" t="s">
        <v>37</v>
      </c>
      <c r="B25" s="90"/>
      <c r="C25" s="90"/>
      <c r="D25" s="90"/>
      <c r="E25" s="90"/>
      <c r="F25" s="90"/>
      <c r="G25" s="90"/>
      <c r="H25" s="90"/>
      <c r="I25" s="90"/>
      <c r="J25" s="73"/>
    </row>
    <row r="26" spans="1:10" s="74" customFormat="1" ht="20.25" customHeight="1">
      <c r="A26" s="38" t="s">
        <v>21</v>
      </c>
      <c r="B26" s="90">
        <v>50</v>
      </c>
      <c r="C26" s="90">
        <v>49</v>
      </c>
      <c r="D26" s="90">
        <v>50</v>
      </c>
      <c r="E26" s="90">
        <v>38</v>
      </c>
      <c r="F26" s="90">
        <v>43</v>
      </c>
      <c r="G26" s="90">
        <v>42.55</v>
      </c>
      <c r="H26" s="90">
        <v>45.65</v>
      </c>
      <c r="I26" s="90">
        <v>34.700000000000003</v>
      </c>
      <c r="J26" s="73"/>
    </row>
    <row r="27" spans="1:10" s="74" customFormat="1" ht="20.25" customHeight="1">
      <c r="A27" s="399" t="s">
        <v>38</v>
      </c>
      <c r="B27" s="90"/>
      <c r="C27" s="90"/>
      <c r="D27" s="90"/>
      <c r="E27" s="90"/>
      <c r="F27" s="90"/>
      <c r="G27" s="90"/>
      <c r="H27" s="90"/>
      <c r="I27" s="90"/>
      <c r="J27" s="73"/>
    </row>
    <row r="28" spans="1:10" s="74" customFormat="1" ht="20.25" customHeight="1">
      <c r="A28" s="38" t="s">
        <v>23</v>
      </c>
      <c r="B28" s="90">
        <v>79</v>
      </c>
      <c r="C28" s="90">
        <v>65</v>
      </c>
      <c r="D28" s="90">
        <v>65</v>
      </c>
      <c r="E28" s="90">
        <v>61</v>
      </c>
      <c r="F28" s="90">
        <v>61</v>
      </c>
      <c r="G28" s="90">
        <v>65.22</v>
      </c>
      <c r="H28" s="90">
        <v>58</v>
      </c>
      <c r="I28" s="90">
        <v>58.5</v>
      </c>
      <c r="J28" s="73"/>
    </row>
    <row r="29" spans="1:10" s="74" customFormat="1" ht="20.25" customHeight="1">
      <c r="A29" s="399" t="s">
        <v>39</v>
      </c>
      <c r="B29" s="90"/>
      <c r="C29" s="90"/>
      <c r="D29" s="90"/>
      <c r="E29" s="90"/>
      <c r="F29" s="90"/>
      <c r="G29" s="90"/>
      <c r="H29" s="90"/>
      <c r="I29" s="90"/>
      <c r="J29" s="73"/>
    </row>
    <row r="30" spans="1:10" s="74" customFormat="1" ht="20.25" customHeight="1">
      <c r="A30" s="38" t="s">
        <v>25</v>
      </c>
      <c r="B30" s="90">
        <v>15</v>
      </c>
      <c r="C30" s="90">
        <v>12</v>
      </c>
      <c r="D30" s="90">
        <v>17.8</v>
      </c>
      <c r="E30" s="90">
        <v>24</v>
      </c>
      <c r="F30" s="90">
        <v>37</v>
      </c>
      <c r="G30" s="90">
        <v>36.549999999999997</v>
      </c>
      <c r="H30" s="90">
        <v>37.31</v>
      </c>
      <c r="I30" s="90">
        <v>36.799999999999997</v>
      </c>
      <c r="J30" s="73"/>
    </row>
    <row r="31" spans="1:10" s="74" customFormat="1" ht="20.25" customHeight="1">
      <c r="A31" s="399" t="s">
        <v>40</v>
      </c>
      <c r="B31" s="400"/>
      <c r="C31" s="400"/>
      <c r="D31" s="400"/>
      <c r="E31" s="400"/>
      <c r="F31" s="400"/>
      <c r="G31" s="400"/>
      <c r="H31" s="400"/>
      <c r="I31" s="77"/>
      <c r="J31" s="73"/>
    </row>
    <row r="32" spans="1:10" s="74" customFormat="1" ht="9.75" customHeight="1">
      <c r="A32" s="81"/>
      <c r="B32" s="82"/>
      <c r="C32" s="82"/>
      <c r="D32" s="82"/>
      <c r="E32" s="82"/>
      <c r="F32" s="82"/>
      <c r="G32" s="82"/>
      <c r="H32" s="82"/>
      <c r="I32" s="82"/>
      <c r="J32" s="73"/>
    </row>
    <row r="33" spans="1:10" s="74" customFormat="1" ht="9.75" customHeight="1">
      <c r="A33" s="83"/>
      <c r="B33" s="84"/>
      <c r="C33" s="84"/>
      <c r="D33" s="84"/>
      <c r="E33" s="84"/>
      <c r="F33" s="84"/>
      <c r="G33" s="84"/>
      <c r="H33" s="84"/>
      <c r="I33" s="77"/>
      <c r="J33" s="73"/>
    </row>
    <row r="34" spans="1:10" s="74" customFormat="1" ht="20.100000000000001" hidden="1" customHeight="1">
      <c r="A34" s="539" t="s">
        <v>59</v>
      </c>
      <c r="B34" s="539"/>
      <c r="C34" s="539"/>
      <c r="D34" s="539"/>
      <c r="E34" s="539"/>
      <c r="F34" s="539"/>
      <c r="G34" s="539"/>
      <c r="H34" s="539"/>
      <c r="I34" s="539"/>
      <c r="J34" s="73"/>
    </row>
    <row r="35" spans="1:10" s="74" customFormat="1" ht="20.100000000000001" customHeight="1">
      <c r="A35" s="540"/>
      <c r="B35" s="540"/>
      <c r="C35" s="540"/>
      <c r="D35" s="540"/>
      <c r="E35" s="540"/>
      <c r="F35" s="540"/>
      <c r="G35" s="540"/>
      <c r="H35" s="540"/>
      <c r="I35" s="540"/>
      <c r="J35" s="73"/>
    </row>
    <row r="36" spans="1:10" s="74" customFormat="1" ht="20.100000000000001" customHeight="1">
      <c r="A36" s="401"/>
      <c r="B36" s="61"/>
      <c r="C36" s="77"/>
      <c r="D36" s="77"/>
      <c r="E36" s="77"/>
      <c r="F36" s="77"/>
      <c r="G36" s="77"/>
      <c r="H36" s="77"/>
      <c r="I36" s="77"/>
      <c r="J36" s="73"/>
    </row>
    <row r="37" spans="1:10" s="74" customFormat="1" ht="20.100000000000001" customHeight="1">
      <c r="A37" s="62"/>
      <c r="B37" s="401"/>
      <c r="C37" s="77"/>
      <c r="D37" s="77"/>
      <c r="E37" s="77"/>
      <c r="F37" s="77"/>
      <c r="G37" s="77"/>
      <c r="H37" s="77"/>
      <c r="I37" s="77"/>
      <c r="J37" s="73"/>
    </row>
    <row r="38" spans="1:10" s="74" customFormat="1" ht="20.100000000000001" customHeight="1">
      <c r="A38" s="75"/>
      <c r="B38" s="77"/>
      <c r="C38" s="77"/>
      <c r="D38" s="77"/>
      <c r="E38" s="77"/>
      <c r="F38" s="77"/>
      <c r="G38" s="77"/>
      <c r="H38" s="77"/>
      <c r="I38" s="77"/>
      <c r="J38" s="73"/>
    </row>
    <row r="39" spans="1:10" s="74" customFormat="1" ht="20.100000000000001" customHeight="1">
      <c r="A39" s="75"/>
      <c r="B39" s="77"/>
      <c r="C39" s="77"/>
      <c r="D39" s="77"/>
      <c r="E39" s="77"/>
      <c r="F39" s="77"/>
      <c r="G39" s="77"/>
      <c r="H39" s="77"/>
      <c r="I39" s="77"/>
      <c r="J39" s="73"/>
    </row>
    <row r="40" spans="1:10" s="74" customFormat="1" ht="20.100000000000001" customHeight="1">
      <c r="A40" s="75"/>
      <c r="B40" s="77"/>
      <c r="C40" s="77"/>
      <c r="D40" s="77"/>
      <c r="E40" s="77"/>
      <c r="F40" s="77"/>
      <c r="G40" s="77"/>
      <c r="H40" s="77"/>
      <c r="I40" s="77"/>
      <c r="J40" s="73"/>
    </row>
    <row r="41" spans="1:10" s="74" customFormat="1" ht="20.100000000000001" customHeight="1">
      <c r="A41" s="75"/>
      <c r="B41" s="77"/>
      <c r="C41" s="77"/>
      <c r="D41" s="77"/>
      <c r="E41" s="77"/>
      <c r="F41" s="77"/>
      <c r="G41" s="77"/>
      <c r="H41" s="77"/>
      <c r="I41" s="77"/>
      <c r="J41" s="73"/>
    </row>
    <row r="42" spans="1:10" s="74" customFormat="1" ht="20.100000000000001" customHeight="1">
      <c r="A42" s="75"/>
      <c r="B42" s="77"/>
      <c r="C42" s="77"/>
      <c r="D42" s="77"/>
      <c r="E42" s="77"/>
      <c r="F42" s="77"/>
      <c r="G42" s="77"/>
      <c r="H42" s="77"/>
      <c r="I42" s="77"/>
      <c r="J42" s="73"/>
    </row>
    <row r="43" spans="1:10" s="74" customFormat="1" ht="20.100000000000001" customHeight="1">
      <c r="A43" s="75"/>
      <c r="B43" s="77"/>
      <c r="C43" s="77"/>
      <c r="D43" s="77"/>
      <c r="E43" s="77"/>
      <c r="F43" s="77"/>
      <c r="G43" s="77"/>
      <c r="H43" s="77"/>
      <c r="I43" s="77"/>
      <c r="J43" s="73"/>
    </row>
    <row r="44" spans="1:10" s="74" customFormat="1" ht="20.100000000000001" customHeight="1">
      <c r="A44" s="75"/>
      <c r="B44" s="77"/>
      <c r="C44" s="77"/>
      <c r="D44" s="77"/>
      <c r="E44" s="77"/>
      <c r="F44" s="77"/>
      <c r="G44" s="77"/>
      <c r="H44" s="77"/>
      <c r="I44" s="77"/>
      <c r="J44" s="73"/>
    </row>
    <row r="45" spans="1:10" s="74" customFormat="1" ht="20.100000000000001" customHeight="1">
      <c r="A45" s="75"/>
      <c r="B45" s="77"/>
      <c r="C45" s="77"/>
      <c r="D45" s="77"/>
      <c r="E45" s="77"/>
      <c r="F45" s="77"/>
      <c r="G45" s="77"/>
      <c r="H45" s="77"/>
      <c r="I45" s="77"/>
      <c r="J45" s="73"/>
    </row>
    <row r="46" spans="1:10" s="74" customFormat="1" ht="20.100000000000001" customHeight="1">
      <c r="A46" s="75"/>
      <c r="B46" s="77"/>
      <c r="C46" s="77"/>
      <c r="D46" s="77"/>
      <c r="E46" s="77"/>
      <c r="F46" s="77"/>
      <c r="G46" s="77"/>
      <c r="H46" s="77"/>
      <c r="I46" s="77"/>
      <c r="J46" s="73"/>
    </row>
    <row r="47" spans="1:10" s="74" customFormat="1" ht="20.100000000000001" customHeight="1">
      <c r="A47" s="75"/>
      <c r="B47" s="77"/>
      <c r="C47" s="77"/>
      <c r="D47" s="77"/>
      <c r="E47" s="77"/>
      <c r="F47" s="77"/>
      <c r="G47" s="77"/>
      <c r="H47" s="77"/>
      <c r="I47" s="77"/>
      <c r="J47" s="73"/>
    </row>
    <row r="48" spans="1:10" s="74" customFormat="1" ht="20.100000000000001" customHeight="1">
      <c r="A48" s="75"/>
      <c r="B48" s="77"/>
      <c r="C48" s="77"/>
      <c r="D48" s="77"/>
      <c r="E48" s="77"/>
      <c r="F48" s="77"/>
      <c r="G48" s="77"/>
      <c r="H48" s="77"/>
      <c r="I48" s="77"/>
      <c r="J48" s="73"/>
    </row>
    <row r="49" spans="1:10" s="74" customFormat="1" ht="20.100000000000001" customHeight="1">
      <c r="A49" s="75"/>
      <c r="B49" s="77"/>
      <c r="C49" s="77"/>
      <c r="D49" s="77"/>
      <c r="E49" s="77"/>
      <c r="F49" s="77"/>
      <c r="G49" s="77"/>
      <c r="H49" s="77"/>
      <c r="I49" s="77"/>
      <c r="J49" s="73"/>
    </row>
    <row r="50" spans="1:10" s="74" customFormat="1" ht="20.100000000000001" customHeight="1">
      <c r="A50" s="75"/>
      <c r="B50" s="77"/>
      <c r="C50" s="77"/>
      <c r="D50" s="77"/>
      <c r="E50" s="77"/>
      <c r="F50" s="77"/>
      <c r="G50" s="77"/>
      <c r="H50" s="77"/>
      <c r="I50" s="77"/>
      <c r="J50" s="73"/>
    </row>
    <row r="51" spans="1:10" s="74" customFormat="1" ht="20.100000000000001" customHeight="1">
      <c r="A51" s="75"/>
      <c r="B51" s="77"/>
      <c r="C51" s="77"/>
      <c r="D51" s="77"/>
      <c r="E51" s="77"/>
      <c r="F51" s="77"/>
      <c r="G51" s="77"/>
      <c r="H51" s="77"/>
      <c r="I51" s="77"/>
      <c r="J51" s="73"/>
    </row>
    <row r="52" spans="1:10" s="74" customFormat="1" ht="20.100000000000001" customHeight="1">
      <c r="A52" s="75"/>
      <c r="B52" s="77"/>
      <c r="C52" s="77"/>
      <c r="D52" s="77"/>
      <c r="E52" s="77"/>
      <c r="F52" s="77"/>
      <c r="G52" s="77"/>
      <c r="H52" s="77"/>
      <c r="I52" s="77"/>
      <c r="J52" s="73"/>
    </row>
    <row r="53" spans="1:10" s="74" customFormat="1" ht="20.100000000000001" customHeight="1">
      <c r="A53" s="75"/>
      <c r="B53" s="77"/>
      <c r="C53" s="77"/>
      <c r="D53" s="77"/>
      <c r="E53" s="77"/>
      <c r="F53" s="77"/>
      <c r="G53" s="77"/>
      <c r="H53" s="77"/>
      <c r="I53" s="77"/>
      <c r="J53" s="73"/>
    </row>
    <row r="54" spans="1:10" s="74" customFormat="1" ht="20.100000000000001" customHeight="1">
      <c r="A54" s="75"/>
      <c r="B54" s="77"/>
      <c r="C54" s="77"/>
      <c r="D54" s="77"/>
      <c r="E54" s="77"/>
      <c r="F54" s="77"/>
      <c r="G54" s="77"/>
      <c r="H54" s="77"/>
      <c r="I54" s="77"/>
      <c r="J54" s="73"/>
    </row>
    <row r="55" spans="1:10" s="74" customFormat="1" ht="20.100000000000001" customHeight="1">
      <c r="A55" s="75"/>
      <c r="B55" s="77"/>
      <c r="C55" s="77"/>
      <c r="D55" s="77"/>
      <c r="E55" s="77"/>
      <c r="F55" s="77"/>
      <c r="G55" s="77"/>
      <c r="H55" s="77"/>
      <c r="I55" s="77"/>
      <c r="J55" s="73"/>
    </row>
    <row r="56" spans="1:10" s="74" customFormat="1" ht="20.100000000000001" customHeight="1">
      <c r="A56" s="75"/>
      <c r="B56" s="77"/>
      <c r="C56" s="77"/>
      <c r="D56" s="77"/>
      <c r="E56" s="77"/>
      <c r="F56" s="77"/>
      <c r="G56" s="77"/>
      <c r="H56" s="77"/>
      <c r="I56" s="77"/>
      <c r="J56" s="73"/>
    </row>
    <row r="57" spans="1:10" s="74" customFormat="1" ht="20.100000000000001" customHeight="1">
      <c r="A57" s="75"/>
      <c r="B57" s="77"/>
      <c r="C57" s="77"/>
      <c r="D57" s="77"/>
      <c r="E57" s="77"/>
      <c r="F57" s="77"/>
      <c r="G57" s="77"/>
      <c r="H57" s="77"/>
      <c r="I57" s="77"/>
      <c r="J57" s="73"/>
    </row>
    <row r="58" spans="1:10" s="74" customFormat="1" ht="20.100000000000001" customHeight="1">
      <c r="A58" s="75"/>
      <c r="B58" s="77"/>
      <c r="C58" s="77"/>
      <c r="D58" s="77"/>
      <c r="E58" s="77"/>
      <c r="F58" s="77"/>
      <c r="G58" s="77"/>
      <c r="H58" s="77"/>
      <c r="I58" s="77"/>
      <c r="J58" s="73"/>
    </row>
    <row r="59" spans="1:10" s="74" customFormat="1" ht="20.100000000000001" customHeight="1">
      <c r="A59" s="75"/>
      <c r="B59" s="77"/>
      <c r="C59" s="77"/>
      <c r="D59" s="77"/>
      <c r="E59" s="77"/>
      <c r="F59" s="77"/>
      <c r="G59" s="77"/>
      <c r="H59" s="77"/>
      <c r="I59" s="77"/>
      <c r="J59" s="73"/>
    </row>
    <row r="60" spans="1:10" s="74" customFormat="1" ht="20.100000000000001" customHeight="1">
      <c r="A60" s="75"/>
      <c r="B60" s="77"/>
      <c r="C60" s="77"/>
      <c r="D60" s="77"/>
      <c r="E60" s="77"/>
      <c r="F60" s="77"/>
      <c r="G60" s="77"/>
      <c r="H60" s="77"/>
      <c r="I60" s="77"/>
      <c r="J60" s="73"/>
    </row>
    <row r="61" spans="1:10" s="74" customFormat="1" ht="20.100000000000001" customHeight="1">
      <c r="A61" s="75"/>
      <c r="B61" s="77"/>
      <c r="C61" s="77"/>
      <c r="D61" s="77"/>
      <c r="E61" s="77"/>
      <c r="F61" s="77"/>
      <c r="G61" s="77"/>
      <c r="H61" s="77"/>
      <c r="I61" s="77"/>
      <c r="J61" s="73"/>
    </row>
    <row r="62" spans="1:10" s="74" customFormat="1" ht="20.100000000000001" customHeight="1">
      <c r="A62" s="75"/>
      <c r="B62" s="77"/>
      <c r="C62" s="77"/>
      <c r="D62" s="77"/>
      <c r="E62" s="77"/>
      <c r="F62" s="77"/>
      <c r="G62" s="77"/>
      <c r="H62" s="77"/>
      <c r="I62" s="77"/>
      <c r="J62" s="73"/>
    </row>
    <row r="63" spans="1:10" s="74" customFormat="1" ht="20.100000000000001" customHeight="1">
      <c r="A63" s="75"/>
      <c r="B63" s="77"/>
      <c r="C63" s="77"/>
      <c r="D63" s="77"/>
      <c r="E63" s="77"/>
      <c r="F63" s="77"/>
      <c r="G63" s="77"/>
      <c r="H63" s="77"/>
      <c r="I63" s="77"/>
      <c r="J63" s="73"/>
    </row>
    <row r="64" spans="1:10" s="74" customFormat="1" ht="20.100000000000001" customHeight="1">
      <c r="A64" s="75"/>
      <c r="B64" s="77"/>
      <c r="C64" s="77"/>
      <c r="D64" s="77"/>
      <c r="E64" s="77"/>
      <c r="F64" s="77"/>
      <c r="G64" s="77"/>
      <c r="H64" s="77"/>
      <c r="I64" s="77"/>
      <c r="J64" s="73"/>
    </row>
    <row r="65" spans="1:10" s="74" customFormat="1" ht="20.100000000000001" customHeight="1">
      <c r="A65" s="75"/>
      <c r="B65" s="77"/>
      <c r="C65" s="77"/>
      <c r="D65" s="77"/>
      <c r="E65" s="77"/>
      <c r="F65" s="77"/>
      <c r="G65" s="77"/>
      <c r="H65" s="77"/>
      <c r="I65" s="77"/>
      <c r="J65" s="73"/>
    </row>
    <row r="66" spans="1:10" s="74" customFormat="1" ht="20.100000000000001" customHeight="1">
      <c r="A66" s="75"/>
      <c r="B66" s="77"/>
      <c r="C66" s="77"/>
      <c r="D66" s="77"/>
      <c r="E66" s="77"/>
      <c r="F66" s="77"/>
      <c r="G66" s="77"/>
      <c r="H66" s="77"/>
      <c r="I66" s="77"/>
      <c r="J66" s="73"/>
    </row>
    <row r="67" spans="1:10" s="74" customFormat="1" ht="20.100000000000001" customHeight="1">
      <c r="A67" s="75"/>
      <c r="B67" s="77"/>
      <c r="C67" s="77"/>
      <c r="D67" s="77"/>
      <c r="E67" s="77"/>
      <c r="F67" s="77"/>
      <c r="G67" s="77"/>
      <c r="H67" s="77"/>
      <c r="I67" s="77"/>
      <c r="J67" s="73"/>
    </row>
    <row r="68" spans="1:10" s="74" customFormat="1" ht="20.100000000000001" customHeight="1">
      <c r="A68" s="75"/>
      <c r="B68" s="77"/>
      <c r="C68" s="77"/>
      <c r="D68" s="77"/>
      <c r="E68" s="77"/>
      <c r="F68" s="77"/>
      <c r="G68" s="77"/>
      <c r="H68" s="77"/>
      <c r="I68" s="77"/>
      <c r="J68" s="73"/>
    </row>
    <row r="69" spans="1:10" s="74" customFormat="1" ht="20.100000000000001" customHeight="1">
      <c r="A69" s="75"/>
      <c r="B69" s="77"/>
      <c r="C69" s="77"/>
      <c r="D69" s="77"/>
      <c r="E69" s="77"/>
      <c r="F69" s="77"/>
      <c r="G69" s="77"/>
      <c r="H69" s="77"/>
      <c r="I69" s="77"/>
      <c r="J69" s="73"/>
    </row>
    <row r="70" spans="1:10" s="74" customFormat="1" ht="20.100000000000001" customHeight="1">
      <c r="A70" s="75"/>
      <c r="B70" s="77"/>
      <c r="C70" s="77"/>
      <c r="D70" s="77"/>
      <c r="E70" s="77"/>
      <c r="F70" s="77"/>
      <c r="G70" s="77"/>
      <c r="H70" s="77"/>
      <c r="I70" s="77"/>
      <c r="J70" s="73"/>
    </row>
    <row r="71" spans="1:10" s="74" customFormat="1" ht="20.100000000000001" customHeight="1">
      <c r="A71" s="75"/>
      <c r="B71" s="77"/>
      <c r="C71" s="77"/>
      <c r="D71" s="77"/>
      <c r="E71" s="77"/>
      <c r="F71" s="77"/>
      <c r="G71" s="77"/>
      <c r="H71" s="77"/>
      <c r="I71" s="77"/>
      <c r="J71" s="73"/>
    </row>
    <row r="72" spans="1:10" s="74" customFormat="1" ht="20.100000000000001" customHeight="1">
      <c r="A72" s="75"/>
      <c r="B72" s="77"/>
      <c r="C72" s="77"/>
      <c r="D72" s="77"/>
      <c r="E72" s="77"/>
      <c r="F72" s="77"/>
      <c r="G72" s="77"/>
      <c r="H72" s="77"/>
      <c r="I72" s="77"/>
      <c r="J72" s="73"/>
    </row>
    <row r="73" spans="1:10" s="74" customFormat="1" ht="20.100000000000001" customHeight="1">
      <c r="A73" s="75"/>
      <c r="B73" s="77"/>
      <c r="C73" s="77"/>
      <c r="D73" s="77"/>
      <c r="E73" s="77"/>
      <c r="F73" s="77"/>
      <c r="G73" s="77"/>
      <c r="H73" s="77"/>
      <c r="I73" s="77"/>
      <c r="J73" s="73"/>
    </row>
    <row r="74" spans="1:10" s="74" customFormat="1" ht="20.100000000000001" customHeight="1">
      <c r="A74" s="75"/>
      <c r="B74" s="77"/>
      <c r="C74" s="77"/>
      <c r="D74" s="77"/>
      <c r="E74" s="77"/>
      <c r="F74" s="77"/>
      <c r="G74" s="77"/>
      <c r="H74" s="77"/>
      <c r="I74" s="77"/>
      <c r="J74" s="73"/>
    </row>
    <row r="75" spans="1:10" s="74" customFormat="1" ht="20.100000000000001" customHeight="1">
      <c r="B75" s="73"/>
      <c r="C75" s="73"/>
      <c r="D75" s="73"/>
      <c r="E75" s="73"/>
      <c r="F75" s="73"/>
      <c r="G75" s="73"/>
      <c r="H75" s="73"/>
      <c r="I75" s="73"/>
      <c r="J75" s="73"/>
    </row>
    <row r="76" spans="1:10" s="74" customFormat="1" ht="20.100000000000001" customHeight="1">
      <c r="B76" s="73"/>
      <c r="C76" s="73"/>
      <c r="D76" s="73"/>
      <c r="E76" s="73"/>
      <c r="F76" s="73"/>
      <c r="G76" s="73"/>
      <c r="H76" s="73"/>
      <c r="I76" s="73"/>
      <c r="J76" s="73"/>
    </row>
    <row r="77" spans="1:10" s="74" customFormat="1" ht="20.100000000000001" customHeight="1">
      <c r="B77" s="73"/>
      <c r="C77" s="73"/>
      <c r="D77" s="73"/>
      <c r="E77" s="73"/>
      <c r="F77" s="73"/>
      <c r="G77" s="73"/>
      <c r="H77" s="73"/>
      <c r="I77" s="73"/>
      <c r="J77" s="73"/>
    </row>
    <row r="78" spans="1:10" s="74" customFormat="1" ht="20.100000000000001" customHeight="1">
      <c r="B78" s="73"/>
      <c r="C78" s="73"/>
      <c r="D78" s="73"/>
      <c r="E78" s="73"/>
      <c r="F78" s="73"/>
      <c r="G78" s="73"/>
      <c r="H78" s="73"/>
      <c r="I78" s="73"/>
      <c r="J78" s="73"/>
    </row>
    <row r="79" spans="1:10" s="74" customFormat="1" ht="20.100000000000001" customHeight="1">
      <c r="B79" s="73"/>
      <c r="C79" s="73"/>
      <c r="D79" s="73"/>
      <c r="E79" s="73"/>
      <c r="F79" s="73"/>
      <c r="G79" s="73"/>
      <c r="H79" s="73"/>
      <c r="I79" s="73"/>
      <c r="J79" s="73"/>
    </row>
    <row r="80" spans="1:10" s="74" customFormat="1" ht="20.100000000000001" customHeight="1">
      <c r="B80" s="73"/>
      <c r="C80" s="73"/>
      <c r="D80" s="73"/>
      <c r="E80" s="73"/>
      <c r="F80" s="73"/>
      <c r="G80" s="73"/>
      <c r="H80" s="73"/>
      <c r="I80" s="73"/>
      <c r="J80" s="73"/>
    </row>
    <row r="81" spans="2:10" s="74" customFormat="1" ht="20.100000000000001" customHeight="1">
      <c r="B81" s="73"/>
      <c r="C81" s="73"/>
      <c r="D81" s="73"/>
      <c r="E81" s="73"/>
      <c r="F81" s="73"/>
      <c r="G81" s="73"/>
      <c r="H81" s="73"/>
      <c r="I81" s="73"/>
      <c r="J81" s="73"/>
    </row>
    <row r="82" spans="2:10" s="74" customFormat="1" ht="20.100000000000001" customHeight="1">
      <c r="B82" s="73"/>
      <c r="C82" s="73"/>
      <c r="D82" s="73"/>
      <c r="E82" s="73"/>
      <c r="F82" s="73"/>
      <c r="G82" s="73"/>
      <c r="H82" s="73"/>
      <c r="I82" s="73"/>
      <c r="J82" s="73"/>
    </row>
    <row r="83" spans="2:10" s="74" customFormat="1" ht="20.100000000000001" customHeight="1">
      <c r="B83" s="73"/>
      <c r="C83" s="73"/>
      <c r="D83" s="73"/>
      <c r="E83" s="73"/>
      <c r="F83" s="73"/>
      <c r="G83" s="73"/>
      <c r="H83" s="73"/>
      <c r="I83" s="73"/>
      <c r="J83" s="73"/>
    </row>
    <row r="84" spans="2:10" s="74" customFormat="1" ht="20.100000000000001" customHeight="1">
      <c r="B84" s="73"/>
      <c r="C84" s="73"/>
      <c r="D84" s="73"/>
      <c r="E84" s="73"/>
      <c r="F84" s="73"/>
      <c r="G84" s="73"/>
      <c r="H84" s="73"/>
      <c r="I84" s="73"/>
      <c r="J84" s="73"/>
    </row>
    <row r="85" spans="2:10" s="74" customFormat="1" ht="20.100000000000001" customHeight="1">
      <c r="B85" s="73"/>
      <c r="C85" s="73"/>
      <c r="D85" s="73"/>
      <c r="E85" s="73"/>
      <c r="F85" s="73"/>
      <c r="G85" s="73"/>
      <c r="H85" s="73"/>
      <c r="I85" s="73"/>
      <c r="J85" s="73"/>
    </row>
    <row r="86" spans="2:10" s="74" customFormat="1" ht="20.100000000000001" customHeight="1">
      <c r="B86" s="73"/>
      <c r="C86" s="73"/>
      <c r="D86" s="73"/>
      <c r="E86" s="73"/>
      <c r="F86" s="73"/>
      <c r="G86" s="73"/>
      <c r="H86" s="73"/>
      <c r="I86" s="73"/>
      <c r="J86" s="73"/>
    </row>
    <row r="87" spans="2:10" s="74" customFormat="1" ht="20.100000000000001" customHeight="1">
      <c r="B87" s="73"/>
      <c r="C87" s="73"/>
      <c r="D87" s="73"/>
      <c r="E87" s="73"/>
      <c r="F87" s="73"/>
      <c r="G87" s="73"/>
      <c r="H87" s="73"/>
      <c r="I87" s="73"/>
      <c r="J87" s="73"/>
    </row>
    <row r="88" spans="2:10" s="74" customFormat="1" ht="20.100000000000001" customHeight="1">
      <c r="B88" s="73"/>
      <c r="C88" s="73"/>
      <c r="D88" s="73"/>
      <c r="E88" s="73"/>
      <c r="F88" s="73"/>
      <c r="G88" s="73"/>
      <c r="H88" s="73"/>
      <c r="I88" s="73"/>
      <c r="J88" s="73"/>
    </row>
    <row r="89" spans="2:10" s="74" customFormat="1" ht="20.100000000000001" customHeight="1">
      <c r="B89" s="73"/>
      <c r="C89" s="73"/>
      <c r="D89" s="73"/>
      <c r="E89" s="73"/>
      <c r="F89" s="73"/>
      <c r="G89" s="73"/>
      <c r="H89" s="73"/>
      <c r="I89" s="73"/>
      <c r="J89" s="73"/>
    </row>
    <row r="90" spans="2:10" s="74" customFormat="1" ht="20.100000000000001" customHeight="1">
      <c r="B90" s="73"/>
      <c r="C90" s="73"/>
      <c r="D90" s="73"/>
      <c r="E90" s="73"/>
      <c r="F90" s="73"/>
      <c r="G90" s="73"/>
      <c r="H90" s="73"/>
      <c r="I90" s="73"/>
      <c r="J90" s="73"/>
    </row>
    <row r="91" spans="2:10" s="74" customFormat="1" ht="20.100000000000001" customHeight="1">
      <c r="B91" s="73"/>
      <c r="C91" s="73"/>
      <c r="D91" s="73"/>
      <c r="E91" s="73"/>
      <c r="F91" s="73"/>
      <c r="G91" s="73"/>
      <c r="H91" s="73"/>
      <c r="I91" s="73"/>
      <c r="J91" s="73"/>
    </row>
    <row r="92" spans="2:10" s="74" customFormat="1" ht="20.100000000000001" customHeight="1">
      <c r="B92" s="73"/>
      <c r="C92" s="73"/>
      <c r="D92" s="73"/>
      <c r="E92" s="73"/>
      <c r="F92" s="73"/>
      <c r="G92" s="73"/>
      <c r="H92" s="73"/>
      <c r="I92" s="73"/>
      <c r="J92" s="73"/>
    </row>
    <row r="93" spans="2:10" s="74" customFormat="1" ht="20.100000000000001" customHeight="1">
      <c r="B93" s="73"/>
      <c r="C93" s="73"/>
      <c r="D93" s="73"/>
      <c r="E93" s="73"/>
      <c r="F93" s="73"/>
      <c r="G93" s="73"/>
      <c r="H93" s="73"/>
      <c r="I93" s="73"/>
      <c r="J93" s="73"/>
    </row>
    <row r="94" spans="2:10" s="74" customFormat="1" ht="20.100000000000001" customHeight="1">
      <c r="B94" s="73"/>
      <c r="C94" s="73"/>
      <c r="D94" s="73"/>
      <c r="E94" s="73"/>
      <c r="F94" s="73"/>
      <c r="G94" s="73"/>
      <c r="H94" s="73"/>
      <c r="I94" s="73"/>
      <c r="J94" s="73"/>
    </row>
    <row r="95" spans="2:10" s="74" customFormat="1" ht="20.100000000000001" customHeight="1">
      <c r="B95" s="73"/>
      <c r="C95" s="73"/>
      <c r="D95" s="73"/>
      <c r="E95" s="73"/>
      <c r="F95" s="73"/>
      <c r="G95" s="73"/>
      <c r="H95" s="73"/>
      <c r="I95" s="73"/>
      <c r="J95" s="73"/>
    </row>
    <row r="96" spans="2:10" s="74" customFormat="1" ht="20.100000000000001" customHeight="1">
      <c r="B96" s="73"/>
      <c r="C96" s="73"/>
      <c r="D96" s="73"/>
      <c r="E96" s="73"/>
      <c r="F96" s="73"/>
      <c r="G96" s="73"/>
      <c r="H96" s="73"/>
      <c r="I96" s="73"/>
      <c r="J96" s="73"/>
    </row>
    <row r="97" spans="2:10" s="74" customFormat="1" ht="20.100000000000001" customHeight="1">
      <c r="B97" s="73"/>
      <c r="C97" s="73"/>
      <c r="D97" s="73"/>
      <c r="E97" s="73"/>
      <c r="F97" s="73"/>
      <c r="G97" s="73"/>
      <c r="H97" s="73"/>
      <c r="I97" s="73"/>
      <c r="J97" s="73"/>
    </row>
    <row r="98" spans="2:10" s="74" customFormat="1" ht="20.100000000000001" customHeight="1">
      <c r="B98" s="73"/>
      <c r="C98" s="73"/>
      <c r="D98" s="73"/>
      <c r="E98" s="73"/>
      <c r="F98" s="73"/>
      <c r="G98" s="73"/>
      <c r="H98" s="73"/>
      <c r="I98" s="73"/>
      <c r="J98" s="73"/>
    </row>
    <row r="99" spans="2:10" s="74" customFormat="1" ht="20.100000000000001" customHeight="1">
      <c r="B99" s="73"/>
      <c r="C99" s="73"/>
      <c r="D99" s="73"/>
      <c r="E99" s="73"/>
      <c r="F99" s="73"/>
      <c r="G99" s="73"/>
      <c r="H99" s="73"/>
      <c r="I99" s="73"/>
      <c r="J99" s="73"/>
    </row>
    <row r="100" spans="2:10" s="74" customFormat="1" ht="20.100000000000001" customHeight="1">
      <c r="B100" s="73"/>
      <c r="C100" s="73"/>
      <c r="D100" s="73"/>
      <c r="E100" s="73"/>
      <c r="F100" s="73"/>
      <c r="G100" s="73"/>
      <c r="H100" s="73"/>
      <c r="I100" s="73"/>
      <c r="J100" s="73"/>
    </row>
    <row r="101" spans="2:10" s="74" customFormat="1" ht="20.100000000000001" customHeight="1">
      <c r="B101" s="73"/>
      <c r="C101" s="73"/>
      <c r="D101" s="73"/>
      <c r="E101" s="73"/>
      <c r="F101" s="73"/>
      <c r="G101" s="73"/>
      <c r="H101" s="73"/>
      <c r="I101" s="73"/>
      <c r="J101" s="73"/>
    </row>
    <row r="102" spans="2:10" s="74" customFormat="1" ht="20.100000000000001" customHeight="1">
      <c r="B102" s="73"/>
      <c r="C102" s="73"/>
      <c r="D102" s="73"/>
      <c r="E102" s="73"/>
      <c r="F102" s="73"/>
      <c r="G102" s="73"/>
      <c r="H102" s="73"/>
      <c r="I102" s="73"/>
      <c r="J102" s="73"/>
    </row>
    <row r="103" spans="2:10" s="74" customFormat="1" ht="20.100000000000001" customHeight="1">
      <c r="B103" s="73"/>
      <c r="C103" s="73"/>
      <c r="D103" s="73"/>
      <c r="E103" s="73"/>
      <c r="F103" s="73"/>
      <c r="G103" s="73"/>
      <c r="H103" s="73"/>
      <c r="I103" s="73"/>
      <c r="J103" s="73"/>
    </row>
    <row r="104" spans="2:10" s="74" customFormat="1" ht="20.100000000000001" customHeight="1">
      <c r="B104" s="73"/>
      <c r="C104" s="73"/>
      <c r="D104" s="73"/>
      <c r="E104" s="73"/>
      <c r="F104" s="73"/>
      <c r="G104" s="73"/>
      <c r="H104" s="73"/>
      <c r="I104" s="73"/>
      <c r="J104" s="73"/>
    </row>
    <row r="105" spans="2:10" s="74" customFormat="1" ht="20.100000000000001" customHeight="1">
      <c r="B105" s="73"/>
      <c r="C105" s="73"/>
      <c r="D105" s="73"/>
      <c r="E105" s="73"/>
      <c r="F105" s="73"/>
      <c r="G105" s="73"/>
      <c r="H105" s="73"/>
      <c r="I105" s="73"/>
      <c r="J105" s="73"/>
    </row>
    <row r="106" spans="2:10" s="74" customFormat="1" ht="20.100000000000001" customHeight="1">
      <c r="B106" s="73"/>
      <c r="C106" s="73"/>
      <c r="D106" s="73"/>
      <c r="E106" s="73"/>
      <c r="F106" s="73"/>
      <c r="G106" s="73"/>
      <c r="H106" s="73"/>
      <c r="I106" s="73"/>
      <c r="J106" s="73"/>
    </row>
    <row r="107" spans="2:10" s="74" customFormat="1" ht="20.100000000000001" customHeight="1">
      <c r="B107" s="73"/>
      <c r="C107" s="73"/>
      <c r="D107" s="73"/>
      <c r="E107" s="73"/>
      <c r="F107" s="73"/>
      <c r="G107" s="73"/>
      <c r="H107" s="73"/>
      <c r="I107" s="73"/>
      <c r="J107" s="73"/>
    </row>
    <row r="108" spans="2:10" s="74" customFormat="1" ht="20.100000000000001" customHeight="1">
      <c r="B108" s="73"/>
      <c r="C108" s="73"/>
      <c r="D108" s="73"/>
      <c r="E108" s="73"/>
      <c r="F108" s="73"/>
      <c r="G108" s="73"/>
      <c r="H108" s="73"/>
      <c r="I108" s="73"/>
      <c r="J108" s="73"/>
    </row>
    <row r="109" spans="2:10" s="74" customFormat="1" ht="20.100000000000001" customHeight="1">
      <c r="B109" s="73"/>
      <c r="C109" s="73"/>
      <c r="D109" s="73"/>
      <c r="E109" s="73"/>
      <c r="F109" s="73"/>
      <c r="G109" s="73"/>
      <c r="H109" s="73"/>
      <c r="I109" s="73"/>
      <c r="J109" s="73"/>
    </row>
    <row r="110" spans="2:10" s="74" customFormat="1" ht="20.100000000000001" customHeight="1">
      <c r="B110" s="73"/>
      <c r="C110" s="73"/>
      <c r="D110" s="73"/>
      <c r="E110" s="73"/>
      <c r="F110" s="73"/>
      <c r="G110" s="73"/>
      <c r="H110" s="73"/>
      <c r="I110" s="73"/>
      <c r="J110" s="73"/>
    </row>
    <row r="111" spans="2:10" s="74" customFormat="1" ht="20.100000000000001" customHeight="1">
      <c r="B111" s="73"/>
      <c r="C111" s="73"/>
      <c r="D111" s="73"/>
      <c r="E111" s="73"/>
      <c r="F111" s="73"/>
      <c r="G111" s="73"/>
      <c r="H111" s="73"/>
      <c r="I111" s="73"/>
      <c r="J111" s="73"/>
    </row>
    <row r="112" spans="2:10" s="74" customFormat="1" ht="20.100000000000001" customHeight="1">
      <c r="B112" s="73"/>
      <c r="C112" s="73"/>
      <c r="D112" s="73"/>
      <c r="E112" s="73"/>
      <c r="F112" s="73"/>
      <c r="G112" s="73"/>
      <c r="H112" s="73"/>
      <c r="I112" s="73"/>
      <c r="J112" s="73"/>
    </row>
    <row r="113" spans="2:10" s="74" customFormat="1" ht="20.100000000000001" customHeight="1">
      <c r="B113" s="73"/>
      <c r="C113" s="73"/>
      <c r="D113" s="73"/>
      <c r="E113" s="73"/>
      <c r="F113" s="73"/>
      <c r="G113" s="73"/>
      <c r="H113" s="73"/>
      <c r="I113" s="73"/>
      <c r="J113" s="73"/>
    </row>
    <row r="114" spans="2:10" s="74" customFormat="1" ht="20.100000000000001" customHeight="1">
      <c r="B114" s="73"/>
      <c r="C114" s="73"/>
      <c r="D114" s="73"/>
      <c r="E114" s="73"/>
      <c r="F114" s="73"/>
      <c r="G114" s="73"/>
      <c r="H114" s="73"/>
      <c r="I114" s="73"/>
      <c r="J114" s="73"/>
    </row>
    <row r="115" spans="2:10" s="74" customFormat="1" ht="20.100000000000001" customHeight="1">
      <c r="B115" s="73"/>
      <c r="C115" s="73"/>
      <c r="D115" s="73"/>
      <c r="E115" s="73"/>
      <c r="F115" s="73"/>
      <c r="G115" s="73"/>
      <c r="H115" s="73"/>
      <c r="I115" s="73"/>
      <c r="J115" s="73"/>
    </row>
    <row r="116" spans="2:10" s="74" customFormat="1" ht="20.100000000000001" customHeight="1">
      <c r="B116" s="73"/>
      <c r="C116" s="73"/>
      <c r="D116" s="73"/>
      <c r="E116" s="73"/>
      <c r="F116" s="73"/>
      <c r="G116" s="73"/>
      <c r="H116" s="73"/>
      <c r="I116" s="73"/>
      <c r="J116" s="73"/>
    </row>
    <row r="117" spans="2:10" s="74" customFormat="1" ht="20.100000000000001" customHeight="1">
      <c r="B117" s="73"/>
      <c r="C117" s="73"/>
      <c r="D117" s="73"/>
      <c r="E117" s="73"/>
      <c r="F117" s="73"/>
      <c r="G117" s="73"/>
      <c r="H117" s="73"/>
      <c r="I117" s="73"/>
      <c r="J117" s="73"/>
    </row>
    <row r="118" spans="2:10" s="74" customFormat="1" ht="20.100000000000001" customHeight="1">
      <c r="B118" s="73"/>
      <c r="C118" s="73"/>
      <c r="D118" s="73"/>
      <c r="E118" s="73"/>
      <c r="F118" s="73"/>
      <c r="G118" s="73"/>
      <c r="H118" s="73"/>
      <c r="I118" s="73"/>
      <c r="J118" s="73"/>
    </row>
    <row r="119" spans="2:10" s="74" customFormat="1" ht="20.100000000000001" customHeight="1">
      <c r="B119" s="73"/>
      <c r="C119" s="73"/>
      <c r="D119" s="73"/>
      <c r="E119" s="73"/>
      <c r="F119" s="73"/>
      <c r="G119" s="73"/>
      <c r="H119" s="73"/>
      <c r="I119" s="73"/>
      <c r="J119" s="73"/>
    </row>
    <row r="120" spans="2:10" s="74" customFormat="1" ht="20.100000000000001" customHeight="1">
      <c r="B120" s="73"/>
      <c r="C120" s="73"/>
      <c r="D120" s="73"/>
      <c r="E120" s="73"/>
      <c r="F120" s="73"/>
      <c r="G120" s="73"/>
      <c r="H120" s="73"/>
      <c r="I120" s="73"/>
      <c r="J120" s="73"/>
    </row>
    <row r="121" spans="2:10" s="74" customFormat="1" ht="20.100000000000001" customHeight="1">
      <c r="B121" s="73"/>
      <c r="C121" s="73"/>
      <c r="D121" s="73"/>
      <c r="E121" s="73"/>
      <c r="F121" s="73"/>
      <c r="G121" s="73"/>
      <c r="H121" s="73"/>
      <c r="I121" s="73"/>
      <c r="J121" s="73"/>
    </row>
    <row r="122" spans="2:10" s="74" customFormat="1" ht="20.100000000000001" customHeight="1">
      <c r="B122" s="73"/>
      <c r="C122" s="73"/>
      <c r="D122" s="73"/>
      <c r="E122" s="73"/>
      <c r="F122" s="73"/>
      <c r="G122" s="73"/>
      <c r="H122" s="73"/>
      <c r="I122" s="73"/>
      <c r="J122" s="73"/>
    </row>
    <row r="123" spans="2:10" s="74" customFormat="1" ht="20.100000000000001" customHeight="1">
      <c r="B123" s="73"/>
      <c r="C123" s="73"/>
      <c r="D123" s="73"/>
      <c r="E123" s="73"/>
      <c r="F123" s="73"/>
      <c r="G123" s="73"/>
      <c r="H123" s="73"/>
      <c r="I123" s="73"/>
      <c r="J123" s="73"/>
    </row>
    <row r="124" spans="2:10" s="74" customFormat="1" ht="20.100000000000001" customHeight="1">
      <c r="B124" s="73"/>
      <c r="C124" s="73"/>
      <c r="D124" s="73"/>
      <c r="E124" s="73"/>
      <c r="F124" s="73"/>
      <c r="G124" s="73"/>
      <c r="H124" s="73"/>
      <c r="I124" s="73"/>
      <c r="J124" s="73"/>
    </row>
    <row r="125" spans="2:10" s="74" customFormat="1" ht="20.100000000000001" customHeight="1">
      <c r="B125" s="73"/>
      <c r="C125" s="73"/>
      <c r="D125" s="73"/>
      <c r="E125" s="73"/>
      <c r="F125" s="73"/>
      <c r="G125" s="73"/>
      <c r="H125" s="73"/>
      <c r="I125" s="73"/>
      <c r="J125" s="73"/>
    </row>
    <row r="126" spans="2:10" s="74" customFormat="1" ht="20.100000000000001" customHeight="1">
      <c r="B126" s="73"/>
      <c r="C126" s="73"/>
      <c r="D126" s="73"/>
      <c r="E126" s="73"/>
      <c r="F126" s="73"/>
      <c r="G126" s="73"/>
      <c r="H126" s="73"/>
      <c r="I126" s="73"/>
      <c r="J126" s="73"/>
    </row>
    <row r="127" spans="2:10" s="74" customFormat="1" ht="20.100000000000001" customHeight="1">
      <c r="B127" s="73"/>
      <c r="C127" s="73"/>
      <c r="D127" s="73"/>
      <c r="E127" s="73"/>
      <c r="F127" s="73"/>
      <c r="G127" s="73"/>
      <c r="H127" s="73"/>
      <c r="I127" s="73"/>
      <c r="J127" s="73"/>
    </row>
    <row r="128" spans="2:10" s="74" customFormat="1" ht="20.100000000000001" customHeight="1">
      <c r="B128" s="73"/>
      <c r="C128" s="73"/>
      <c r="D128" s="73"/>
      <c r="E128" s="73"/>
      <c r="F128" s="73"/>
      <c r="G128" s="73"/>
      <c r="H128" s="73"/>
      <c r="I128" s="73"/>
      <c r="J128" s="73"/>
    </row>
    <row r="129" spans="2:10" s="74" customFormat="1" ht="20.100000000000001" customHeight="1">
      <c r="B129" s="73"/>
      <c r="C129" s="73"/>
      <c r="D129" s="73"/>
      <c r="E129" s="73"/>
      <c r="F129" s="73"/>
      <c r="G129" s="73"/>
      <c r="H129" s="73"/>
      <c r="I129" s="73"/>
      <c r="J129" s="73"/>
    </row>
    <row r="130" spans="2:10" s="74" customFormat="1" ht="20.100000000000001" customHeight="1">
      <c r="B130" s="73"/>
      <c r="C130" s="73"/>
      <c r="D130" s="73"/>
      <c r="E130" s="73"/>
      <c r="F130" s="73"/>
      <c r="G130" s="73"/>
      <c r="H130" s="73"/>
      <c r="I130" s="73"/>
      <c r="J130" s="73"/>
    </row>
    <row r="131" spans="2:10" s="74" customFormat="1" ht="20.100000000000001" customHeight="1">
      <c r="B131" s="73"/>
      <c r="C131" s="73"/>
      <c r="D131" s="73"/>
      <c r="E131" s="73"/>
      <c r="F131" s="73"/>
      <c r="G131" s="73"/>
      <c r="H131" s="73"/>
      <c r="I131" s="73"/>
      <c r="J131" s="73"/>
    </row>
    <row r="132" spans="2:10" s="74" customFormat="1" ht="20.100000000000001" customHeight="1">
      <c r="B132" s="73"/>
      <c r="C132" s="73"/>
      <c r="D132" s="73"/>
      <c r="E132" s="73"/>
      <c r="F132" s="73"/>
      <c r="G132" s="73"/>
      <c r="H132" s="73"/>
      <c r="I132" s="73"/>
      <c r="J132" s="73"/>
    </row>
    <row r="133" spans="2:10" s="74" customFormat="1" ht="20.100000000000001" customHeight="1">
      <c r="B133" s="73"/>
      <c r="C133" s="73"/>
      <c r="D133" s="73"/>
      <c r="E133" s="73"/>
      <c r="F133" s="73"/>
      <c r="G133" s="73"/>
      <c r="H133" s="73"/>
      <c r="I133" s="73"/>
      <c r="J133" s="73"/>
    </row>
    <row r="134" spans="2:10" s="74" customFormat="1" ht="20.100000000000001" customHeight="1">
      <c r="B134" s="73"/>
      <c r="C134" s="73"/>
      <c r="D134" s="73"/>
      <c r="E134" s="73"/>
      <c r="F134" s="73"/>
      <c r="G134" s="73"/>
      <c r="H134" s="73"/>
      <c r="I134" s="73"/>
      <c r="J134" s="73"/>
    </row>
    <row r="135" spans="2:10" s="74" customFormat="1" ht="20.100000000000001" customHeight="1">
      <c r="B135" s="73"/>
      <c r="C135" s="73"/>
      <c r="D135" s="73"/>
      <c r="E135" s="73"/>
      <c r="F135" s="73"/>
      <c r="G135" s="73"/>
      <c r="H135" s="73"/>
      <c r="I135" s="73"/>
      <c r="J135" s="73"/>
    </row>
    <row r="136" spans="2:10" s="74" customFormat="1" ht="20.100000000000001" customHeight="1">
      <c r="B136" s="73"/>
      <c r="C136" s="73"/>
      <c r="D136" s="73"/>
      <c r="E136" s="73"/>
      <c r="F136" s="73"/>
      <c r="G136" s="73"/>
      <c r="H136" s="73"/>
      <c r="I136" s="73"/>
      <c r="J136" s="73"/>
    </row>
    <row r="137" spans="2:10" s="74" customFormat="1" ht="20.100000000000001" customHeight="1">
      <c r="B137" s="73"/>
      <c r="C137" s="73"/>
      <c r="D137" s="73"/>
      <c r="E137" s="73"/>
      <c r="F137" s="73"/>
      <c r="G137" s="73"/>
      <c r="H137" s="73"/>
      <c r="I137" s="73"/>
      <c r="J137" s="73"/>
    </row>
    <row r="138" spans="2:10" s="74" customFormat="1" ht="20.100000000000001" customHeight="1">
      <c r="B138" s="73"/>
      <c r="C138" s="73"/>
      <c r="D138" s="73"/>
      <c r="E138" s="73"/>
      <c r="F138" s="73"/>
      <c r="G138" s="73"/>
      <c r="H138" s="73"/>
      <c r="I138" s="73"/>
      <c r="J138" s="73"/>
    </row>
    <row r="139" spans="2:10" s="74" customFormat="1" ht="20.100000000000001" customHeight="1">
      <c r="B139" s="73"/>
      <c r="C139" s="73"/>
      <c r="D139" s="73"/>
      <c r="E139" s="73"/>
      <c r="F139" s="73"/>
      <c r="G139" s="73"/>
      <c r="H139" s="73"/>
      <c r="I139" s="73"/>
      <c r="J139" s="73"/>
    </row>
    <row r="140" spans="2:10" s="74" customFormat="1" ht="20.100000000000001" customHeight="1">
      <c r="B140" s="73"/>
      <c r="C140" s="73"/>
      <c r="D140" s="73"/>
      <c r="E140" s="73"/>
      <c r="F140" s="73"/>
      <c r="G140" s="73"/>
      <c r="H140" s="73"/>
      <c r="I140" s="73"/>
      <c r="J140" s="73"/>
    </row>
    <row r="141" spans="2:10" s="74" customFormat="1" ht="20.100000000000001" customHeight="1">
      <c r="B141" s="73"/>
      <c r="C141" s="73"/>
      <c r="D141" s="73"/>
      <c r="E141" s="73"/>
      <c r="F141" s="73"/>
      <c r="G141" s="73"/>
      <c r="H141" s="73"/>
      <c r="I141" s="73"/>
      <c r="J141" s="73"/>
    </row>
    <row r="142" spans="2:10" s="74" customFormat="1" ht="20.100000000000001" customHeight="1">
      <c r="B142" s="73"/>
      <c r="C142" s="73"/>
      <c r="D142" s="73"/>
      <c r="E142" s="73"/>
      <c r="F142" s="73"/>
      <c r="G142" s="73"/>
      <c r="H142" s="73"/>
      <c r="I142" s="73"/>
      <c r="J142" s="73"/>
    </row>
    <row r="143" spans="2:10" s="74" customFormat="1" ht="20.100000000000001" customHeight="1">
      <c r="B143" s="73"/>
      <c r="C143" s="73"/>
      <c r="D143" s="73"/>
      <c r="E143" s="73"/>
      <c r="F143" s="73"/>
      <c r="G143" s="73"/>
      <c r="H143" s="73"/>
      <c r="I143" s="73"/>
      <c r="J143" s="73"/>
    </row>
    <row r="144" spans="2:10" s="74" customFormat="1" ht="20.100000000000001" customHeight="1">
      <c r="B144" s="73"/>
      <c r="C144" s="73"/>
      <c r="D144" s="73"/>
      <c r="E144" s="73"/>
      <c r="F144" s="73"/>
      <c r="G144" s="73"/>
      <c r="H144" s="73"/>
      <c r="I144" s="73"/>
      <c r="J144" s="73"/>
    </row>
    <row r="145" spans="2:10" s="74" customFormat="1" ht="20.100000000000001" customHeight="1">
      <c r="B145" s="73"/>
      <c r="C145" s="73"/>
      <c r="D145" s="73"/>
      <c r="E145" s="73"/>
      <c r="F145" s="73"/>
      <c r="G145" s="73"/>
      <c r="H145" s="73"/>
      <c r="I145" s="73"/>
      <c r="J145" s="73"/>
    </row>
    <row r="146" spans="2:10" s="74" customFormat="1" ht="20.100000000000001" customHeight="1">
      <c r="B146" s="73"/>
      <c r="C146" s="73"/>
      <c r="D146" s="73"/>
      <c r="E146" s="73"/>
      <c r="F146" s="73"/>
      <c r="G146" s="73"/>
      <c r="H146" s="73"/>
      <c r="I146" s="73"/>
      <c r="J146" s="73"/>
    </row>
    <row r="147" spans="2:10" s="74" customFormat="1" ht="20.100000000000001" customHeight="1">
      <c r="B147" s="73"/>
      <c r="C147" s="73"/>
      <c r="D147" s="73"/>
      <c r="E147" s="73"/>
      <c r="F147" s="73"/>
      <c r="G147" s="73"/>
      <c r="H147" s="73"/>
      <c r="I147" s="73"/>
      <c r="J147" s="73"/>
    </row>
    <row r="148" spans="2:10" s="74" customFormat="1" ht="20.100000000000001" customHeight="1">
      <c r="B148" s="73"/>
      <c r="C148" s="73"/>
      <c r="D148" s="73"/>
      <c r="E148" s="73"/>
      <c r="F148" s="73"/>
      <c r="G148" s="73"/>
      <c r="H148" s="73"/>
      <c r="I148" s="73"/>
      <c r="J148" s="73"/>
    </row>
    <row r="149" spans="2:10" s="74" customFormat="1" ht="20.100000000000001" customHeight="1">
      <c r="B149" s="73"/>
      <c r="C149" s="73"/>
      <c r="D149" s="73"/>
      <c r="E149" s="73"/>
      <c r="F149" s="73"/>
      <c r="G149" s="73"/>
      <c r="H149" s="73"/>
      <c r="I149" s="73"/>
      <c r="J149" s="73"/>
    </row>
    <row r="150" spans="2:10" s="74" customFormat="1" ht="20.100000000000001" customHeight="1">
      <c r="B150" s="73"/>
      <c r="C150" s="73"/>
      <c r="D150" s="73"/>
      <c r="E150" s="73"/>
      <c r="F150" s="73"/>
      <c r="G150" s="73"/>
      <c r="H150" s="73"/>
      <c r="I150" s="73"/>
      <c r="J150" s="73"/>
    </row>
    <row r="151" spans="2:10" s="74" customFormat="1" ht="20.100000000000001" customHeight="1">
      <c r="B151" s="73"/>
      <c r="C151" s="73"/>
      <c r="D151" s="73"/>
      <c r="E151" s="73"/>
      <c r="F151" s="73"/>
      <c r="G151" s="73"/>
      <c r="H151" s="73"/>
      <c r="I151" s="73"/>
      <c r="J151" s="73"/>
    </row>
    <row r="152" spans="2:10" s="74" customFormat="1" ht="20.100000000000001" customHeight="1">
      <c r="B152" s="73"/>
      <c r="C152" s="73"/>
      <c r="D152" s="73"/>
      <c r="E152" s="73"/>
      <c r="F152" s="73"/>
      <c r="G152" s="73"/>
      <c r="H152" s="73"/>
      <c r="I152" s="73"/>
      <c r="J152" s="73"/>
    </row>
    <row r="153" spans="2:10" s="74" customFormat="1" ht="20.100000000000001" customHeight="1">
      <c r="B153" s="73"/>
      <c r="C153" s="73"/>
      <c r="D153" s="73"/>
      <c r="E153" s="73"/>
      <c r="F153" s="73"/>
      <c r="G153" s="73"/>
      <c r="H153" s="73"/>
      <c r="I153" s="73"/>
      <c r="J153" s="73"/>
    </row>
    <row r="154" spans="2:10" s="74" customFormat="1" ht="20.100000000000001" customHeight="1">
      <c r="B154" s="73"/>
      <c r="C154" s="73"/>
      <c r="D154" s="73"/>
      <c r="E154" s="73"/>
      <c r="F154" s="73"/>
      <c r="G154" s="73"/>
      <c r="H154" s="73"/>
      <c r="I154" s="73"/>
      <c r="J154" s="73"/>
    </row>
    <row r="155" spans="2:10" s="74" customFormat="1" ht="20.100000000000001" customHeight="1">
      <c r="B155" s="73"/>
      <c r="C155" s="73"/>
      <c r="D155" s="73"/>
      <c r="E155" s="73"/>
      <c r="F155" s="73"/>
      <c r="G155" s="73"/>
      <c r="H155" s="73"/>
      <c r="I155" s="73"/>
      <c r="J155" s="73"/>
    </row>
    <row r="156" spans="2:10" s="74" customFormat="1" ht="20.100000000000001" customHeight="1">
      <c r="B156" s="73"/>
      <c r="C156" s="73"/>
      <c r="D156" s="73"/>
      <c r="E156" s="73"/>
      <c r="F156" s="73"/>
      <c r="G156" s="73"/>
      <c r="H156" s="73"/>
      <c r="I156" s="73"/>
      <c r="J156" s="73"/>
    </row>
    <row r="157" spans="2:10" s="74" customFormat="1" ht="20.100000000000001" customHeight="1">
      <c r="B157" s="73"/>
      <c r="C157" s="73"/>
      <c r="D157" s="73"/>
      <c r="E157" s="73"/>
      <c r="F157" s="73"/>
      <c r="G157" s="73"/>
      <c r="H157" s="73"/>
      <c r="I157" s="73"/>
      <c r="J157" s="73"/>
    </row>
    <row r="158" spans="2:10" s="74" customFormat="1" ht="20.100000000000001" customHeight="1">
      <c r="B158" s="73"/>
      <c r="C158" s="73"/>
      <c r="D158" s="73"/>
      <c r="E158" s="73"/>
      <c r="F158" s="73"/>
      <c r="G158" s="73"/>
      <c r="H158" s="73"/>
      <c r="I158" s="73"/>
      <c r="J158" s="73"/>
    </row>
    <row r="159" spans="2:10" s="74" customFormat="1" ht="20.100000000000001" customHeight="1">
      <c r="B159" s="73"/>
      <c r="C159" s="73"/>
      <c r="D159" s="73"/>
      <c r="E159" s="73"/>
      <c r="F159" s="73"/>
      <c r="G159" s="73"/>
      <c r="H159" s="73"/>
      <c r="I159" s="73"/>
      <c r="J159" s="73"/>
    </row>
    <row r="160" spans="2:10" s="74" customFormat="1" ht="20.100000000000001" customHeight="1">
      <c r="B160" s="73"/>
      <c r="C160" s="73"/>
      <c r="D160" s="73"/>
      <c r="E160" s="73"/>
      <c r="F160" s="73"/>
      <c r="G160" s="73"/>
      <c r="H160" s="73"/>
      <c r="I160" s="73"/>
      <c r="J160" s="73"/>
    </row>
    <row r="161" spans="2:10" s="74" customFormat="1" ht="20.100000000000001" customHeight="1">
      <c r="B161" s="73"/>
      <c r="C161" s="73"/>
      <c r="D161" s="73"/>
      <c r="E161" s="73"/>
      <c r="F161" s="73"/>
      <c r="G161" s="73"/>
      <c r="H161" s="73"/>
      <c r="I161" s="73"/>
      <c r="J161" s="73"/>
    </row>
    <row r="162" spans="2:10" s="74" customFormat="1" ht="20.100000000000001" customHeight="1">
      <c r="B162" s="73"/>
      <c r="C162" s="73"/>
      <c r="D162" s="73"/>
      <c r="E162" s="73"/>
      <c r="F162" s="73"/>
      <c r="G162" s="73"/>
      <c r="H162" s="73"/>
      <c r="I162" s="73"/>
      <c r="J162" s="73"/>
    </row>
    <row r="163" spans="2:10" s="74" customFormat="1" ht="20.100000000000001" customHeight="1">
      <c r="B163" s="73"/>
      <c r="C163" s="73"/>
      <c r="D163" s="73"/>
      <c r="E163" s="73"/>
      <c r="F163" s="73"/>
      <c r="G163" s="73"/>
      <c r="H163" s="73"/>
      <c r="I163" s="73"/>
      <c r="J163" s="73"/>
    </row>
    <row r="164" spans="2:10" s="74" customFormat="1" ht="20.100000000000001" customHeight="1">
      <c r="B164" s="73"/>
      <c r="C164" s="73"/>
      <c r="D164" s="73"/>
      <c r="E164" s="73"/>
      <c r="F164" s="73"/>
      <c r="G164" s="73"/>
      <c r="H164" s="73"/>
      <c r="I164" s="73"/>
      <c r="J164" s="73"/>
    </row>
    <row r="165" spans="2:10" s="74" customFormat="1" ht="20.100000000000001" customHeight="1">
      <c r="B165" s="73"/>
      <c r="C165" s="73"/>
      <c r="D165" s="73"/>
      <c r="E165" s="73"/>
      <c r="F165" s="73"/>
      <c r="G165" s="73"/>
      <c r="H165" s="73"/>
      <c r="I165" s="73"/>
      <c r="J165" s="73"/>
    </row>
    <row r="166" spans="2:10" s="74" customFormat="1" ht="20.100000000000001" customHeight="1">
      <c r="B166" s="73"/>
      <c r="C166" s="73"/>
      <c r="D166" s="73"/>
      <c r="E166" s="73"/>
      <c r="F166" s="73"/>
      <c r="G166" s="73"/>
      <c r="H166" s="73"/>
      <c r="I166" s="73"/>
      <c r="J166" s="73"/>
    </row>
    <row r="167" spans="2:10" s="74" customFormat="1" ht="20.100000000000001" customHeight="1">
      <c r="B167" s="73"/>
      <c r="C167" s="73"/>
      <c r="D167" s="73"/>
      <c r="E167" s="73"/>
      <c r="F167" s="73"/>
      <c r="G167" s="73"/>
      <c r="H167" s="73"/>
      <c r="I167" s="73"/>
      <c r="J167" s="73"/>
    </row>
    <row r="168" spans="2:10" s="74" customFormat="1" ht="20.100000000000001" customHeight="1">
      <c r="B168" s="73"/>
      <c r="C168" s="73"/>
      <c r="D168" s="73"/>
      <c r="E168" s="73"/>
      <c r="F168" s="73"/>
      <c r="G168" s="73"/>
      <c r="H168" s="73"/>
      <c r="I168" s="73"/>
      <c r="J168" s="73"/>
    </row>
    <row r="169" spans="2:10" s="74" customFormat="1" ht="20.100000000000001" customHeight="1">
      <c r="B169" s="73"/>
      <c r="C169" s="73"/>
      <c r="D169" s="73"/>
      <c r="E169" s="73"/>
      <c r="F169" s="73"/>
      <c r="G169" s="73"/>
      <c r="H169" s="73"/>
      <c r="I169" s="73"/>
      <c r="J169" s="73"/>
    </row>
    <row r="170" spans="2:10" s="74" customFormat="1" ht="20.100000000000001" customHeight="1">
      <c r="B170" s="73"/>
      <c r="C170" s="73"/>
      <c r="D170" s="73"/>
      <c r="E170" s="73"/>
      <c r="F170" s="73"/>
      <c r="G170" s="73"/>
      <c r="H170" s="73"/>
      <c r="I170" s="73"/>
      <c r="J170" s="73"/>
    </row>
    <row r="171" spans="2:10" s="74" customFormat="1" ht="20.100000000000001" customHeight="1">
      <c r="B171" s="73"/>
      <c r="C171" s="73"/>
      <c r="D171" s="73"/>
      <c r="E171" s="73"/>
      <c r="F171" s="73"/>
      <c r="G171" s="73"/>
      <c r="H171" s="73"/>
      <c r="I171" s="73"/>
      <c r="J171" s="73"/>
    </row>
    <row r="172" spans="2:10" s="74" customFormat="1" ht="20.100000000000001" customHeight="1">
      <c r="B172" s="73"/>
      <c r="C172" s="73"/>
      <c r="D172" s="73"/>
      <c r="E172" s="73"/>
      <c r="F172" s="73"/>
      <c r="G172" s="73"/>
      <c r="H172" s="73"/>
      <c r="I172" s="73"/>
      <c r="J172" s="73"/>
    </row>
    <row r="173" spans="2:10" s="74" customFormat="1" ht="20.100000000000001" customHeight="1">
      <c r="B173" s="73"/>
      <c r="C173" s="73"/>
      <c r="D173" s="73"/>
      <c r="E173" s="73"/>
      <c r="F173" s="73"/>
      <c r="G173" s="73"/>
      <c r="H173" s="73"/>
      <c r="I173" s="73"/>
      <c r="J173" s="73"/>
    </row>
    <row r="174" spans="2:10" s="74" customFormat="1" ht="20.100000000000001" customHeight="1">
      <c r="B174" s="73"/>
      <c r="C174" s="73"/>
      <c r="D174" s="73"/>
      <c r="E174" s="73"/>
      <c r="F174" s="73"/>
      <c r="G174" s="73"/>
      <c r="H174" s="73"/>
      <c r="I174" s="73"/>
      <c r="J174" s="73"/>
    </row>
    <row r="175" spans="2:10" s="74" customFormat="1" ht="20.100000000000001" customHeight="1">
      <c r="B175" s="73"/>
      <c r="C175" s="73"/>
      <c r="D175" s="73"/>
      <c r="E175" s="73"/>
      <c r="F175" s="73"/>
      <c r="G175" s="73"/>
      <c r="H175" s="73"/>
      <c r="I175" s="73"/>
      <c r="J175" s="73"/>
    </row>
    <row r="176" spans="2:10" s="74" customFormat="1" ht="20.100000000000001" customHeight="1">
      <c r="B176" s="73"/>
      <c r="C176" s="73"/>
      <c r="D176" s="73"/>
      <c r="E176" s="73"/>
      <c r="F176" s="73"/>
      <c r="G176" s="73"/>
      <c r="H176" s="73"/>
      <c r="I176" s="73"/>
      <c r="J176" s="73"/>
    </row>
    <row r="177" spans="2:10" s="74" customFormat="1" ht="20.100000000000001" customHeight="1">
      <c r="B177" s="73"/>
      <c r="C177" s="73"/>
      <c r="D177" s="73"/>
      <c r="E177" s="73"/>
      <c r="F177" s="73"/>
      <c r="G177" s="73"/>
      <c r="H177" s="73"/>
      <c r="I177" s="73"/>
      <c r="J177" s="73"/>
    </row>
    <row r="178" spans="2:10" s="74" customFormat="1" ht="20.100000000000001" customHeight="1">
      <c r="B178" s="73"/>
      <c r="C178" s="73"/>
      <c r="D178" s="73"/>
      <c r="E178" s="73"/>
      <c r="F178" s="73"/>
      <c r="G178" s="73"/>
      <c r="H178" s="73"/>
      <c r="I178" s="73"/>
      <c r="J178" s="73"/>
    </row>
    <row r="179" spans="2:10" s="74" customFormat="1" ht="20.100000000000001" customHeight="1">
      <c r="B179" s="73"/>
      <c r="C179" s="73"/>
      <c r="D179" s="73"/>
      <c r="E179" s="73"/>
      <c r="F179" s="73"/>
      <c r="G179" s="73"/>
      <c r="H179" s="73"/>
      <c r="I179" s="73"/>
      <c r="J179" s="73"/>
    </row>
    <row r="180" spans="2:10" s="74" customFormat="1" ht="20.100000000000001" customHeight="1">
      <c r="B180" s="73"/>
      <c r="C180" s="73"/>
      <c r="D180" s="73"/>
      <c r="E180" s="73"/>
      <c r="F180" s="73"/>
      <c r="G180" s="73"/>
      <c r="H180" s="73"/>
      <c r="I180" s="73"/>
      <c r="J180" s="73"/>
    </row>
    <row r="181" spans="2:10" s="74" customFormat="1" ht="20.100000000000001" customHeight="1">
      <c r="B181" s="73"/>
      <c r="C181" s="73"/>
      <c r="D181" s="73"/>
      <c r="E181" s="73"/>
      <c r="F181" s="73"/>
      <c r="G181" s="73"/>
      <c r="H181" s="73"/>
      <c r="I181" s="73"/>
      <c r="J181" s="73"/>
    </row>
    <row r="182" spans="2:10" s="74" customFormat="1" ht="20.100000000000001" customHeight="1">
      <c r="B182" s="73"/>
      <c r="C182" s="73"/>
      <c r="D182" s="73"/>
      <c r="E182" s="73"/>
      <c r="F182" s="73"/>
      <c r="G182" s="73"/>
      <c r="H182" s="73"/>
      <c r="I182" s="73"/>
      <c r="J182" s="73"/>
    </row>
    <row r="183" spans="2:10" s="74" customFormat="1" ht="20.100000000000001" customHeight="1">
      <c r="B183" s="73"/>
      <c r="C183" s="73"/>
      <c r="D183" s="73"/>
      <c r="E183" s="73"/>
      <c r="F183" s="73"/>
      <c r="G183" s="73"/>
      <c r="H183" s="73"/>
      <c r="I183" s="73"/>
      <c r="J183" s="73"/>
    </row>
    <row r="184" spans="2:10" s="74" customFormat="1" ht="20.100000000000001" customHeight="1">
      <c r="B184" s="73"/>
      <c r="C184" s="73"/>
      <c r="D184" s="73"/>
      <c r="E184" s="73"/>
      <c r="F184" s="73"/>
      <c r="G184" s="73"/>
      <c r="H184" s="73"/>
      <c r="I184" s="73"/>
      <c r="J184" s="73"/>
    </row>
    <row r="185" spans="2:10" s="74" customFormat="1" ht="20.100000000000001" customHeight="1">
      <c r="B185" s="73"/>
      <c r="C185" s="73"/>
      <c r="D185" s="73"/>
      <c r="E185" s="73"/>
      <c r="F185" s="73"/>
      <c r="G185" s="73"/>
      <c r="H185" s="73"/>
      <c r="I185" s="73"/>
      <c r="J185" s="73"/>
    </row>
    <row r="186" spans="2:10" s="74" customFormat="1" ht="20.100000000000001" customHeight="1">
      <c r="B186" s="73"/>
      <c r="C186" s="73"/>
      <c r="D186" s="73"/>
      <c r="E186" s="73"/>
      <c r="F186" s="73"/>
      <c r="G186" s="73"/>
      <c r="H186" s="73"/>
      <c r="I186" s="73"/>
      <c r="J186" s="73"/>
    </row>
    <row r="187" spans="2:10" s="74" customFormat="1" ht="20.100000000000001" customHeight="1">
      <c r="B187" s="73"/>
      <c r="C187" s="73"/>
      <c r="D187" s="73"/>
      <c r="E187" s="73"/>
      <c r="F187" s="73"/>
      <c r="G187" s="73"/>
      <c r="H187" s="73"/>
      <c r="I187" s="73"/>
      <c r="J187" s="73"/>
    </row>
    <row r="188" spans="2:10" s="74" customFormat="1" ht="20.100000000000001" customHeight="1">
      <c r="B188" s="73"/>
      <c r="C188" s="73"/>
      <c r="D188" s="73"/>
      <c r="E188" s="73"/>
      <c r="F188" s="73"/>
      <c r="G188" s="73"/>
      <c r="H188" s="73"/>
      <c r="I188" s="73"/>
      <c r="J188" s="73"/>
    </row>
    <row r="189" spans="2:10" s="74" customFormat="1" ht="20.100000000000001" customHeight="1">
      <c r="B189" s="73"/>
      <c r="C189" s="73"/>
      <c r="D189" s="73"/>
      <c r="E189" s="73"/>
      <c r="F189" s="73"/>
      <c r="G189" s="73"/>
      <c r="H189" s="73"/>
      <c r="I189" s="73"/>
      <c r="J189" s="73"/>
    </row>
    <row r="190" spans="2:10" s="74" customFormat="1" ht="20.100000000000001" customHeight="1">
      <c r="B190" s="73"/>
      <c r="C190" s="73"/>
      <c r="D190" s="73"/>
      <c r="E190" s="73"/>
      <c r="F190" s="73"/>
      <c r="G190" s="73"/>
      <c r="H190" s="73"/>
      <c r="I190" s="73"/>
      <c r="J190" s="73"/>
    </row>
    <row r="191" spans="2:10" s="74" customFormat="1" ht="20.100000000000001" customHeight="1">
      <c r="B191" s="73"/>
      <c r="C191" s="73"/>
      <c r="D191" s="73"/>
      <c r="E191" s="73"/>
      <c r="F191" s="73"/>
      <c r="G191" s="73"/>
      <c r="H191" s="73"/>
      <c r="I191" s="73"/>
      <c r="J191" s="73"/>
    </row>
    <row r="192" spans="2:10" s="74" customFormat="1" ht="20.100000000000001" customHeight="1">
      <c r="B192" s="73"/>
      <c r="C192" s="73"/>
      <c r="D192" s="73"/>
      <c r="E192" s="73"/>
      <c r="F192" s="73"/>
      <c r="G192" s="73"/>
      <c r="H192" s="73"/>
      <c r="I192" s="73"/>
      <c r="J192" s="73"/>
    </row>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sheetData>
  <mergeCells count="2">
    <mergeCell ref="A34:I34"/>
    <mergeCell ref="A35:I35"/>
  </mergeCells>
  <pageMargins left="0.7" right="0.98425196850393704" top="0.94488188976377996" bottom="1.49606299212598" header="0.511811023622047" footer="1.1811023622047201"/>
  <pageSetup paperSize="9" firstPageNumber="403"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6"/>
  <sheetViews>
    <sheetView workbookViewId="0">
      <selection activeCell="Q12" sqref="Q12"/>
    </sheetView>
  </sheetViews>
  <sheetFormatPr defaultRowHeight="12.75"/>
  <cols>
    <col min="1" max="1" width="25.5703125" style="74" customWidth="1"/>
    <col min="2" max="4" width="10.7109375" style="73" hidden="1" customWidth="1"/>
    <col min="5" max="8" width="10.7109375" style="73" customWidth="1"/>
    <col min="9" max="9" width="10.140625" style="73" bestFit="1" customWidth="1"/>
    <col min="10" max="10" width="9.140625" style="74"/>
    <col min="11" max="16384" width="9.140625" style="86"/>
  </cols>
  <sheetData>
    <row r="1" spans="1:9" s="66" customFormat="1" ht="24" customHeight="1">
      <c r="A1" s="63" t="s">
        <v>686</v>
      </c>
      <c r="B1" s="64"/>
      <c r="C1" s="65"/>
      <c r="D1" s="65"/>
      <c r="E1" s="65"/>
      <c r="F1" s="65"/>
      <c r="G1" s="65"/>
      <c r="H1" s="65"/>
      <c r="I1" s="65"/>
    </row>
    <row r="2" spans="1:9" s="67" customFormat="1" ht="20.100000000000001" customHeight="1">
      <c r="A2" s="67" t="s">
        <v>60</v>
      </c>
      <c r="B2" s="68"/>
      <c r="C2" s="68"/>
      <c r="D2" s="68"/>
      <c r="E2" s="68"/>
      <c r="F2" s="68"/>
      <c r="G2" s="68"/>
      <c r="H2" s="68"/>
      <c r="I2" s="68"/>
    </row>
    <row r="3" spans="1:9" s="66" customFormat="1" ht="9.75" customHeight="1">
      <c r="A3" s="87"/>
      <c r="B3" s="64"/>
      <c r="C3" s="65"/>
      <c r="D3" s="65"/>
      <c r="E3" s="65"/>
      <c r="F3" s="65"/>
      <c r="G3" s="65"/>
      <c r="H3" s="65"/>
      <c r="I3" s="65"/>
    </row>
    <row r="4" spans="1:9" s="74" customFormat="1" ht="20.100000000000001" customHeight="1">
      <c r="A4" s="71"/>
      <c r="B4" s="72"/>
      <c r="C4" s="73"/>
      <c r="D4" s="49"/>
      <c r="E4" s="73"/>
      <c r="F4" s="73"/>
      <c r="G4" s="49"/>
      <c r="H4" s="49" t="s">
        <v>43</v>
      </c>
      <c r="I4" s="73"/>
    </row>
    <row r="5" spans="1:9" s="74" customFormat="1" ht="24" customHeight="1">
      <c r="A5" s="75"/>
      <c r="B5" s="51">
        <v>2010</v>
      </c>
      <c r="C5" s="76">
        <v>2014</v>
      </c>
      <c r="D5" s="76">
        <v>2015</v>
      </c>
      <c r="E5" s="76">
        <v>2016</v>
      </c>
      <c r="F5" s="76">
        <v>2017</v>
      </c>
      <c r="G5" s="76">
        <v>2018</v>
      </c>
      <c r="H5" s="76">
        <v>2019</v>
      </c>
      <c r="I5" s="76">
        <v>2020</v>
      </c>
    </row>
    <row r="6" spans="1:9" s="74" customFormat="1" ht="7.5" customHeight="1">
      <c r="A6" s="75"/>
      <c r="B6" s="79"/>
      <c r="C6" s="77"/>
      <c r="D6" s="77"/>
      <c r="E6" s="77"/>
      <c r="F6" s="77"/>
      <c r="G6" s="77"/>
      <c r="H6" s="77"/>
      <c r="I6" s="77"/>
    </row>
    <row r="7" spans="1:9" s="74" customFormat="1" ht="23.25" customHeight="1">
      <c r="A7" s="80" t="s">
        <v>30</v>
      </c>
      <c r="B7" s="89">
        <f t="shared" ref="B7:D7" si="0">SUM(B8:B31)</f>
        <v>539</v>
      </c>
      <c r="C7" s="89">
        <f t="shared" si="0"/>
        <v>949</v>
      </c>
      <c r="D7" s="89">
        <f t="shared" si="0"/>
        <v>1242</v>
      </c>
      <c r="E7" s="89">
        <v>2177</v>
      </c>
      <c r="F7" s="89">
        <v>2922</v>
      </c>
      <c r="G7" s="89">
        <v>5087.3600000000006</v>
      </c>
      <c r="H7" s="89">
        <v>6301.5176800000008</v>
      </c>
      <c r="I7" s="89">
        <v>6955.8000000000011</v>
      </c>
    </row>
    <row r="8" spans="1:9" s="74" customFormat="1" ht="20.25" customHeight="1">
      <c r="A8" s="38" t="s">
        <v>3</v>
      </c>
      <c r="B8" s="92">
        <v>0</v>
      </c>
      <c r="C8" s="92">
        <v>0</v>
      </c>
      <c r="D8" s="92">
        <v>0</v>
      </c>
      <c r="E8" s="90">
        <v>0</v>
      </c>
      <c r="F8" s="90">
        <v>0</v>
      </c>
      <c r="G8" s="90">
        <v>0</v>
      </c>
      <c r="H8" s="90">
        <v>0</v>
      </c>
      <c r="I8" s="56">
        <v>0</v>
      </c>
    </row>
    <row r="9" spans="1:9" s="74" customFormat="1" ht="20.25" customHeight="1">
      <c r="A9" s="399" t="s">
        <v>4</v>
      </c>
      <c r="B9" s="91"/>
      <c r="C9" s="91"/>
      <c r="D9" s="91"/>
      <c r="E9" s="90"/>
      <c r="F9" s="90"/>
      <c r="G9" s="90"/>
      <c r="H9" s="90"/>
      <c r="I9" s="56"/>
    </row>
    <row r="10" spans="1:9" s="74" customFormat="1" ht="20.25" customHeight="1">
      <c r="A10" s="38" t="s">
        <v>5</v>
      </c>
      <c r="B10" s="91">
        <v>10</v>
      </c>
      <c r="C10" s="91">
        <v>53</v>
      </c>
      <c r="D10" s="91">
        <v>58</v>
      </c>
      <c r="E10" s="90">
        <v>94</v>
      </c>
      <c r="F10" s="90">
        <v>142</v>
      </c>
      <c r="G10" s="90">
        <v>190</v>
      </c>
      <c r="H10" s="90">
        <v>240</v>
      </c>
      <c r="I10" s="56">
        <v>254.2</v>
      </c>
    </row>
    <row r="11" spans="1:9" s="74" customFormat="1" ht="20.25" customHeight="1">
      <c r="A11" s="399" t="s">
        <v>6</v>
      </c>
      <c r="B11" s="91"/>
      <c r="C11" s="91"/>
      <c r="D11" s="91"/>
      <c r="E11" s="90"/>
      <c r="F11" s="90"/>
      <c r="G11" s="90"/>
      <c r="H11" s="90"/>
      <c r="I11" s="56"/>
    </row>
    <row r="12" spans="1:9" s="74" customFormat="1" ht="20.25" customHeight="1">
      <c r="A12" s="38" t="s">
        <v>7</v>
      </c>
      <c r="B12" s="92">
        <v>0</v>
      </c>
      <c r="C12" s="91">
        <v>8</v>
      </c>
      <c r="D12" s="91">
        <v>8</v>
      </c>
      <c r="E12" s="90">
        <v>37</v>
      </c>
      <c r="F12" s="90">
        <v>69</v>
      </c>
      <c r="G12" s="90">
        <v>75</v>
      </c>
      <c r="H12" s="90">
        <v>149.5</v>
      </c>
      <c r="I12" s="56">
        <v>142.1</v>
      </c>
    </row>
    <row r="13" spans="1:9" s="74" customFormat="1" ht="20.25" customHeight="1">
      <c r="A13" s="399" t="s">
        <v>8</v>
      </c>
      <c r="B13" s="91"/>
      <c r="C13" s="91"/>
      <c r="D13" s="91"/>
      <c r="E13" s="90"/>
      <c r="F13" s="90"/>
      <c r="G13" s="90"/>
      <c r="H13" s="90"/>
      <c r="I13" s="56"/>
    </row>
    <row r="14" spans="1:9" s="74" customFormat="1" ht="20.25" customHeight="1">
      <c r="A14" s="38" t="s">
        <v>9</v>
      </c>
      <c r="B14" s="92">
        <v>0</v>
      </c>
      <c r="C14" s="92">
        <v>0</v>
      </c>
      <c r="D14" s="92">
        <v>0</v>
      </c>
      <c r="E14" s="90">
        <v>0</v>
      </c>
      <c r="F14" s="90">
        <v>0</v>
      </c>
      <c r="G14" s="90">
        <v>0</v>
      </c>
      <c r="H14" s="90">
        <v>0</v>
      </c>
      <c r="I14" s="56">
        <v>0</v>
      </c>
    </row>
    <row r="15" spans="1:9" s="74" customFormat="1" ht="20.25" customHeight="1">
      <c r="A15" s="399" t="s">
        <v>31</v>
      </c>
      <c r="B15" s="91"/>
      <c r="C15" s="91"/>
      <c r="D15" s="91"/>
      <c r="E15" s="90"/>
      <c r="F15" s="90"/>
      <c r="G15" s="90"/>
      <c r="H15" s="90"/>
      <c r="I15" s="56"/>
    </row>
    <row r="16" spans="1:9" s="74" customFormat="1" ht="20.25" customHeight="1">
      <c r="A16" s="38" t="s">
        <v>11</v>
      </c>
      <c r="B16" s="91">
        <v>44</v>
      </c>
      <c r="C16" s="91">
        <v>89</v>
      </c>
      <c r="D16" s="91">
        <v>190</v>
      </c>
      <c r="E16" s="90">
        <v>399</v>
      </c>
      <c r="F16" s="90">
        <v>791</v>
      </c>
      <c r="G16" s="90">
        <v>1125.5999999999999</v>
      </c>
      <c r="H16" s="90">
        <v>1380.9199999999998</v>
      </c>
      <c r="I16" s="56">
        <v>1342.8</v>
      </c>
    </row>
    <row r="17" spans="1:9" s="74" customFormat="1" ht="20.25" customHeight="1">
      <c r="A17" s="399" t="s">
        <v>32</v>
      </c>
      <c r="B17" s="91"/>
      <c r="C17" s="91"/>
      <c r="D17" s="91"/>
      <c r="E17" s="90"/>
      <c r="F17" s="90"/>
      <c r="G17" s="90"/>
      <c r="H17" s="90"/>
      <c r="I17" s="56"/>
    </row>
    <row r="18" spans="1:9" s="74" customFormat="1" ht="20.25" customHeight="1">
      <c r="A18" s="38" t="s">
        <v>13</v>
      </c>
      <c r="B18" s="91">
        <v>20</v>
      </c>
      <c r="C18" s="91">
        <v>10</v>
      </c>
      <c r="D18" s="91">
        <v>11</v>
      </c>
      <c r="E18" s="90">
        <v>10</v>
      </c>
      <c r="F18" s="90">
        <v>12</v>
      </c>
      <c r="G18" s="90">
        <v>9.06</v>
      </c>
      <c r="H18" s="90">
        <v>13.46</v>
      </c>
      <c r="I18" s="56">
        <v>13.2</v>
      </c>
    </row>
    <row r="19" spans="1:9" s="74" customFormat="1" ht="20.25" customHeight="1">
      <c r="A19" s="399" t="s">
        <v>34</v>
      </c>
      <c r="B19" s="91"/>
      <c r="C19" s="91"/>
      <c r="D19" s="91"/>
      <c r="E19" s="90"/>
      <c r="F19" s="90"/>
      <c r="G19" s="90"/>
      <c r="H19" s="90"/>
      <c r="I19" s="56"/>
    </row>
    <row r="20" spans="1:9" s="74" customFormat="1" ht="20.25" customHeight="1">
      <c r="A20" s="38" t="s">
        <v>15</v>
      </c>
      <c r="B20" s="91">
        <v>40</v>
      </c>
      <c r="C20" s="91">
        <v>179</v>
      </c>
      <c r="D20" s="91">
        <v>290</v>
      </c>
      <c r="E20" s="90">
        <v>516</v>
      </c>
      <c r="F20" s="90">
        <v>545</v>
      </c>
      <c r="G20" s="90">
        <v>1057</v>
      </c>
      <c r="H20" s="90">
        <v>1619.68</v>
      </c>
      <c r="I20" s="90">
        <v>1619.7</v>
      </c>
    </row>
    <row r="21" spans="1:9" s="74" customFormat="1" ht="20.25" customHeight="1">
      <c r="A21" s="399" t="s">
        <v>35</v>
      </c>
      <c r="B21" s="91"/>
      <c r="C21" s="91"/>
      <c r="D21" s="91"/>
      <c r="E21" s="90"/>
      <c r="F21" s="90"/>
      <c r="G21" s="90"/>
      <c r="H21" s="90"/>
      <c r="I21" s="90"/>
    </row>
    <row r="22" spans="1:9" s="74" customFormat="1" ht="20.25" customHeight="1">
      <c r="A22" s="38" t="s">
        <v>17</v>
      </c>
      <c r="B22" s="91">
        <v>30</v>
      </c>
      <c r="C22" s="91">
        <v>220</v>
      </c>
      <c r="D22" s="91">
        <v>297</v>
      </c>
      <c r="E22" s="90">
        <v>655</v>
      </c>
      <c r="F22" s="90">
        <v>833</v>
      </c>
      <c r="G22" s="90">
        <v>1761.7</v>
      </c>
      <c r="H22" s="90">
        <v>1730.7</v>
      </c>
      <c r="I22" s="90">
        <v>2026.6</v>
      </c>
    </row>
    <row r="23" spans="1:9" s="74" customFormat="1" ht="20.25" customHeight="1">
      <c r="A23" s="399" t="s">
        <v>36</v>
      </c>
      <c r="B23" s="91"/>
      <c r="C23" s="91"/>
      <c r="D23" s="91"/>
      <c r="E23" s="90"/>
      <c r="F23" s="90"/>
      <c r="G23" s="90"/>
      <c r="H23" s="90"/>
      <c r="I23" s="90"/>
    </row>
    <row r="24" spans="1:9" s="74" customFormat="1" ht="20.25" customHeight="1">
      <c r="A24" s="38" t="s">
        <v>19</v>
      </c>
      <c r="B24" s="91">
        <v>119</v>
      </c>
      <c r="C24" s="91">
        <v>146</v>
      </c>
      <c r="D24" s="91">
        <v>110</v>
      </c>
      <c r="E24" s="90">
        <v>177</v>
      </c>
      <c r="F24" s="90">
        <v>202</v>
      </c>
      <c r="G24" s="90">
        <v>528.14</v>
      </c>
      <c r="H24" s="90">
        <v>853.31700000000001</v>
      </c>
      <c r="I24" s="90">
        <v>1246.5999999999999</v>
      </c>
    </row>
    <row r="25" spans="1:9" s="74" customFormat="1" ht="20.25" customHeight="1">
      <c r="A25" s="399" t="s">
        <v>37</v>
      </c>
      <c r="B25" s="91"/>
      <c r="C25" s="91"/>
      <c r="D25" s="91"/>
      <c r="E25" s="90"/>
      <c r="F25" s="90"/>
      <c r="G25" s="90"/>
      <c r="H25" s="90"/>
      <c r="I25" s="90"/>
    </row>
    <row r="26" spans="1:9" s="74" customFormat="1" ht="20.25" customHeight="1">
      <c r="A26" s="38" t="s">
        <v>21</v>
      </c>
      <c r="B26" s="91">
        <v>57</v>
      </c>
      <c r="C26" s="91">
        <v>58</v>
      </c>
      <c r="D26" s="91">
        <v>64</v>
      </c>
      <c r="E26" s="90">
        <v>43</v>
      </c>
      <c r="F26" s="90">
        <v>51</v>
      </c>
      <c r="G26" s="90">
        <v>53.27</v>
      </c>
      <c r="H26" s="90">
        <v>53.958299999999994</v>
      </c>
      <c r="I26" s="90">
        <v>50.6</v>
      </c>
    </row>
    <row r="27" spans="1:9" s="74" customFormat="1" ht="20.25" customHeight="1">
      <c r="A27" s="399" t="s">
        <v>38</v>
      </c>
      <c r="B27" s="91"/>
      <c r="C27" s="91"/>
      <c r="D27" s="91"/>
      <c r="E27" s="90"/>
      <c r="F27" s="90"/>
      <c r="G27" s="90"/>
      <c r="H27" s="90"/>
      <c r="I27" s="90"/>
    </row>
    <row r="28" spans="1:9" s="74" customFormat="1" ht="20.25" customHeight="1">
      <c r="A28" s="38" t="s">
        <v>23</v>
      </c>
      <c r="B28" s="91">
        <v>187</v>
      </c>
      <c r="C28" s="91">
        <v>158</v>
      </c>
      <c r="D28" s="91">
        <v>171</v>
      </c>
      <c r="E28" s="90">
        <v>187</v>
      </c>
      <c r="F28" s="90">
        <v>187</v>
      </c>
      <c r="G28" s="90">
        <v>198.33</v>
      </c>
      <c r="H28" s="90">
        <v>166.78199999999998</v>
      </c>
      <c r="I28" s="90">
        <v>166.8</v>
      </c>
    </row>
    <row r="29" spans="1:9" s="74" customFormat="1" ht="20.25" customHeight="1">
      <c r="A29" s="399" t="s">
        <v>39</v>
      </c>
      <c r="B29" s="91"/>
      <c r="C29" s="91"/>
      <c r="D29" s="91"/>
      <c r="E29" s="90"/>
      <c r="F29" s="90"/>
      <c r="G29" s="90"/>
      <c r="H29" s="90"/>
      <c r="I29" s="90"/>
    </row>
    <row r="30" spans="1:9" s="74" customFormat="1" ht="20.25" customHeight="1">
      <c r="A30" s="38" t="s">
        <v>25</v>
      </c>
      <c r="B30" s="91">
        <v>32</v>
      </c>
      <c r="C30" s="91">
        <v>28</v>
      </c>
      <c r="D30" s="91">
        <v>43</v>
      </c>
      <c r="E30" s="90">
        <v>59</v>
      </c>
      <c r="F30" s="90">
        <v>90</v>
      </c>
      <c r="G30" s="90">
        <v>89.26</v>
      </c>
      <c r="H30" s="90">
        <v>93.20038000000001</v>
      </c>
      <c r="I30" s="90">
        <v>93.2</v>
      </c>
    </row>
    <row r="31" spans="1:9" s="74" customFormat="1" ht="20.25" customHeight="1">
      <c r="A31" s="399" t="s">
        <v>40</v>
      </c>
      <c r="B31" s="400"/>
      <c r="C31" s="400"/>
      <c r="D31" s="400"/>
      <c r="E31" s="400"/>
      <c r="F31" s="400"/>
      <c r="G31" s="400"/>
      <c r="H31" s="400"/>
      <c r="I31" s="77"/>
    </row>
    <row r="32" spans="1:9" s="74" customFormat="1" ht="5.25" customHeight="1">
      <c r="A32" s="81"/>
      <c r="B32" s="82"/>
      <c r="C32" s="403"/>
      <c r="D32" s="82"/>
      <c r="E32" s="82"/>
      <c r="F32" s="82"/>
      <c r="G32" s="82"/>
      <c r="H32" s="82"/>
      <c r="I32" s="82"/>
    </row>
    <row r="33" spans="1:9" s="74" customFormat="1" ht="20.100000000000001" customHeight="1">
      <c r="A33" s="75"/>
      <c r="B33" s="77"/>
      <c r="C33" s="77"/>
      <c r="D33" s="77"/>
      <c r="E33" s="77"/>
      <c r="F33" s="77"/>
      <c r="G33" s="77"/>
      <c r="H33" s="77"/>
      <c r="I33" s="77"/>
    </row>
    <row r="34" spans="1:9" s="74" customFormat="1" ht="20.100000000000001" customHeight="1">
      <c r="A34" s="539"/>
      <c r="B34" s="539"/>
      <c r="C34" s="539"/>
      <c r="D34" s="539"/>
      <c r="E34" s="539"/>
      <c r="F34" s="539"/>
      <c r="G34" s="539"/>
      <c r="H34" s="539"/>
      <c r="I34" s="539"/>
    </row>
    <row r="35" spans="1:9" s="74" customFormat="1" ht="20.100000000000001" customHeight="1">
      <c r="A35" s="540"/>
      <c r="B35" s="540"/>
      <c r="C35" s="540"/>
      <c r="D35" s="540"/>
      <c r="E35" s="540"/>
      <c r="F35" s="540"/>
      <c r="G35" s="540"/>
      <c r="H35" s="540"/>
      <c r="I35" s="540"/>
    </row>
    <row r="36" spans="1:9" s="74" customFormat="1" ht="20.100000000000001" customHeight="1">
      <c r="A36" s="62"/>
      <c r="B36" s="401"/>
      <c r="C36" s="77"/>
      <c r="D36" s="77"/>
      <c r="E36" s="77"/>
      <c r="F36" s="77"/>
      <c r="G36" s="77"/>
      <c r="H36" s="77"/>
      <c r="I36" s="77"/>
    </row>
    <row r="37" spans="1:9" s="74" customFormat="1" ht="20.100000000000001" customHeight="1">
      <c r="A37" s="75"/>
      <c r="B37" s="77"/>
      <c r="C37" s="77"/>
      <c r="D37" s="77"/>
      <c r="E37" s="77"/>
      <c r="F37" s="77"/>
      <c r="G37" s="77"/>
      <c r="H37" s="77"/>
      <c r="I37" s="77"/>
    </row>
    <row r="38" spans="1:9" s="74" customFormat="1" ht="20.100000000000001" customHeight="1">
      <c r="A38" s="75"/>
      <c r="B38" s="77"/>
      <c r="C38" s="77"/>
      <c r="D38" s="77"/>
      <c r="E38" s="77"/>
      <c r="F38" s="77"/>
      <c r="G38" s="77"/>
      <c r="H38" s="77"/>
      <c r="I38" s="77"/>
    </row>
    <row r="39" spans="1:9" s="74" customFormat="1" ht="20.100000000000001" customHeight="1">
      <c r="A39" s="75"/>
      <c r="B39" s="77"/>
      <c r="C39" s="77"/>
      <c r="D39" s="77"/>
      <c r="E39" s="77"/>
      <c r="F39" s="77"/>
      <c r="G39" s="77"/>
      <c r="H39" s="77"/>
      <c r="I39" s="77"/>
    </row>
    <row r="40" spans="1:9" s="74" customFormat="1" ht="20.100000000000001" customHeight="1">
      <c r="A40" s="75"/>
      <c r="B40" s="77"/>
      <c r="C40" s="77"/>
      <c r="D40" s="77"/>
      <c r="E40" s="77"/>
      <c r="F40" s="77"/>
      <c r="G40" s="77"/>
      <c r="H40" s="77"/>
      <c r="I40" s="77"/>
    </row>
    <row r="41" spans="1:9" s="74" customFormat="1" ht="20.100000000000001" customHeight="1">
      <c r="A41" s="75"/>
      <c r="B41" s="77"/>
      <c r="C41" s="77"/>
      <c r="D41" s="77"/>
      <c r="E41" s="77"/>
      <c r="F41" s="77"/>
      <c r="G41" s="77"/>
      <c r="H41" s="77"/>
      <c r="I41" s="77"/>
    </row>
    <row r="42" spans="1:9" s="74" customFormat="1" ht="20.100000000000001" customHeight="1">
      <c r="A42" s="75"/>
      <c r="B42" s="77"/>
      <c r="C42" s="77"/>
      <c r="D42" s="77"/>
      <c r="E42" s="77"/>
      <c r="F42" s="77"/>
      <c r="G42" s="77"/>
      <c r="H42" s="77"/>
      <c r="I42" s="77"/>
    </row>
    <row r="43" spans="1:9" s="74" customFormat="1" ht="20.100000000000001" customHeight="1">
      <c r="A43" s="75"/>
      <c r="B43" s="77"/>
      <c r="C43" s="77"/>
      <c r="D43" s="77"/>
      <c r="E43" s="77"/>
      <c r="F43" s="77"/>
      <c r="G43" s="77"/>
      <c r="H43" s="77"/>
      <c r="I43" s="77"/>
    </row>
    <row r="44" spans="1:9" s="74" customFormat="1" ht="20.100000000000001" customHeight="1">
      <c r="A44" s="75"/>
      <c r="B44" s="77"/>
      <c r="C44" s="77"/>
      <c r="D44" s="77"/>
      <c r="E44" s="77"/>
      <c r="F44" s="77"/>
      <c r="G44" s="77"/>
      <c r="H44" s="77"/>
      <c r="I44" s="77"/>
    </row>
    <row r="45" spans="1:9" s="74" customFormat="1" ht="20.100000000000001" customHeight="1">
      <c r="A45" s="75"/>
      <c r="B45" s="77"/>
      <c r="C45" s="77"/>
      <c r="D45" s="77"/>
      <c r="E45" s="77"/>
      <c r="F45" s="77"/>
      <c r="G45" s="77"/>
      <c r="H45" s="77"/>
      <c r="I45" s="77"/>
    </row>
    <row r="46" spans="1:9" s="74" customFormat="1" ht="20.100000000000001" customHeight="1">
      <c r="A46" s="75"/>
      <c r="B46" s="77"/>
      <c r="C46" s="77"/>
      <c r="D46" s="77"/>
      <c r="E46" s="77"/>
      <c r="F46" s="77"/>
      <c r="G46" s="77"/>
      <c r="H46" s="77"/>
      <c r="I46" s="77"/>
    </row>
    <row r="47" spans="1:9" s="74" customFormat="1" ht="20.100000000000001" customHeight="1">
      <c r="A47" s="75"/>
      <c r="B47" s="77"/>
      <c r="C47" s="77"/>
      <c r="D47" s="77"/>
      <c r="E47" s="77"/>
      <c r="F47" s="77"/>
      <c r="G47" s="77"/>
      <c r="H47" s="77"/>
      <c r="I47" s="77"/>
    </row>
    <row r="48" spans="1:9" s="74" customFormat="1" ht="20.100000000000001" customHeight="1">
      <c r="A48" s="75"/>
      <c r="B48" s="77"/>
      <c r="C48" s="77"/>
      <c r="D48" s="77"/>
      <c r="E48" s="77"/>
      <c r="F48" s="77"/>
      <c r="G48" s="77"/>
      <c r="H48" s="77"/>
      <c r="I48" s="77"/>
    </row>
    <row r="49" spans="1:9" s="74" customFormat="1" ht="20.100000000000001" customHeight="1">
      <c r="A49" s="75"/>
      <c r="B49" s="77"/>
      <c r="C49" s="77"/>
      <c r="D49" s="77"/>
      <c r="E49" s="77"/>
      <c r="F49" s="77"/>
      <c r="G49" s="77"/>
      <c r="H49" s="77"/>
      <c r="I49" s="77"/>
    </row>
    <row r="50" spans="1:9" s="74" customFormat="1" ht="20.100000000000001" customHeight="1">
      <c r="A50" s="75"/>
      <c r="B50" s="77"/>
      <c r="C50" s="77"/>
      <c r="D50" s="77"/>
      <c r="E50" s="77"/>
      <c r="F50" s="77"/>
      <c r="G50" s="77"/>
      <c r="H50" s="77"/>
      <c r="I50" s="77"/>
    </row>
    <row r="51" spans="1:9" s="74" customFormat="1" ht="20.100000000000001" customHeight="1">
      <c r="A51" s="75"/>
      <c r="B51" s="77"/>
      <c r="C51" s="77"/>
      <c r="D51" s="77"/>
      <c r="E51" s="77"/>
      <c r="F51" s="77"/>
      <c r="G51" s="77"/>
      <c r="H51" s="77"/>
      <c r="I51" s="77"/>
    </row>
    <row r="52" spans="1:9" s="74" customFormat="1" ht="20.100000000000001" customHeight="1">
      <c r="A52" s="75"/>
      <c r="B52" s="77"/>
      <c r="C52" s="77"/>
      <c r="D52" s="77"/>
      <c r="E52" s="77"/>
      <c r="F52" s="77"/>
      <c r="G52" s="77"/>
      <c r="H52" s="77"/>
      <c r="I52" s="77"/>
    </row>
    <row r="53" spans="1:9" s="74" customFormat="1" ht="20.100000000000001" customHeight="1">
      <c r="A53" s="75"/>
      <c r="B53" s="77"/>
      <c r="C53" s="77"/>
      <c r="D53" s="77"/>
      <c r="E53" s="77"/>
      <c r="F53" s="77"/>
      <c r="G53" s="77"/>
      <c r="H53" s="77"/>
      <c r="I53" s="77"/>
    </row>
    <row r="54" spans="1:9" s="74" customFormat="1" ht="20.100000000000001" customHeight="1">
      <c r="A54" s="75"/>
      <c r="B54" s="77"/>
      <c r="C54" s="77"/>
      <c r="D54" s="77"/>
      <c r="E54" s="77"/>
      <c r="F54" s="77"/>
      <c r="G54" s="77"/>
      <c r="H54" s="77"/>
      <c r="I54" s="77"/>
    </row>
    <row r="55" spans="1:9" s="74" customFormat="1" ht="20.100000000000001" customHeight="1">
      <c r="A55" s="75"/>
      <c r="B55" s="77"/>
      <c r="C55" s="77"/>
      <c r="D55" s="77"/>
      <c r="E55" s="77"/>
      <c r="F55" s="77"/>
      <c r="G55" s="77"/>
      <c r="H55" s="77"/>
      <c r="I55" s="77"/>
    </row>
    <row r="56" spans="1:9" s="74" customFormat="1" ht="20.100000000000001" customHeight="1">
      <c r="A56" s="75"/>
      <c r="B56" s="77"/>
      <c r="C56" s="77"/>
      <c r="D56" s="77"/>
      <c r="E56" s="77"/>
      <c r="F56" s="77"/>
      <c r="G56" s="77"/>
      <c r="H56" s="77"/>
      <c r="I56" s="77"/>
    </row>
    <row r="57" spans="1:9" s="74" customFormat="1" ht="20.100000000000001" customHeight="1">
      <c r="A57" s="75"/>
      <c r="B57" s="77"/>
      <c r="C57" s="77"/>
      <c r="D57" s="77"/>
      <c r="E57" s="77"/>
      <c r="F57" s="77"/>
      <c r="G57" s="77"/>
      <c r="H57" s="77"/>
      <c r="I57" s="77"/>
    </row>
    <row r="58" spans="1:9" s="74" customFormat="1" ht="20.100000000000001" customHeight="1">
      <c r="A58" s="75"/>
      <c r="B58" s="77"/>
      <c r="C58" s="77"/>
      <c r="D58" s="77"/>
      <c r="E58" s="77"/>
      <c r="F58" s="77"/>
      <c r="G58" s="77"/>
      <c r="H58" s="77"/>
      <c r="I58" s="77"/>
    </row>
    <row r="59" spans="1:9" s="74" customFormat="1" ht="20.100000000000001" customHeight="1">
      <c r="A59" s="75"/>
      <c r="B59" s="77"/>
      <c r="C59" s="77"/>
      <c r="D59" s="77"/>
      <c r="E59" s="77"/>
      <c r="F59" s="77"/>
      <c r="G59" s="77"/>
      <c r="H59" s="77"/>
      <c r="I59" s="77"/>
    </row>
    <row r="60" spans="1:9" s="74" customFormat="1" ht="20.100000000000001" customHeight="1">
      <c r="A60" s="75"/>
      <c r="B60" s="77"/>
      <c r="C60" s="77"/>
      <c r="D60" s="77"/>
      <c r="E60" s="77"/>
      <c r="F60" s="77"/>
      <c r="G60" s="77"/>
      <c r="H60" s="77"/>
      <c r="I60" s="77"/>
    </row>
    <row r="61" spans="1:9" s="74" customFormat="1" ht="20.100000000000001" customHeight="1">
      <c r="A61" s="75"/>
      <c r="B61" s="77"/>
      <c r="C61" s="77"/>
      <c r="D61" s="77"/>
      <c r="E61" s="77"/>
      <c r="F61" s="77"/>
      <c r="G61" s="77"/>
      <c r="H61" s="77"/>
      <c r="I61" s="77"/>
    </row>
    <row r="62" spans="1:9" s="74" customFormat="1" ht="20.100000000000001" customHeight="1">
      <c r="A62" s="75"/>
      <c r="B62" s="77"/>
      <c r="C62" s="77"/>
      <c r="D62" s="77"/>
      <c r="E62" s="77"/>
      <c r="F62" s="77"/>
      <c r="G62" s="77"/>
      <c r="H62" s="77"/>
      <c r="I62" s="77"/>
    </row>
    <row r="63" spans="1:9" s="74" customFormat="1" ht="20.100000000000001" customHeight="1">
      <c r="A63" s="75"/>
      <c r="B63" s="77"/>
      <c r="C63" s="77"/>
      <c r="D63" s="77"/>
      <c r="E63" s="77"/>
      <c r="F63" s="77"/>
      <c r="G63" s="77"/>
      <c r="H63" s="77"/>
      <c r="I63" s="77"/>
    </row>
    <row r="64" spans="1:9" s="74" customFormat="1" ht="20.100000000000001" customHeight="1">
      <c r="A64" s="75"/>
      <c r="B64" s="77"/>
      <c r="C64" s="77"/>
      <c r="D64" s="77"/>
      <c r="E64" s="77"/>
      <c r="F64" s="77"/>
      <c r="G64" s="77"/>
      <c r="H64" s="77"/>
      <c r="I64" s="77"/>
    </row>
    <row r="65" spans="1:9" s="74" customFormat="1" ht="20.100000000000001" customHeight="1">
      <c r="A65" s="75"/>
      <c r="B65" s="77"/>
      <c r="C65" s="77"/>
      <c r="D65" s="77"/>
      <c r="E65" s="77"/>
      <c r="F65" s="77"/>
      <c r="G65" s="77"/>
      <c r="H65" s="77"/>
      <c r="I65" s="77"/>
    </row>
    <row r="66" spans="1:9" s="74" customFormat="1" ht="20.100000000000001" customHeight="1">
      <c r="A66" s="75"/>
      <c r="B66" s="77"/>
      <c r="C66" s="77"/>
      <c r="D66" s="77"/>
      <c r="E66" s="77"/>
      <c r="F66" s="77"/>
      <c r="G66" s="77"/>
      <c r="H66" s="77"/>
      <c r="I66" s="77"/>
    </row>
    <row r="67" spans="1:9" s="74" customFormat="1" ht="20.100000000000001" customHeight="1">
      <c r="A67" s="75"/>
      <c r="B67" s="77"/>
      <c r="C67" s="77"/>
      <c r="D67" s="77"/>
      <c r="E67" s="77"/>
      <c r="F67" s="77"/>
      <c r="G67" s="77"/>
      <c r="H67" s="77"/>
      <c r="I67" s="77"/>
    </row>
    <row r="68" spans="1:9" s="74" customFormat="1" ht="20.100000000000001" customHeight="1">
      <c r="A68" s="75"/>
      <c r="B68" s="77"/>
      <c r="C68" s="77"/>
      <c r="D68" s="77"/>
      <c r="E68" s="77"/>
      <c r="F68" s="77"/>
      <c r="G68" s="77"/>
      <c r="H68" s="77"/>
      <c r="I68" s="77"/>
    </row>
    <row r="69" spans="1:9" s="74" customFormat="1" ht="20.100000000000001" customHeight="1">
      <c r="A69" s="75"/>
      <c r="B69" s="77"/>
      <c r="C69" s="77"/>
      <c r="D69" s="77"/>
      <c r="E69" s="77"/>
      <c r="F69" s="77"/>
      <c r="G69" s="77"/>
      <c r="H69" s="77"/>
      <c r="I69" s="77"/>
    </row>
    <row r="70" spans="1:9" s="74" customFormat="1" ht="20.100000000000001" customHeight="1">
      <c r="A70" s="75"/>
      <c r="B70" s="77"/>
      <c r="C70" s="77"/>
      <c r="D70" s="77"/>
      <c r="E70" s="77"/>
      <c r="F70" s="77"/>
      <c r="G70" s="77"/>
      <c r="H70" s="77"/>
      <c r="I70" s="77"/>
    </row>
    <row r="71" spans="1:9" s="74" customFormat="1" ht="20.100000000000001" customHeight="1">
      <c r="A71" s="75"/>
      <c r="B71" s="77"/>
      <c r="C71" s="77"/>
      <c r="D71" s="77"/>
      <c r="E71" s="77"/>
      <c r="F71" s="77"/>
      <c r="G71" s="77"/>
      <c r="H71" s="77"/>
      <c r="I71" s="77"/>
    </row>
    <row r="72" spans="1:9" s="74" customFormat="1" ht="20.100000000000001" customHeight="1">
      <c r="A72" s="75"/>
      <c r="B72" s="77"/>
      <c r="C72" s="77"/>
      <c r="D72" s="77"/>
      <c r="E72" s="77"/>
      <c r="F72" s="77"/>
      <c r="G72" s="77"/>
      <c r="H72" s="77"/>
      <c r="I72" s="77"/>
    </row>
    <row r="73" spans="1:9" s="74" customFormat="1" ht="20.100000000000001" customHeight="1">
      <c r="A73" s="75"/>
      <c r="B73" s="77"/>
      <c r="C73" s="77"/>
      <c r="D73" s="77"/>
      <c r="E73" s="77"/>
      <c r="F73" s="77"/>
      <c r="G73" s="77"/>
      <c r="H73" s="77"/>
      <c r="I73" s="77"/>
    </row>
    <row r="74" spans="1:9" s="74" customFormat="1" ht="20.100000000000001" customHeight="1">
      <c r="A74" s="75"/>
      <c r="B74" s="77"/>
      <c r="C74" s="77"/>
      <c r="D74" s="77"/>
      <c r="E74" s="77"/>
      <c r="F74" s="77"/>
      <c r="G74" s="77"/>
      <c r="H74" s="77"/>
      <c r="I74" s="77"/>
    </row>
    <row r="75" spans="1:9" s="74" customFormat="1" ht="20.100000000000001" customHeight="1">
      <c r="B75" s="73"/>
      <c r="C75" s="73"/>
      <c r="D75" s="73"/>
      <c r="E75" s="73"/>
      <c r="F75" s="73"/>
      <c r="G75" s="73"/>
      <c r="H75" s="73"/>
      <c r="I75" s="73"/>
    </row>
    <row r="76" spans="1:9" s="74" customFormat="1" ht="20.100000000000001" customHeight="1">
      <c r="B76" s="73"/>
      <c r="C76" s="73"/>
      <c r="D76" s="73"/>
      <c r="E76" s="73"/>
      <c r="F76" s="73"/>
      <c r="G76" s="73"/>
      <c r="H76" s="73"/>
      <c r="I76" s="73"/>
    </row>
    <row r="77" spans="1:9" s="74" customFormat="1" ht="20.100000000000001" customHeight="1">
      <c r="B77" s="73"/>
      <c r="C77" s="73"/>
      <c r="D77" s="73"/>
      <c r="E77" s="73"/>
      <c r="F77" s="73"/>
      <c r="G77" s="73"/>
      <c r="H77" s="73"/>
      <c r="I77" s="73"/>
    </row>
    <row r="78" spans="1:9" s="74" customFormat="1" ht="20.100000000000001" customHeight="1">
      <c r="B78" s="73"/>
      <c r="C78" s="73"/>
      <c r="D78" s="73"/>
      <c r="E78" s="73"/>
      <c r="F78" s="73"/>
      <c r="G78" s="73"/>
      <c r="H78" s="73"/>
      <c r="I78" s="73"/>
    </row>
    <row r="79" spans="1:9" s="74" customFormat="1" ht="20.100000000000001" customHeight="1">
      <c r="B79" s="73"/>
      <c r="C79" s="73"/>
      <c r="D79" s="73"/>
      <c r="E79" s="73"/>
      <c r="F79" s="73"/>
      <c r="G79" s="73"/>
      <c r="H79" s="73"/>
      <c r="I79" s="73"/>
    </row>
    <row r="80" spans="1:9" s="74" customFormat="1" ht="20.100000000000001" customHeight="1">
      <c r="B80" s="73"/>
      <c r="C80" s="73"/>
      <c r="D80" s="73"/>
      <c r="E80" s="73"/>
      <c r="F80" s="73"/>
      <c r="G80" s="73"/>
      <c r="H80" s="73"/>
      <c r="I80" s="73"/>
    </row>
    <row r="81" spans="2:9" s="74" customFormat="1" ht="20.100000000000001" customHeight="1">
      <c r="B81" s="73"/>
      <c r="C81" s="73"/>
      <c r="D81" s="73"/>
      <c r="E81" s="73"/>
      <c r="F81" s="73"/>
      <c r="G81" s="73"/>
      <c r="H81" s="73"/>
      <c r="I81" s="73"/>
    </row>
    <row r="82" spans="2:9" s="74" customFormat="1" ht="20.100000000000001" customHeight="1">
      <c r="B82" s="73"/>
      <c r="C82" s="73"/>
      <c r="D82" s="73"/>
      <c r="E82" s="73"/>
      <c r="F82" s="73"/>
      <c r="G82" s="73"/>
      <c r="H82" s="73"/>
      <c r="I82" s="73"/>
    </row>
    <row r="83" spans="2:9" s="74" customFormat="1" ht="20.100000000000001" customHeight="1">
      <c r="B83" s="73"/>
      <c r="C83" s="73"/>
      <c r="D83" s="73"/>
      <c r="E83" s="73"/>
      <c r="F83" s="73"/>
      <c r="G83" s="73"/>
      <c r="H83" s="73"/>
      <c r="I83" s="73"/>
    </row>
    <row r="84" spans="2:9" s="74" customFormat="1" ht="20.100000000000001" customHeight="1">
      <c r="B84" s="73"/>
      <c r="C84" s="73"/>
      <c r="D84" s="73"/>
      <c r="E84" s="73"/>
      <c r="F84" s="73"/>
      <c r="G84" s="73"/>
      <c r="H84" s="73"/>
      <c r="I84" s="73"/>
    </row>
    <row r="85" spans="2:9" s="74" customFormat="1" ht="20.100000000000001" customHeight="1">
      <c r="B85" s="73"/>
      <c r="C85" s="73"/>
      <c r="D85" s="73"/>
      <c r="E85" s="73"/>
      <c r="F85" s="73"/>
      <c r="G85" s="73"/>
      <c r="H85" s="73"/>
      <c r="I85" s="73"/>
    </row>
    <row r="86" spans="2:9" s="74" customFormat="1" ht="20.100000000000001" customHeight="1">
      <c r="B86" s="73"/>
      <c r="C86" s="73"/>
      <c r="D86" s="73"/>
      <c r="E86" s="73"/>
      <c r="F86" s="73"/>
      <c r="G86" s="73"/>
      <c r="H86" s="73"/>
      <c r="I86" s="73"/>
    </row>
    <row r="87" spans="2:9" s="74" customFormat="1" ht="20.100000000000001" customHeight="1">
      <c r="B87" s="73"/>
      <c r="C87" s="73"/>
      <c r="D87" s="73"/>
      <c r="E87" s="73"/>
      <c r="F87" s="73"/>
      <c r="G87" s="73"/>
      <c r="H87" s="73"/>
      <c r="I87" s="73"/>
    </row>
    <row r="88" spans="2:9" s="74" customFormat="1" ht="20.100000000000001" customHeight="1">
      <c r="B88" s="73"/>
      <c r="C88" s="73"/>
      <c r="D88" s="73"/>
      <c r="E88" s="73"/>
      <c r="F88" s="73"/>
      <c r="G88" s="73"/>
      <c r="H88" s="73"/>
      <c r="I88" s="73"/>
    </row>
    <row r="89" spans="2:9" s="74" customFormat="1" ht="20.100000000000001" customHeight="1">
      <c r="B89" s="73"/>
      <c r="C89" s="73"/>
      <c r="D89" s="73"/>
      <c r="E89" s="73"/>
      <c r="F89" s="73"/>
      <c r="G89" s="73"/>
      <c r="H89" s="73"/>
      <c r="I89" s="73"/>
    </row>
    <row r="90" spans="2:9" s="74" customFormat="1" ht="20.100000000000001" customHeight="1">
      <c r="B90" s="73"/>
      <c r="C90" s="73"/>
      <c r="D90" s="73"/>
      <c r="E90" s="73"/>
      <c r="F90" s="73"/>
      <c r="G90" s="73"/>
      <c r="H90" s="73"/>
      <c r="I90" s="73"/>
    </row>
    <row r="91" spans="2:9" s="74" customFormat="1" ht="20.100000000000001" customHeight="1">
      <c r="B91" s="73"/>
      <c r="C91" s="73"/>
      <c r="D91" s="73"/>
      <c r="E91" s="73"/>
      <c r="F91" s="73"/>
      <c r="G91" s="73"/>
      <c r="H91" s="73"/>
      <c r="I91" s="73"/>
    </row>
    <row r="92" spans="2:9" s="74" customFormat="1" ht="20.100000000000001" customHeight="1">
      <c r="B92" s="73"/>
      <c r="C92" s="73"/>
      <c r="D92" s="73"/>
      <c r="E92" s="73"/>
      <c r="F92" s="73"/>
      <c r="G92" s="73"/>
      <c r="H92" s="73"/>
      <c r="I92" s="73"/>
    </row>
    <row r="93" spans="2:9" s="74" customFormat="1" ht="20.100000000000001" customHeight="1">
      <c r="B93" s="73"/>
      <c r="C93" s="73"/>
      <c r="D93" s="73"/>
      <c r="E93" s="73"/>
      <c r="F93" s="73"/>
      <c r="G93" s="73"/>
      <c r="H93" s="73"/>
      <c r="I93" s="73"/>
    </row>
    <row r="94" spans="2:9" s="74" customFormat="1" ht="20.100000000000001" customHeight="1">
      <c r="B94" s="73"/>
      <c r="C94" s="73"/>
      <c r="D94" s="73"/>
      <c r="E94" s="73"/>
      <c r="F94" s="73"/>
      <c r="G94" s="73"/>
      <c r="H94" s="73"/>
      <c r="I94" s="73"/>
    </row>
    <row r="95" spans="2:9" s="74" customFormat="1" ht="20.100000000000001" customHeight="1">
      <c r="B95" s="73"/>
      <c r="C95" s="73"/>
      <c r="D95" s="73"/>
      <c r="E95" s="73"/>
      <c r="F95" s="73"/>
      <c r="G95" s="73"/>
      <c r="H95" s="73"/>
      <c r="I95" s="73"/>
    </row>
    <row r="96" spans="2:9" s="74" customFormat="1" ht="20.100000000000001" customHeight="1">
      <c r="B96" s="73"/>
      <c r="C96" s="73"/>
      <c r="D96" s="73"/>
      <c r="E96" s="73"/>
      <c r="F96" s="73"/>
      <c r="G96" s="73"/>
      <c r="H96" s="73"/>
      <c r="I96" s="73"/>
    </row>
    <row r="97" spans="2:9" s="74" customFormat="1" ht="20.100000000000001" customHeight="1">
      <c r="B97" s="73"/>
      <c r="C97" s="73"/>
      <c r="D97" s="73"/>
      <c r="E97" s="73"/>
      <c r="F97" s="73"/>
      <c r="G97" s="73"/>
      <c r="H97" s="73"/>
      <c r="I97" s="73"/>
    </row>
    <row r="98" spans="2:9" s="74" customFormat="1" ht="20.100000000000001" customHeight="1">
      <c r="B98" s="73"/>
      <c r="C98" s="73"/>
      <c r="D98" s="73"/>
      <c r="E98" s="73"/>
      <c r="F98" s="73"/>
      <c r="G98" s="73"/>
      <c r="H98" s="73"/>
      <c r="I98" s="73"/>
    </row>
    <row r="99" spans="2:9" s="74" customFormat="1" ht="20.100000000000001" customHeight="1">
      <c r="B99" s="73"/>
      <c r="C99" s="73"/>
      <c r="D99" s="73"/>
      <c r="E99" s="73"/>
      <c r="F99" s="73"/>
      <c r="G99" s="73"/>
      <c r="H99" s="73"/>
      <c r="I99" s="73"/>
    </row>
    <row r="100" spans="2:9" s="74" customFormat="1" ht="20.100000000000001" customHeight="1">
      <c r="B100" s="73"/>
      <c r="C100" s="73"/>
      <c r="D100" s="73"/>
      <c r="E100" s="73"/>
      <c r="F100" s="73"/>
      <c r="G100" s="73"/>
      <c r="H100" s="73"/>
      <c r="I100" s="73"/>
    </row>
    <row r="101" spans="2:9" s="74" customFormat="1" ht="20.100000000000001" customHeight="1">
      <c r="B101" s="73"/>
      <c r="C101" s="73"/>
      <c r="D101" s="73"/>
      <c r="E101" s="73"/>
      <c r="F101" s="73"/>
      <c r="G101" s="73"/>
      <c r="H101" s="73"/>
      <c r="I101" s="73"/>
    </row>
    <row r="102" spans="2:9" s="74" customFormat="1" ht="20.100000000000001" customHeight="1">
      <c r="B102" s="73"/>
      <c r="C102" s="73"/>
      <c r="D102" s="73"/>
      <c r="E102" s="73"/>
      <c r="F102" s="73"/>
      <c r="G102" s="73"/>
      <c r="H102" s="73"/>
      <c r="I102" s="73"/>
    </row>
    <row r="103" spans="2:9" s="74" customFormat="1" ht="20.100000000000001" customHeight="1">
      <c r="B103" s="73"/>
      <c r="C103" s="73"/>
      <c r="D103" s="73"/>
      <c r="E103" s="73"/>
      <c r="F103" s="73"/>
      <c r="G103" s="73"/>
      <c r="H103" s="73"/>
      <c r="I103" s="73"/>
    </row>
    <row r="104" spans="2:9" s="74" customFormat="1" ht="20.100000000000001" customHeight="1">
      <c r="B104" s="73"/>
      <c r="C104" s="73"/>
      <c r="D104" s="73"/>
      <c r="E104" s="73"/>
      <c r="F104" s="73"/>
      <c r="G104" s="73"/>
      <c r="H104" s="73"/>
      <c r="I104" s="73"/>
    </row>
    <row r="105" spans="2:9" s="74" customFormat="1" ht="20.100000000000001" customHeight="1">
      <c r="B105" s="73"/>
      <c r="C105" s="73"/>
      <c r="D105" s="73"/>
      <c r="E105" s="73"/>
      <c r="F105" s="73"/>
      <c r="G105" s="73"/>
      <c r="H105" s="73"/>
      <c r="I105" s="73"/>
    </row>
    <row r="106" spans="2:9" s="74" customFormat="1" ht="20.100000000000001" customHeight="1">
      <c r="B106" s="73"/>
      <c r="C106" s="73"/>
      <c r="D106" s="73"/>
      <c r="E106" s="73"/>
      <c r="F106" s="73"/>
      <c r="G106" s="73"/>
      <c r="H106" s="73"/>
      <c r="I106" s="73"/>
    </row>
    <row r="107" spans="2:9" s="74" customFormat="1" ht="20.100000000000001" customHeight="1">
      <c r="B107" s="73"/>
      <c r="C107" s="73"/>
      <c r="D107" s="73"/>
      <c r="E107" s="73"/>
      <c r="F107" s="73"/>
      <c r="G107" s="73"/>
      <c r="H107" s="73"/>
      <c r="I107" s="73"/>
    </row>
    <row r="108" spans="2:9" s="74" customFormat="1" ht="20.100000000000001" customHeight="1">
      <c r="B108" s="73"/>
      <c r="C108" s="73"/>
      <c r="D108" s="73"/>
      <c r="E108" s="73"/>
      <c r="F108" s="73"/>
      <c r="G108" s="73"/>
      <c r="H108" s="73"/>
      <c r="I108" s="73"/>
    </row>
    <row r="109" spans="2:9" s="74" customFormat="1" ht="20.100000000000001" customHeight="1">
      <c r="B109" s="73"/>
      <c r="C109" s="73"/>
      <c r="D109" s="73"/>
      <c r="E109" s="73"/>
      <c r="F109" s="73"/>
      <c r="G109" s="73"/>
      <c r="H109" s="73"/>
      <c r="I109" s="73"/>
    </row>
    <row r="110" spans="2:9" s="74" customFormat="1" ht="20.100000000000001" customHeight="1">
      <c r="B110" s="73"/>
      <c r="C110" s="73"/>
      <c r="D110" s="73"/>
      <c r="E110" s="73"/>
      <c r="F110" s="73"/>
      <c r="G110" s="73"/>
      <c r="H110" s="73"/>
      <c r="I110" s="73"/>
    </row>
    <row r="111" spans="2:9" s="74" customFormat="1" ht="20.100000000000001" customHeight="1">
      <c r="B111" s="73"/>
      <c r="C111" s="73"/>
      <c r="D111" s="73"/>
      <c r="E111" s="73"/>
      <c r="F111" s="73"/>
      <c r="G111" s="73"/>
      <c r="H111" s="73"/>
      <c r="I111" s="73"/>
    </row>
    <row r="112" spans="2:9" s="74" customFormat="1" ht="20.100000000000001" customHeight="1">
      <c r="B112" s="73"/>
      <c r="C112" s="73"/>
      <c r="D112" s="73"/>
      <c r="E112" s="73"/>
      <c r="F112" s="73"/>
      <c r="G112" s="73"/>
      <c r="H112" s="73"/>
      <c r="I112" s="73"/>
    </row>
    <row r="113" spans="2:9" s="74" customFormat="1" ht="20.100000000000001" customHeight="1">
      <c r="B113" s="73"/>
      <c r="C113" s="73"/>
      <c r="D113" s="73"/>
      <c r="E113" s="73"/>
      <c r="F113" s="73"/>
      <c r="G113" s="73"/>
      <c r="H113" s="73"/>
      <c r="I113" s="73"/>
    </row>
    <row r="114" spans="2:9" s="74" customFormat="1" ht="20.100000000000001" customHeight="1">
      <c r="B114" s="73"/>
      <c r="C114" s="73"/>
      <c r="D114" s="73"/>
      <c r="E114" s="73"/>
      <c r="F114" s="73"/>
      <c r="G114" s="73"/>
      <c r="H114" s="73"/>
      <c r="I114" s="73"/>
    </row>
    <row r="115" spans="2:9" s="74" customFormat="1" ht="20.100000000000001" customHeight="1">
      <c r="B115" s="73"/>
      <c r="C115" s="73"/>
      <c r="D115" s="73"/>
      <c r="E115" s="73"/>
      <c r="F115" s="73"/>
      <c r="G115" s="73"/>
      <c r="H115" s="73"/>
      <c r="I115" s="73"/>
    </row>
    <row r="116" spans="2:9" s="74" customFormat="1" ht="20.100000000000001" customHeight="1">
      <c r="B116" s="73"/>
      <c r="C116" s="73"/>
      <c r="D116" s="73"/>
      <c r="E116" s="73"/>
      <c r="F116" s="73"/>
      <c r="G116" s="73"/>
      <c r="H116" s="73"/>
      <c r="I116" s="73"/>
    </row>
    <row r="117" spans="2:9" s="74" customFormat="1" ht="20.100000000000001" customHeight="1">
      <c r="B117" s="73"/>
      <c r="C117" s="73"/>
      <c r="D117" s="73"/>
      <c r="E117" s="73"/>
      <c r="F117" s="73"/>
      <c r="G117" s="73"/>
      <c r="H117" s="73"/>
      <c r="I117" s="73"/>
    </row>
    <row r="118" spans="2:9" s="74" customFormat="1" ht="20.100000000000001" customHeight="1">
      <c r="B118" s="73"/>
      <c r="C118" s="73"/>
      <c r="D118" s="73"/>
      <c r="E118" s="73"/>
      <c r="F118" s="73"/>
      <c r="G118" s="73"/>
      <c r="H118" s="73"/>
      <c r="I118" s="73"/>
    </row>
    <row r="119" spans="2:9" s="74" customFormat="1" ht="20.100000000000001" customHeight="1">
      <c r="B119" s="73"/>
      <c r="C119" s="73"/>
      <c r="D119" s="73"/>
      <c r="E119" s="73"/>
      <c r="F119" s="73"/>
      <c r="G119" s="73"/>
      <c r="H119" s="73"/>
      <c r="I119" s="73"/>
    </row>
    <row r="120" spans="2:9" s="74" customFormat="1" ht="20.100000000000001" customHeight="1">
      <c r="B120" s="73"/>
      <c r="C120" s="73"/>
      <c r="D120" s="73"/>
      <c r="E120" s="73"/>
      <c r="F120" s="73"/>
      <c r="G120" s="73"/>
      <c r="H120" s="73"/>
      <c r="I120" s="73"/>
    </row>
    <row r="121" spans="2:9" s="74" customFormat="1" ht="20.100000000000001" customHeight="1">
      <c r="B121" s="73"/>
      <c r="C121" s="73"/>
      <c r="D121" s="73"/>
      <c r="E121" s="73"/>
      <c r="F121" s="73"/>
      <c r="G121" s="73"/>
      <c r="H121" s="73"/>
      <c r="I121" s="73"/>
    </row>
    <row r="122" spans="2:9" s="74" customFormat="1" ht="20.100000000000001" customHeight="1">
      <c r="B122" s="73"/>
      <c r="C122" s="73"/>
      <c r="D122" s="73"/>
      <c r="E122" s="73"/>
      <c r="F122" s="73"/>
      <c r="G122" s="73"/>
      <c r="H122" s="73"/>
      <c r="I122" s="73"/>
    </row>
    <row r="123" spans="2:9" s="74" customFormat="1" ht="20.100000000000001" customHeight="1">
      <c r="B123" s="73"/>
      <c r="C123" s="73"/>
      <c r="D123" s="73"/>
      <c r="E123" s="73"/>
      <c r="F123" s="73"/>
      <c r="G123" s="73"/>
      <c r="H123" s="73"/>
      <c r="I123" s="73"/>
    </row>
    <row r="124" spans="2:9" s="74" customFormat="1" ht="20.100000000000001" customHeight="1">
      <c r="B124" s="73"/>
      <c r="C124" s="73"/>
      <c r="D124" s="73"/>
      <c r="E124" s="73"/>
      <c r="F124" s="73"/>
      <c r="G124" s="73"/>
      <c r="H124" s="73"/>
      <c r="I124" s="73"/>
    </row>
    <row r="125" spans="2:9" s="74" customFormat="1" ht="20.100000000000001" customHeight="1">
      <c r="B125" s="73"/>
      <c r="C125" s="73"/>
      <c r="D125" s="73"/>
      <c r="E125" s="73"/>
      <c r="F125" s="73"/>
      <c r="G125" s="73"/>
      <c r="H125" s="73"/>
      <c r="I125" s="73"/>
    </row>
    <row r="126" spans="2:9" s="74" customFormat="1" ht="20.100000000000001" customHeight="1">
      <c r="B126" s="73"/>
      <c r="C126" s="73"/>
      <c r="D126" s="73"/>
      <c r="E126" s="73"/>
      <c r="F126" s="73"/>
      <c r="G126" s="73"/>
      <c r="H126" s="73"/>
      <c r="I126" s="73"/>
    </row>
    <row r="127" spans="2:9" s="74" customFormat="1" ht="20.100000000000001" customHeight="1">
      <c r="B127" s="73"/>
      <c r="C127" s="73"/>
      <c r="D127" s="73"/>
      <c r="E127" s="73"/>
      <c r="F127" s="73"/>
      <c r="G127" s="73"/>
      <c r="H127" s="73"/>
      <c r="I127" s="73"/>
    </row>
    <row r="128" spans="2:9" s="74" customFormat="1" ht="20.100000000000001" customHeight="1">
      <c r="B128" s="73"/>
      <c r="C128" s="73"/>
      <c r="D128" s="73"/>
      <c r="E128" s="73"/>
      <c r="F128" s="73"/>
      <c r="G128" s="73"/>
      <c r="H128" s="73"/>
      <c r="I128" s="73"/>
    </row>
    <row r="129" spans="2:9" s="74" customFormat="1" ht="20.100000000000001" customHeight="1">
      <c r="B129" s="73"/>
      <c r="C129" s="73"/>
      <c r="D129" s="73"/>
      <c r="E129" s="73"/>
      <c r="F129" s="73"/>
      <c r="G129" s="73"/>
      <c r="H129" s="73"/>
      <c r="I129" s="73"/>
    </row>
    <row r="130" spans="2:9" s="74" customFormat="1" ht="20.100000000000001" customHeight="1">
      <c r="B130" s="73"/>
      <c r="C130" s="73"/>
      <c r="D130" s="73"/>
      <c r="E130" s="73"/>
      <c r="F130" s="73"/>
      <c r="G130" s="73"/>
      <c r="H130" s="73"/>
      <c r="I130" s="73"/>
    </row>
    <row r="131" spans="2:9" s="74" customFormat="1" ht="20.100000000000001" customHeight="1">
      <c r="B131" s="73"/>
      <c r="C131" s="73"/>
      <c r="D131" s="73"/>
      <c r="E131" s="73"/>
      <c r="F131" s="73"/>
      <c r="G131" s="73"/>
      <c r="H131" s="73"/>
      <c r="I131" s="73"/>
    </row>
    <row r="132" spans="2:9" s="74" customFormat="1" ht="20.100000000000001" customHeight="1">
      <c r="B132" s="73"/>
      <c r="C132" s="73"/>
      <c r="D132" s="73"/>
      <c r="E132" s="73"/>
      <c r="F132" s="73"/>
      <c r="G132" s="73"/>
      <c r="H132" s="73"/>
      <c r="I132" s="73"/>
    </row>
    <row r="133" spans="2:9" s="74" customFormat="1" ht="20.100000000000001" customHeight="1">
      <c r="B133" s="73"/>
      <c r="C133" s="73"/>
      <c r="D133" s="73"/>
      <c r="E133" s="73"/>
      <c r="F133" s="73"/>
      <c r="G133" s="73"/>
      <c r="H133" s="73"/>
      <c r="I133" s="73"/>
    </row>
    <row r="134" spans="2:9" s="74" customFormat="1" ht="20.100000000000001" customHeight="1">
      <c r="B134" s="73"/>
      <c r="C134" s="73"/>
      <c r="D134" s="73"/>
      <c r="E134" s="73"/>
      <c r="F134" s="73"/>
      <c r="G134" s="73"/>
      <c r="H134" s="73"/>
      <c r="I134" s="73"/>
    </row>
    <row r="135" spans="2:9" s="74" customFormat="1" ht="20.100000000000001" customHeight="1">
      <c r="B135" s="73"/>
      <c r="C135" s="73"/>
      <c r="D135" s="73"/>
      <c r="E135" s="73"/>
      <c r="F135" s="73"/>
      <c r="G135" s="73"/>
      <c r="H135" s="73"/>
      <c r="I135" s="73"/>
    </row>
    <row r="136" spans="2:9" s="74" customFormat="1" ht="20.100000000000001" customHeight="1">
      <c r="B136" s="73"/>
      <c r="C136" s="73"/>
      <c r="D136" s="73"/>
      <c r="E136" s="73"/>
      <c r="F136" s="73"/>
      <c r="G136" s="73"/>
      <c r="H136" s="73"/>
      <c r="I136" s="73"/>
    </row>
    <row r="137" spans="2:9" s="74" customFormat="1" ht="20.100000000000001" customHeight="1">
      <c r="B137" s="73"/>
      <c r="C137" s="73"/>
      <c r="D137" s="73"/>
      <c r="E137" s="73"/>
      <c r="F137" s="73"/>
      <c r="G137" s="73"/>
      <c r="H137" s="73"/>
      <c r="I137" s="73"/>
    </row>
    <row r="138" spans="2:9" s="74" customFormat="1" ht="20.100000000000001" customHeight="1">
      <c r="B138" s="73"/>
      <c r="C138" s="73"/>
      <c r="D138" s="73"/>
      <c r="E138" s="73"/>
      <c r="F138" s="73"/>
      <c r="G138" s="73"/>
      <c r="H138" s="73"/>
      <c r="I138" s="73"/>
    </row>
    <row r="139" spans="2:9" s="74" customFormat="1" ht="20.100000000000001" customHeight="1">
      <c r="B139" s="73"/>
      <c r="C139" s="73"/>
      <c r="D139" s="73"/>
      <c r="E139" s="73"/>
      <c r="F139" s="73"/>
      <c r="G139" s="73"/>
      <c r="H139" s="73"/>
      <c r="I139" s="73"/>
    </row>
    <row r="140" spans="2:9" s="74" customFormat="1" ht="20.100000000000001" customHeight="1">
      <c r="B140" s="73"/>
      <c r="C140" s="73"/>
      <c r="D140" s="73"/>
      <c r="E140" s="73"/>
      <c r="F140" s="73"/>
      <c r="G140" s="73"/>
      <c r="H140" s="73"/>
      <c r="I140" s="73"/>
    </row>
    <row r="141" spans="2:9" s="74" customFormat="1" ht="20.100000000000001" customHeight="1">
      <c r="B141" s="73"/>
      <c r="C141" s="73"/>
      <c r="D141" s="73"/>
      <c r="E141" s="73"/>
      <c r="F141" s="73"/>
      <c r="G141" s="73"/>
      <c r="H141" s="73"/>
      <c r="I141" s="73"/>
    </row>
    <row r="142" spans="2:9" s="74" customFormat="1" ht="20.100000000000001" customHeight="1">
      <c r="B142" s="73"/>
      <c r="C142" s="73"/>
      <c r="D142" s="73"/>
      <c r="E142" s="73"/>
      <c r="F142" s="73"/>
      <c r="G142" s="73"/>
      <c r="H142" s="73"/>
      <c r="I142" s="73"/>
    </row>
    <row r="143" spans="2:9" s="74" customFormat="1" ht="20.100000000000001" customHeight="1">
      <c r="B143" s="73"/>
      <c r="C143" s="73"/>
      <c r="D143" s="73"/>
      <c r="E143" s="73"/>
      <c r="F143" s="73"/>
      <c r="G143" s="73"/>
      <c r="H143" s="73"/>
      <c r="I143" s="73"/>
    </row>
    <row r="144" spans="2:9" s="74" customFormat="1" ht="20.100000000000001" customHeight="1">
      <c r="B144" s="73"/>
      <c r="C144" s="73"/>
      <c r="D144" s="73"/>
      <c r="E144" s="73"/>
      <c r="F144" s="73"/>
      <c r="G144" s="73"/>
      <c r="H144" s="73"/>
      <c r="I144" s="73"/>
    </row>
    <row r="145" spans="2:9" s="74" customFormat="1" ht="20.100000000000001" customHeight="1">
      <c r="B145" s="73"/>
      <c r="C145" s="73"/>
      <c r="D145" s="73"/>
      <c r="E145" s="73"/>
      <c r="F145" s="73"/>
      <c r="G145" s="73"/>
      <c r="H145" s="73"/>
      <c r="I145" s="73"/>
    </row>
    <row r="146" spans="2:9" s="74" customFormat="1" ht="20.100000000000001" customHeight="1">
      <c r="B146" s="73"/>
      <c r="C146" s="73"/>
      <c r="D146" s="73"/>
      <c r="E146" s="73"/>
      <c r="F146" s="73"/>
      <c r="G146" s="73"/>
      <c r="H146" s="73"/>
      <c r="I146" s="73"/>
    </row>
    <row r="147" spans="2:9" s="74" customFormat="1" ht="20.100000000000001" customHeight="1">
      <c r="B147" s="73"/>
      <c r="C147" s="73"/>
      <c r="D147" s="73"/>
      <c r="E147" s="73"/>
      <c r="F147" s="73"/>
      <c r="G147" s="73"/>
      <c r="H147" s="73"/>
      <c r="I147" s="73"/>
    </row>
    <row r="148" spans="2:9" s="74" customFormat="1" ht="20.100000000000001" customHeight="1">
      <c r="B148" s="73"/>
      <c r="C148" s="73"/>
      <c r="D148" s="73"/>
      <c r="E148" s="73"/>
      <c r="F148" s="73"/>
      <c r="G148" s="73"/>
      <c r="H148" s="73"/>
      <c r="I148" s="73"/>
    </row>
    <row r="149" spans="2:9" s="74" customFormat="1" ht="20.100000000000001" customHeight="1">
      <c r="B149" s="73"/>
      <c r="C149" s="73"/>
      <c r="D149" s="73"/>
      <c r="E149" s="73"/>
      <c r="F149" s="73"/>
      <c r="G149" s="73"/>
      <c r="H149" s="73"/>
      <c r="I149" s="73"/>
    </row>
    <row r="150" spans="2:9" s="74" customFormat="1" ht="20.100000000000001" customHeight="1">
      <c r="B150" s="73"/>
      <c r="C150" s="73"/>
      <c r="D150" s="73"/>
      <c r="E150" s="73"/>
      <c r="F150" s="73"/>
      <c r="G150" s="73"/>
      <c r="H150" s="73"/>
      <c r="I150" s="73"/>
    </row>
    <row r="151" spans="2:9" s="74" customFormat="1" ht="20.100000000000001" customHeight="1">
      <c r="B151" s="73"/>
      <c r="C151" s="73"/>
      <c r="D151" s="73"/>
      <c r="E151" s="73"/>
      <c r="F151" s="73"/>
      <c r="G151" s="73"/>
      <c r="H151" s="73"/>
      <c r="I151" s="73"/>
    </row>
    <row r="152" spans="2:9" s="74" customFormat="1" ht="20.100000000000001" customHeight="1">
      <c r="B152" s="73"/>
      <c r="C152" s="73"/>
      <c r="D152" s="73"/>
      <c r="E152" s="73"/>
      <c r="F152" s="73"/>
      <c r="G152" s="73"/>
      <c r="H152" s="73"/>
      <c r="I152" s="73"/>
    </row>
    <row r="153" spans="2:9" s="74" customFormat="1" ht="20.100000000000001" customHeight="1">
      <c r="B153" s="73"/>
      <c r="C153" s="73"/>
      <c r="D153" s="73"/>
      <c r="E153" s="73"/>
      <c r="F153" s="73"/>
      <c r="G153" s="73"/>
      <c r="H153" s="73"/>
      <c r="I153" s="73"/>
    </row>
    <row r="154" spans="2:9" s="74" customFormat="1" ht="20.100000000000001" customHeight="1">
      <c r="B154" s="73"/>
      <c r="C154" s="73"/>
      <c r="D154" s="73"/>
      <c r="E154" s="73"/>
      <c r="F154" s="73"/>
      <c r="G154" s="73"/>
      <c r="H154" s="73"/>
      <c r="I154" s="73"/>
    </row>
    <row r="155" spans="2:9" s="74" customFormat="1" ht="20.100000000000001" customHeight="1">
      <c r="B155" s="73"/>
      <c r="C155" s="73"/>
      <c r="D155" s="73"/>
      <c r="E155" s="73"/>
      <c r="F155" s="73"/>
      <c r="G155" s="73"/>
      <c r="H155" s="73"/>
      <c r="I155" s="73"/>
    </row>
    <row r="156" spans="2:9" s="74" customFormat="1" ht="20.100000000000001" customHeight="1">
      <c r="B156" s="73"/>
      <c r="C156" s="73"/>
      <c r="D156" s="73"/>
      <c r="E156" s="73"/>
      <c r="F156" s="73"/>
      <c r="G156" s="73"/>
      <c r="H156" s="73"/>
      <c r="I156" s="73"/>
    </row>
    <row r="157" spans="2:9" s="74" customFormat="1" ht="20.100000000000001" customHeight="1">
      <c r="B157" s="73"/>
      <c r="C157" s="73"/>
      <c r="D157" s="73"/>
      <c r="E157" s="73"/>
      <c r="F157" s="73"/>
      <c r="G157" s="73"/>
      <c r="H157" s="73"/>
      <c r="I157" s="73"/>
    </row>
    <row r="158" spans="2:9" s="74" customFormat="1" ht="20.100000000000001" customHeight="1">
      <c r="B158" s="73"/>
      <c r="C158" s="73"/>
      <c r="D158" s="73"/>
      <c r="E158" s="73"/>
      <c r="F158" s="73"/>
      <c r="G158" s="73"/>
      <c r="H158" s="73"/>
      <c r="I158" s="73"/>
    </row>
    <row r="159" spans="2:9" s="74" customFormat="1" ht="20.100000000000001" customHeight="1">
      <c r="B159" s="73"/>
      <c r="C159" s="73"/>
      <c r="D159" s="73"/>
      <c r="E159" s="73"/>
      <c r="F159" s="73"/>
      <c r="G159" s="73"/>
      <c r="H159" s="73"/>
      <c r="I159" s="73"/>
    </row>
    <row r="160" spans="2:9" s="74" customFormat="1" ht="20.100000000000001" customHeight="1">
      <c r="B160" s="73"/>
      <c r="C160" s="73"/>
      <c r="D160" s="73"/>
      <c r="E160" s="73"/>
      <c r="F160" s="73"/>
      <c r="G160" s="73"/>
      <c r="H160" s="73"/>
      <c r="I160" s="73"/>
    </row>
    <row r="161" spans="2:9" s="74" customFormat="1" ht="20.100000000000001" customHeight="1">
      <c r="B161" s="73"/>
      <c r="C161" s="73"/>
      <c r="D161" s="73"/>
      <c r="E161" s="73"/>
      <c r="F161" s="73"/>
      <c r="G161" s="73"/>
      <c r="H161" s="73"/>
      <c r="I161" s="73"/>
    </row>
    <row r="162" spans="2:9" s="74" customFormat="1" ht="20.100000000000001" customHeight="1">
      <c r="B162" s="73"/>
      <c r="C162" s="73"/>
      <c r="D162" s="73"/>
      <c r="E162" s="73"/>
      <c r="F162" s="73"/>
      <c r="G162" s="73"/>
      <c r="H162" s="73"/>
      <c r="I162" s="73"/>
    </row>
    <row r="163" spans="2:9" s="74" customFormat="1" ht="20.100000000000001" customHeight="1">
      <c r="B163" s="73"/>
      <c r="C163" s="73"/>
      <c r="D163" s="73"/>
      <c r="E163" s="73"/>
      <c r="F163" s="73"/>
      <c r="G163" s="73"/>
      <c r="H163" s="73"/>
      <c r="I163" s="73"/>
    </row>
    <row r="164" spans="2:9" s="74" customFormat="1" ht="20.100000000000001" customHeight="1">
      <c r="B164" s="73"/>
      <c r="C164" s="73"/>
      <c r="D164" s="73"/>
      <c r="E164" s="73"/>
      <c r="F164" s="73"/>
      <c r="G164" s="73"/>
      <c r="H164" s="73"/>
      <c r="I164" s="73"/>
    </row>
    <row r="165" spans="2:9" s="74" customFormat="1" ht="20.100000000000001" customHeight="1">
      <c r="B165" s="73"/>
      <c r="C165" s="73"/>
      <c r="D165" s="73"/>
      <c r="E165" s="73"/>
      <c r="F165" s="73"/>
      <c r="G165" s="73"/>
      <c r="H165" s="73"/>
      <c r="I165" s="73"/>
    </row>
    <row r="166" spans="2:9" s="74" customFormat="1" ht="20.100000000000001" customHeight="1">
      <c r="B166" s="73"/>
      <c r="C166" s="73"/>
      <c r="D166" s="73"/>
      <c r="E166" s="73"/>
      <c r="F166" s="73"/>
      <c r="G166" s="73"/>
      <c r="H166" s="73"/>
      <c r="I166" s="73"/>
    </row>
    <row r="167" spans="2:9" s="74" customFormat="1" ht="20.100000000000001" customHeight="1">
      <c r="B167" s="73"/>
      <c r="C167" s="73"/>
      <c r="D167" s="73"/>
      <c r="E167" s="73"/>
      <c r="F167" s="73"/>
      <c r="G167" s="73"/>
      <c r="H167" s="73"/>
      <c r="I167" s="73"/>
    </row>
    <row r="168" spans="2:9" s="74" customFormat="1" ht="20.100000000000001" customHeight="1">
      <c r="B168" s="73"/>
      <c r="C168" s="73"/>
      <c r="D168" s="73"/>
      <c r="E168" s="73"/>
      <c r="F168" s="73"/>
      <c r="G168" s="73"/>
      <c r="H168" s="73"/>
      <c r="I168" s="73"/>
    </row>
    <row r="169" spans="2:9" s="74" customFormat="1" ht="20.100000000000001" customHeight="1">
      <c r="B169" s="73"/>
      <c r="C169" s="73"/>
      <c r="D169" s="73"/>
      <c r="E169" s="73"/>
      <c r="F169" s="73"/>
      <c r="G169" s="73"/>
      <c r="H169" s="73"/>
      <c r="I169" s="73"/>
    </row>
    <row r="170" spans="2:9" s="74" customFormat="1" ht="20.100000000000001" customHeight="1">
      <c r="B170" s="73"/>
      <c r="C170" s="73"/>
      <c r="D170" s="73"/>
      <c r="E170" s="73"/>
      <c r="F170" s="73"/>
      <c r="G170" s="73"/>
      <c r="H170" s="73"/>
      <c r="I170" s="73"/>
    </row>
    <row r="171" spans="2:9" s="74" customFormat="1" ht="20.100000000000001" customHeight="1">
      <c r="B171" s="73"/>
      <c r="C171" s="73"/>
      <c r="D171" s="73"/>
      <c r="E171" s="73"/>
      <c r="F171" s="73"/>
      <c r="G171" s="73"/>
      <c r="H171" s="73"/>
      <c r="I171" s="73"/>
    </row>
    <row r="172" spans="2:9" s="74" customFormat="1" ht="20.100000000000001" customHeight="1">
      <c r="B172" s="73"/>
      <c r="C172" s="73"/>
      <c r="D172" s="73"/>
      <c r="E172" s="73"/>
      <c r="F172" s="73"/>
      <c r="G172" s="73"/>
      <c r="H172" s="73"/>
      <c r="I172" s="73"/>
    </row>
    <row r="173" spans="2:9" s="74" customFormat="1" ht="20.100000000000001" customHeight="1">
      <c r="B173" s="73"/>
      <c r="C173" s="73"/>
      <c r="D173" s="73"/>
      <c r="E173" s="73"/>
      <c r="F173" s="73"/>
      <c r="G173" s="73"/>
      <c r="H173" s="73"/>
      <c r="I173" s="73"/>
    </row>
    <row r="174" spans="2:9" s="74" customFormat="1" ht="20.100000000000001" customHeight="1">
      <c r="B174" s="73"/>
      <c r="C174" s="73"/>
      <c r="D174" s="73"/>
      <c r="E174" s="73"/>
      <c r="F174" s="73"/>
      <c r="G174" s="73"/>
      <c r="H174" s="73"/>
      <c r="I174" s="73"/>
    </row>
    <row r="175" spans="2:9" s="74" customFormat="1" ht="20.100000000000001" customHeight="1">
      <c r="B175" s="73"/>
      <c r="C175" s="73"/>
      <c r="D175" s="73"/>
      <c r="E175" s="73"/>
      <c r="F175" s="73"/>
      <c r="G175" s="73"/>
      <c r="H175" s="73"/>
      <c r="I175" s="73"/>
    </row>
    <row r="176" spans="2:9" s="74" customFormat="1" ht="20.100000000000001" customHeight="1">
      <c r="B176" s="73"/>
      <c r="C176" s="73"/>
      <c r="D176" s="73"/>
      <c r="E176" s="73"/>
      <c r="F176" s="73"/>
      <c r="G176" s="73"/>
      <c r="H176" s="73"/>
      <c r="I176" s="73"/>
    </row>
    <row r="177" spans="2:9" s="74" customFormat="1" ht="20.100000000000001" customHeight="1">
      <c r="B177" s="73"/>
      <c r="C177" s="73"/>
      <c r="D177" s="73"/>
      <c r="E177" s="73"/>
      <c r="F177" s="73"/>
      <c r="G177" s="73"/>
      <c r="H177" s="73"/>
      <c r="I177" s="73"/>
    </row>
    <row r="178" spans="2:9" s="74" customFormat="1" ht="20.100000000000001" customHeight="1">
      <c r="B178" s="73"/>
      <c r="C178" s="73"/>
      <c r="D178" s="73"/>
      <c r="E178" s="73"/>
      <c r="F178" s="73"/>
      <c r="G178" s="73"/>
      <c r="H178" s="73"/>
      <c r="I178" s="73"/>
    </row>
    <row r="179" spans="2:9" s="74" customFormat="1" ht="20.100000000000001" customHeight="1">
      <c r="B179" s="73"/>
      <c r="C179" s="73"/>
      <c r="D179" s="73"/>
      <c r="E179" s="73"/>
      <c r="F179" s="73"/>
      <c r="G179" s="73"/>
      <c r="H179" s="73"/>
      <c r="I179" s="73"/>
    </row>
    <row r="180" spans="2:9" s="74" customFormat="1" ht="20.100000000000001" customHeight="1">
      <c r="B180" s="73"/>
      <c r="C180" s="73"/>
      <c r="D180" s="73"/>
      <c r="E180" s="73"/>
      <c r="F180" s="73"/>
      <c r="G180" s="73"/>
      <c r="H180" s="73"/>
      <c r="I180" s="73"/>
    </row>
    <row r="181" spans="2:9" s="74" customFormat="1" ht="20.100000000000001" customHeight="1">
      <c r="B181" s="73"/>
      <c r="C181" s="73"/>
      <c r="D181" s="73"/>
      <c r="E181" s="73"/>
      <c r="F181" s="73"/>
      <c r="G181" s="73"/>
      <c r="H181" s="73"/>
      <c r="I181" s="73"/>
    </row>
    <row r="182" spans="2:9" s="74" customFormat="1" ht="20.100000000000001" customHeight="1">
      <c r="B182" s="73"/>
      <c r="C182" s="73"/>
      <c r="D182" s="73"/>
      <c r="E182" s="73"/>
      <c r="F182" s="73"/>
      <c r="G182" s="73"/>
      <c r="H182" s="73"/>
      <c r="I182" s="73"/>
    </row>
    <row r="183" spans="2:9" s="74" customFormat="1" ht="20.100000000000001" customHeight="1">
      <c r="B183" s="73"/>
      <c r="C183" s="73"/>
      <c r="D183" s="73"/>
      <c r="E183" s="73"/>
      <c r="F183" s="73"/>
      <c r="G183" s="73"/>
      <c r="H183" s="73"/>
      <c r="I183" s="73"/>
    </row>
    <row r="184" spans="2:9" s="74" customFormat="1" ht="20.100000000000001" customHeight="1">
      <c r="B184" s="73"/>
      <c r="C184" s="73"/>
      <c r="D184" s="73"/>
      <c r="E184" s="73"/>
      <c r="F184" s="73"/>
      <c r="G184" s="73"/>
      <c r="H184" s="73"/>
      <c r="I184" s="73"/>
    </row>
    <row r="185" spans="2:9" s="74" customFormat="1" ht="20.100000000000001" customHeight="1">
      <c r="B185" s="73"/>
      <c r="C185" s="73"/>
      <c r="D185" s="73"/>
      <c r="E185" s="73"/>
      <c r="F185" s="73"/>
      <c r="G185" s="73"/>
      <c r="H185" s="73"/>
      <c r="I185" s="73"/>
    </row>
    <row r="186" spans="2:9" s="74" customFormat="1" ht="20.100000000000001" customHeight="1">
      <c r="B186" s="73"/>
      <c r="C186" s="73"/>
      <c r="D186" s="73"/>
      <c r="E186" s="73"/>
      <c r="F186" s="73"/>
      <c r="G186" s="73"/>
      <c r="H186" s="73"/>
      <c r="I186" s="73"/>
    </row>
    <row r="187" spans="2:9" s="74" customFormat="1" ht="20.100000000000001" customHeight="1">
      <c r="B187" s="73"/>
      <c r="C187" s="73"/>
      <c r="D187" s="73"/>
      <c r="E187" s="73"/>
      <c r="F187" s="73"/>
      <c r="G187" s="73"/>
      <c r="H187" s="73"/>
      <c r="I187" s="73"/>
    </row>
    <row r="188" spans="2:9" s="74" customFormat="1" ht="20.100000000000001" customHeight="1">
      <c r="B188" s="73"/>
      <c r="C188" s="73"/>
      <c r="D188" s="73"/>
      <c r="E188" s="73"/>
      <c r="F188" s="73"/>
      <c r="G188" s="73"/>
      <c r="H188" s="73"/>
      <c r="I188" s="73"/>
    </row>
    <row r="189" spans="2:9" s="74" customFormat="1" ht="20.100000000000001" customHeight="1">
      <c r="B189" s="73"/>
      <c r="C189" s="73"/>
      <c r="D189" s="73"/>
      <c r="E189" s="73"/>
      <c r="F189" s="73"/>
      <c r="G189" s="73"/>
      <c r="H189" s="73"/>
      <c r="I189" s="73"/>
    </row>
    <row r="190" spans="2:9" s="74" customFormat="1" ht="20.100000000000001" customHeight="1">
      <c r="B190" s="73"/>
      <c r="C190" s="73"/>
      <c r="D190" s="73"/>
      <c r="E190" s="73"/>
      <c r="F190" s="73"/>
      <c r="G190" s="73"/>
      <c r="H190" s="73"/>
      <c r="I190" s="73"/>
    </row>
    <row r="191" spans="2:9" s="74" customFormat="1" ht="20.100000000000001" customHeight="1">
      <c r="B191" s="73"/>
      <c r="C191" s="73"/>
      <c r="D191" s="73"/>
      <c r="E191" s="73"/>
      <c r="F191" s="73"/>
      <c r="G191" s="73"/>
      <c r="H191" s="73"/>
      <c r="I191" s="73"/>
    </row>
    <row r="192" spans="2:9"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sheetData>
  <mergeCells count="2">
    <mergeCell ref="A34:I34"/>
    <mergeCell ref="A35:I35"/>
  </mergeCells>
  <pageMargins left="0.7" right="0.98425196850393704" top="0.94488188976377996" bottom="1.49606299212598" header="0.511811023622047" footer="1.1811023622047201"/>
  <pageSetup paperSize="9" firstPageNumber="404"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4"/>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9.140625" style="73"/>
    <col min="10" max="10" width="9.140625" style="356"/>
    <col min="11" max="16384" width="9.140625" style="86"/>
  </cols>
  <sheetData>
    <row r="1" spans="1:10" s="66" customFormat="1" ht="24" customHeight="1">
      <c r="A1" s="63" t="s">
        <v>687</v>
      </c>
      <c r="B1" s="64"/>
      <c r="C1" s="65"/>
      <c r="D1" s="65"/>
      <c r="E1" s="65"/>
      <c r="F1" s="65"/>
      <c r="G1" s="65"/>
      <c r="H1" s="65"/>
      <c r="I1" s="65"/>
      <c r="J1" s="356"/>
    </row>
    <row r="2" spans="1:10" s="67" customFormat="1" ht="20.100000000000001" customHeight="1">
      <c r="A2" s="67" t="s">
        <v>61</v>
      </c>
      <c r="B2" s="68"/>
      <c r="C2" s="68"/>
      <c r="D2" s="68"/>
      <c r="E2" s="68"/>
      <c r="F2" s="68"/>
      <c r="G2" s="68"/>
      <c r="H2" s="68"/>
      <c r="I2" s="68"/>
      <c r="J2" s="356"/>
    </row>
    <row r="3" spans="1:10" s="66" customFormat="1" ht="9.75" customHeight="1">
      <c r="A3" s="69"/>
      <c r="B3" s="70"/>
      <c r="C3" s="65"/>
      <c r="D3" s="65"/>
      <c r="E3" s="65"/>
      <c r="F3" s="65"/>
      <c r="G3" s="65"/>
      <c r="H3" s="65"/>
      <c r="I3" s="65"/>
      <c r="J3" s="356"/>
    </row>
    <row r="4" spans="1:10" s="74" customFormat="1" ht="20.100000000000001" customHeight="1">
      <c r="A4" s="71"/>
      <c r="B4" s="72"/>
      <c r="C4" s="73"/>
      <c r="D4" s="49"/>
      <c r="E4" s="73"/>
      <c r="F4" s="73"/>
      <c r="G4" s="49"/>
      <c r="H4" s="49" t="s">
        <v>1</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8"/>
      <c r="B6" s="79"/>
      <c r="C6" s="77"/>
      <c r="D6" s="77"/>
      <c r="E6" s="77"/>
      <c r="F6" s="77"/>
      <c r="G6" s="77"/>
      <c r="H6" s="77"/>
      <c r="I6" s="77"/>
      <c r="J6" s="356"/>
    </row>
    <row r="7" spans="1:10" s="74" customFormat="1" ht="23.25" customHeight="1">
      <c r="A7" s="80" t="s">
        <v>30</v>
      </c>
      <c r="B7" s="89">
        <f t="shared" ref="B7:D7" si="0">SUM(B8:B31)</f>
        <v>15925</v>
      </c>
      <c r="C7" s="89">
        <f t="shared" si="0"/>
        <v>15715</v>
      </c>
      <c r="D7" s="89">
        <f t="shared" si="0"/>
        <v>15902</v>
      </c>
      <c r="E7" s="89">
        <v>20108</v>
      </c>
      <c r="F7" s="89">
        <v>26381</v>
      </c>
      <c r="G7" s="89">
        <v>24244.82</v>
      </c>
      <c r="H7" s="89">
        <v>22947</v>
      </c>
      <c r="I7" s="89">
        <v>21649.1</v>
      </c>
      <c r="J7" s="356"/>
    </row>
    <row r="8" spans="1:10" s="74" customFormat="1" ht="20.25" customHeight="1">
      <c r="A8" s="38" t="s">
        <v>3</v>
      </c>
      <c r="B8" s="90">
        <v>0</v>
      </c>
      <c r="C8" s="90">
        <v>0</v>
      </c>
      <c r="D8" s="90">
        <v>0</v>
      </c>
      <c r="E8" s="90">
        <v>0</v>
      </c>
      <c r="F8" s="90">
        <v>0</v>
      </c>
      <c r="G8" s="90">
        <v>0</v>
      </c>
      <c r="H8" s="90">
        <v>0</v>
      </c>
      <c r="I8" s="90">
        <v>0</v>
      </c>
      <c r="J8" s="356"/>
    </row>
    <row r="9" spans="1:10" s="74" customFormat="1" ht="20.25" customHeight="1">
      <c r="A9" s="399" t="s">
        <v>4</v>
      </c>
      <c r="B9" s="91"/>
      <c r="C9" s="91"/>
      <c r="D9" s="91"/>
      <c r="E9" s="90"/>
      <c r="F9" s="90"/>
      <c r="G9" s="90"/>
      <c r="H9" s="90"/>
      <c r="I9" s="90"/>
      <c r="J9" s="356"/>
    </row>
    <row r="10" spans="1:10" s="74" customFormat="1" ht="20.25" customHeight="1">
      <c r="A10" s="38" t="s">
        <v>5</v>
      </c>
      <c r="B10" s="90">
        <v>0</v>
      </c>
      <c r="C10" s="90">
        <v>0</v>
      </c>
      <c r="D10" s="90">
        <v>0</v>
      </c>
      <c r="E10" s="90">
        <v>0</v>
      </c>
      <c r="F10" s="90">
        <v>0</v>
      </c>
      <c r="G10" s="90">
        <v>0</v>
      </c>
      <c r="H10" s="90">
        <v>0</v>
      </c>
      <c r="I10" s="90">
        <v>0</v>
      </c>
      <c r="J10" s="356"/>
    </row>
    <row r="11" spans="1:10" s="74" customFormat="1" ht="20.25" customHeight="1">
      <c r="A11" s="399" t="s">
        <v>6</v>
      </c>
      <c r="B11" s="400"/>
      <c r="C11" s="400"/>
      <c r="D11" s="400"/>
      <c r="E11" s="356"/>
      <c r="F11" s="356"/>
      <c r="G11" s="356"/>
      <c r="H11" s="356"/>
      <c r="I11" s="356"/>
      <c r="J11" s="356"/>
    </row>
    <row r="12" spans="1:10" s="74" customFormat="1" ht="20.25" customHeight="1">
      <c r="A12" s="38" t="s">
        <v>7</v>
      </c>
      <c r="B12" s="91">
        <v>949</v>
      </c>
      <c r="C12" s="91">
        <v>377</v>
      </c>
      <c r="D12" s="91">
        <v>380</v>
      </c>
      <c r="E12" s="91">
        <v>300</v>
      </c>
      <c r="F12" s="91">
        <v>300</v>
      </c>
      <c r="G12" s="91">
        <v>303</v>
      </c>
      <c r="H12" s="91">
        <v>303</v>
      </c>
      <c r="I12" s="91">
        <v>278</v>
      </c>
      <c r="J12" s="356"/>
    </row>
    <row r="13" spans="1:10" s="74" customFormat="1" ht="20.25" customHeight="1">
      <c r="A13" s="399" t="s">
        <v>8</v>
      </c>
      <c r="B13" s="400"/>
      <c r="C13" s="400"/>
      <c r="D13" s="400"/>
      <c r="E13" s="356"/>
      <c r="F13" s="356"/>
      <c r="G13" s="356"/>
      <c r="H13" s="356"/>
      <c r="I13" s="356"/>
      <c r="J13" s="356"/>
    </row>
    <row r="14" spans="1:10" s="74" customFormat="1" ht="20.25" customHeight="1">
      <c r="A14" s="38" t="s">
        <v>9</v>
      </c>
      <c r="B14" s="90">
        <v>0</v>
      </c>
      <c r="C14" s="90">
        <v>0</v>
      </c>
      <c r="D14" s="90">
        <v>0</v>
      </c>
      <c r="E14" s="90">
        <v>0</v>
      </c>
      <c r="F14" s="90">
        <v>0</v>
      </c>
      <c r="G14" s="90">
        <v>0</v>
      </c>
      <c r="H14" s="90">
        <v>0</v>
      </c>
      <c r="I14" s="90">
        <v>0</v>
      </c>
      <c r="J14" s="356"/>
    </row>
    <row r="15" spans="1:10" s="74" customFormat="1" ht="20.25" customHeight="1">
      <c r="A15" s="399" t="s">
        <v>31</v>
      </c>
      <c r="B15" s="400"/>
      <c r="C15" s="90"/>
      <c r="D15" s="90"/>
      <c r="E15" s="90"/>
      <c r="F15" s="90"/>
      <c r="G15" s="90"/>
      <c r="H15" s="90"/>
      <c r="I15" s="90"/>
      <c r="J15" s="356"/>
    </row>
    <row r="16" spans="1:10" s="74" customFormat="1" ht="20.25" customHeight="1">
      <c r="A16" s="38" t="s">
        <v>11</v>
      </c>
      <c r="B16" s="400">
        <v>7</v>
      </c>
      <c r="C16" s="90">
        <v>0</v>
      </c>
      <c r="D16" s="90">
        <v>0</v>
      </c>
      <c r="E16" s="90">
        <v>0</v>
      </c>
      <c r="F16" s="90">
        <v>0</v>
      </c>
      <c r="G16" s="90">
        <v>0</v>
      </c>
      <c r="H16" s="90">
        <v>0</v>
      </c>
      <c r="I16" s="90">
        <v>0</v>
      </c>
      <c r="J16" s="356"/>
    </row>
    <row r="17" spans="1:10" s="74" customFormat="1" ht="20.25" customHeight="1">
      <c r="A17" s="399" t="s">
        <v>32</v>
      </c>
      <c r="B17" s="400"/>
      <c r="C17" s="400"/>
      <c r="D17" s="400"/>
      <c r="E17" s="90"/>
      <c r="F17" s="90"/>
      <c r="G17" s="90"/>
      <c r="H17" s="90"/>
      <c r="I17" s="90"/>
      <c r="J17" s="356"/>
    </row>
    <row r="18" spans="1:10" s="74" customFormat="1" ht="20.25" customHeight="1">
      <c r="A18" s="38" t="s">
        <v>13</v>
      </c>
      <c r="B18" s="90">
        <v>0</v>
      </c>
      <c r="C18" s="90">
        <v>0</v>
      </c>
      <c r="D18" s="90">
        <v>0</v>
      </c>
      <c r="E18" s="90">
        <v>0</v>
      </c>
      <c r="F18" s="90">
        <v>0</v>
      </c>
      <c r="G18" s="90">
        <v>0</v>
      </c>
      <c r="H18" s="90">
        <v>0</v>
      </c>
      <c r="I18" s="90">
        <v>0</v>
      </c>
      <c r="J18" s="356"/>
    </row>
    <row r="19" spans="1:10" s="74" customFormat="1" ht="20.25" customHeight="1">
      <c r="A19" s="399" t="s">
        <v>34</v>
      </c>
      <c r="B19" s="400"/>
      <c r="C19" s="400"/>
      <c r="D19" s="400"/>
      <c r="E19" s="90"/>
      <c r="F19" s="90"/>
      <c r="G19" s="90"/>
      <c r="H19" s="90"/>
      <c r="I19" s="90"/>
      <c r="J19" s="356"/>
    </row>
    <row r="20" spans="1:10" s="74" customFormat="1" ht="20.25" customHeight="1">
      <c r="A20" s="38" t="s">
        <v>15</v>
      </c>
      <c r="B20" s="90">
        <v>0</v>
      </c>
      <c r="C20" s="90">
        <v>0</v>
      </c>
      <c r="D20" s="90">
        <v>0</v>
      </c>
      <c r="E20" s="90">
        <v>0</v>
      </c>
      <c r="F20" s="90">
        <v>0</v>
      </c>
      <c r="G20" s="90">
        <v>0</v>
      </c>
      <c r="H20" s="90">
        <v>0</v>
      </c>
      <c r="I20" s="90">
        <v>0</v>
      </c>
      <c r="J20" s="356"/>
    </row>
    <row r="21" spans="1:10" s="74" customFormat="1" ht="20.25" customHeight="1">
      <c r="A21" s="399" t="s">
        <v>35</v>
      </c>
      <c r="B21" s="400"/>
      <c r="C21" s="400"/>
      <c r="D21" s="400"/>
      <c r="E21" s="356"/>
      <c r="F21" s="356"/>
      <c r="G21" s="356"/>
      <c r="H21" s="356"/>
      <c r="I21" s="356"/>
      <c r="J21" s="356"/>
    </row>
    <row r="22" spans="1:10" s="74" customFormat="1" ht="20.25" customHeight="1">
      <c r="A22" s="38" t="s">
        <v>17</v>
      </c>
      <c r="B22" s="91">
        <v>7</v>
      </c>
      <c r="C22" s="91">
        <v>9</v>
      </c>
      <c r="D22" s="91">
        <v>9</v>
      </c>
      <c r="E22" s="91">
        <v>10</v>
      </c>
      <c r="F22" s="91">
        <v>10</v>
      </c>
      <c r="G22" s="91">
        <v>12</v>
      </c>
      <c r="H22" s="91">
        <v>18</v>
      </c>
      <c r="I22" s="91">
        <v>25</v>
      </c>
      <c r="J22" s="356"/>
    </row>
    <row r="23" spans="1:10" s="74" customFormat="1" ht="20.25" customHeight="1">
      <c r="A23" s="399" t="s">
        <v>36</v>
      </c>
      <c r="B23" s="400"/>
      <c r="C23" s="400"/>
      <c r="D23" s="400"/>
      <c r="E23" s="356"/>
      <c r="F23" s="356"/>
      <c r="G23" s="356"/>
      <c r="H23" s="356"/>
      <c r="I23" s="356"/>
      <c r="J23" s="356"/>
    </row>
    <row r="24" spans="1:10" s="74" customFormat="1" ht="20.25" customHeight="1">
      <c r="A24" s="38" t="s">
        <v>19</v>
      </c>
      <c r="B24" s="91">
        <v>261</v>
      </c>
      <c r="C24" s="91">
        <v>251</v>
      </c>
      <c r="D24" s="91">
        <v>251</v>
      </c>
      <c r="E24" s="91">
        <v>255</v>
      </c>
      <c r="F24" s="91">
        <v>239</v>
      </c>
      <c r="G24" s="91">
        <v>206.8</v>
      </c>
      <c r="H24" s="91">
        <v>207</v>
      </c>
      <c r="I24" s="91">
        <v>184</v>
      </c>
      <c r="J24" s="356"/>
    </row>
    <row r="25" spans="1:10" s="74" customFormat="1" ht="20.25" customHeight="1">
      <c r="A25" s="399" t="s">
        <v>37</v>
      </c>
      <c r="B25" s="91"/>
      <c r="C25" s="91"/>
      <c r="D25" s="91"/>
      <c r="E25" s="91"/>
      <c r="F25" s="91"/>
      <c r="G25" s="91"/>
      <c r="H25" s="91"/>
      <c r="I25" s="91"/>
      <c r="J25" s="356"/>
    </row>
    <row r="26" spans="1:10" s="74" customFormat="1" ht="20.25" customHeight="1">
      <c r="A26" s="38" t="s">
        <v>21</v>
      </c>
      <c r="B26" s="91">
        <v>5658</v>
      </c>
      <c r="C26" s="91">
        <v>4950</v>
      </c>
      <c r="D26" s="91">
        <v>4979</v>
      </c>
      <c r="E26" s="91">
        <v>8981</v>
      </c>
      <c r="F26" s="91">
        <v>8989</v>
      </c>
      <c r="G26" s="91">
        <v>8481.61</v>
      </c>
      <c r="H26" s="91">
        <v>8128</v>
      </c>
      <c r="I26" s="91">
        <v>7581.3</v>
      </c>
      <c r="J26" s="356"/>
    </row>
    <row r="27" spans="1:10" s="74" customFormat="1" ht="20.25" customHeight="1">
      <c r="A27" s="399" t="s">
        <v>38</v>
      </c>
      <c r="B27" s="91"/>
      <c r="C27" s="91"/>
      <c r="D27" s="91"/>
      <c r="E27" s="91"/>
      <c r="F27" s="91"/>
      <c r="G27" s="91"/>
      <c r="H27" s="91"/>
      <c r="I27" s="91"/>
      <c r="J27" s="356"/>
    </row>
    <row r="28" spans="1:10" s="74" customFormat="1" ht="20.25" customHeight="1">
      <c r="A28" s="38" t="s">
        <v>23</v>
      </c>
      <c r="B28" s="91">
        <v>3649</v>
      </c>
      <c r="C28" s="91">
        <v>4677</v>
      </c>
      <c r="D28" s="91">
        <v>4755</v>
      </c>
      <c r="E28" s="91">
        <v>4966</v>
      </c>
      <c r="F28" s="91">
        <v>9743</v>
      </c>
      <c r="G28" s="91">
        <v>8240.11</v>
      </c>
      <c r="H28" s="91">
        <v>7500</v>
      </c>
      <c r="I28" s="91">
        <v>6820.5</v>
      </c>
      <c r="J28" s="356"/>
    </row>
    <row r="29" spans="1:10" s="74" customFormat="1" ht="20.25" customHeight="1">
      <c r="A29" s="399" t="s">
        <v>39</v>
      </c>
      <c r="B29" s="91"/>
      <c r="C29" s="91"/>
      <c r="D29" s="91"/>
      <c r="E29" s="91"/>
      <c r="F29" s="91"/>
      <c r="G29" s="91"/>
      <c r="H29" s="91"/>
      <c r="I29" s="91"/>
      <c r="J29" s="356"/>
    </row>
    <row r="30" spans="1:10" s="74" customFormat="1" ht="20.25" customHeight="1">
      <c r="A30" s="38" t="s">
        <v>25</v>
      </c>
      <c r="B30" s="91">
        <v>5394</v>
      </c>
      <c r="C30" s="91">
        <v>5451</v>
      </c>
      <c r="D30" s="91">
        <v>5528</v>
      </c>
      <c r="E30" s="91">
        <v>5596</v>
      </c>
      <c r="F30" s="91">
        <v>7100</v>
      </c>
      <c r="G30" s="91">
        <v>7001.3</v>
      </c>
      <c r="H30" s="91">
        <v>6791</v>
      </c>
      <c r="I30" s="91">
        <v>6760.3</v>
      </c>
      <c r="J30" s="356"/>
    </row>
    <row r="31" spans="1:10" s="74" customFormat="1" ht="20.25" customHeight="1">
      <c r="A31" s="404" t="s">
        <v>40</v>
      </c>
      <c r="B31" s="405"/>
      <c r="C31" s="405"/>
      <c r="D31" s="405"/>
      <c r="E31" s="405"/>
      <c r="F31" s="405"/>
      <c r="G31" s="405"/>
      <c r="H31" s="405"/>
      <c r="I31" s="77"/>
      <c r="J31" s="356"/>
    </row>
    <row r="32" spans="1:10" s="74" customFormat="1" ht="5.25" customHeight="1">
      <c r="A32" s="81"/>
      <c r="B32" s="82"/>
      <c r="C32" s="82"/>
      <c r="D32" s="82"/>
      <c r="E32" s="82"/>
      <c r="F32" s="82"/>
      <c r="G32" s="82"/>
      <c r="H32" s="82"/>
      <c r="I32" s="82"/>
      <c r="J32" s="356"/>
    </row>
    <row r="33" spans="1:10" s="74" customFormat="1" ht="37.5" customHeight="1">
      <c r="A33" s="539" t="s">
        <v>62</v>
      </c>
      <c r="B33" s="539"/>
      <c r="C33" s="539"/>
      <c r="D33" s="539"/>
      <c r="E33" s="539"/>
      <c r="F33" s="539"/>
      <c r="G33" s="539"/>
      <c r="H33" s="539"/>
      <c r="I33" s="539"/>
      <c r="J33" s="356"/>
    </row>
    <row r="34" spans="1:10" s="74" customFormat="1" ht="26.25" customHeight="1">
      <c r="A34" s="540" t="s">
        <v>63</v>
      </c>
      <c r="B34" s="540"/>
      <c r="C34" s="540"/>
      <c r="D34" s="540"/>
      <c r="E34" s="540"/>
      <c r="F34" s="540"/>
      <c r="G34" s="540"/>
      <c r="H34" s="540"/>
      <c r="I34" s="540"/>
      <c r="J34" s="356"/>
    </row>
    <row r="35" spans="1:10" s="74" customFormat="1" ht="20.100000000000001" customHeight="1">
      <c r="A35" s="540"/>
      <c r="B35" s="540"/>
      <c r="C35" s="540"/>
      <c r="D35" s="540"/>
      <c r="E35" s="540"/>
      <c r="F35" s="540"/>
      <c r="G35" s="540"/>
      <c r="H35" s="540"/>
      <c r="I35" s="540"/>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sheetData>
  <mergeCells count="3">
    <mergeCell ref="A34:I34"/>
    <mergeCell ref="A35:I35"/>
    <mergeCell ref="A33:I33"/>
  </mergeCells>
  <pageMargins left="0.7" right="0.98425196850393704" top="0.94488188976377996" bottom="1.49606299212598" header="0.511811023622047" footer="1.1811023622047201"/>
  <pageSetup paperSize="9" firstPageNumber="405"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4"/>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9.140625" style="73"/>
    <col min="10" max="10" width="9.140625" style="356"/>
    <col min="11" max="16384" width="9.140625" style="86"/>
  </cols>
  <sheetData>
    <row r="1" spans="1:10" s="66" customFormat="1" ht="24" customHeight="1">
      <c r="A1" s="63" t="s">
        <v>688</v>
      </c>
      <c r="B1" s="64"/>
      <c r="C1" s="65"/>
      <c r="D1" s="65"/>
      <c r="E1" s="65"/>
      <c r="F1" s="65"/>
      <c r="G1" s="65"/>
      <c r="H1" s="65"/>
      <c r="I1" s="65"/>
      <c r="J1" s="356"/>
    </row>
    <row r="2" spans="1:10" s="67" customFormat="1" ht="20.100000000000001" customHeight="1">
      <c r="A2" s="67" t="s">
        <v>64</v>
      </c>
      <c r="B2" s="68"/>
      <c r="C2" s="68"/>
      <c r="D2" s="68"/>
      <c r="E2" s="68"/>
      <c r="F2" s="68"/>
      <c r="G2" s="68"/>
      <c r="H2" s="68"/>
      <c r="I2" s="68"/>
      <c r="J2" s="356"/>
    </row>
    <row r="3" spans="1:10" s="66" customFormat="1" ht="9.75" customHeight="1">
      <c r="A3" s="69"/>
      <c r="B3" s="70"/>
      <c r="C3" s="65"/>
      <c r="D3" s="65"/>
      <c r="E3" s="65"/>
      <c r="F3" s="65"/>
      <c r="G3" s="65"/>
      <c r="H3" s="65"/>
      <c r="I3" s="65"/>
      <c r="J3" s="356"/>
    </row>
    <row r="4" spans="1:10" s="74" customFormat="1" ht="20.100000000000001" customHeight="1">
      <c r="A4" s="71"/>
      <c r="B4" s="72"/>
      <c r="C4" s="73"/>
      <c r="D4" s="49"/>
      <c r="E4" s="73"/>
      <c r="F4" s="49"/>
      <c r="G4" s="49"/>
      <c r="H4" s="49" t="s">
        <v>1</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8"/>
      <c r="B6" s="79"/>
      <c r="C6" s="77"/>
      <c r="D6" s="77"/>
      <c r="E6" s="77"/>
      <c r="F6" s="77"/>
      <c r="G6" s="77"/>
      <c r="H6" s="77"/>
      <c r="I6" s="77"/>
      <c r="J6" s="356"/>
    </row>
    <row r="7" spans="1:10" s="74" customFormat="1" ht="23.25" customHeight="1">
      <c r="A7" s="80" t="s">
        <v>30</v>
      </c>
      <c r="B7" s="89">
        <f t="shared" ref="B7:D7" si="0">SUM(B8:B31)</f>
        <v>13730</v>
      </c>
      <c r="C7" s="89">
        <f t="shared" si="0"/>
        <v>15314</v>
      </c>
      <c r="D7" s="89">
        <f t="shared" si="0"/>
        <v>15386</v>
      </c>
      <c r="E7" s="89">
        <v>18072</v>
      </c>
      <c r="F7" s="89">
        <v>23884</v>
      </c>
      <c r="G7" s="89">
        <v>22068.809999999998</v>
      </c>
      <c r="H7" s="89">
        <v>21040.489999999998</v>
      </c>
      <c r="I7" s="89">
        <v>19877.599999999999</v>
      </c>
      <c r="J7" s="356"/>
    </row>
    <row r="8" spans="1:10" s="74" customFormat="1" ht="20.25" customHeight="1">
      <c r="A8" s="38" t="s">
        <v>3</v>
      </c>
      <c r="B8" s="90">
        <v>0</v>
      </c>
      <c r="C8" s="90">
        <v>0</v>
      </c>
      <c r="D8" s="90">
        <v>0</v>
      </c>
      <c r="E8" s="90">
        <v>0</v>
      </c>
      <c r="F8" s="90">
        <v>0</v>
      </c>
      <c r="G8" s="90">
        <v>0</v>
      </c>
      <c r="H8" s="90">
        <v>0</v>
      </c>
      <c r="I8" s="90">
        <v>0</v>
      </c>
      <c r="J8" s="356"/>
    </row>
    <row r="9" spans="1:10" s="74" customFormat="1" ht="20.25" customHeight="1">
      <c r="A9" s="399" t="s">
        <v>4</v>
      </c>
      <c r="B9" s="91"/>
      <c r="C9" s="91"/>
      <c r="D9" s="91"/>
      <c r="E9" s="90"/>
      <c r="F9" s="90"/>
      <c r="G9" s="90"/>
      <c r="H9" s="90"/>
      <c r="I9" s="90"/>
      <c r="J9" s="356"/>
    </row>
    <row r="10" spans="1:10" s="74" customFormat="1" ht="20.25" customHeight="1">
      <c r="A10" s="38" t="s">
        <v>5</v>
      </c>
      <c r="B10" s="90">
        <v>0</v>
      </c>
      <c r="C10" s="90">
        <v>0</v>
      </c>
      <c r="D10" s="90">
        <v>0</v>
      </c>
      <c r="E10" s="90">
        <v>0</v>
      </c>
      <c r="F10" s="90">
        <v>0</v>
      </c>
      <c r="G10" s="90">
        <v>0</v>
      </c>
      <c r="H10" s="90">
        <v>0</v>
      </c>
      <c r="I10" s="90">
        <v>0</v>
      </c>
      <c r="J10" s="356"/>
    </row>
    <row r="11" spans="1:10" s="74" customFormat="1" ht="20.25" customHeight="1">
      <c r="A11" s="399" t="s">
        <v>6</v>
      </c>
      <c r="B11" s="91"/>
      <c r="C11" s="91"/>
      <c r="D11" s="91"/>
      <c r="E11" s="356"/>
      <c r="F11" s="356"/>
      <c r="G11" s="356"/>
      <c r="H11" s="356"/>
      <c r="I11" s="356"/>
      <c r="J11" s="356"/>
    </row>
    <row r="12" spans="1:10" s="74" customFormat="1" ht="20.25" customHeight="1">
      <c r="A12" s="38" t="s">
        <v>7</v>
      </c>
      <c r="B12" s="91">
        <v>704</v>
      </c>
      <c r="C12" s="91">
        <v>374</v>
      </c>
      <c r="D12" s="91">
        <v>374</v>
      </c>
      <c r="E12" s="91">
        <v>280</v>
      </c>
      <c r="F12" s="91">
        <v>280</v>
      </c>
      <c r="G12" s="91">
        <v>280</v>
      </c>
      <c r="H12" s="91">
        <v>303</v>
      </c>
      <c r="I12" s="91">
        <v>275</v>
      </c>
      <c r="J12" s="356"/>
    </row>
    <row r="13" spans="1:10" s="74" customFormat="1" ht="20.25" customHeight="1">
      <c r="A13" s="399" t="s">
        <v>8</v>
      </c>
      <c r="B13" s="91"/>
      <c r="C13" s="91"/>
      <c r="D13" s="91"/>
      <c r="E13" s="356"/>
      <c r="F13" s="356"/>
      <c r="G13" s="356"/>
      <c r="H13" s="356"/>
      <c r="I13" s="356"/>
      <c r="J13" s="356"/>
    </row>
    <row r="14" spans="1:10" s="74" customFormat="1" ht="20.25" customHeight="1">
      <c r="A14" s="38" t="s">
        <v>9</v>
      </c>
      <c r="B14" s="90">
        <v>0</v>
      </c>
      <c r="C14" s="90">
        <v>0</v>
      </c>
      <c r="D14" s="90">
        <v>0</v>
      </c>
      <c r="E14" s="90">
        <v>0</v>
      </c>
      <c r="F14" s="90">
        <v>0</v>
      </c>
      <c r="G14" s="90">
        <v>0</v>
      </c>
      <c r="H14" s="90">
        <v>0</v>
      </c>
      <c r="I14" s="90">
        <v>0</v>
      </c>
      <c r="J14" s="356"/>
    </row>
    <row r="15" spans="1:10" s="74" customFormat="1" ht="20.25" customHeight="1">
      <c r="A15" s="399" t="s">
        <v>31</v>
      </c>
      <c r="B15" s="91"/>
      <c r="C15" s="91"/>
      <c r="D15" s="91"/>
      <c r="E15" s="90"/>
      <c r="F15" s="90"/>
      <c r="G15" s="90"/>
      <c r="H15" s="90"/>
      <c r="I15" s="90"/>
      <c r="J15" s="356"/>
    </row>
    <row r="16" spans="1:10" s="74" customFormat="1" ht="20.25" customHeight="1">
      <c r="A16" s="38" t="s">
        <v>11</v>
      </c>
      <c r="B16" s="90">
        <v>0</v>
      </c>
      <c r="C16" s="90">
        <v>0</v>
      </c>
      <c r="D16" s="90">
        <v>0</v>
      </c>
      <c r="E16" s="90">
        <v>0</v>
      </c>
      <c r="F16" s="90">
        <v>0</v>
      </c>
      <c r="G16" s="90">
        <v>0</v>
      </c>
      <c r="H16" s="90">
        <v>0</v>
      </c>
      <c r="I16" s="90">
        <v>0</v>
      </c>
      <c r="J16" s="356"/>
    </row>
    <row r="17" spans="1:10" s="74" customFormat="1" ht="20.25" customHeight="1">
      <c r="A17" s="399" t="s">
        <v>32</v>
      </c>
      <c r="B17" s="91"/>
      <c r="C17" s="91"/>
      <c r="D17" s="91"/>
      <c r="E17" s="90"/>
      <c r="F17" s="90"/>
      <c r="G17" s="90"/>
      <c r="H17" s="90"/>
      <c r="I17" s="90"/>
      <c r="J17" s="356"/>
    </row>
    <row r="18" spans="1:10" s="74" customFormat="1" ht="20.25" customHeight="1">
      <c r="A18" s="38" t="s">
        <v>13</v>
      </c>
      <c r="B18" s="90">
        <v>0</v>
      </c>
      <c r="C18" s="90">
        <v>0</v>
      </c>
      <c r="D18" s="90">
        <v>0</v>
      </c>
      <c r="E18" s="90">
        <v>0</v>
      </c>
      <c r="F18" s="90">
        <v>0</v>
      </c>
      <c r="G18" s="90">
        <v>0</v>
      </c>
      <c r="H18" s="90">
        <v>0</v>
      </c>
      <c r="I18" s="90">
        <v>0</v>
      </c>
      <c r="J18" s="356"/>
    </row>
    <row r="19" spans="1:10" s="74" customFormat="1" ht="20.25" customHeight="1">
      <c r="A19" s="399" t="s">
        <v>34</v>
      </c>
      <c r="B19" s="90"/>
      <c r="C19" s="90"/>
      <c r="D19" s="90"/>
      <c r="E19" s="90"/>
      <c r="F19" s="90"/>
      <c r="G19" s="90"/>
      <c r="H19" s="90"/>
      <c r="I19" s="90"/>
      <c r="J19" s="356"/>
    </row>
    <row r="20" spans="1:10" s="74" customFormat="1" ht="20.25" customHeight="1">
      <c r="A20" s="38" t="s">
        <v>15</v>
      </c>
      <c r="B20" s="90">
        <v>0</v>
      </c>
      <c r="C20" s="90">
        <v>0</v>
      </c>
      <c r="D20" s="90">
        <v>0</v>
      </c>
      <c r="E20" s="90">
        <v>0</v>
      </c>
      <c r="F20" s="90">
        <v>0</v>
      </c>
      <c r="G20" s="90">
        <v>0</v>
      </c>
      <c r="H20" s="90">
        <v>0</v>
      </c>
      <c r="I20" s="90">
        <v>0</v>
      </c>
      <c r="J20" s="356"/>
    </row>
    <row r="21" spans="1:10" s="74" customFormat="1" ht="20.25" customHeight="1">
      <c r="A21" s="399" t="s">
        <v>35</v>
      </c>
      <c r="B21" s="90"/>
      <c r="C21" s="91"/>
      <c r="D21" s="91"/>
      <c r="E21" s="356"/>
      <c r="F21" s="356"/>
      <c r="G21" s="356"/>
      <c r="H21" s="356"/>
      <c r="I21" s="356"/>
      <c r="J21" s="356"/>
    </row>
    <row r="22" spans="1:10" s="74" customFormat="1" ht="20.25" customHeight="1">
      <c r="A22" s="38" t="s">
        <v>17</v>
      </c>
      <c r="B22" s="90">
        <v>0</v>
      </c>
      <c r="C22" s="91">
        <v>7</v>
      </c>
      <c r="D22" s="91">
        <v>6</v>
      </c>
      <c r="E22" s="91">
        <v>6</v>
      </c>
      <c r="F22" s="91">
        <v>6</v>
      </c>
      <c r="G22" s="91">
        <v>7.9</v>
      </c>
      <c r="H22" s="91">
        <v>11.1</v>
      </c>
      <c r="I22" s="91">
        <v>12</v>
      </c>
      <c r="J22" s="356"/>
    </row>
    <row r="23" spans="1:10" s="74" customFormat="1" ht="20.25" customHeight="1">
      <c r="A23" s="399" t="s">
        <v>36</v>
      </c>
      <c r="B23" s="91"/>
      <c r="C23" s="91"/>
      <c r="D23" s="91"/>
      <c r="E23" s="91"/>
      <c r="F23" s="91"/>
      <c r="G23" s="91"/>
      <c r="H23" s="91"/>
      <c r="I23" s="91"/>
      <c r="J23" s="356"/>
    </row>
    <row r="24" spans="1:10" s="74" customFormat="1" ht="20.25" customHeight="1">
      <c r="A24" s="38" t="s">
        <v>19</v>
      </c>
      <c r="B24" s="91">
        <v>179</v>
      </c>
      <c r="C24" s="91">
        <v>167</v>
      </c>
      <c r="D24" s="91">
        <v>162</v>
      </c>
      <c r="E24" s="91">
        <v>161</v>
      </c>
      <c r="F24" s="91">
        <v>147</v>
      </c>
      <c r="G24" s="91">
        <v>182.7</v>
      </c>
      <c r="H24" s="91">
        <v>181.3</v>
      </c>
      <c r="I24" s="91">
        <v>159.30000000000001</v>
      </c>
      <c r="J24" s="356"/>
    </row>
    <row r="25" spans="1:10" s="74" customFormat="1" ht="20.25" customHeight="1">
      <c r="A25" s="399" t="s">
        <v>37</v>
      </c>
      <c r="B25" s="91"/>
      <c r="C25" s="91"/>
      <c r="D25" s="91"/>
      <c r="E25" s="91"/>
      <c r="F25" s="91"/>
      <c r="G25" s="91"/>
      <c r="H25" s="91"/>
      <c r="I25" s="91"/>
      <c r="J25" s="356"/>
    </row>
    <row r="26" spans="1:10" s="74" customFormat="1" ht="20.25" customHeight="1">
      <c r="A26" s="38" t="s">
        <v>21</v>
      </c>
      <c r="B26" s="91">
        <v>5143</v>
      </c>
      <c r="C26" s="91">
        <v>4950</v>
      </c>
      <c r="D26" s="91">
        <v>4950</v>
      </c>
      <c r="E26" s="91">
        <v>7834</v>
      </c>
      <c r="F26" s="91">
        <v>7730</v>
      </c>
      <c r="G26" s="91">
        <v>7461.47</v>
      </c>
      <c r="H26" s="91">
        <v>7334.17</v>
      </c>
      <c r="I26" s="91">
        <v>6496</v>
      </c>
      <c r="J26" s="356"/>
    </row>
    <row r="27" spans="1:10" s="74" customFormat="1" ht="20.25" customHeight="1">
      <c r="A27" s="399" t="s">
        <v>38</v>
      </c>
      <c r="B27" s="91"/>
      <c r="C27" s="91"/>
      <c r="D27" s="91"/>
      <c r="E27" s="91"/>
      <c r="F27" s="91"/>
      <c r="G27" s="91"/>
      <c r="H27" s="91"/>
      <c r="I27" s="91"/>
      <c r="J27" s="356"/>
    </row>
    <row r="28" spans="1:10" s="74" customFormat="1" ht="20.25" customHeight="1">
      <c r="A28" s="38" t="s">
        <v>23</v>
      </c>
      <c r="B28" s="91">
        <v>3195</v>
      </c>
      <c r="C28" s="91">
        <v>4565</v>
      </c>
      <c r="D28" s="91">
        <v>4576</v>
      </c>
      <c r="E28" s="91">
        <v>4672</v>
      </c>
      <c r="F28" s="91">
        <v>9382</v>
      </c>
      <c r="G28" s="91">
        <v>8074.84</v>
      </c>
      <c r="H28" s="91">
        <v>7490.01</v>
      </c>
      <c r="I28" s="91">
        <v>6810.5</v>
      </c>
      <c r="J28" s="356"/>
    </row>
    <row r="29" spans="1:10" s="74" customFormat="1" ht="20.25" customHeight="1">
      <c r="A29" s="399" t="s">
        <v>39</v>
      </c>
      <c r="B29" s="91"/>
      <c r="C29" s="91"/>
      <c r="D29" s="91"/>
      <c r="E29" s="91"/>
      <c r="F29" s="91"/>
      <c r="G29" s="91"/>
      <c r="H29" s="91"/>
      <c r="I29" s="91"/>
      <c r="J29" s="356"/>
    </row>
    <row r="30" spans="1:10" s="74" customFormat="1" ht="20.25" customHeight="1">
      <c r="A30" s="38" t="s">
        <v>25</v>
      </c>
      <c r="B30" s="90">
        <v>4509</v>
      </c>
      <c r="C30" s="90">
        <v>5251</v>
      </c>
      <c r="D30" s="91">
        <v>5318</v>
      </c>
      <c r="E30" s="91">
        <v>5119</v>
      </c>
      <c r="F30" s="91">
        <v>6339</v>
      </c>
      <c r="G30" s="91">
        <v>6061.9</v>
      </c>
      <c r="H30" s="91">
        <v>5720.91</v>
      </c>
      <c r="I30" s="91">
        <v>6124.8</v>
      </c>
      <c r="J30" s="356"/>
    </row>
    <row r="31" spans="1:10" s="74" customFormat="1" ht="20.25" customHeight="1">
      <c r="A31" s="399" t="s">
        <v>40</v>
      </c>
      <c r="B31" s="400"/>
      <c r="C31" s="400"/>
      <c r="D31" s="400"/>
      <c r="E31" s="400"/>
      <c r="F31" s="400"/>
      <c r="G31" s="400"/>
      <c r="H31" s="400"/>
      <c r="I31" s="77"/>
      <c r="J31" s="356"/>
    </row>
    <row r="32" spans="1:10" s="74" customFormat="1" ht="5.25" customHeight="1">
      <c r="A32" s="81"/>
      <c r="B32" s="82"/>
      <c r="C32" s="82"/>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100000000000001" customHeight="1">
      <c r="A34" s="539"/>
      <c r="B34" s="539"/>
      <c r="C34" s="539"/>
      <c r="D34" s="539"/>
      <c r="E34" s="539"/>
      <c r="F34" s="539"/>
      <c r="G34" s="539"/>
      <c r="H34" s="539"/>
      <c r="I34" s="539"/>
      <c r="J34" s="356"/>
    </row>
    <row r="35" spans="1:10" s="74" customFormat="1" ht="20.100000000000001" customHeight="1">
      <c r="A35" s="540"/>
      <c r="B35" s="540"/>
      <c r="C35" s="540"/>
      <c r="D35" s="540"/>
      <c r="E35" s="540"/>
      <c r="F35" s="540"/>
      <c r="G35" s="540"/>
      <c r="H35" s="540"/>
      <c r="I35" s="540"/>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sheetData>
  <mergeCells count="2">
    <mergeCell ref="A34:I34"/>
    <mergeCell ref="A35:I35"/>
  </mergeCells>
  <pageMargins left="0.7" right="0.98425196850393704" top="0.94488188976377996" bottom="1.49606299212598" header="0.511811023622047" footer="1.1811023622047201"/>
  <pageSetup paperSize="9" firstPageNumber="406"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6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190"/>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9.140625" style="73"/>
    <col min="10" max="10" width="9.140625" style="356"/>
    <col min="11" max="16384" width="9.140625" style="86"/>
  </cols>
  <sheetData>
    <row r="1" spans="1:10" s="66" customFormat="1" ht="24" customHeight="1">
      <c r="A1" s="63" t="s">
        <v>689</v>
      </c>
      <c r="B1" s="64"/>
      <c r="C1" s="65"/>
      <c r="D1" s="65"/>
      <c r="E1" s="65"/>
      <c r="F1" s="65"/>
      <c r="G1" s="65"/>
      <c r="H1" s="65"/>
      <c r="I1" s="65"/>
      <c r="J1" s="356"/>
    </row>
    <row r="2" spans="1:10" s="67" customFormat="1" ht="20.100000000000001" customHeight="1">
      <c r="A2" s="67" t="s">
        <v>65</v>
      </c>
      <c r="B2" s="68"/>
      <c r="C2" s="68"/>
      <c r="D2" s="68"/>
      <c r="E2" s="68"/>
      <c r="F2" s="68"/>
      <c r="G2" s="68"/>
      <c r="H2" s="68"/>
      <c r="I2" s="68"/>
      <c r="J2" s="356"/>
    </row>
    <row r="3" spans="1:10" s="66" customFormat="1" ht="9.75" customHeight="1">
      <c r="A3" s="87"/>
      <c r="B3" s="64"/>
      <c r="C3" s="65"/>
      <c r="D3" s="65"/>
      <c r="E3" s="65"/>
      <c r="F3" s="65"/>
      <c r="G3" s="65"/>
      <c r="H3" s="65"/>
      <c r="I3" s="65"/>
      <c r="J3" s="356"/>
    </row>
    <row r="4" spans="1:10" s="74" customFormat="1" ht="20.100000000000001" customHeight="1">
      <c r="A4" s="71"/>
      <c r="B4" s="72"/>
      <c r="C4" s="73"/>
      <c r="D4" s="49"/>
      <c r="E4" s="73"/>
      <c r="F4" s="49"/>
      <c r="G4" s="49"/>
      <c r="H4" s="49" t="s">
        <v>43</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5"/>
      <c r="B6" s="93"/>
      <c r="C6" s="77"/>
      <c r="D6" s="77"/>
      <c r="E6" s="77"/>
      <c r="F6" s="77"/>
      <c r="G6" s="77"/>
      <c r="H6" s="77"/>
      <c r="I6" s="77"/>
      <c r="J6" s="356"/>
    </row>
    <row r="7" spans="1:10" s="74" customFormat="1" ht="23.25" customHeight="1">
      <c r="A7" s="80" t="s">
        <v>30</v>
      </c>
      <c r="B7" s="89">
        <f t="shared" ref="B7:D7" si="0">SUM(B8:B31)</f>
        <v>9380</v>
      </c>
      <c r="C7" s="89">
        <f t="shared" si="0"/>
        <v>10936</v>
      </c>
      <c r="D7" s="89">
        <f t="shared" si="0"/>
        <v>14392</v>
      </c>
      <c r="E7" s="89">
        <v>17262</v>
      </c>
      <c r="F7" s="89">
        <v>4436</v>
      </c>
      <c r="G7" s="89">
        <v>8857.9</v>
      </c>
      <c r="H7" s="89">
        <v>14293.83798</v>
      </c>
      <c r="I7" s="89">
        <v>16955.599999999999</v>
      </c>
      <c r="J7" s="356"/>
    </row>
    <row r="8" spans="1:10" s="74" customFormat="1" ht="20.25" customHeight="1">
      <c r="A8" s="38" t="s">
        <v>3</v>
      </c>
      <c r="B8" s="91" t="s">
        <v>33</v>
      </c>
      <c r="C8" s="91" t="s">
        <v>33</v>
      </c>
      <c r="D8" s="91" t="s">
        <v>33</v>
      </c>
      <c r="E8" s="90" t="s">
        <v>33</v>
      </c>
      <c r="F8" s="90" t="s">
        <v>33</v>
      </c>
      <c r="G8" s="90" t="s">
        <v>33</v>
      </c>
      <c r="H8" s="90" t="s">
        <v>33</v>
      </c>
      <c r="I8" s="90" t="s">
        <v>33</v>
      </c>
      <c r="J8" s="356"/>
    </row>
    <row r="9" spans="1:10" s="74" customFormat="1" ht="20.25" customHeight="1">
      <c r="A9" s="399" t="s">
        <v>4</v>
      </c>
      <c r="B9" s="91"/>
      <c r="C9" s="91"/>
      <c r="D9" s="91"/>
      <c r="E9" s="90"/>
      <c r="F9" s="90"/>
      <c r="G9" s="90"/>
      <c r="H9" s="90"/>
      <c r="I9" s="90"/>
      <c r="J9" s="356"/>
    </row>
    <row r="10" spans="1:10" s="74" customFormat="1" ht="20.25" customHeight="1">
      <c r="A10" s="38" t="s">
        <v>5</v>
      </c>
      <c r="B10" s="91" t="s">
        <v>33</v>
      </c>
      <c r="C10" s="91" t="s">
        <v>33</v>
      </c>
      <c r="D10" s="91" t="s">
        <v>33</v>
      </c>
      <c r="E10" s="90" t="s">
        <v>33</v>
      </c>
      <c r="F10" s="90" t="s">
        <v>33</v>
      </c>
      <c r="G10" s="90" t="s">
        <v>33</v>
      </c>
      <c r="H10" s="90" t="s">
        <v>33</v>
      </c>
      <c r="I10" s="90" t="s">
        <v>33</v>
      </c>
      <c r="J10" s="356"/>
    </row>
    <row r="11" spans="1:10" s="74" customFormat="1" ht="20.25" customHeight="1">
      <c r="A11" s="399" t="s">
        <v>6</v>
      </c>
      <c r="B11" s="91"/>
      <c r="C11" s="91"/>
      <c r="D11" s="91"/>
      <c r="E11" s="356"/>
      <c r="F11" s="356"/>
      <c r="G11" s="356"/>
      <c r="H11" s="356"/>
      <c r="I11" s="356"/>
      <c r="J11" s="356"/>
    </row>
    <row r="12" spans="1:10" s="74" customFormat="1" ht="20.25" customHeight="1">
      <c r="A12" s="38" t="s">
        <v>7</v>
      </c>
      <c r="B12" s="91">
        <v>347</v>
      </c>
      <c r="C12" s="91">
        <v>250</v>
      </c>
      <c r="D12" s="91">
        <v>217</v>
      </c>
      <c r="E12" s="91">
        <v>157</v>
      </c>
      <c r="F12" s="91">
        <v>150</v>
      </c>
      <c r="G12" s="91">
        <v>149.5</v>
      </c>
      <c r="H12" s="91">
        <v>161.499</v>
      </c>
      <c r="I12" s="91">
        <v>166.8</v>
      </c>
      <c r="J12" s="356"/>
    </row>
    <row r="13" spans="1:10" s="74" customFormat="1" ht="20.25" customHeight="1">
      <c r="A13" s="399" t="s">
        <v>8</v>
      </c>
      <c r="B13" s="91"/>
      <c r="C13" s="91"/>
      <c r="D13" s="91"/>
      <c r="E13" s="356"/>
      <c r="F13" s="356"/>
      <c r="G13" s="356"/>
      <c r="H13" s="356"/>
      <c r="I13" s="356"/>
      <c r="J13" s="356"/>
    </row>
    <row r="14" spans="1:10" s="74" customFormat="1" ht="20.25" customHeight="1">
      <c r="A14" s="38" t="s">
        <v>9</v>
      </c>
      <c r="B14" s="91" t="s">
        <v>33</v>
      </c>
      <c r="C14" s="91" t="s">
        <v>33</v>
      </c>
      <c r="D14" s="91" t="s">
        <v>33</v>
      </c>
      <c r="E14" s="90" t="s">
        <v>33</v>
      </c>
      <c r="F14" s="90" t="s">
        <v>33</v>
      </c>
      <c r="G14" s="90" t="s">
        <v>33</v>
      </c>
      <c r="H14" s="90" t="s">
        <v>33</v>
      </c>
      <c r="I14" s="90" t="s">
        <v>33</v>
      </c>
      <c r="J14" s="356"/>
    </row>
    <row r="15" spans="1:10" s="74" customFormat="1" ht="20.25" customHeight="1">
      <c r="A15" s="399" t="s">
        <v>31</v>
      </c>
      <c r="B15" s="91"/>
      <c r="C15" s="91"/>
      <c r="D15" s="91"/>
      <c r="E15" s="90"/>
      <c r="F15" s="90"/>
      <c r="G15" s="90"/>
      <c r="H15" s="90"/>
      <c r="I15" s="90"/>
      <c r="J15" s="356"/>
    </row>
    <row r="16" spans="1:10" s="74" customFormat="1" ht="20.25" customHeight="1">
      <c r="A16" s="38" t="s">
        <v>11</v>
      </c>
      <c r="B16" s="91" t="s">
        <v>33</v>
      </c>
      <c r="C16" s="91" t="s">
        <v>33</v>
      </c>
      <c r="D16" s="91" t="s">
        <v>33</v>
      </c>
      <c r="E16" s="90" t="s">
        <v>33</v>
      </c>
      <c r="F16" s="90" t="s">
        <v>33</v>
      </c>
      <c r="G16" s="90" t="s">
        <v>33</v>
      </c>
      <c r="H16" s="90" t="s">
        <v>33</v>
      </c>
      <c r="I16" s="90" t="s">
        <v>33</v>
      </c>
      <c r="J16" s="356"/>
    </row>
    <row r="17" spans="1:10" s="74" customFormat="1" ht="20.25" customHeight="1">
      <c r="A17" s="399" t="s">
        <v>32</v>
      </c>
      <c r="B17" s="91"/>
      <c r="C17" s="91"/>
      <c r="D17" s="91"/>
      <c r="E17" s="90"/>
      <c r="F17" s="90"/>
      <c r="G17" s="90"/>
      <c r="H17" s="90"/>
      <c r="I17" s="90"/>
      <c r="J17" s="356"/>
    </row>
    <row r="18" spans="1:10" s="74" customFormat="1" ht="20.25" customHeight="1">
      <c r="A18" s="38" t="s">
        <v>13</v>
      </c>
      <c r="B18" s="90" t="s">
        <v>33</v>
      </c>
      <c r="C18" s="90">
        <v>0</v>
      </c>
      <c r="D18" s="90">
        <v>0</v>
      </c>
      <c r="E18" s="90">
        <v>0</v>
      </c>
      <c r="F18" s="90">
        <v>0</v>
      </c>
      <c r="G18" s="90">
        <v>0</v>
      </c>
      <c r="H18" s="90">
        <v>0</v>
      </c>
      <c r="I18" s="90">
        <v>0</v>
      </c>
      <c r="J18" s="356"/>
    </row>
    <row r="19" spans="1:10" s="74" customFormat="1" ht="20.25" customHeight="1">
      <c r="A19" s="399" t="s">
        <v>34</v>
      </c>
      <c r="B19" s="90"/>
      <c r="C19" s="90"/>
      <c r="D19" s="90"/>
      <c r="E19" s="90"/>
      <c r="F19" s="90"/>
      <c r="G19" s="90"/>
      <c r="H19" s="90"/>
      <c r="I19" s="90"/>
      <c r="J19" s="356"/>
    </row>
    <row r="20" spans="1:10" s="74" customFormat="1" ht="20.25" customHeight="1">
      <c r="A20" s="38" t="s">
        <v>15</v>
      </c>
      <c r="B20" s="90" t="s">
        <v>33</v>
      </c>
      <c r="C20" s="90">
        <v>0</v>
      </c>
      <c r="D20" s="90">
        <v>0</v>
      </c>
      <c r="E20" s="90">
        <v>0</v>
      </c>
      <c r="F20" s="90">
        <v>0</v>
      </c>
      <c r="G20" s="90">
        <v>0</v>
      </c>
      <c r="H20" s="90">
        <v>0</v>
      </c>
      <c r="I20" s="90">
        <v>0</v>
      </c>
      <c r="J20" s="356"/>
    </row>
    <row r="21" spans="1:10" s="74" customFormat="1" ht="20.25" customHeight="1">
      <c r="A21" s="399" t="s">
        <v>35</v>
      </c>
      <c r="B21" s="91"/>
      <c r="C21" s="91"/>
      <c r="D21" s="91"/>
      <c r="E21" s="356"/>
      <c r="F21" s="356"/>
      <c r="G21" s="356"/>
      <c r="H21" s="356"/>
      <c r="I21" s="356"/>
      <c r="J21" s="356"/>
    </row>
    <row r="22" spans="1:10" s="74" customFormat="1" ht="20.25" customHeight="1">
      <c r="A22" s="38" t="s">
        <v>17</v>
      </c>
      <c r="B22" s="91" t="s">
        <v>33</v>
      </c>
      <c r="C22" s="91">
        <v>10</v>
      </c>
      <c r="D22" s="91">
        <v>9</v>
      </c>
      <c r="E22" s="91">
        <v>9</v>
      </c>
      <c r="F22" s="91">
        <v>7</v>
      </c>
      <c r="G22" s="91">
        <v>15</v>
      </c>
      <c r="H22" s="91">
        <v>22.2</v>
      </c>
      <c r="I22" s="91">
        <v>18.2</v>
      </c>
      <c r="J22" s="356"/>
    </row>
    <row r="23" spans="1:10" s="74" customFormat="1" ht="20.25" customHeight="1">
      <c r="A23" s="399" t="s">
        <v>36</v>
      </c>
      <c r="B23" s="91"/>
      <c r="C23" s="91"/>
      <c r="D23" s="91"/>
      <c r="E23" s="356"/>
      <c r="F23" s="356"/>
      <c r="G23" s="356"/>
      <c r="H23" s="356"/>
      <c r="I23" s="356"/>
      <c r="J23" s="356"/>
    </row>
    <row r="24" spans="1:10" s="74" customFormat="1" ht="20.25" customHeight="1">
      <c r="A24" s="38" t="s">
        <v>19</v>
      </c>
      <c r="B24" s="91">
        <v>124</v>
      </c>
      <c r="C24" s="91">
        <v>186</v>
      </c>
      <c r="D24" s="91">
        <v>211</v>
      </c>
      <c r="E24" s="91">
        <v>216</v>
      </c>
      <c r="F24" s="91">
        <v>161</v>
      </c>
      <c r="G24" s="91">
        <v>203.4</v>
      </c>
      <c r="H24" s="91">
        <v>296.96940000000001</v>
      </c>
      <c r="I24" s="91">
        <v>182.4</v>
      </c>
      <c r="J24" s="356"/>
    </row>
    <row r="25" spans="1:10" s="74" customFormat="1" ht="20.25" customHeight="1">
      <c r="A25" s="399" t="s">
        <v>37</v>
      </c>
      <c r="B25" s="91"/>
      <c r="C25" s="91"/>
      <c r="D25" s="91"/>
      <c r="E25" s="91"/>
      <c r="F25" s="91"/>
      <c r="G25" s="91"/>
      <c r="H25" s="91"/>
      <c r="I25" s="91"/>
      <c r="J25" s="356"/>
    </row>
    <row r="26" spans="1:10" s="74" customFormat="1" ht="20.25" customHeight="1">
      <c r="A26" s="38" t="s">
        <v>21</v>
      </c>
      <c r="B26" s="91">
        <v>3086</v>
      </c>
      <c r="C26" s="91">
        <v>3731</v>
      </c>
      <c r="D26" s="91">
        <v>5534</v>
      </c>
      <c r="E26" s="91">
        <v>8789</v>
      </c>
      <c r="F26" s="91">
        <v>835</v>
      </c>
      <c r="G26" s="91">
        <v>4790.3</v>
      </c>
      <c r="H26" s="91">
        <v>5705.9842600000002</v>
      </c>
      <c r="I26" s="91">
        <v>5616</v>
      </c>
      <c r="J26" s="356"/>
    </row>
    <row r="27" spans="1:10" s="74" customFormat="1" ht="20.25" customHeight="1">
      <c r="A27" s="399" t="s">
        <v>38</v>
      </c>
      <c r="B27" s="91"/>
      <c r="C27" s="91"/>
      <c r="D27" s="91"/>
      <c r="E27" s="91"/>
      <c r="F27" s="91"/>
      <c r="G27" s="91"/>
      <c r="H27" s="91"/>
      <c r="I27" s="91"/>
      <c r="J27" s="356"/>
    </row>
    <row r="28" spans="1:10" s="74" customFormat="1" ht="20.25" customHeight="1">
      <c r="A28" s="38" t="s">
        <v>23</v>
      </c>
      <c r="B28" s="91">
        <v>2211</v>
      </c>
      <c r="C28" s="91">
        <v>2926</v>
      </c>
      <c r="D28" s="91">
        <v>3858</v>
      </c>
      <c r="E28" s="91">
        <v>3939</v>
      </c>
      <c r="F28" s="91">
        <v>2402</v>
      </c>
      <c r="G28" s="91">
        <v>2172.1</v>
      </c>
      <c r="H28" s="91">
        <v>3984.6853200000005</v>
      </c>
      <c r="I28" s="91">
        <v>5864.2</v>
      </c>
      <c r="J28" s="356"/>
    </row>
    <row r="29" spans="1:10" s="74" customFormat="1" ht="20.25" customHeight="1">
      <c r="A29" s="399" t="s">
        <v>39</v>
      </c>
      <c r="B29" s="91"/>
      <c r="C29" s="91"/>
      <c r="D29" s="91"/>
      <c r="E29" s="91"/>
      <c r="F29" s="91"/>
      <c r="G29" s="91"/>
      <c r="H29" s="91"/>
      <c r="I29" s="91"/>
      <c r="J29" s="356"/>
    </row>
    <row r="30" spans="1:10" s="74" customFormat="1" ht="20.25" customHeight="1">
      <c r="A30" s="38" t="s">
        <v>25</v>
      </c>
      <c r="B30" s="90">
        <v>3612</v>
      </c>
      <c r="C30" s="90">
        <v>3833</v>
      </c>
      <c r="D30" s="91">
        <v>4563</v>
      </c>
      <c r="E30" s="91">
        <v>4152</v>
      </c>
      <c r="F30" s="91">
        <v>881</v>
      </c>
      <c r="G30" s="91">
        <v>1527.6</v>
      </c>
      <c r="H30" s="91">
        <v>4122.5</v>
      </c>
      <c r="I30" s="91">
        <v>5108</v>
      </c>
      <c r="J30" s="356"/>
    </row>
    <row r="31" spans="1:10" s="74" customFormat="1" ht="20.25" customHeight="1">
      <c r="A31" s="399" t="s">
        <v>40</v>
      </c>
      <c r="B31" s="400"/>
      <c r="C31" s="400"/>
      <c r="D31" s="400"/>
      <c r="E31" s="400"/>
      <c r="F31" s="400"/>
      <c r="G31" s="400"/>
      <c r="H31" s="400"/>
      <c r="I31" s="77"/>
      <c r="J31" s="356"/>
    </row>
    <row r="32" spans="1:10" s="74" customFormat="1" ht="5.25" customHeight="1">
      <c r="A32" s="81"/>
      <c r="B32" s="82"/>
      <c r="C32" s="82"/>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25" customHeight="1">
      <c r="A34" s="539" t="s">
        <v>66</v>
      </c>
      <c r="B34" s="539"/>
      <c r="C34" s="539"/>
      <c r="D34" s="539"/>
      <c r="E34" s="539"/>
      <c r="F34" s="539"/>
      <c r="G34" s="539"/>
      <c r="H34" s="539"/>
      <c r="I34" s="539"/>
      <c r="J34" s="356"/>
    </row>
    <row r="35" spans="1:10" s="74" customFormat="1" ht="27" customHeight="1">
      <c r="A35" s="540" t="s">
        <v>67</v>
      </c>
      <c r="B35" s="540"/>
      <c r="C35" s="540"/>
      <c r="D35" s="540"/>
      <c r="E35" s="540"/>
      <c r="F35" s="540"/>
      <c r="G35" s="540"/>
      <c r="H35" s="540"/>
      <c r="I35" s="540"/>
      <c r="J35" s="356"/>
    </row>
    <row r="36" spans="1:10" s="74" customFormat="1" ht="20.100000000000001" customHeight="1">
      <c r="A36" s="75"/>
      <c r="B36" s="77"/>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B74" s="73"/>
      <c r="C74" s="73"/>
      <c r="D74" s="73"/>
      <c r="E74" s="73"/>
      <c r="F74" s="73"/>
      <c r="G74" s="73"/>
      <c r="H74" s="73"/>
      <c r="I74" s="73"/>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c r="B181" s="73"/>
      <c r="C181" s="73"/>
      <c r="D181" s="73"/>
      <c r="E181" s="73"/>
      <c r="F181" s="73"/>
      <c r="G181" s="73"/>
      <c r="H181" s="73"/>
      <c r="I181" s="73"/>
      <c r="J181" s="356"/>
    </row>
    <row r="182" spans="2:10" s="74" customFormat="1">
      <c r="B182" s="73"/>
      <c r="C182" s="73"/>
      <c r="D182" s="73"/>
      <c r="E182" s="73"/>
      <c r="F182" s="73"/>
      <c r="G182" s="73"/>
      <c r="H182" s="73"/>
      <c r="I182" s="73"/>
      <c r="J182" s="356"/>
    </row>
    <row r="183" spans="2:10" s="74" customFormat="1">
      <c r="B183" s="73"/>
      <c r="C183" s="73"/>
      <c r="D183" s="73"/>
      <c r="E183" s="73"/>
      <c r="F183" s="73"/>
      <c r="G183" s="73"/>
      <c r="H183" s="73"/>
      <c r="I183" s="73"/>
      <c r="J183" s="356"/>
    </row>
    <row r="184" spans="2:10" s="74" customFormat="1">
      <c r="B184" s="73"/>
      <c r="C184" s="73"/>
      <c r="D184" s="73"/>
      <c r="E184" s="73"/>
      <c r="F184" s="73"/>
      <c r="G184" s="73"/>
      <c r="H184" s="73"/>
      <c r="I184" s="73"/>
      <c r="J184" s="356"/>
    </row>
    <row r="185" spans="2:10" s="74" customFormat="1">
      <c r="B185" s="73"/>
      <c r="C185" s="73"/>
      <c r="D185" s="73"/>
      <c r="E185" s="73"/>
      <c r="F185" s="73"/>
      <c r="G185" s="73"/>
      <c r="H185" s="73"/>
      <c r="I185" s="73"/>
      <c r="J185" s="356"/>
    </row>
    <row r="186" spans="2:10" s="74" customFormat="1">
      <c r="B186" s="73"/>
      <c r="C186" s="73"/>
      <c r="D186" s="73"/>
      <c r="E186" s="73"/>
      <c r="F186" s="73"/>
      <c r="G186" s="73"/>
      <c r="H186" s="73"/>
      <c r="I186" s="73"/>
      <c r="J186" s="356"/>
    </row>
    <row r="187" spans="2:10" s="74" customFormat="1">
      <c r="B187" s="73"/>
      <c r="C187" s="73"/>
      <c r="D187" s="73"/>
      <c r="E187" s="73"/>
      <c r="F187" s="73"/>
      <c r="G187" s="73"/>
      <c r="H187" s="73"/>
      <c r="I187" s="73"/>
      <c r="J187" s="356"/>
    </row>
    <row r="188" spans="2:10" s="74" customFormat="1">
      <c r="B188" s="73"/>
      <c r="C188" s="73"/>
      <c r="D188" s="73"/>
      <c r="E188" s="73"/>
      <c r="F188" s="73"/>
      <c r="G188" s="73"/>
      <c r="H188" s="73"/>
      <c r="I188" s="73"/>
      <c r="J188" s="356"/>
    </row>
    <row r="189" spans="2:10" s="74" customFormat="1">
      <c r="B189" s="73"/>
      <c r="C189" s="73"/>
      <c r="D189" s="73"/>
      <c r="E189" s="73"/>
      <c r="F189" s="73"/>
      <c r="G189" s="73"/>
      <c r="H189" s="73"/>
      <c r="I189" s="73"/>
      <c r="J189" s="356"/>
    </row>
    <row r="190" spans="2:10" s="74" customFormat="1">
      <c r="B190" s="73"/>
      <c r="C190" s="73"/>
      <c r="D190" s="73"/>
      <c r="E190" s="73"/>
      <c r="F190" s="73"/>
      <c r="G190" s="73"/>
      <c r="H190" s="73"/>
      <c r="I190" s="73"/>
      <c r="J190" s="356"/>
    </row>
  </sheetData>
  <mergeCells count="2">
    <mergeCell ref="A35:I35"/>
    <mergeCell ref="A34:I34"/>
  </mergeCells>
  <pageMargins left="0.7" right="0.98425196850393704" top="0.94488188976377996" bottom="1.49606299212598" header="0.511811023622047" footer="1.1811023622047201"/>
  <pageSetup paperSize="9" firstPageNumber="407"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I386"/>
  <sheetViews>
    <sheetView workbookViewId="0">
      <selection activeCell="G4" sqref="G4"/>
    </sheetView>
  </sheetViews>
  <sheetFormatPr defaultRowHeight="15"/>
  <cols>
    <col min="1" max="1" width="26.28515625" style="3" customWidth="1"/>
    <col min="2" max="2" width="10.5703125" style="3" hidden="1" customWidth="1"/>
    <col min="3" max="4" width="10.5703125" style="10" hidden="1" customWidth="1"/>
    <col min="5" max="9" width="10.5703125" style="10" customWidth="1"/>
    <col min="10" max="16384" width="9.140625" style="10"/>
  </cols>
  <sheetData>
    <row r="1" spans="1:9" s="3" customFormat="1" ht="24" customHeight="1">
      <c r="A1" s="193" t="s">
        <v>807</v>
      </c>
      <c r="B1" s="1"/>
      <c r="C1" s="1"/>
    </row>
    <row r="2" spans="1:9" s="3" customFormat="1" ht="20.100000000000001" customHeight="1">
      <c r="A2" s="194" t="s">
        <v>358</v>
      </c>
      <c r="B2" s="4"/>
    </row>
    <row r="3" spans="1:9" s="3" customFormat="1" ht="6" customHeight="1">
      <c r="A3" s="1"/>
      <c r="B3" s="1"/>
    </row>
    <row r="4" spans="1:9" ht="20.100000000000001" customHeight="1">
      <c r="A4" s="195"/>
      <c r="B4" s="196"/>
      <c r="C4" s="196"/>
      <c r="E4" s="196"/>
      <c r="G4" s="196"/>
      <c r="H4" s="196"/>
      <c r="I4" s="197" t="s">
        <v>359</v>
      </c>
    </row>
    <row r="5" spans="1:9" ht="32.25" customHeight="1">
      <c r="A5" s="198"/>
      <c r="B5" s="199">
        <v>2010</v>
      </c>
      <c r="C5" s="200">
        <v>2014</v>
      </c>
      <c r="D5" s="200">
        <v>2015</v>
      </c>
      <c r="E5" s="200">
        <v>2016</v>
      </c>
      <c r="F5" s="200">
        <v>2017</v>
      </c>
      <c r="G5" s="200">
        <v>2018</v>
      </c>
      <c r="H5" s="200">
        <v>2019</v>
      </c>
      <c r="I5" s="200" t="s">
        <v>601</v>
      </c>
    </row>
    <row r="6" spans="1:9" ht="24" customHeight="1">
      <c r="A6" s="201" t="s">
        <v>2</v>
      </c>
      <c r="B6" s="202">
        <f t="shared" ref="B6:D6" si="0">SUM(B7:B30)</f>
        <v>952</v>
      </c>
      <c r="C6" s="202">
        <f t="shared" si="0"/>
        <v>759</v>
      </c>
      <c r="D6" s="202">
        <f t="shared" si="0"/>
        <v>817</v>
      </c>
      <c r="E6" s="202">
        <v>932</v>
      </c>
      <c r="F6" s="202">
        <v>954</v>
      </c>
      <c r="G6" s="202">
        <v>964</v>
      </c>
      <c r="H6" s="202">
        <v>882</v>
      </c>
      <c r="I6" s="202">
        <v>491</v>
      </c>
    </row>
    <row r="7" spans="1:9" ht="18" customHeight="1">
      <c r="A7" s="19" t="s">
        <v>3</v>
      </c>
      <c r="B7" s="203">
        <v>55</v>
      </c>
      <c r="C7" s="203">
        <v>15</v>
      </c>
      <c r="D7" s="203">
        <v>14</v>
      </c>
      <c r="E7" s="203">
        <v>16</v>
      </c>
      <c r="F7" s="203">
        <v>16</v>
      </c>
      <c r="G7" s="203">
        <v>15</v>
      </c>
      <c r="H7" s="203">
        <v>15</v>
      </c>
      <c r="I7" s="11">
        <v>15</v>
      </c>
    </row>
    <row r="8" spans="1:9" ht="16.5" customHeight="1">
      <c r="A8" s="186" t="s">
        <v>4</v>
      </c>
      <c r="B8" s="203"/>
      <c r="C8" s="203"/>
      <c r="D8" s="203"/>
      <c r="E8" s="203"/>
      <c r="F8" s="203"/>
      <c r="G8" s="203"/>
      <c r="H8" s="203"/>
      <c r="I8" s="11"/>
    </row>
    <row r="9" spans="1:9" ht="18" customHeight="1">
      <c r="A9" s="19" t="s">
        <v>5</v>
      </c>
      <c r="B9" s="203">
        <v>104</v>
      </c>
      <c r="C9" s="203">
        <v>153</v>
      </c>
      <c r="D9" s="203">
        <v>158</v>
      </c>
      <c r="E9" s="203">
        <v>167</v>
      </c>
      <c r="F9" s="203">
        <v>195</v>
      </c>
      <c r="G9" s="203">
        <v>198</v>
      </c>
      <c r="H9" s="203">
        <v>166</v>
      </c>
      <c r="I9" s="11">
        <v>62</v>
      </c>
    </row>
    <row r="10" spans="1:9" ht="15.75" customHeight="1">
      <c r="A10" s="186" t="s">
        <v>6</v>
      </c>
      <c r="B10" s="203"/>
      <c r="C10" s="203"/>
      <c r="D10" s="203"/>
      <c r="E10" s="203"/>
      <c r="F10" s="203"/>
      <c r="G10" s="203"/>
      <c r="H10" s="203"/>
      <c r="I10" s="11"/>
    </row>
    <row r="11" spans="1:9" ht="18" customHeight="1">
      <c r="A11" s="19" t="s">
        <v>7</v>
      </c>
      <c r="B11" s="203">
        <v>16</v>
      </c>
      <c r="C11" s="203">
        <v>3</v>
      </c>
      <c r="D11" s="203">
        <v>3</v>
      </c>
      <c r="E11" s="203">
        <v>16</v>
      </c>
      <c r="F11" s="203">
        <v>14</v>
      </c>
      <c r="G11" s="203">
        <v>12</v>
      </c>
      <c r="H11" s="203">
        <v>11</v>
      </c>
      <c r="I11" s="11">
        <v>5</v>
      </c>
    </row>
    <row r="12" spans="1:9" ht="16.5" customHeight="1">
      <c r="A12" s="186" t="s">
        <v>8</v>
      </c>
      <c r="B12" s="203"/>
      <c r="C12" s="203"/>
      <c r="D12" s="203"/>
      <c r="E12" s="203"/>
      <c r="F12" s="203"/>
      <c r="G12" s="203"/>
      <c r="H12" s="203"/>
      <c r="I12" s="11"/>
    </row>
    <row r="13" spans="1:9" ht="18" customHeight="1">
      <c r="A13" s="19" t="s">
        <v>9</v>
      </c>
      <c r="B13" s="203">
        <v>1</v>
      </c>
      <c r="C13" s="204">
        <v>0</v>
      </c>
      <c r="D13" s="204">
        <v>0</v>
      </c>
      <c r="E13" s="204">
        <v>0</v>
      </c>
      <c r="F13" s="204">
        <v>0</v>
      </c>
      <c r="G13" s="204" t="s">
        <v>33</v>
      </c>
      <c r="H13" s="204">
        <v>0</v>
      </c>
      <c r="I13" s="204">
        <v>0</v>
      </c>
    </row>
    <row r="14" spans="1:9" ht="18" customHeight="1">
      <c r="A14" s="186" t="s">
        <v>31</v>
      </c>
      <c r="B14" s="203"/>
      <c r="C14" s="203"/>
      <c r="D14" s="203"/>
      <c r="E14" s="203"/>
      <c r="F14" s="203"/>
      <c r="G14" s="203"/>
      <c r="H14" s="203"/>
      <c r="I14" s="11"/>
    </row>
    <row r="15" spans="1:9" ht="18" customHeight="1">
      <c r="A15" s="19" t="s">
        <v>11</v>
      </c>
      <c r="B15" s="203">
        <v>241</v>
      </c>
      <c r="C15" s="203">
        <v>157</v>
      </c>
      <c r="D15" s="203">
        <v>167</v>
      </c>
      <c r="E15" s="203">
        <v>227</v>
      </c>
      <c r="F15" s="203">
        <v>223</v>
      </c>
      <c r="G15" s="203">
        <v>218</v>
      </c>
      <c r="H15" s="203">
        <v>169</v>
      </c>
      <c r="I15" s="11">
        <v>106</v>
      </c>
    </row>
    <row r="16" spans="1:9" ht="18" customHeight="1">
      <c r="A16" s="186" t="s">
        <v>32</v>
      </c>
      <c r="B16" s="203"/>
      <c r="C16" s="203"/>
      <c r="D16" s="203"/>
      <c r="E16" s="203"/>
      <c r="F16" s="203"/>
      <c r="G16" s="203"/>
      <c r="H16" s="203"/>
      <c r="I16" s="11"/>
    </row>
    <row r="17" spans="1:9" ht="18" customHeight="1">
      <c r="A17" s="19" t="s">
        <v>13</v>
      </c>
      <c r="B17" s="203">
        <v>95</v>
      </c>
      <c r="C17" s="203">
        <v>53</v>
      </c>
      <c r="D17" s="203">
        <v>54</v>
      </c>
      <c r="E17" s="203">
        <v>36</v>
      </c>
      <c r="F17" s="203">
        <v>36</v>
      </c>
      <c r="G17" s="203">
        <v>34</v>
      </c>
      <c r="H17" s="203">
        <v>65</v>
      </c>
      <c r="I17" s="11">
        <v>9</v>
      </c>
    </row>
    <row r="18" spans="1:9" ht="18" customHeight="1">
      <c r="A18" s="186" t="s">
        <v>34</v>
      </c>
      <c r="B18" s="203"/>
      <c r="C18" s="203"/>
      <c r="D18" s="203"/>
      <c r="E18" s="203"/>
      <c r="F18" s="203"/>
      <c r="G18" s="203"/>
      <c r="H18" s="203"/>
      <c r="I18" s="11"/>
    </row>
    <row r="19" spans="1:9" ht="18" customHeight="1">
      <c r="A19" s="19" t="s">
        <v>15</v>
      </c>
      <c r="B19" s="203">
        <v>117</v>
      </c>
      <c r="C19" s="203">
        <v>114</v>
      </c>
      <c r="D19" s="203">
        <v>144</v>
      </c>
      <c r="E19" s="203">
        <v>172</v>
      </c>
      <c r="F19" s="203">
        <v>160</v>
      </c>
      <c r="G19" s="203">
        <v>164</v>
      </c>
      <c r="H19" s="203">
        <v>160</v>
      </c>
      <c r="I19" s="11">
        <v>61</v>
      </c>
    </row>
    <row r="20" spans="1:9" ht="18" customHeight="1">
      <c r="A20" s="186" t="s">
        <v>35</v>
      </c>
      <c r="B20" s="203"/>
      <c r="C20" s="203"/>
      <c r="D20" s="203"/>
      <c r="E20" s="203"/>
      <c r="F20" s="203"/>
      <c r="G20" s="203"/>
      <c r="H20" s="203"/>
      <c r="I20" s="11"/>
    </row>
    <row r="21" spans="1:9" ht="18" customHeight="1">
      <c r="A21" s="19" t="s">
        <v>17</v>
      </c>
      <c r="B21" s="203">
        <v>66</v>
      </c>
      <c r="C21" s="203">
        <v>177</v>
      </c>
      <c r="D21" s="203">
        <v>176</v>
      </c>
      <c r="E21" s="203">
        <v>114</v>
      </c>
      <c r="F21" s="203">
        <v>115</v>
      </c>
      <c r="G21" s="203">
        <v>106</v>
      </c>
      <c r="H21" s="203">
        <v>97</v>
      </c>
      <c r="I21" s="11">
        <v>37</v>
      </c>
    </row>
    <row r="22" spans="1:9" ht="18" customHeight="1">
      <c r="A22" s="186" t="s">
        <v>36</v>
      </c>
      <c r="B22" s="203"/>
      <c r="C22" s="203"/>
      <c r="D22" s="203"/>
      <c r="E22" s="203"/>
      <c r="F22" s="203"/>
      <c r="G22" s="203"/>
      <c r="H22" s="203"/>
      <c r="I22" s="11"/>
    </row>
    <row r="23" spans="1:9" ht="18" customHeight="1">
      <c r="A23" s="19" t="s">
        <v>19</v>
      </c>
      <c r="B23" s="203">
        <v>112</v>
      </c>
      <c r="C23" s="203">
        <v>79</v>
      </c>
      <c r="D23" s="203">
        <v>82</v>
      </c>
      <c r="E23" s="203">
        <v>150</v>
      </c>
      <c r="F23" s="203">
        <v>157</v>
      </c>
      <c r="G23" s="203">
        <v>167</v>
      </c>
      <c r="H23" s="203">
        <v>151</v>
      </c>
      <c r="I23" s="11">
        <v>91</v>
      </c>
    </row>
    <row r="24" spans="1:9" ht="18" customHeight="1">
      <c r="A24" s="186" t="s">
        <v>37</v>
      </c>
      <c r="B24" s="203"/>
      <c r="C24" s="203"/>
      <c r="D24" s="203"/>
      <c r="E24" s="203"/>
      <c r="F24" s="203"/>
      <c r="G24" s="203"/>
      <c r="H24" s="203"/>
      <c r="I24" s="11"/>
    </row>
    <row r="25" spans="1:9" ht="18" customHeight="1">
      <c r="A25" s="19" t="s">
        <v>21</v>
      </c>
      <c r="B25" s="203">
        <v>13</v>
      </c>
      <c r="C25" s="203">
        <v>3</v>
      </c>
      <c r="D25" s="203">
        <v>6</v>
      </c>
      <c r="E25" s="203">
        <v>17</v>
      </c>
      <c r="F25" s="203">
        <v>16</v>
      </c>
      <c r="G25" s="203">
        <v>28</v>
      </c>
      <c r="H25" s="203">
        <v>31</v>
      </c>
      <c r="I25" s="11">
        <v>84</v>
      </c>
    </row>
    <row r="26" spans="1:9" ht="18" customHeight="1">
      <c r="A26" s="186" t="s">
        <v>38</v>
      </c>
      <c r="B26" s="203"/>
      <c r="C26" s="203"/>
      <c r="D26" s="203"/>
      <c r="E26" s="203"/>
      <c r="F26" s="203"/>
      <c r="G26" s="203"/>
      <c r="H26" s="203"/>
      <c r="I26" s="11"/>
    </row>
    <row r="27" spans="1:9" ht="18" customHeight="1">
      <c r="A27" s="19" t="s">
        <v>23</v>
      </c>
      <c r="B27" s="203">
        <v>16</v>
      </c>
      <c r="C27" s="203">
        <v>1</v>
      </c>
      <c r="D27" s="203">
        <v>9</v>
      </c>
      <c r="E27" s="203">
        <v>10</v>
      </c>
      <c r="F27" s="203">
        <v>15</v>
      </c>
      <c r="G27" s="203">
        <v>16</v>
      </c>
      <c r="H27" s="203">
        <v>12</v>
      </c>
      <c r="I27" s="11">
        <v>14</v>
      </c>
    </row>
    <row r="28" spans="1:9" ht="18" customHeight="1">
      <c r="A28" s="186" t="s">
        <v>39</v>
      </c>
      <c r="B28" s="203"/>
      <c r="C28" s="203"/>
      <c r="D28" s="203"/>
      <c r="E28" s="203"/>
      <c r="F28" s="203"/>
      <c r="G28" s="203"/>
      <c r="H28" s="203"/>
      <c r="I28" s="11"/>
    </row>
    <row r="29" spans="1:9" ht="18" customHeight="1">
      <c r="A29" s="19" t="s">
        <v>25</v>
      </c>
      <c r="B29" s="203">
        <v>116</v>
      </c>
      <c r="C29" s="203">
        <v>4</v>
      </c>
      <c r="D29" s="203">
        <v>4</v>
      </c>
      <c r="E29" s="203">
        <v>7</v>
      </c>
      <c r="F29" s="203">
        <v>7</v>
      </c>
      <c r="G29" s="203">
        <v>6</v>
      </c>
      <c r="H29" s="203">
        <v>5</v>
      </c>
      <c r="I29" s="11">
        <v>7</v>
      </c>
    </row>
    <row r="30" spans="1:9" ht="18" customHeight="1">
      <c r="A30" s="356" t="s">
        <v>40</v>
      </c>
      <c r="B30" s="205"/>
      <c r="C30" s="206"/>
      <c r="D30" s="206"/>
      <c r="E30" s="206"/>
      <c r="F30" s="206"/>
      <c r="G30" s="206"/>
      <c r="H30" s="206"/>
      <c r="I30" s="206"/>
    </row>
    <row r="31" spans="1:9" ht="6.75" customHeight="1">
      <c r="A31" s="123"/>
      <c r="B31" s="180"/>
      <c r="C31" s="180"/>
      <c r="D31" s="180"/>
      <c r="E31" s="180"/>
      <c r="F31" s="180"/>
      <c r="G31" s="180"/>
      <c r="H31" s="180"/>
      <c r="I31" s="180"/>
    </row>
    <row r="32" spans="1:9" ht="44.25" customHeight="1">
      <c r="A32" s="519" t="s">
        <v>360</v>
      </c>
      <c r="B32" s="519"/>
      <c r="C32" s="519"/>
      <c r="D32" s="519"/>
      <c r="E32" s="519"/>
      <c r="F32" s="519"/>
      <c r="G32" s="519"/>
      <c r="H32" s="519"/>
      <c r="I32" s="519"/>
    </row>
    <row r="33" spans="1:9" ht="63.75" customHeight="1">
      <c r="A33" s="519" t="s">
        <v>361</v>
      </c>
      <c r="B33" s="519"/>
      <c r="C33" s="519"/>
      <c r="D33" s="519"/>
      <c r="E33" s="519"/>
      <c r="F33" s="519"/>
      <c r="G33" s="519"/>
      <c r="H33" s="519"/>
      <c r="I33" s="519"/>
    </row>
    <row r="34" spans="1:9" ht="8.25" customHeight="1">
      <c r="A34" s="28"/>
      <c r="B34" s="28"/>
      <c r="C34" s="28"/>
      <c r="D34" s="11"/>
      <c r="E34" s="11"/>
      <c r="F34" s="11"/>
      <c r="G34" s="11"/>
      <c r="H34" s="11"/>
      <c r="I34" s="11"/>
    </row>
    <row r="35" spans="1:9" ht="9.75" customHeight="1">
      <c r="A35" s="126"/>
      <c r="B35" s="127"/>
      <c r="C35" s="11"/>
      <c r="D35" s="11"/>
      <c r="E35" s="11"/>
      <c r="F35" s="11"/>
      <c r="G35" s="11"/>
      <c r="H35" s="11"/>
      <c r="I35" s="11"/>
    </row>
    <row r="36" spans="1:9" s="208" customFormat="1" ht="40.5" customHeight="1">
      <c r="A36" s="128"/>
      <c r="B36" s="126"/>
      <c r="C36" s="207"/>
      <c r="D36" s="207"/>
      <c r="E36" s="207"/>
      <c r="F36" s="207"/>
      <c r="G36" s="207"/>
      <c r="H36" s="207"/>
      <c r="I36" s="207"/>
    </row>
    <row r="37" spans="1:9" ht="15.95" customHeight="1">
      <c r="A37" s="11"/>
      <c r="B37" s="11"/>
      <c r="C37" s="11"/>
      <c r="D37" s="11"/>
      <c r="E37" s="11"/>
      <c r="F37" s="11"/>
      <c r="G37" s="11"/>
      <c r="H37" s="11"/>
      <c r="I37" s="11"/>
    </row>
    <row r="38" spans="1:9" ht="15.95" customHeight="1">
      <c r="A38" s="11"/>
      <c r="B38" s="11"/>
      <c r="C38" s="11"/>
      <c r="D38" s="11"/>
      <c r="E38" s="11"/>
      <c r="F38" s="11"/>
      <c r="G38" s="11"/>
      <c r="H38" s="11"/>
      <c r="I38" s="11"/>
    </row>
    <row r="39" spans="1:9" ht="15.95" customHeight="1">
      <c r="A39" s="11"/>
      <c r="B39" s="11"/>
      <c r="C39" s="11"/>
      <c r="D39" s="11"/>
      <c r="E39" s="11"/>
      <c r="F39" s="11"/>
      <c r="G39" s="11"/>
      <c r="H39" s="11"/>
      <c r="I39" s="11"/>
    </row>
    <row r="40" spans="1:9" ht="15.95" customHeight="1">
      <c r="A40" s="11"/>
      <c r="B40" s="11"/>
      <c r="C40" s="11"/>
      <c r="D40" s="11"/>
      <c r="E40" s="11"/>
      <c r="F40" s="11"/>
      <c r="G40" s="11"/>
      <c r="H40" s="11"/>
      <c r="I40" s="11"/>
    </row>
    <row r="41" spans="1:9" ht="15.95" customHeight="1">
      <c r="A41" s="11"/>
      <c r="B41" s="11"/>
      <c r="C41" s="11"/>
      <c r="D41" s="11"/>
      <c r="E41" s="11"/>
      <c r="F41" s="11"/>
      <c r="G41" s="11"/>
      <c r="H41" s="11"/>
      <c r="I41" s="11"/>
    </row>
    <row r="42" spans="1:9" ht="15.95" customHeight="1">
      <c r="A42" s="11"/>
      <c r="B42" s="11"/>
      <c r="C42" s="11"/>
      <c r="D42" s="11"/>
      <c r="E42" s="11"/>
      <c r="F42" s="11"/>
      <c r="G42" s="11"/>
      <c r="H42" s="11"/>
      <c r="I42" s="11"/>
    </row>
    <row r="43" spans="1:9" ht="15.95" customHeight="1">
      <c r="A43" s="11"/>
      <c r="B43" s="11"/>
      <c r="C43" s="11"/>
      <c r="D43" s="11"/>
      <c r="E43" s="11"/>
      <c r="F43" s="11"/>
      <c r="G43" s="11"/>
      <c r="H43" s="11"/>
      <c r="I43" s="11"/>
    </row>
    <row r="44" spans="1:9" ht="15.95" customHeight="1">
      <c r="A44" s="11"/>
      <c r="B44" s="11"/>
      <c r="C44" s="11"/>
      <c r="D44" s="11"/>
      <c r="E44" s="11"/>
      <c r="F44" s="11"/>
      <c r="G44" s="11"/>
      <c r="H44" s="11"/>
      <c r="I44" s="11"/>
    </row>
    <row r="45" spans="1:9" ht="15.95" customHeight="1">
      <c r="A45" s="11"/>
      <c r="B45" s="11"/>
      <c r="C45" s="11"/>
      <c r="D45" s="11"/>
      <c r="E45" s="11"/>
      <c r="F45" s="11"/>
      <c r="G45" s="11"/>
      <c r="H45" s="11"/>
      <c r="I45" s="11"/>
    </row>
    <row r="46" spans="1:9" ht="15.95" customHeight="1">
      <c r="A46" s="11"/>
      <c r="B46" s="11"/>
      <c r="C46" s="11"/>
      <c r="D46" s="11"/>
      <c r="E46" s="11"/>
      <c r="F46" s="11"/>
      <c r="G46" s="11"/>
      <c r="H46" s="11"/>
      <c r="I46" s="11"/>
    </row>
    <row r="47" spans="1:9" ht="15.95" customHeight="1">
      <c r="A47" s="11"/>
      <c r="B47" s="11"/>
      <c r="C47" s="11"/>
      <c r="D47" s="11"/>
      <c r="E47" s="11"/>
      <c r="F47" s="11"/>
      <c r="G47" s="11"/>
      <c r="H47" s="11"/>
      <c r="I47" s="11"/>
    </row>
    <row r="48" spans="1:9" ht="15.95" customHeight="1">
      <c r="A48" s="11"/>
      <c r="B48" s="11"/>
      <c r="C48" s="11"/>
      <c r="D48" s="11"/>
      <c r="E48" s="11"/>
      <c r="F48" s="11"/>
      <c r="G48" s="11"/>
      <c r="H48" s="11"/>
      <c r="I48" s="11"/>
    </row>
    <row r="49" spans="1:9" ht="15.95" customHeight="1">
      <c r="A49" s="11"/>
      <c r="B49" s="11"/>
      <c r="C49" s="11"/>
      <c r="D49" s="11"/>
      <c r="E49" s="11"/>
      <c r="F49" s="11"/>
      <c r="G49" s="11"/>
      <c r="H49" s="11"/>
      <c r="I49" s="11"/>
    </row>
    <row r="50" spans="1:9" ht="15.95" customHeight="1">
      <c r="A50" s="11"/>
      <c r="B50" s="11"/>
      <c r="C50" s="11"/>
      <c r="D50" s="11"/>
      <c r="E50" s="11"/>
      <c r="F50" s="11"/>
      <c r="G50" s="11"/>
      <c r="H50" s="11"/>
      <c r="I50" s="11"/>
    </row>
    <row r="51" spans="1:9" ht="15.95" customHeight="1">
      <c r="A51" s="11"/>
      <c r="B51" s="11"/>
      <c r="C51" s="11"/>
      <c r="D51" s="11"/>
      <c r="E51" s="11"/>
      <c r="F51" s="11"/>
      <c r="G51" s="11"/>
      <c r="H51" s="11"/>
      <c r="I51" s="11"/>
    </row>
    <row r="52" spans="1:9" ht="15.95" customHeight="1">
      <c r="A52" s="11"/>
      <c r="B52" s="11"/>
      <c r="C52" s="11"/>
      <c r="D52" s="11"/>
      <c r="E52" s="11"/>
      <c r="F52" s="11"/>
      <c r="G52" s="11"/>
      <c r="H52" s="11"/>
      <c r="I52" s="11"/>
    </row>
    <row r="53" spans="1:9" ht="15.95" customHeight="1">
      <c r="A53" s="11"/>
      <c r="B53" s="11"/>
      <c r="C53" s="11"/>
      <c r="D53" s="11"/>
      <c r="E53" s="11"/>
      <c r="F53" s="11"/>
      <c r="G53" s="11"/>
      <c r="H53" s="11"/>
      <c r="I53" s="11"/>
    </row>
    <row r="54" spans="1:9" ht="15.95" customHeight="1">
      <c r="A54" s="11"/>
      <c r="B54" s="11"/>
      <c r="C54" s="11"/>
      <c r="D54" s="11"/>
      <c r="E54" s="11"/>
      <c r="F54" s="11"/>
      <c r="G54" s="11"/>
      <c r="H54" s="11"/>
      <c r="I54" s="11"/>
    </row>
    <row r="55" spans="1:9" ht="15.95" customHeight="1">
      <c r="A55" s="11"/>
      <c r="B55" s="11"/>
      <c r="C55" s="11"/>
      <c r="D55" s="11"/>
      <c r="E55" s="11"/>
      <c r="F55" s="11"/>
      <c r="G55" s="11"/>
      <c r="H55" s="11"/>
      <c r="I55" s="11"/>
    </row>
    <row r="56" spans="1:9" ht="15.95" customHeight="1">
      <c r="A56" s="11"/>
      <c r="B56" s="11"/>
      <c r="C56" s="11"/>
      <c r="D56" s="11"/>
      <c r="E56" s="11"/>
      <c r="F56" s="11"/>
      <c r="G56" s="11"/>
      <c r="H56" s="11"/>
      <c r="I56" s="11"/>
    </row>
    <row r="57" spans="1:9" ht="15.95" customHeight="1">
      <c r="A57" s="11"/>
      <c r="B57" s="11"/>
      <c r="C57" s="11"/>
      <c r="D57" s="11"/>
      <c r="E57" s="11"/>
      <c r="F57" s="11"/>
      <c r="G57" s="11"/>
      <c r="H57" s="11"/>
      <c r="I57" s="11"/>
    </row>
    <row r="58" spans="1:9" ht="15.95" customHeight="1">
      <c r="A58" s="11"/>
      <c r="B58" s="11"/>
      <c r="C58" s="11"/>
      <c r="D58" s="11"/>
      <c r="E58" s="11"/>
      <c r="F58" s="11"/>
      <c r="G58" s="11"/>
      <c r="H58" s="11"/>
      <c r="I58" s="11"/>
    </row>
    <row r="59" spans="1:9" ht="15.95" customHeight="1">
      <c r="A59" s="11"/>
      <c r="B59" s="11"/>
      <c r="C59" s="11"/>
      <c r="D59" s="11"/>
      <c r="E59" s="11"/>
      <c r="F59" s="11"/>
      <c r="G59" s="11"/>
      <c r="H59" s="11"/>
      <c r="I59" s="11"/>
    </row>
    <row r="60" spans="1:9" ht="15.95" customHeight="1">
      <c r="A60" s="11"/>
      <c r="B60" s="11"/>
      <c r="C60" s="11"/>
      <c r="D60" s="11"/>
      <c r="E60" s="11"/>
      <c r="F60" s="11"/>
      <c r="G60" s="11"/>
      <c r="H60" s="11"/>
      <c r="I60" s="11"/>
    </row>
    <row r="61" spans="1:9" ht="15.95" customHeight="1">
      <c r="A61" s="11"/>
      <c r="B61" s="11"/>
      <c r="C61" s="11"/>
      <c r="D61" s="11"/>
      <c r="E61" s="11"/>
      <c r="F61" s="11"/>
      <c r="G61" s="11"/>
      <c r="H61" s="11"/>
      <c r="I61" s="11"/>
    </row>
    <row r="62" spans="1:9" ht="15.95" customHeight="1">
      <c r="A62" s="11"/>
      <c r="B62" s="11"/>
      <c r="C62" s="11"/>
      <c r="D62" s="11"/>
      <c r="E62" s="11"/>
      <c r="F62" s="11"/>
      <c r="G62" s="11"/>
      <c r="H62" s="11"/>
      <c r="I62" s="11"/>
    </row>
    <row r="63" spans="1:9" ht="15.95" customHeight="1">
      <c r="A63" s="11"/>
      <c r="B63" s="11"/>
      <c r="C63" s="11"/>
      <c r="D63" s="11"/>
      <c r="E63" s="11"/>
      <c r="F63" s="11"/>
      <c r="G63" s="11"/>
      <c r="H63" s="11"/>
      <c r="I63" s="11"/>
    </row>
    <row r="64" spans="1:9" ht="15.95" customHeight="1">
      <c r="A64" s="11"/>
      <c r="B64" s="11"/>
      <c r="C64" s="11"/>
      <c r="D64" s="11"/>
      <c r="E64" s="11"/>
      <c r="F64" s="11"/>
      <c r="G64" s="11"/>
      <c r="H64" s="11"/>
      <c r="I64" s="11"/>
    </row>
    <row r="65" spans="1:9" ht="15.95" customHeight="1">
      <c r="A65" s="11"/>
      <c r="B65" s="11"/>
      <c r="C65" s="11"/>
      <c r="D65" s="11"/>
      <c r="E65" s="11"/>
      <c r="F65" s="11"/>
      <c r="G65" s="11"/>
      <c r="H65" s="11"/>
      <c r="I65" s="11"/>
    </row>
    <row r="66" spans="1:9" ht="15.95" customHeight="1">
      <c r="A66" s="11"/>
      <c r="B66" s="11"/>
      <c r="C66" s="11"/>
      <c r="D66" s="11"/>
      <c r="E66" s="11"/>
      <c r="F66" s="11"/>
      <c r="G66" s="11"/>
      <c r="H66" s="11"/>
      <c r="I66" s="11"/>
    </row>
    <row r="67" spans="1:9" ht="15.95" customHeight="1">
      <c r="A67" s="11"/>
      <c r="B67" s="11"/>
      <c r="C67" s="11"/>
      <c r="D67" s="11"/>
      <c r="E67" s="11"/>
      <c r="F67" s="11"/>
      <c r="G67" s="11"/>
      <c r="H67" s="11"/>
      <c r="I67" s="11"/>
    </row>
    <row r="68" spans="1:9" ht="15.95" customHeight="1">
      <c r="A68" s="11"/>
      <c r="B68" s="11"/>
      <c r="C68" s="11"/>
      <c r="D68" s="11"/>
      <c r="E68" s="11"/>
      <c r="F68" s="11"/>
      <c r="G68" s="11"/>
      <c r="H68" s="11"/>
      <c r="I68" s="11"/>
    </row>
    <row r="69" spans="1:9" ht="15.95" customHeight="1">
      <c r="A69" s="11"/>
      <c r="B69" s="11"/>
      <c r="C69" s="11"/>
      <c r="D69" s="11"/>
      <c r="E69" s="11"/>
      <c r="F69" s="11"/>
      <c r="G69" s="11"/>
      <c r="H69" s="11"/>
      <c r="I69" s="11"/>
    </row>
    <row r="70" spans="1:9" ht="15.95" customHeight="1">
      <c r="A70" s="11"/>
      <c r="B70" s="11"/>
      <c r="C70" s="11"/>
      <c r="D70" s="11"/>
      <c r="E70" s="11"/>
      <c r="F70" s="11"/>
      <c r="G70" s="11"/>
      <c r="H70" s="11"/>
      <c r="I70" s="11"/>
    </row>
    <row r="71" spans="1:9" ht="15.95" customHeight="1">
      <c r="A71" s="11"/>
      <c r="B71" s="11"/>
      <c r="C71" s="11"/>
      <c r="D71" s="11"/>
      <c r="E71" s="11"/>
      <c r="F71" s="11"/>
      <c r="G71" s="11"/>
      <c r="H71" s="11"/>
      <c r="I71" s="11"/>
    </row>
    <row r="72" spans="1:9" ht="15.95" customHeight="1">
      <c r="A72" s="11"/>
      <c r="B72" s="11"/>
      <c r="C72" s="11"/>
      <c r="D72" s="11"/>
      <c r="E72" s="11"/>
      <c r="F72" s="11"/>
      <c r="G72" s="11"/>
      <c r="H72" s="11"/>
      <c r="I72" s="11"/>
    </row>
    <row r="73" spans="1:9" ht="15.95" customHeight="1">
      <c r="A73" s="11"/>
      <c r="B73" s="11"/>
      <c r="C73" s="11"/>
      <c r="D73" s="11"/>
      <c r="E73" s="11"/>
      <c r="F73" s="11"/>
      <c r="G73" s="11"/>
      <c r="H73" s="11"/>
      <c r="I73" s="11"/>
    </row>
    <row r="74" spans="1:9" ht="15.95" customHeight="1">
      <c r="A74" s="11"/>
      <c r="B74" s="11"/>
      <c r="C74" s="11"/>
      <c r="D74" s="11"/>
      <c r="E74" s="11"/>
      <c r="F74" s="11"/>
      <c r="G74" s="11"/>
      <c r="H74" s="11"/>
      <c r="I74" s="11"/>
    </row>
    <row r="75" spans="1:9" ht="15.95" customHeight="1">
      <c r="A75" s="11"/>
      <c r="B75" s="11"/>
      <c r="C75" s="11"/>
      <c r="D75" s="11"/>
      <c r="E75" s="11"/>
      <c r="F75" s="11"/>
      <c r="G75" s="11"/>
      <c r="H75" s="11"/>
      <c r="I75" s="11"/>
    </row>
    <row r="76" spans="1:9" ht="15.95" customHeight="1">
      <c r="A76" s="11"/>
      <c r="B76" s="11"/>
      <c r="C76" s="11"/>
      <c r="D76" s="11"/>
      <c r="E76" s="11"/>
      <c r="F76" s="11"/>
      <c r="G76" s="11"/>
      <c r="H76" s="11"/>
      <c r="I76" s="11"/>
    </row>
    <row r="77" spans="1:9" ht="15.95" customHeight="1">
      <c r="A77" s="11"/>
      <c r="B77" s="11"/>
      <c r="C77" s="11"/>
      <c r="D77" s="11"/>
      <c r="E77" s="11"/>
      <c r="F77" s="11"/>
      <c r="G77" s="11"/>
      <c r="H77" s="11"/>
      <c r="I77" s="11"/>
    </row>
    <row r="78" spans="1:9" ht="15.95" customHeight="1">
      <c r="A78" s="11"/>
      <c r="B78" s="11"/>
      <c r="C78" s="11"/>
      <c r="D78" s="11"/>
      <c r="E78" s="11"/>
      <c r="F78" s="11"/>
      <c r="G78" s="11"/>
      <c r="H78" s="11"/>
      <c r="I78" s="11"/>
    </row>
    <row r="79" spans="1:9" ht="15.95" customHeight="1">
      <c r="A79" s="11"/>
      <c r="B79" s="11"/>
      <c r="C79" s="11"/>
      <c r="D79" s="11"/>
      <c r="E79" s="11"/>
      <c r="F79" s="11"/>
      <c r="G79" s="11"/>
      <c r="H79" s="11"/>
      <c r="I79" s="11"/>
    </row>
    <row r="80" spans="1:9" ht="15.95" customHeight="1">
      <c r="A80" s="11"/>
      <c r="B80" s="11"/>
      <c r="C80" s="11"/>
      <c r="D80" s="11"/>
      <c r="E80" s="11"/>
      <c r="F80" s="11"/>
      <c r="G80" s="11"/>
      <c r="H80" s="11"/>
      <c r="I80" s="11"/>
    </row>
    <row r="81" spans="1:9" ht="15.95" customHeight="1">
      <c r="A81" s="11"/>
      <c r="B81" s="11"/>
      <c r="C81" s="11"/>
      <c r="D81" s="11"/>
      <c r="E81" s="11"/>
      <c r="F81" s="11"/>
      <c r="G81" s="11"/>
      <c r="H81" s="11"/>
      <c r="I81" s="11"/>
    </row>
    <row r="82" spans="1:9" ht="15.95" customHeight="1">
      <c r="A82" s="11"/>
      <c r="B82" s="11"/>
      <c r="C82" s="11"/>
      <c r="D82" s="11"/>
      <c r="E82" s="11"/>
      <c r="F82" s="11"/>
      <c r="G82" s="11"/>
      <c r="H82" s="11"/>
      <c r="I82" s="11"/>
    </row>
    <row r="83" spans="1:9" ht="15.95" customHeight="1">
      <c r="A83" s="11"/>
      <c r="B83" s="11"/>
      <c r="C83" s="11"/>
      <c r="D83" s="11"/>
      <c r="E83" s="11"/>
      <c r="F83" s="11"/>
      <c r="G83" s="11"/>
      <c r="H83" s="11"/>
      <c r="I83" s="11"/>
    </row>
    <row r="84" spans="1:9" ht="15.95" customHeight="1">
      <c r="A84" s="11"/>
      <c r="B84" s="11"/>
      <c r="C84" s="11"/>
      <c r="D84" s="11"/>
      <c r="E84" s="11"/>
      <c r="F84" s="11"/>
      <c r="G84" s="11"/>
      <c r="H84" s="11"/>
      <c r="I84" s="11"/>
    </row>
    <row r="85" spans="1:9" ht="15.95" customHeight="1">
      <c r="A85" s="11"/>
      <c r="B85" s="11"/>
      <c r="C85" s="11"/>
      <c r="D85" s="11"/>
      <c r="E85" s="11"/>
      <c r="F85" s="11"/>
      <c r="G85" s="11"/>
      <c r="H85" s="11"/>
      <c r="I85" s="11"/>
    </row>
    <row r="86" spans="1:9" ht="15.95" customHeight="1">
      <c r="A86" s="11"/>
      <c r="B86" s="11"/>
      <c r="C86" s="11"/>
      <c r="D86" s="11"/>
      <c r="E86" s="11"/>
      <c r="F86" s="11"/>
      <c r="G86" s="11"/>
      <c r="H86" s="11"/>
      <c r="I86" s="11"/>
    </row>
    <row r="87" spans="1:9" ht="15.95" customHeight="1">
      <c r="A87" s="11"/>
      <c r="B87" s="11"/>
      <c r="C87" s="11"/>
      <c r="D87" s="11"/>
      <c r="E87" s="11"/>
      <c r="F87" s="11"/>
      <c r="G87" s="11"/>
      <c r="H87" s="11"/>
      <c r="I87" s="11"/>
    </row>
    <row r="88" spans="1:9" ht="15.95" customHeight="1">
      <c r="A88" s="11"/>
      <c r="B88" s="11"/>
      <c r="C88" s="11"/>
      <c r="D88" s="11"/>
      <c r="E88" s="11"/>
      <c r="F88" s="11"/>
      <c r="G88" s="11"/>
      <c r="H88" s="11"/>
      <c r="I88" s="11"/>
    </row>
    <row r="89" spans="1:9" ht="15.95" customHeight="1">
      <c r="A89" s="11"/>
      <c r="B89" s="11"/>
      <c r="C89" s="11"/>
      <c r="D89" s="11"/>
      <c r="E89" s="11"/>
      <c r="F89" s="11"/>
      <c r="G89" s="11"/>
      <c r="H89" s="11"/>
      <c r="I89" s="11"/>
    </row>
    <row r="90" spans="1:9" ht="15.95" customHeight="1">
      <c r="A90" s="11"/>
      <c r="B90" s="11"/>
      <c r="C90" s="11"/>
      <c r="D90" s="11"/>
      <c r="E90" s="11"/>
      <c r="F90" s="11"/>
      <c r="G90" s="11"/>
      <c r="H90" s="11"/>
      <c r="I90" s="11"/>
    </row>
    <row r="91" spans="1:9" ht="15.95" customHeight="1">
      <c r="A91" s="11"/>
      <c r="B91" s="11"/>
      <c r="C91" s="11"/>
      <c r="D91" s="11"/>
      <c r="E91" s="11"/>
      <c r="F91" s="11"/>
      <c r="G91" s="11"/>
      <c r="H91" s="11"/>
      <c r="I91" s="11"/>
    </row>
    <row r="92" spans="1:9" ht="15.95" customHeight="1">
      <c r="A92" s="11"/>
      <c r="B92" s="11"/>
      <c r="C92" s="11"/>
      <c r="D92" s="11"/>
      <c r="E92" s="11"/>
      <c r="F92" s="11"/>
      <c r="G92" s="11"/>
      <c r="H92" s="11"/>
      <c r="I92" s="11"/>
    </row>
    <row r="93" spans="1:9" ht="15.95" customHeight="1">
      <c r="A93" s="11"/>
      <c r="B93" s="11"/>
      <c r="C93" s="11"/>
      <c r="D93" s="11"/>
      <c r="E93" s="11"/>
      <c r="F93" s="11"/>
      <c r="G93" s="11"/>
      <c r="H93" s="11"/>
      <c r="I93" s="11"/>
    </row>
    <row r="94" spans="1:9" ht="15.95" customHeight="1">
      <c r="A94" s="11"/>
      <c r="B94" s="11"/>
      <c r="C94" s="11"/>
      <c r="D94" s="11"/>
      <c r="E94" s="11"/>
      <c r="F94" s="11"/>
      <c r="G94" s="11"/>
      <c r="H94" s="11"/>
      <c r="I94" s="11"/>
    </row>
    <row r="95" spans="1:9" ht="15.95" customHeight="1">
      <c r="A95" s="11"/>
      <c r="B95" s="11"/>
      <c r="C95" s="11"/>
      <c r="D95" s="11"/>
      <c r="E95" s="11"/>
      <c r="F95" s="11"/>
      <c r="G95" s="11"/>
      <c r="H95" s="11"/>
      <c r="I95" s="11"/>
    </row>
    <row r="96" spans="1:9" ht="15.95" customHeight="1">
      <c r="A96" s="11"/>
      <c r="B96" s="11"/>
      <c r="C96" s="11"/>
      <c r="D96" s="11"/>
      <c r="E96" s="11"/>
      <c r="F96" s="11"/>
      <c r="G96" s="11"/>
      <c r="H96" s="11"/>
      <c r="I96" s="11"/>
    </row>
    <row r="97" spans="1:9" ht="15.95" customHeight="1">
      <c r="A97" s="11"/>
      <c r="B97" s="11"/>
      <c r="C97" s="11"/>
      <c r="D97" s="11"/>
      <c r="E97" s="11"/>
      <c r="F97" s="11"/>
      <c r="G97" s="11"/>
      <c r="H97" s="11"/>
      <c r="I97" s="11"/>
    </row>
    <row r="98" spans="1:9" ht="15.95" customHeight="1">
      <c r="A98" s="11"/>
      <c r="B98" s="11"/>
      <c r="C98" s="11"/>
      <c r="D98" s="11"/>
      <c r="E98" s="11"/>
      <c r="F98" s="11"/>
      <c r="G98" s="11"/>
      <c r="H98" s="11"/>
      <c r="I98" s="11"/>
    </row>
    <row r="99" spans="1:9" ht="15.95" customHeight="1">
      <c r="A99" s="11"/>
      <c r="B99" s="11"/>
      <c r="C99" s="11"/>
      <c r="D99" s="11"/>
      <c r="E99" s="11"/>
      <c r="F99" s="11"/>
      <c r="G99" s="11"/>
      <c r="H99" s="11"/>
      <c r="I99" s="11"/>
    </row>
    <row r="100" spans="1:9" ht="15.95" customHeight="1">
      <c r="A100" s="11"/>
      <c r="B100" s="11"/>
      <c r="C100" s="11"/>
      <c r="D100" s="11"/>
      <c r="E100" s="11"/>
      <c r="F100" s="11"/>
      <c r="G100" s="11"/>
      <c r="H100" s="11"/>
      <c r="I100" s="11"/>
    </row>
    <row r="101" spans="1:9" ht="15.95" customHeight="1">
      <c r="A101" s="11"/>
      <c r="B101" s="11"/>
      <c r="C101" s="11"/>
      <c r="D101" s="11"/>
      <c r="E101" s="11"/>
      <c r="F101" s="11"/>
      <c r="G101" s="11"/>
      <c r="H101" s="11"/>
      <c r="I101" s="11"/>
    </row>
    <row r="102" spans="1:9" ht="15.95" customHeight="1">
      <c r="A102" s="11"/>
      <c r="B102" s="11"/>
      <c r="C102" s="11"/>
      <c r="D102" s="11"/>
      <c r="E102" s="11"/>
      <c r="F102" s="11"/>
      <c r="G102" s="11"/>
      <c r="H102" s="11"/>
      <c r="I102" s="11"/>
    </row>
    <row r="103" spans="1:9" ht="15.95" customHeight="1">
      <c r="A103" s="11"/>
      <c r="B103" s="11"/>
      <c r="C103" s="11"/>
      <c r="D103" s="11"/>
      <c r="E103" s="11"/>
      <c r="F103" s="11"/>
      <c r="G103" s="11"/>
      <c r="H103" s="11"/>
      <c r="I103" s="11"/>
    </row>
    <row r="104" spans="1:9" ht="15.95" customHeight="1">
      <c r="A104" s="11"/>
      <c r="B104" s="11"/>
      <c r="C104" s="11"/>
      <c r="D104" s="11"/>
      <c r="E104" s="11"/>
      <c r="F104" s="11"/>
      <c r="G104" s="11"/>
      <c r="H104" s="11"/>
      <c r="I104" s="11"/>
    </row>
    <row r="105" spans="1:9" ht="15.95" customHeight="1">
      <c r="A105" s="11"/>
      <c r="B105" s="11"/>
      <c r="C105" s="11"/>
      <c r="D105" s="11"/>
      <c r="E105" s="11"/>
      <c r="F105" s="11"/>
      <c r="G105" s="11"/>
      <c r="H105" s="11"/>
      <c r="I105" s="11"/>
    </row>
    <row r="106" spans="1:9" ht="15.95" customHeight="1">
      <c r="A106" s="11"/>
      <c r="B106" s="11"/>
      <c r="C106" s="11"/>
      <c r="D106" s="11"/>
      <c r="E106" s="11"/>
      <c r="F106" s="11"/>
      <c r="G106" s="11"/>
      <c r="H106" s="11"/>
      <c r="I106" s="11"/>
    </row>
    <row r="107" spans="1:9" ht="15.95" customHeight="1">
      <c r="A107" s="11"/>
      <c r="B107" s="11"/>
      <c r="C107" s="11"/>
      <c r="D107" s="11"/>
      <c r="E107" s="11"/>
      <c r="F107" s="11"/>
      <c r="G107" s="11"/>
      <c r="H107" s="11"/>
      <c r="I107" s="11"/>
    </row>
    <row r="108" spans="1:9" ht="15.95" customHeight="1">
      <c r="A108" s="11"/>
      <c r="B108" s="11"/>
      <c r="C108" s="11"/>
      <c r="D108" s="11"/>
      <c r="E108" s="11"/>
      <c r="F108" s="11"/>
      <c r="G108" s="11"/>
      <c r="H108" s="11"/>
      <c r="I108" s="11"/>
    </row>
    <row r="109" spans="1:9" ht="15.95" customHeight="1">
      <c r="A109" s="11"/>
      <c r="B109" s="11"/>
      <c r="C109" s="11"/>
      <c r="D109" s="11"/>
      <c r="E109" s="11"/>
      <c r="F109" s="11"/>
      <c r="G109" s="11"/>
      <c r="H109" s="11"/>
      <c r="I109" s="11"/>
    </row>
    <row r="110" spans="1:9" ht="15.95" customHeight="1">
      <c r="A110" s="11"/>
      <c r="B110" s="11"/>
      <c r="C110" s="11"/>
      <c r="D110" s="11"/>
      <c r="E110" s="11"/>
      <c r="F110" s="11"/>
      <c r="G110" s="11"/>
      <c r="H110" s="11"/>
      <c r="I110" s="11"/>
    </row>
    <row r="111" spans="1:9" ht="15.95" customHeight="1">
      <c r="A111" s="11"/>
      <c r="B111" s="11"/>
      <c r="C111" s="11"/>
      <c r="D111" s="11"/>
      <c r="E111" s="11"/>
      <c r="F111" s="11"/>
      <c r="G111" s="11"/>
      <c r="H111" s="11"/>
      <c r="I111" s="11"/>
    </row>
    <row r="112" spans="1:9" ht="15.95" customHeight="1">
      <c r="A112" s="11"/>
      <c r="B112" s="11"/>
      <c r="C112" s="11"/>
      <c r="D112" s="11"/>
      <c r="E112" s="11"/>
      <c r="F112" s="11"/>
      <c r="G112" s="11"/>
      <c r="H112" s="11"/>
      <c r="I112" s="11"/>
    </row>
    <row r="113" spans="1:9" ht="15.95" customHeight="1">
      <c r="A113" s="11"/>
      <c r="B113" s="11"/>
      <c r="C113" s="11"/>
      <c r="D113" s="11"/>
      <c r="E113" s="11"/>
      <c r="F113" s="11"/>
      <c r="G113" s="11"/>
      <c r="H113" s="11"/>
      <c r="I113" s="11"/>
    </row>
    <row r="114" spans="1:9" ht="15.95" customHeight="1">
      <c r="A114" s="11"/>
      <c r="B114" s="11"/>
      <c r="C114" s="11"/>
      <c r="D114" s="11"/>
      <c r="E114" s="11"/>
      <c r="F114" s="11"/>
      <c r="G114" s="11"/>
      <c r="H114" s="11"/>
      <c r="I114" s="11"/>
    </row>
    <row r="115" spans="1:9" ht="15.95" customHeight="1">
      <c r="A115" s="11"/>
      <c r="B115" s="11"/>
      <c r="C115" s="11"/>
      <c r="D115" s="11"/>
      <c r="E115" s="11"/>
      <c r="F115" s="11"/>
      <c r="G115" s="11"/>
      <c r="H115" s="11"/>
      <c r="I115" s="11"/>
    </row>
    <row r="116" spans="1:9" ht="15.95" customHeight="1">
      <c r="A116" s="11"/>
      <c r="B116" s="11"/>
      <c r="C116" s="11"/>
      <c r="D116" s="11"/>
      <c r="E116" s="11"/>
      <c r="F116" s="11"/>
      <c r="G116" s="11"/>
      <c r="H116" s="11"/>
      <c r="I116" s="11"/>
    </row>
    <row r="117" spans="1:9" ht="15.95" customHeight="1">
      <c r="A117" s="11"/>
      <c r="B117" s="11"/>
      <c r="C117" s="11"/>
      <c r="D117" s="11"/>
      <c r="E117" s="11"/>
      <c r="F117" s="11"/>
      <c r="G117" s="11"/>
      <c r="H117" s="11"/>
      <c r="I117" s="11"/>
    </row>
    <row r="118" spans="1:9" ht="15.95" customHeight="1">
      <c r="A118" s="11"/>
      <c r="B118" s="11"/>
      <c r="C118" s="11"/>
      <c r="D118" s="11"/>
      <c r="E118" s="11"/>
      <c r="F118" s="11"/>
      <c r="G118" s="11"/>
      <c r="H118" s="11"/>
      <c r="I118" s="11"/>
    </row>
    <row r="119" spans="1:9" ht="15.95" customHeight="1">
      <c r="A119" s="11"/>
      <c r="B119" s="11"/>
      <c r="C119" s="11"/>
      <c r="D119" s="11"/>
      <c r="E119" s="11"/>
      <c r="F119" s="11"/>
      <c r="G119" s="11"/>
      <c r="H119" s="11"/>
      <c r="I119" s="11"/>
    </row>
    <row r="120" spans="1:9" ht="15.95" customHeight="1">
      <c r="A120" s="11"/>
      <c r="B120" s="11"/>
      <c r="C120" s="11"/>
      <c r="D120" s="11"/>
      <c r="E120" s="11"/>
      <c r="F120" s="11"/>
      <c r="G120" s="11"/>
      <c r="H120" s="11"/>
      <c r="I120" s="11"/>
    </row>
    <row r="121" spans="1:9" ht="15.95" customHeight="1">
      <c r="A121" s="11"/>
      <c r="B121" s="11"/>
      <c r="C121" s="11"/>
      <c r="D121" s="11"/>
      <c r="E121" s="11"/>
      <c r="F121" s="11"/>
      <c r="G121" s="11"/>
      <c r="H121" s="11"/>
      <c r="I121" s="11"/>
    </row>
    <row r="122" spans="1:9" ht="15.95" customHeight="1">
      <c r="A122" s="11"/>
      <c r="B122" s="11"/>
      <c r="C122" s="11"/>
      <c r="D122" s="11"/>
      <c r="E122" s="11"/>
      <c r="F122" s="11"/>
      <c r="G122" s="11"/>
      <c r="H122" s="11"/>
      <c r="I122" s="11"/>
    </row>
    <row r="123" spans="1:9" ht="15.95" customHeight="1">
      <c r="A123" s="11"/>
      <c r="B123" s="11"/>
      <c r="C123" s="11"/>
      <c r="D123" s="11"/>
      <c r="E123" s="11"/>
      <c r="F123" s="11"/>
      <c r="G123" s="11"/>
      <c r="H123" s="11"/>
      <c r="I123" s="11"/>
    </row>
    <row r="124" spans="1:9" ht="15.95" customHeight="1">
      <c r="A124" s="11"/>
      <c r="B124" s="11"/>
      <c r="C124" s="11"/>
      <c r="D124" s="11"/>
      <c r="E124" s="11"/>
      <c r="F124" s="11"/>
      <c r="G124" s="11"/>
      <c r="H124" s="11"/>
      <c r="I124" s="11"/>
    </row>
    <row r="125" spans="1:9" ht="15.95" customHeight="1">
      <c r="A125" s="11"/>
      <c r="B125" s="11"/>
      <c r="C125" s="11"/>
      <c r="D125" s="11"/>
      <c r="E125" s="11"/>
      <c r="F125" s="11"/>
      <c r="G125" s="11"/>
      <c r="H125" s="11"/>
      <c r="I125" s="11"/>
    </row>
    <row r="126" spans="1:9" ht="15.95" customHeight="1">
      <c r="A126" s="11"/>
      <c r="B126" s="11"/>
      <c r="C126" s="11"/>
      <c r="D126" s="11"/>
      <c r="E126" s="11"/>
      <c r="F126" s="11"/>
      <c r="G126" s="11"/>
      <c r="H126" s="11"/>
      <c r="I126" s="11"/>
    </row>
    <row r="127" spans="1:9" ht="15.95" customHeight="1">
      <c r="A127" s="11"/>
      <c r="B127" s="11"/>
      <c r="C127" s="11"/>
      <c r="D127" s="11"/>
      <c r="E127" s="11"/>
      <c r="F127" s="11"/>
      <c r="G127" s="11"/>
      <c r="H127" s="11"/>
      <c r="I127" s="11"/>
    </row>
    <row r="128" spans="1:9" ht="15.95" customHeight="1">
      <c r="A128" s="11"/>
      <c r="B128" s="11"/>
      <c r="C128" s="11"/>
      <c r="D128" s="11"/>
      <c r="E128" s="11"/>
      <c r="F128" s="11"/>
      <c r="G128" s="11"/>
      <c r="H128" s="11"/>
      <c r="I128" s="11"/>
    </row>
    <row r="129" spans="1:9" ht="15.95" customHeight="1">
      <c r="A129" s="11"/>
      <c r="B129" s="11"/>
      <c r="C129" s="11"/>
      <c r="D129" s="11"/>
      <c r="E129" s="11"/>
      <c r="F129" s="11"/>
      <c r="G129" s="11"/>
      <c r="H129" s="11"/>
      <c r="I129" s="11"/>
    </row>
    <row r="130" spans="1:9" ht="15.95" customHeight="1">
      <c r="A130" s="11"/>
      <c r="B130" s="11"/>
      <c r="C130" s="11"/>
      <c r="D130" s="11"/>
      <c r="E130" s="11"/>
      <c r="F130" s="11"/>
      <c r="G130" s="11"/>
      <c r="H130" s="11"/>
      <c r="I130" s="11"/>
    </row>
    <row r="131" spans="1:9" ht="15.95" customHeight="1">
      <c r="A131" s="11"/>
      <c r="B131" s="11"/>
      <c r="C131" s="11"/>
      <c r="D131" s="11"/>
      <c r="E131" s="11"/>
      <c r="F131" s="11"/>
      <c r="G131" s="11"/>
      <c r="H131" s="11"/>
      <c r="I131" s="11"/>
    </row>
    <row r="132" spans="1:9" ht="15.95" customHeight="1">
      <c r="A132" s="11"/>
      <c r="B132" s="11"/>
      <c r="C132" s="11"/>
      <c r="D132" s="11"/>
      <c r="E132" s="11"/>
      <c r="F132" s="11"/>
      <c r="G132" s="11"/>
      <c r="H132" s="11"/>
      <c r="I132" s="11"/>
    </row>
    <row r="133" spans="1:9" ht="15.95" customHeight="1">
      <c r="A133" s="11"/>
      <c r="B133" s="11"/>
      <c r="C133" s="11"/>
      <c r="D133" s="11"/>
      <c r="E133" s="11"/>
      <c r="F133" s="11"/>
      <c r="G133" s="11"/>
      <c r="H133" s="11"/>
      <c r="I133" s="11"/>
    </row>
    <row r="134" spans="1:9" ht="15.95" customHeight="1">
      <c r="A134" s="11"/>
      <c r="B134" s="11"/>
      <c r="C134" s="11"/>
      <c r="D134" s="11"/>
      <c r="E134" s="11"/>
      <c r="F134" s="11"/>
      <c r="G134" s="11"/>
      <c r="H134" s="11"/>
      <c r="I134" s="11"/>
    </row>
    <row r="135" spans="1:9" ht="15.95" customHeight="1">
      <c r="A135" s="11"/>
      <c r="B135" s="11"/>
      <c r="C135" s="11"/>
      <c r="D135" s="11"/>
      <c r="E135" s="11"/>
      <c r="F135" s="11"/>
      <c r="G135" s="11"/>
      <c r="H135" s="11"/>
      <c r="I135" s="11"/>
    </row>
    <row r="136" spans="1:9" ht="15.95" customHeight="1">
      <c r="A136" s="11"/>
      <c r="B136" s="11"/>
      <c r="C136" s="11"/>
      <c r="D136" s="11"/>
      <c r="E136" s="11"/>
      <c r="F136" s="11"/>
      <c r="G136" s="11"/>
      <c r="H136" s="11"/>
      <c r="I136" s="11"/>
    </row>
    <row r="137" spans="1:9" ht="15.95" customHeight="1">
      <c r="A137" s="11"/>
      <c r="B137" s="11"/>
      <c r="C137" s="11"/>
      <c r="D137" s="11"/>
      <c r="E137" s="11"/>
      <c r="F137" s="11"/>
      <c r="G137" s="11"/>
      <c r="H137" s="11"/>
      <c r="I137" s="11"/>
    </row>
    <row r="138" spans="1:9" ht="15.95" customHeight="1">
      <c r="A138" s="11"/>
      <c r="B138" s="11"/>
      <c r="C138" s="11"/>
      <c r="D138" s="11"/>
      <c r="E138" s="11"/>
      <c r="F138" s="11"/>
      <c r="G138" s="11"/>
      <c r="H138" s="11"/>
      <c r="I138" s="11"/>
    </row>
    <row r="139" spans="1:9" ht="15.95" customHeight="1">
      <c r="A139" s="11"/>
      <c r="B139" s="11"/>
      <c r="C139" s="11"/>
      <c r="D139" s="11"/>
      <c r="E139" s="11"/>
      <c r="F139" s="11"/>
      <c r="G139" s="11"/>
      <c r="H139" s="11"/>
      <c r="I139" s="11"/>
    </row>
    <row r="140" spans="1:9" ht="15.95" customHeight="1">
      <c r="A140" s="11"/>
      <c r="B140" s="11"/>
      <c r="C140" s="11"/>
      <c r="D140" s="11"/>
      <c r="E140" s="11"/>
      <c r="F140" s="11"/>
      <c r="G140" s="11"/>
      <c r="H140" s="11"/>
      <c r="I140" s="11"/>
    </row>
    <row r="141" spans="1:9" ht="15.95" customHeight="1">
      <c r="A141" s="11"/>
      <c r="B141" s="11"/>
      <c r="C141" s="11"/>
      <c r="D141" s="11"/>
      <c r="E141" s="11"/>
      <c r="F141" s="11"/>
      <c r="G141" s="11"/>
      <c r="H141" s="11"/>
      <c r="I141" s="11"/>
    </row>
    <row r="142" spans="1:9" ht="15.95" customHeight="1">
      <c r="A142" s="11"/>
      <c r="B142" s="11"/>
      <c r="C142" s="11"/>
      <c r="D142" s="11"/>
      <c r="E142" s="11"/>
      <c r="F142" s="11"/>
      <c r="G142" s="11"/>
      <c r="H142" s="11"/>
      <c r="I142" s="11"/>
    </row>
    <row r="143" spans="1:9" ht="15.95" customHeight="1">
      <c r="A143" s="11"/>
      <c r="B143" s="11"/>
      <c r="C143" s="11"/>
      <c r="D143" s="11"/>
      <c r="E143" s="11"/>
      <c r="F143" s="11"/>
      <c r="G143" s="11"/>
      <c r="H143" s="11"/>
      <c r="I143" s="11"/>
    </row>
    <row r="144" spans="1:9" ht="15.95" customHeight="1">
      <c r="A144" s="11"/>
      <c r="B144" s="11"/>
      <c r="C144" s="11"/>
      <c r="D144" s="11"/>
      <c r="E144" s="11"/>
      <c r="F144" s="11"/>
      <c r="G144" s="11"/>
      <c r="H144" s="11"/>
      <c r="I144" s="11"/>
    </row>
    <row r="145" spans="1:9" ht="15.95" customHeight="1">
      <c r="A145" s="11"/>
      <c r="B145" s="11"/>
      <c r="C145" s="11"/>
      <c r="D145" s="11"/>
      <c r="E145" s="11"/>
      <c r="F145" s="11"/>
      <c r="G145" s="11"/>
      <c r="H145" s="11"/>
      <c r="I145" s="11"/>
    </row>
    <row r="146" spans="1:9" ht="15.95" customHeight="1">
      <c r="A146" s="11"/>
      <c r="B146" s="11"/>
      <c r="C146" s="11"/>
      <c r="D146" s="11"/>
      <c r="E146" s="11"/>
      <c r="F146" s="11"/>
      <c r="G146" s="11"/>
      <c r="H146" s="11"/>
      <c r="I146" s="11"/>
    </row>
    <row r="147" spans="1:9" ht="15.95" customHeight="1">
      <c r="A147" s="11"/>
      <c r="B147" s="11"/>
      <c r="C147" s="11"/>
      <c r="D147" s="11"/>
      <c r="E147" s="11"/>
      <c r="F147" s="11"/>
      <c r="G147" s="11"/>
      <c r="H147" s="11"/>
      <c r="I147" s="11"/>
    </row>
    <row r="148" spans="1:9" ht="15.95" customHeight="1">
      <c r="A148" s="11"/>
      <c r="B148" s="11"/>
      <c r="C148" s="11"/>
      <c r="D148" s="11"/>
      <c r="E148" s="11"/>
      <c r="F148" s="11"/>
      <c r="G148" s="11"/>
      <c r="H148" s="11"/>
      <c r="I148" s="11"/>
    </row>
    <row r="149" spans="1:9" ht="15.95" customHeight="1">
      <c r="A149" s="11"/>
      <c r="B149" s="11"/>
      <c r="C149" s="11"/>
      <c r="D149" s="11"/>
      <c r="E149" s="11"/>
      <c r="F149" s="11"/>
      <c r="G149" s="11"/>
      <c r="H149" s="11"/>
      <c r="I149" s="11"/>
    </row>
    <row r="150" spans="1:9" ht="15.95" customHeight="1">
      <c r="A150" s="11"/>
      <c r="B150" s="11"/>
      <c r="C150" s="11"/>
      <c r="D150" s="11"/>
      <c r="E150" s="11"/>
      <c r="F150" s="11"/>
      <c r="G150" s="11"/>
      <c r="H150" s="11"/>
      <c r="I150" s="11"/>
    </row>
    <row r="151" spans="1:9" ht="15.95" customHeight="1">
      <c r="A151" s="11"/>
      <c r="B151" s="11"/>
      <c r="C151" s="11"/>
      <c r="D151" s="11"/>
      <c r="E151" s="11"/>
      <c r="F151" s="11"/>
      <c r="G151" s="11"/>
      <c r="H151" s="11"/>
      <c r="I151" s="11"/>
    </row>
    <row r="152" spans="1:9" ht="15.95" customHeight="1">
      <c r="A152" s="11"/>
      <c r="B152" s="11"/>
      <c r="C152" s="11"/>
      <c r="D152" s="11"/>
      <c r="E152" s="11"/>
      <c r="F152" s="11"/>
      <c r="G152" s="11"/>
      <c r="H152" s="11"/>
      <c r="I152" s="11"/>
    </row>
    <row r="153" spans="1:9" ht="15.95" customHeight="1">
      <c r="A153" s="11"/>
      <c r="B153" s="11"/>
      <c r="C153" s="11"/>
      <c r="D153" s="11"/>
      <c r="E153" s="11"/>
      <c r="F153" s="11"/>
      <c r="G153" s="11"/>
      <c r="H153" s="11"/>
      <c r="I153" s="11"/>
    </row>
    <row r="154" spans="1:9" ht="15.95" customHeight="1">
      <c r="A154" s="11"/>
      <c r="B154" s="11"/>
      <c r="C154" s="11"/>
      <c r="D154" s="11"/>
      <c r="E154" s="11"/>
      <c r="F154" s="11"/>
      <c r="G154" s="11"/>
      <c r="H154" s="11"/>
      <c r="I154" s="11"/>
    </row>
    <row r="155" spans="1:9" ht="15.95" customHeight="1">
      <c r="A155" s="11"/>
      <c r="B155" s="11"/>
      <c r="C155" s="11"/>
      <c r="D155" s="11"/>
      <c r="E155" s="11"/>
      <c r="F155" s="11"/>
      <c r="G155" s="11"/>
      <c r="H155" s="11"/>
      <c r="I155" s="11"/>
    </row>
    <row r="156" spans="1:9" ht="15.95" customHeight="1">
      <c r="A156" s="11"/>
      <c r="B156" s="11"/>
      <c r="C156" s="11"/>
      <c r="D156" s="11"/>
      <c r="E156" s="11"/>
      <c r="F156" s="11"/>
      <c r="G156" s="11"/>
      <c r="H156" s="11"/>
      <c r="I156" s="11"/>
    </row>
    <row r="157" spans="1:9" ht="15.95" customHeight="1">
      <c r="A157" s="11"/>
      <c r="B157" s="11"/>
      <c r="C157" s="11"/>
      <c r="D157" s="11"/>
      <c r="E157" s="11"/>
      <c r="F157" s="11"/>
      <c r="G157" s="11"/>
      <c r="H157" s="11"/>
      <c r="I157" s="11"/>
    </row>
    <row r="158" spans="1:9" ht="15.95" customHeight="1">
      <c r="A158" s="11"/>
      <c r="B158" s="11"/>
      <c r="C158" s="11"/>
      <c r="D158" s="11"/>
      <c r="E158" s="11"/>
      <c r="F158" s="11"/>
      <c r="G158" s="11"/>
      <c r="H158" s="11"/>
      <c r="I158" s="11"/>
    </row>
    <row r="159" spans="1:9" ht="15.95" customHeight="1">
      <c r="A159" s="11"/>
      <c r="B159" s="11"/>
      <c r="C159" s="11"/>
      <c r="D159" s="11"/>
      <c r="E159" s="11"/>
      <c r="F159" s="11"/>
      <c r="G159" s="11"/>
      <c r="H159" s="11"/>
      <c r="I159" s="11"/>
    </row>
    <row r="160" spans="1:9" ht="15.95" customHeight="1">
      <c r="A160" s="11"/>
      <c r="B160" s="11"/>
      <c r="C160" s="11"/>
      <c r="D160" s="11"/>
      <c r="E160" s="11"/>
      <c r="F160" s="11"/>
      <c r="G160" s="11"/>
      <c r="H160" s="11"/>
      <c r="I160" s="11"/>
    </row>
    <row r="161" spans="1:9" ht="15.95" customHeight="1">
      <c r="A161" s="11"/>
      <c r="B161" s="11"/>
      <c r="C161" s="11"/>
      <c r="D161" s="11"/>
      <c r="E161" s="11"/>
      <c r="F161" s="11"/>
      <c r="G161" s="11"/>
      <c r="H161" s="11"/>
      <c r="I161" s="11"/>
    </row>
    <row r="162" spans="1:9" ht="15.95" customHeight="1">
      <c r="A162" s="11"/>
      <c r="B162" s="11"/>
      <c r="C162" s="11"/>
      <c r="D162" s="11"/>
      <c r="E162" s="11"/>
      <c r="F162" s="11"/>
      <c r="G162" s="11"/>
      <c r="H162" s="11"/>
      <c r="I162" s="11"/>
    </row>
    <row r="163" spans="1:9" ht="15.95" customHeight="1">
      <c r="A163" s="11"/>
      <c r="B163" s="11"/>
      <c r="C163" s="11"/>
      <c r="D163" s="11"/>
      <c r="E163" s="11"/>
      <c r="F163" s="11"/>
      <c r="G163" s="11"/>
      <c r="H163" s="11"/>
      <c r="I163" s="11"/>
    </row>
    <row r="164" spans="1:9" ht="15.95" customHeight="1">
      <c r="A164" s="11"/>
      <c r="B164" s="11"/>
      <c r="C164" s="11"/>
      <c r="D164" s="11"/>
      <c r="E164" s="11"/>
      <c r="F164" s="11"/>
      <c r="G164" s="11"/>
      <c r="H164" s="11"/>
      <c r="I164" s="11"/>
    </row>
    <row r="165" spans="1:9" ht="15.95" customHeight="1">
      <c r="A165" s="11"/>
      <c r="B165" s="11"/>
      <c r="C165" s="11"/>
      <c r="D165" s="11"/>
      <c r="E165" s="11"/>
      <c r="F165" s="11"/>
      <c r="G165" s="11"/>
      <c r="H165" s="11"/>
      <c r="I165" s="11"/>
    </row>
    <row r="166" spans="1:9" ht="15.95" customHeight="1">
      <c r="A166" s="11"/>
      <c r="B166" s="11"/>
      <c r="C166" s="11"/>
      <c r="D166" s="11"/>
      <c r="E166" s="11"/>
      <c r="F166" s="11"/>
      <c r="G166" s="11"/>
      <c r="H166" s="11"/>
      <c r="I166" s="11"/>
    </row>
    <row r="167" spans="1:9" ht="15.95" customHeight="1">
      <c r="A167" s="11"/>
      <c r="B167" s="11"/>
      <c r="C167" s="11"/>
      <c r="D167" s="11"/>
      <c r="E167" s="11"/>
      <c r="F167" s="11"/>
      <c r="G167" s="11"/>
      <c r="H167" s="11"/>
      <c r="I167" s="11"/>
    </row>
    <row r="168" spans="1:9" ht="15.95" customHeight="1">
      <c r="A168" s="11"/>
      <c r="B168" s="11"/>
      <c r="C168" s="11"/>
      <c r="D168" s="11"/>
      <c r="E168" s="11"/>
      <c r="F168" s="11"/>
      <c r="G168" s="11"/>
      <c r="H168" s="11"/>
      <c r="I168" s="11"/>
    </row>
    <row r="169" spans="1:9" ht="15.95" customHeight="1">
      <c r="A169" s="11"/>
      <c r="B169" s="11"/>
      <c r="C169" s="11"/>
      <c r="D169" s="11"/>
      <c r="E169" s="11"/>
      <c r="F169" s="11"/>
      <c r="G169" s="11"/>
      <c r="H169" s="11"/>
      <c r="I169" s="11"/>
    </row>
    <row r="170" spans="1:9" ht="15.95" customHeight="1">
      <c r="A170" s="11"/>
      <c r="B170" s="11"/>
      <c r="C170" s="11"/>
      <c r="D170" s="11"/>
      <c r="E170" s="11"/>
      <c r="F170" s="11"/>
      <c r="G170" s="11"/>
      <c r="H170" s="11"/>
      <c r="I170" s="11"/>
    </row>
    <row r="171" spans="1:9" ht="15.95" customHeight="1">
      <c r="A171" s="11"/>
      <c r="B171" s="11"/>
      <c r="C171" s="11"/>
      <c r="D171" s="11"/>
      <c r="E171" s="11"/>
      <c r="F171" s="11"/>
      <c r="G171" s="11"/>
      <c r="H171" s="11"/>
      <c r="I171" s="11"/>
    </row>
    <row r="172" spans="1:9" ht="15.95" customHeight="1">
      <c r="A172" s="11"/>
      <c r="B172" s="11"/>
      <c r="C172" s="11"/>
      <c r="D172" s="11"/>
      <c r="E172" s="11"/>
      <c r="F172" s="11"/>
      <c r="G172" s="11"/>
      <c r="H172" s="11"/>
      <c r="I172" s="11"/>
    </row>
    <row r="173" spans="1:9" ht="15.95" customHeight="1">
      <c r="A173" s="11"/>
      <c r="B173" s="11"/>
      <c r="C173" s="11"/>
      <c r="D173" s="11"/>
      <c r="E173" s="11"/>
      <c r="F173" s="11"/>
      <c r="G173" s="11"/>
      <c r="H173" s="11"/>
      <c r="I173" s="11"/>
    </row>
    <row r="174" spans="1:9" ht="15.95" customHeight="1">
      <c r="A174" s="11"/>
      <c r="B174" s="11"/>
      <c r="C174" s="11"/>
      <c r="D174" s="11"/>
      <c r="E174" s="11"/>
      <c r="F174" s="11"/>
      <c r="G174" s="11"/>
      <c r="H174" s="11"/>
      <c r="I174" s="11"/>
    </row>
    <row r="175" spans="1:9" ht="15.95" customHeight="1">
      <c r="A175" s="11"/>
      <c r="B175" s="11"/>
      <c r="C175" s="11"/>
      <c r="D175" s="11"/>
      <c r="E175" s="11"/>
      <c r="F175" s="11"/>
      <c r="G175" s="11"/>
      <c r="H175" s="11"/>
      <c r="I175" s="11"/>
    </row>
    <row r="176" spans="1:9" ht="15.95" customHeight="1">
      <c r="A176" s="11"/>
      <c r="B176" s="11"/>
      <c r="C176" s="11"/>
      <c r="D176" s="11"/>
      <c r="E176" s="11"/>
      <c r="F176" s="11"/>
      <c r="G176" s="11"/>
      <c r="H176" s="11"/>
      <c r="I176" s="11"/>
    </row>
    <row r="177" spans="1:9" ht="15.95" customHeight="1">
      <c r="A177" s="11"/>
      <c r="B177" s="11"/>
      <c r="C177" s="11"/>
      <c r="D177" s="11"/>
      <c r="E177" s="11"/>
      <c r="F177" s="11"/>
      <c r="G177" s="11"/>
      <c r="H177" s="11"/>
      <c r="I177" s="11"/>
    </row>
    <row r="178" spans="1:9" ht="15.95" customHeight="1">
      <c r="A178" s="11"/>
      <c r="B178" s="11"/>
      <c r="C178" s="11"/>
      <c r="D178" s="11"/>
      <c r="E178" s="11"/>
      <c r="F178" s="11"/>
      <c r="G178" s="11"/>
      <c r="H178" s="11"/>
      <c r="I178" s="11"/>
    </row>
    <row r="179" spans="1:9" ht="15.95" customHeight="1">
      <c r="A179" s="11"/>
      <c r="B179" s="11"/>
      <c r="C179" s="11"/>
      <c r="D179" s="11"/>
      <c r="E179" s="11"/>
      <c r="F179" s="11"/>
      <c r="G179" s="11"/>
      <c r="H179" s="11"/>
      <c r="I179" s="11"/>
    </row>
    <row r="180" spans="1:9" ht="15.95" customHeight="1">
      <c r="A180" s="11"/>
      <c r="B180" s="11"/>
      <c r="C180" s="11"/>
      <c r="D180" s="11"/>
      <c r="E180" s="11"/>
      <c r="F180" s="11"/>
      <c r="G180" s="11"/>
      <c r="H180" s="11"/>
      <c r="I180" s="11"/>
    </row>
    <row r="181" spans="1:9" ht="15.95" customHeight="1">
      <c r="A181" s="11"/>
      <c r="B181" s="11"/>
      <c r="C181" s="11"/>
      <c r="D181" s="11"/>
      <c r="E181" s="11"/>
      <c r="F181" s="11"/>
      <c r="G181" s="11"/>
      <c r="H181" s="11"/>
      <c r="I181" s="11"/>
    </row>
    <row r="182" spans="1:9" ht="15.95" customHeight="1">
      <c r="A182" s="11"/>
      <c r="B182" s="11"/>
      <c r="C182" s="11"/>
      <c r="D182" s="11"/>
      <c r="E182" s="11"/>
      <c r="F182" s="11"/>
      <c r="G182" s="11"/>
      <c r="H182" s="11"/>
      <c r="I182" s="11"/>
    </row>
    <row r="183" spans="1:9" ht="15.95" customHeight="1">
      <c r="A183" s="11"/>
      <c r="B183" s="11"/>
      <c r="C183" s="11"/>
      <c r="D183" s="11"/>
      <c r="E183" s="11"/>
      <c r="F183" s="11"/>
      <c r="G183" s="11"/>
      <c r="H183" s="11"/>
      <c r="I183" s="11"/>
    </row>
    <row r="184" spans="1:9" ht="15.95" customHeight="1">
      <c r="A184" s="11"/>
      <c r="B184" s="11"/>
      <c r="C184" s="11"/>
      <c r="D184" s="11"/>
      <c r="E184" s="11"/>
      <c r="F184" s="11"/>
      <c r="G184" s="11"/>
      <c r="H184" s="11"/>
      <c r="I184" s="11"/>
    </row>
    <row r="185" spans="1:9" ht="15.95" customHeight="1">
      <c r="A185" s="11"/>
      <c r="B185" s="11"/>
      <c r="C185" s="11"/>
      <c r="D185" s="11"/>
      <c r="E185" s="11"/>
      <c r="F185" s="11"/>
      <c r="G185" s="11"/>
      <c r="H185" s="11"/>
      <c r="I185" s="11"/>
    </row>
    <row r="186" spans="1:9" ht="15.95" customHeight="1">
      <c r="A186" s="11"/>
      <c r="B186" s="11"/>
      <c r="C186" s="11"/>
      <c r="D186" s="11"/>
      <c r="E186" s="11"/>
      <c r="F186" s="11"/>
      <c r="G186" s="11"/>
      <c r="H186" s="11"/>
      <c r="I186" s="11"/>
    </row>
    <row r="187" spans="1:9" ht="15.95" customHeight="1">
      <c r="A187" s="11"/>
      <c r="B187" s="11"/>
      <c r="C187" s="11"/>
      <c r="D187" s="11"/>
      <c r="E187" s="11"/>
      <c r="F187" s="11"/>
      <c r="G187" s="11"/>
      <c r="H187" s="11"/>
      <c r="I187" s="11"/>
    </row>
    <row r="188" spans="1:9" ht="15.95" customHeight="1">
      <c r="A188" s="11"/>
      <c r="B188" s="11"/>
      <c r="C188" s="11"/>
      <c r="D188" s="11"/>
      <c r="E188" s="11"/>
      <c r="F188" s="11"/>
      <c r="G188" s="11"/>
      <c r="H188" s="11"/>
      <c r="I188" s="11"/>
    </row>
    <row r="189" spans="1:9" ht="15.95" customHeight="1">
      <c r="A189" s="11"/>
      <c r="B189" s="11"/>
      <c r="C189" s="11"/>
      <c r="D189" s="11"/>
      <c r="E189" s="11"/>
      <c r="F189" s="11"/>
      <c r="G189" s="11"/>
      <c r="H189" s="11"/>
      <c r="I189" s="11"/>
    </row>
    <row r="190" spans="1:9" ht="15.95" customHeight="1">
      <c r="A190" s="11"/>
      <c r="B190" s="11"/>
      <c r="C190" s="11"/>
      <c r="D190" s="11"/>
      <c r="E190" s="11"/>
      <c r="F190" s="11"/>
      <c r="G190" s="11"/>
      <c r="H190" s="11"/>
      <c r="I190" s="11"/>
    </row>
    <row r="191" spans="1:9" ht="15.95" customHeight="1">
      <c r="A191" s="11"/>
      <c r="B191" s="11"/>
      <c r="C191" s="11"/>
      <c r="D191" s="11"/>
      <c r="E191" s="11"/>
      <c r="F191" s="11"/>
      <c r="G191" s="11"/>
      <c r="H191" s="11"/>
      <c r="I191" s="11"/>
    </row>
    <row r="192" spans="1:9" ht="15.95" customHeight="1">
      <c r="A192" s="11"/>
      <c r="B192" s="11"/>
      <c r="C192" s="11"/>
      <c r="D192" s="11"/>
      <c r="E192" s="11"/>
      <c r="F192" s="11"/>
      <c r="G192" s="11"/>
      <c r="H192" s="11"/>
      <c r="I192" s="11"/>
    </row>
    <row r="193" spans="1:9" ht="15.95" customHeight="1">
      <c r="A193" s="11"/>
      <c r="B193" s="11"/>
      <c r="C193" s="11"/>
      <c r="D193" s="11"/>
      <c r="E193" s="11"/>
      <c r="F193" s="11"/>
      <c r="G193" s="11"/>
      <c r="H193" s="11"/>
      <c r="I193" s="11"/>
    </row>
    <row r="194" spans="1:9" ht="15.95" customHeight="1">
      <c r="A194" s="11"/>
      <c r="B194" s="11"/>
      <c r="C194" s="11"/>
      <c r="D194" s="11"/>
      <c r="E194" s="11"/>
      <c r="F194" s="11"/>
      <c r="G194" s="11"/>
      <c r="H194" s="11"/>
      <c r="I194" s="11"/>
    </row>
    <row r="195" spans="1:9" ht="15.95" customHeight="1">
      <c r="A195" s="11"/>
      <c r="B195" s="11"/>
      <c r="C195" s="11"/>
      <c r="D195" s="11"/>
      <c r="E195" s="11"/>
      <c r="F195" s="11"/>
      <c r="G195" s="11"/>
      <c r="H195" s="11"/>
      <c r="I195" s="11"/>
    </row>
    <row r="196" spans="1:9" ht="15.95" customHeight="1">
      <c r="A196" s="11"/>
      <c r="B196" s="11"/>
      <c r="C196" s="11"/>
      <c r="D196" s="11"/>
      <c r="E196" s="11"/>
      <c r="F196" s="11"/>
      <c r="G196" s="11"/>
      <c r="H196" s="11"/>
      <c r="I196" s="11"/>
    </row>
    <row r="197" spans="1:9" ht="15.95" customHeight="1">
      <c r="A197" s="11"/>
      <c r="B197" s="11"/>
      <c r="C197" s="11"/>
      <c r="D197" s="11"/>
      <c r="E197" s="11"/>
      <c r="F197" s="11"/>
      <c r="G197" s="11"/>
      <c r="H197" s="11"/>
      <c r="I197" s="11"/>
    </row>
    <row r="198" spans="1:9" ht="15.95" customHeight="1">
      <c r="A198" s="11"/>
      <c r="B198" s="11"/>
      <c r="C198" s="11"/>
      <c r="D198" s="11"/>
      <c r="E198" s="11"/>
      <c r="F198" s="11"/>
      <c r="G198" s="11"/>
      <c r="H198" s="11"/>
      <c r="I198" s="11"/>
    </row>
    <row r="199" spans="1:9" ht="15.95" customHeight="1">
      <c r="A199" s="11"/>
      <c r="B199" s="11"/>
      <c r="C199" s="11"/>
      <c r="D199" s="11"/>
      <c r="E199" s="11"/>
      <c r="F199" s="11"/>
      <c r="G199" s="11"/>
      <c r="H199" s="11"/>
      <c r="I199" s="11"/>
    </row>
    <row r="200" spans="1:9" ht="15.95" customHeight="1">
      <c r="A200" s="11"/>
      <c r="B200" s="11"/>
      <c r="C200" s="11"/>
      <c r="D200" s="11"/>
      <c r="E200" s="11"/>
      <c r="F200" s="11"/>
      <c r="G200" s="11"/>
      <c r="H200" s="11"/>
      <c r="I200" s="11"/>
    </row>
    <row r="201" spans="1:9" ht="15.95" customHeight="1">
      <c r="A201" s="11"/>
      <c r="B201" s="11"/>
      <c r="C201" s="11"/>
      <c r="D201" s="11"/>
      <c r="E201" s="11"/>
      <c r="F201" s="11"/>
      <c r="G201" s="11"/>
      <c r="H201" s="11"/>
      <c r="I201" s="11"/>
    </row>
    <row r="202" spans="1:9" ht="15.95" customHeight="1">
      <c r="A202" s="11"/>
      <c r="B202" s="11"/>
      <c r="C202" s="11"/>
      <c r="D202" s="11"/>
      <c r="E202" s="11"/>
      <c r="F202" s="11"/>
      <c r="G202" s="11"/>
      <c r="H202" s="11"/>
      <c r="I202" s="11"/>
    </row>
    <row r="203" spans="1:9" ht="15.95" customHeight="1">
      <c r="A203" s="11"/>
      <c r="B203" s="11"/>
      <c r="C203" s="11"/>
      <c r="D203" s="11"/>
      <c r="E203" s="11"/>
      <c r="F203" s="11"/>
      <c r="G203" s="11"/>
      <c r="H203" s="11"/>
      <c r="I203" s="11"/>
    </row>
    <row r="204" spans="1:9" ht="15.95" customHeight="1">
      <c r="A204" s="11"/>
      <c r="B204" s="11"/>
      <c r="C204" s="11"/>
      <c r="D204" s="11"/>
      <c r="E204" s="11"/>
      <c r="F204" s="11"/>
      <c r="G204" s="11"/>
      <c r="H204" s="11"/>
      <c r="I204" s="11"/>
    </row>
    <row r="205" spans="1:9" ht="15.95" customHeight="1">
      <c r="A205" s="11"/>
      <c r="B205" s="11"/>
      <c r="C205" s="11"/>
      <c r="D205" s="11"/>
      <c r="E205" s="11"/>
      <c r="F205" s="11"/>
      <c r="G205" s="11"/>
      <c r="H205" s="11"/>
      <c r="I205" s="11"/>
    </row>
    <row r="206" spans="1:9" ht="15.95" customHeight="1">
      <c r="A206" s="11"/>
      <c r="B206" s="11"/>
      <c r="C206" s="11"/>
      <c r="D206" s="11"/>
      <c r="E206" s="11"/>
      <c r="F206" s="11"/>
      <c r="G206" s="11"/>
      <c r="H206" s="11"/>
      <c r="I206" s="11"/>
    </row>
    <row r="207" spans="1:9" ht="15.95" customHeight="1">
      <c r="A207" s="11"/>
      <c r="B207" s="11"/>
      <c r="C207" s="11"/>
      <c r="D207" s="11"/>
      <c r="E207" s="11"/>
      <c r="F207" s="11"/>
      <c r="G207" s="11"/>
      <c r="H207" s="11"/>
      <c r="I207" s="11"/>
    </row>
    <row r="208" spans="1:9" ht="15.95" customHeight="1">
      <c r="A208" s="11"/>
      <c r="B208" s="11"/>
      <c r="C208" s="11"/>
      <c r="D208" s="11"/>
      <c r="E208" s="11"/>
      <c r="F208" s="11"/>
      <c r="G208" s="11"/>
      <c r="H208" s="11"/>
      <c r="I208" s="11"/>
    </row>
    <row r="209" spans="1:9" ht="15.95" customHeight="1">
      <c r="A209" s="11"/>
      <c r="B209" s="11"/>
      <c r="C209" s="11"/>
      <c r="D209" s="11"/>
      <c r="E209" s="11"/>
      <c r="F209" s="11"/>
      <c r="G209" s="11"/>
      <c r="H209" s="11"/>
      <c r="I209" s="11"/>
    </row>
    <row r="210" spans="1:9" ht="15.95" customHeight="1">
      <c r="A210" s="11"/>
      <c r="B210" s="11"/>
      <c r="C210" s="11"/>
      <c r="D210" s="11"/>
      <c r="E210" s="11"/>
      <c r="F210" s="11"/>
      <c r="G210" s="11"/>
      <c r="H210" s="11"/>
      <c r="I210" s="11"/>
    </row>
    <row r="211" spans="1:9" ht="15.95" customHeight="1">
      <c r="A211" s="11"/>
      <c r="B211" s="11"/>
      <c r="C211" s="11"/>
      <c r="D211" s="11"/>
      <c r="E211" s="11"/>
      <c r="F211" s="11"/>
      <c r="G211" s="11"/>
      <c r="H211" s="11"/>
      <c r="I211" s="11"/>
    </row>
    <row r="212" spans="1:9" ht="15.95" customHeight="1">
      <c r="A212" s="11"/>
      <c r="B212" s="11"/>
      <c r="C212" s="11"/>
      <c r="D212" s="11"/>
      <c r="E212" s="11"/>
      <c r="F212" s="11"/>
      <c r="G212" s="11"/>
      <c r="H212" s="11"/>
      <c r="I212" s="11"/>
    </row>
    <row r="213" spans="1:9" ht="15.95" customHeight="1">
      <c r="A213" s="11"/>
      <c r="B213" s="11"/>
      <c r="C213" s="11"/>
      <c r="D213" s="11"/>
      <c r="E213" s="11"/>
      <c r="F213" s="11"/>
      <c r="G213" s="11"/>
      <c r="H213" s="11"/>
      <c r="I213" s="11"/>
    </row>
    <row r="214" spans="1:9" ht="15.95" customHeight="1">
      <c r="A214" s="11"/>
      <c r="B214" s="11"/>
      <c r="C214" s="11"/>
      <c r="D214" s="11"/>
      <c r="E214" s="11"/>
      <c r="F214" s="11"/>
      <c r="G214" s="11"/>
      <c r="H214" s="11"/>
      <c r="I214" s="11"/>
    </row>
    <row r="215" spans="1:9" ht="15.95" customHeight="1">
      <c r="A215" s="11"/>
      <c r="B215" s="11"/>
      <c r="C215" s="11"/>
      <c r="D215" s="11"/>
      <c r="E215" s="11"/>
      <c r="F215" s="11"/>
      <c r="G215" s="11"/>
      <c r="H215" s="11"/>
      <c r="I215" s="11"/>
    </row>
    <row r="216" spans="1:9" ht="15.95" customHeight="1">
      <c r="A216" s="11"/>
      <c r="B216" s="11"/>
      <c r="C216" s="11"/>
      <c r="D216" s="11"/>
      <c r="E216" s="11"/>
      <c r="F216" s="11"/>
      <c r="G216" s="11"/>
      <c r="H216" s="11"/>
      <c r="I216" s="11"/>
    </row>
    <row r="217" spans="1:9" ht="15.95" customHeight="1">
      <c r="A217" s="11"/>
      <c r="B217" s="11"/>
      <c r="C217" s="11"/>
      <c r="D217" s="11"/>
      <c r="E217" s="11"/>
      <c r="F217" s="11"/>
      <c r="G217" s="11"/>
      <c r="H217" s="11"/>
      <c r="I217" s="11"/>
    </row>
    <row r="218" spans="1:9" ht="15.95" customHeight="1">
      <c r="A218" s="11"/>
      <c r="B218" s="11"/>
      <c r="C218" s="11"/>
      <c r="D218" s="11"/>
      <c r="E218" s="11"/>
      <c r="F218" s="11"/>
      <c r="G218" s="11"/>
      <c r="H218" s="11"/>
      <c r="I218" s="11"/>
    </row>
    <row r="219" spans="1:9" ht="15.95" customHeight="1">
      <c r="A219" s="11"/>
      <c r="B219" s="11"/>
      <c r="C219" s="11"/>
      <c r="D219" s="11"/>
      <c r="E219" s="11"/>
      <c r="F219" s="11"/>
      <c r="G219" s="11"/>
      <c r="H219" s="11"/>
      <c r="I219" s="11"/>
    </row>
    <row r="220" spans="1:9" ht="15.95" customHeight="1">
      <c r="A220" s="11"/>
      <c r="B220" s="11"/>
      <c r="C220" s="11"/>
      <c r="D220" s="11"/>
      <c r="E220" s="11"/>
      <c r="F220" s="11"/>
      <c r="G220" s="11"/>
      <c r="H220" s="11"/>
      <c r="I220" s="11"/>
    </row>
    <row r="221" spans="1:9" ht="15.95" customHeight="1">
      <c r="A221" s="11"/>
      <c r="B221" s="11"/>
      <c r="C221" s="11"/>
      <c r="D221" s="11"/>
      <c r="E221" s="11"/>
      <c r="F221" s="11"/>
      <c r="G221" s="11"/>
      <c r="H221" s="11"/>
      <c r="I221" s="11"/>
    </row>
    <row r="222" spans="1:9" ht="15.95" customHeight="1">
      <c r="A222" s="11"/>
      <c r="B222" s="11"/>
      <c r="C222" s="11"/>
      <c r="D222" s="11"/>
      <c r="E222" s="11"/>
      <c r="F222" s="11"/>
      <c r="G222" s="11"/>
      <c r="H222" s="11"/>
      <c r="I222" s="11"/>
    </row>
    <row r="223" spans="1:9" ht="15.95" customHeight="1">
      <c r="A223" s="11"/>
      <c r="B223" s="11"/>
      <c r="C223" s="11"/>
      <c r="D223" s="11"/>
      <c r="E223" s="11"/>
      <c r="F223" s="11"/>
      <c r="G223" s="11"/>
      <c r="H223" s="11"/>
      <c r="I223" s="11"/>
    </row>
    <row r="224" spans="1:9" ht="15.95" customHeight="1">
      <c r="A224" s="11"/>
      <c r="B224" s="11"/>
      <c r="C224" s="11"/>
      <c r="D224" s="11"/>
      <c r="E224" s="11"/>
      <c r="F224" s="11"/>
      <c r="G224" s="11"/>
      <c r="H224" s="11"/>
      <c r="I224" s="11"/>
    </row>
    <row r="225" spans="1:9" ht="15.95" customHeight="1">
      <c r="A225" s="11"/>
      <c r="B225" s="11"/>
      <c r="C225" s="11"/>
      <c r="D225" s="11"/>
      <c r="E225" s="11"/>
      <c r="F225" s="11"/>
      <c r="G225" s="11"/>
      <c r="H225" s="11"/>
      <c r="I225" s="11"/>
    </row>
    <row r="226" spans="1:9" ht="15.95" customHeight="1">
      <c r="A226" s="11"/>
      <c r="B226" s="11"/>
      <c r="C226" s="11"/>
      <c r="D226" s="11"/>
      <c r="E226" s="11"/>
      <c r="F226" s="11"/>
      <c r="G226" s="11"/>
      <c r="H226" s="11"/>
      <c r="I226" s="11"/>
    </row>
    <row r="227" spans="1:9" ht="15.95" customHeight="1">
      <c r="A227" s="11"/>
      <c r="B227" s="11"/>
      <c r="C227" s="11"/>
      <c r="D227" s="11"/>
      <c r="E227" s="11"/>
      <c r="F227" s="11"/>
      <c r="G227" s="11"/>
      <c r="H227" s="11"/>
      <c r="I227" s="11"/>
    </row>
    <row r="228" spans="1:9" ht="15.95" customHeight="1">
      <c r="A228" s="11"/>
      <c r="B228" s="11"/>
      <c r="C228" s="11"/>
      <c r="D228" s="11"/>
      <c r="E228" s="11"/>
      <c r="F228" s="11"/>
      <c r="G228" s="11"/>
      <c r="H228" s="11"/>
      <c r="I228" s="11"/>
    </row>
    <row r="229" spans="1:9" ht="15.95" customHeight="1">
      <c r="A229" s="11"/>
      <c r="B229" s="11"/>
      <c r="C229" s="11"/>
      <c r="D229" s="11"/>
      <c r="E229" s="11"/>
      <c r="F229" s="11"/>
      <c r="G229" s="11"/>
      <c r="H229" s="11"/>
      <c r="I229" s="11"/>
    </row>
    <row r="230" spans="1:9" ht="15.95" customHeight="1">
      <c r="A230" s="11"/>
      <c r="B230" s="11"/>
      <c r="C230" s="11"/>
      <c r="D230" s="11"/>
      <c r="E230" s="11"/>
      <c r="F230" s="11"/>
      <c r="G230" s="11"/>
      <c r="H230" s="11"/>
      <c r="I230" s="11"/>
    </row>
    <row r="231" spans="1:9" ht="15.95" customHeight="1">
      <c r="A231" s="11"/>
      <c r="B231" s="11"/>
      <c r="C231" s="11"/>
      <c r="D231" s="11"/>
      <c r="E231" s="11"/>
      <c r="F231" s="11"/>
      <c r="G231" s="11"/>
      <c r="H231" s="11"/>
      <c r="I231" s="11"/>
    </row>
    <row r="232" spans="1:9" ht="15.95" customHeight="1">
      <c r="A232" s="11"/>
      <c r="B232" s="11"/>
      <c r="C232" s="11"/>
      <c r="D232" s="11"/>
      <c r="E232" s="11"/>
      <c r="F232" s="11"/>
      <c r="G232" s="11"/>
      <c r="H232" s="11"/>
      <c r="I232" s="11"/>
    </row>
    <row r="233" spans="1:9" ht="15.95" customHeight="1">
      <c r="A233" s="11"/>
      <c r="B233" s="11"/>
      <c r="C233" s="11"/>
      <c r="D233" s="11"/>
      <c r="E233" s="11"/>
      <c r="F233" s="11"/>
      <c r="G233" s="11"/>
      <c r="H233" s="11"/>
      <c r="I233" s="11"/>
    </row>
    <row r="234" spans="1:9" ht="15.95" customHeight="1">
      <c r="A234" s="11"/>
      <c r="B234" s="11"/>
      <c r="C234" s="11"/>
      <c r="D234" s="11"/>
      <c r="E234" s="11"/>
      <c r="F234" s="11"/>
      <c r="G234" s="11"/>
      <c r="H234" s="11"/>
      <c r="I234" s="11"/>
    </row>
    <row r="235" spans="1:9" ht="15.95" customHeight="1">
      <c r="A235" s="11"/>
      <c r="B235" s="11"/>
      <c r="C235" s="11"/>
      <c r="D235" s="11"/>
      <c r="E235" s="11"/>
      <c r="F235" s="11"/>
      <c r="G235" s="11"/>
      <c r="H235" s="11"/>
      <c r="I235" s="11"/>
    </row>
    <row r="236" spans="1:9" ht="15.95" customHeight="1">
      <c r="A236" s="11"/>
      <c r="B236" s="11"/>
      <c r="C236" s="11"/>
      <c r="D236" s="11"/>
      <c r="E236" s="11"/>
      <c r="F236" s="11"/>
      <c r="G236" s="11"/>
      <c r="H236" s="11"/>
      <c r="I236" s="11"/>
    </row>
    <row r="237" spans="1:9" ht="15.95" customHeight="1">
      <c r="A237" s="11"/>
      <c r="B237" s="11"/>
      <c r="C237" s="11"/>
      <c r="D237" s="11"/>
      <c r="E237" s="11"/>
      <c r="F237" s="11"/>
      <c r="G237" s="11"/>
      <c r="H237" s="11"/>
      <c r="I237" s="11"/>
    </row>
    <row r="238" spans="1:9" ht="15.95" customHeight="1">
      <c r="A238" s="11"/>
      <c r="B238" s="11"/>
      <c r="C238" s="11"/>
      <c r="D238" s="11"/>
      <c r="E238" s="11"/>
      <c r="F238" s="11"/>
      <c r="G238" s="11"/>
      <c r="H238" s="11"/>
      <c r="I238" s="11"/>
    </row>
    <row r="239" spans="1:9" ht="15.95" customHeight="1">
      <c r="A239" s="11"/>
      <c r="B239" s="11"/>
      <c r="C239" s="11"/>
      <c r="D239" s="11"/>
      <c r="E239" s="11"/>
      <c r="F239" s="11"/>
      <c r="G239" s="11"/>
      <c r="H239" s="11"/>
      <c r="I239" s="11"/>
    </row>
    <row r="240" spans="1:9" ht="15.95" customHeight="1">
      <c r="A240" s="11"/>
      <c r="B240" s="11"/>
      <c r="C240" s="11"/>
      <c r="D240" s="11"/>
      <c r="E240" s="11"/>
      <c r="F240" s="11"/>
      <c r="G240" s="11"/>
      <c r="H240" s="11"/>
      <c r="I240" s="11"/>
    </row>
    <row r="241" spans="1:9" ht="15.95" customHeight="1">
      <c r="A241" s="11"/>
      <c r="B241" s="11"/>
      <c r="C241" s="11"/>
      <c r="D241" s="11"/>
      <c r="E241" s="11"/>
      <c r="F241" s="11"/>
      <c r="G241" s="11"/>
      <c r="H241" s="11"/>
      <c r="I241" s="11"/>
    </row>
    <row r="242" spans="1:9" ht="15.95" customHeight="1">
      <c r="A242" s="11"/>
      <c r="B242" s="11"/>
      <c r="C242" s="11"/>
      <c r="D242" s="11"/>
      <c r="E242" s="11"/>
      <c r="F242" s="11"/>
      <c r="G242" s="11"/>
      <c r="H242" s="11"/>
      <c r="I242" s="11"/>
    </row>
    <row r="243" spans="1:9" ht="15.95" customHeight="1">
      <c r="A243" s="11"/>
      <c r="B243" s="11"/>
      <c r="C243" s="11"/>
      <c r="D243" s="11"/>
      <c r="E243" s="11"/>
      <c r="F243" s="11"/>
      <c r="G243" s="11"/>
      <c r="H243" s="11"/>
      <c r="I243" s="11"/>
    </row>
    <row r="244" spans="1:9" ht="15.95" customHeight="1">
      <c r="A244" s="11"/>
      <c r="B244" s="11"/>
      <c r="C244" s="11"/>
      <c r="D244" s="11"/>
      <c r="E244" s="11"/>
      <c r="F244" s="11"/>
      <c r="G244" s="11"/>
      <c r="H244" s="11"/>
      <c r="I244" s="11"/>
    </row>
    <row r="245" spans="1:9" ht="15.95" customHeight="1">
      <c r="A245" s="11"/>
      <c r="B245" s="11"/>
      <c r="C245" s="11"/>
      <c r="D245" s="11"/>
      <c r="E245" s="11"/>
      <c r="F245" s="11"/>
      <c r="G245" s="11"/>
      <c r="H245" s="11"/>
      <c r="I245" s="11"/>
    </row>
    <row r="246" spans="1:9" ht="15.95" customHeight="1">
      <c r="A246" s="11"/>
      <c r="B246" s="11"/>
      <c r="C246" s="11"/>
      <c r="D246" s="11"/>
      <c r="E246" s="11"/>
      <c r="F246" s="11"/>
      <c r="G246" s="11"/>
      <c r="H246" s="11"/>
      <c r="I246" s="11"/>
    </row>
    <row r="247" spans="1:9" ht="15.95" customHeight="1">
      <c r="A247" s="11"/>
      <c r="B247" s="11"/>
      <c r="C247" s="11"/>
      <c r="D247" s="11"/>
      <c r="E247" s="11"/>
      <c r="F247" s="11"/>
      <c r="G247" s="11"/>
      <c r="H247" s="11"/>
      <c r="I247" s="11"/>
    </row>
    <row r="248" spans="1:9" ht="15.95" customHeight="1">
      <c r="A248" s="11"/>
      <c r="B248" s="11"/>
      <c r="C248" s="11"/>
      <c r="D248" s="11"/>
      <c r="E248" s="11"/>
      <c r="F248" s="11"/>
      <c r="G248" s="11"/>
      <c r="H248" s="11"/>
      <c r="I248" s="11"/>
    </row>
    <row r="249" spans="1:9" ht="15.95" customHeight="1">
      <c r="A249" s="11"/>
      <c r="B249" s="11"/>
      <c r="C249" s="11"/>
      <c r="D249" s="11"/>
      <c r="E249" s="11"/>
      <c r="F249" s="11"/>
      <c r="G249" s="11"/>
      <c r="H249" s="11"/>
      <c r="I249" s="11"/>
    </row>
    <row r="250" spans="1:9" ht="15.95" customHeight="1">
      <c r="A250" s="11"/>
      <c r="B250" s="11"/>
      <c r="C250" s="11"/>
      <c r="D250" s="11"/>
      <c r="E250" s="11"/>
      <c r="F250" s="11"/>
      <c r="G250" s="11"/>
      <c r="H250" s="11"/>
      <c r="I250" s="11"/>
    </row>
    <row r="251" spans="1:9" ht="15.95" customHeight="1">
      <c r="A251" s="11"/>
      <c r="B251" s="11"/>
      <c r="C251" s="11"/>
      <c r="D251" s="11"/>
      <c r="E251" s="11"/>
      <c r="F251" s="11"/>
      <c r="G251" s="11"/>
      <c r="H251" s="11"/>
      <c r="I251" s="11"/>
    </row>
    <row r="252" spans="1:9" ht="15.95" customHeight="1">
      <c r="A252" s="11"/>
      <c r="B252" s="11"/>
      <c r="C252" s="11"/>
      <c r="D252" s="11"/>
      <c r="E252" s="11"/>
      <c r="F252" s="11"/>
      <c r="G252" s="11"/>
      <c r="H252" s="11"/>
      <c r="I252" s="11"/>
    </row>
    <row r="253" spans="1:9" ht="15.95" customHeight="1">
      <c r="A253" s="11"/>
      <c r="B253" s="11"/>
      <c r="C253" s="11"/>
      <c r="D253" s="11"/>
      <c r="E253" s="11"/>
      <c r="F253" s="11"/>
      <c r="G253" s="11"/>
      <c r="H253" s="11"/>
      <c r="I253" s="11"/>
    </row>
    <row r="254" spans="1:9" ht="15.95" customHeight="1">
      <c r="A254" s="11"/>
      <c r="B254" s="11"/>
      <c r="C254" s="11"/>
      <c r="D254" s="11"/>
      <c r="E254" s="11"/>
      <c r="F254" s="11"/>
      <c r="G254" s="11"/>
      <c r="H254" s="11"/>
      <c r="I254" s="11"/>
    </row>
    <row r="255" spans="1:9" ht="15.95" customHeight="1">
      <c r="A255" s="11"/>
      <c r="B255" s="11"/>
      <c r="C255" s="11"/>
      <c r="D255" s="11"/>
      <c r="E255" s="11"/>
      <c r="F255" s="11"/>
      <c r="G255" s="11"/>
      <c r="H255" s="11"/>
      <c r="I255" s="11"/>
    </row>
    <row r="256" spans="1:9" ht="15.95" customHeight="1">
      <c r="A256" s="11"/>
      <c r="B256" s="11"/>
      <c r="C256" s="11"/>
      <c r="D256" s="11"/>
      <c r="E256" s="11"/>
      <c r="F256" s="11"/>
      <c r="G256" s="11"/>
      <c r="H256" s="11"/>
      <c r="I256" s="11"/>
    </row>
    <row r="257" spans="1:9" ht="15.95" customHeight="1">
      <c r="A257" s="11"/>
      <c r="B257" s="11"/>
      <c r="C257" s="11"/>
      <c r="D257" s="11"/>
      <c r="E257" s="11"/>
      <c r="F257" s="11"/>
      <c r="G257" s="11"/>
      <c r="H257" s="11"/>
      <c r="I257" s="11"/>
    </row>
    <row r="258" spans="1:9" ht="15.95" customHeight="1">
      <c r="A258" s="11"/>
      <c r="B258" s="11"/>
      <c r="C258" s="11"/>
      <c r="D258" s="11"/>
      <c r="E258" s="11"/>
      <c r="F258" s="11"/>
      <c r="G258" s="11"/>
      <c r="H258" s="11"/>
      <c r="I258" s="11"/>
    </row>
    <row r="259" spans="1:9" ht="15.95" customHeight="1">
      <c r="A259" s="11"/>
      <c r="B259" s="11"/>
      <c r="C259" s="11"/>
      <c r="D259" s="11"/>
      <c r="E259" s="11"/>
      <c r="F259" s="11"/>
      <c r="G259" s="11"/>
      <c r="H259" s="11"/>
      <c r="I259" s="11"/>
    </row>
    <row r="260" spans="1:9" ht="15.95" customHeight="1">
      <c r="A260" s="11"/>
      <c r="B260" s="11"/>
      <c r="C260" s="11"/>
      <c r="D260" s="11"/>
      <c r="E260" s="11"/>
      <c r="F260" s="11"/>
      <c r="G260" s="11"/>
      <c r="H260" s="11"/>
      <c r="I260" s="11"/>
    </row>
    <row r="261" spans="1:9" ht="15.95" customHeight="1">
      <c r="A261" s="11"/>
      <c r="B261" s="11"/>
      <c r="C261" s="11"/>
      <c r="D261" s="11"/>
      <c r="E261" s="11"/>
      <c r="F261" s="11"/>
      <c r="G261" s="11"/>
      <c r="H261" s="11"/>
      <c r="I261" s="11"/>
    </row>
    <row r="262" spans="1:9" ht="15.95" customHeight="1">
      <c r="A262" s="11"/>
      <c r="B262" s="11"/>
      <c r="C262" s="11"/>
      <c r="D262" s="11"/>
      <c r="E262" s="11"/>
      <c r="F262" s="11"/>
      <c r="G262" s="11"/>
      <c r="H262" s="11"/>
      <c r="I262" s="11"/>
    </row>
    <row r="263" spans="1:9" ht="15.95" customHeight="1">
      <c r="A263" s="11"/>
      <c r="B263" s="11"/>
      <c r="C263" s="11"/>
      <c r="D263" s="11"/>
      <c r="E263" s="11"/>
      <c r="F263" s="11"/>
      <c r="G263" s="11"/>
      <c r="H263" s="11"/>
      <c r="I263" s="11"/>
    </row>
    <row r="264" spans="1:9" ht="15.95" customHeight="1">
      <c r="A264" s="11"/>
      <c r="B264" s="11"/>
      <c r="C264" s="11"/>
      <c r="D264" s="11"/>
      <c r="E264" s="11"/>
      <c r="F264" s="11"/>
      <c r="G264" s="11"/>
      <c r="H264" s="11"/>
      <c r="I264" s="11"/>
    </row>
    <row r="265" spans="1:9" ht="15.95" customHeight="1">
      <c r="A265" s="11"/>
      <c r="B265" s="11"/>
      <c r="C265" s="11"/>
      <c r="D265" s="11"/>
      <c r="E265" s="11"/>
      <c r="F265" s="11"/>
      <c r="G265" s="11"/>
      <c r="H265" s="11"/>
      <c r="I265" s="11"/>
    </row>
    <row r="266" spans="1:9" ht="15.95" customHeight="1">
      <c r="A266" s="11"/>
      <c r="B266" s="11"/>
      <c r="C266" s="11"/>
      <c r="D266" s="11"/>
      <c r="E266" s="11"/>
      <c r="F266" s="11"/>
      <c r="G266" s="11"/>
      <c r="H266" s="11"/>
      <c r="I266" s="11"/>
    </row>
    <row r="267" spans="1:9" ht="15.95" customHeight="1">
      <c r="A267" s="11"/>
      <c r="B267" s="11"/>
      <c r="C267" s="11"/>
      <c r="D267" s="11"/>
      <c r="E267" s="11"/>
      <c r="F267" s="11"/>
      <c r="G267" s="11"/>
      <c r="H267" s="11"/>
      <c r="I267" s="11"/>
    </row>
    <row r="268" spans="1:9" ht="15.95" customHeight="1">
      <c r="A268" s="11"/>
      <c r="B268" s="11"/>
      <c r="C268" s="11"/>
      <c r="D268" s="11"/>
      <c r="E268" s="11"/>
      <c r="F268" s="11"/>
      <c r="G268" s="11"/>
      <c r="H268" s="11"/>
      <c r="I268" s="11"/>
    </row>
    <row r="269" spans="1:9" ht="15.95" customHeight="1">
      <c r="A269" s="11"/>
      <c r="B269" s="11"/>
      <c r="C269" s="11"/>
      <c r="D269" s="11"/>
      <c r="E269" s="11"/>
      <c r="F269" s="11"/>
      <c r="G269" s="11"/>
      <c r="H269" s="11"/>
      <c r="I269" s="11"/>
    </row>
    <row r="270" spans="1:9" ht="15.95" customHeight="1">
      <c r="A270" s="11"/>
      <c r="B270" s="11"/>
      <c r="C270" s="11"/>
      <c r="D270" s="11"/>
      <c r="E270" s="11"/>
      <c r="F270" s="11"/>
      <c r="G270" s="11"/>
      <c r="H270" s="11"/>
      <c r="I270" s="11"/>
    </row>
    <row r="271" spans="1:9" ht="15.95" customHeight="1">
      <c r="A271" s="10"/>
      <c r="B271" s="10"/>
    </row>
    <row r="272" spans="1:9" ht="15.95" customHeight="1">
      <c r="A272" s="10"/>
      <c r="B272" s="10"/>
    </row>
    <row r="273" spans="1:2" ht="15.95" customHeight="1">
      <c r="A273" s="10"/>
      <c r="B273" s="10"/>
    </row>
    <row r="274" spans="1:2" ht="15.95" customHeight="1">
      <c r="A274" s="10"/>
      <c r="B274" s="10"/>
    </row>
    <row r="275" spans="1:2" ht="15.95" customHeight="1">
      <c r="A275" s="10"/>
      <c r="B275" s="10"/>
    </row>
    <row r="276" spans="1:2" ht="15.95" customHeight="1">
      <c r="A276" s="10"/>
      <c r="B276" s="10"/>
    </row>
    <row r="277" spans="1:2" ht="15.95" customHeight="1">
      <c r="A277" s="10"/>
      <c r="B277" s="10"/>
    </row>
    <row r="278" spans="1:2" ht="15.95" customHeight="1">
      <c r="A278" s="10"/>
      <c r="B278" s="10"/>
    </row>
    <row r="279" spans="1:2" ht="15.95" customHeight="1">
      <c r="A279" s="10"/>
      <c r="B279" s="10"/>
    </row>
    <row r="280" spans="1:2" ht="15.95" customHeight="1">
      <c r="A280" s="10"/>
      <c r="B280" s="10"/>
    </row>
    <row r="281" spans="1:2" ht="15.95" customHeight="1">
      <c r="A281" s="10"/>
      <c r="B281" s="10"/>
    </row>
    <row r="282" spans="1:2" ht="15.95" customHeight="1">
      <c r="A282" s="10"/>
      <c r="B282" s="10"/>
    </row>
    <row r="283" spans="1:2" ht="15.95" customHeight="1">
      <c r="A283" s="10"/>
      <c r="B283" s="10"/>
    </row>
    <row r="284" spans="1:2" ht="15.95" customHeight="1">
      <c r="A284" s="10"/>
      <c r="B284" s="10"/>
    </row>
    <row r="285" spans="1:2" ht="15.95" customHeight="1">
      <c r="A285" s="10"/>
      <c r="B285" s="10"/>
    </row>
    <row r="286" spans="1:2" ht="15.95" customHeight="1">
      <c r="A286" s="10"/>
      <c r="B286" s="10"/>
    </row>
    <row r="287" spans="1:2" ht="15.95" customHeight="1">
      <c r="A287" s="10"/>
      <c r="B287" s="10"/>
    </row>
    <row r="288" spans="1:2" ht="15.95" customHeight="1">
      <c r="A288" s="10"/>
      <c r="B288" s="10"/>
    </row>
    <row r="289" spans="1:2" ht="15.95" customHeight="1">
      <c r="A289" s="10"/>
      <c r="B289" s="10"/>
    </row>
    <row r="290" spans="1:2" ht="15.95" customHeight="1">
      <c r="A290" s="10"/>
      <c r="B290" s="10"/>
    </row>
    <row r="291" spans="1:2" ht="15.95" customHeight="1">
      <c r="A291" s="10"/>
      <c r="B291" s="10"/>
    </row>
    <row r="292" spans="1:2" ht="15.95" customHeight="1">
      <c r="A292" s="10"/>
      <c r="B292" s="10"/>
    </row>
    <row r="293" spans="1:2" ht="15.95" customHeight="1">
      <c r="A293" s="10"/>
      <c r="B293" s="10"/>
    </row>
    <row r="294" spans="1:2" ht="15.95" customHeight="1">
      <c r="A294" s="10"/>
      <c r="B294" s="10"/>
    </row>
    <row r="295" spans="1:2" ht="15.95" customHeight="1">
      <c r="A295" s="10"/>
      <c r="B295" s="10"/>
    </row>
    <row r="296" spans="1:2" ht="15.95" customHeight="1">
      <c r="A296" s="10"/>
      <c r="B296" s="10"/>
    </row>
    <row r="297" spans="1:2" ht="15.95" customHeight="1">
      <c r="A297" s="10"/>
      <c r="B297" s="10"/>
    </row>
    <row r="298" spans="1:2" ht="15.95" customHeight="1">
      <c r="A298" s="10"/>
      <c r="B298" s="10"/>
    </row>
    <row r="299" spans="1:2" ht="15.95" customHeight="1">
      <c r="A299" s="10"/>
      <c r="B299" s="10"/>
    </row>
    <row r="300" spans="1:2" ht="15.95" customHeight="1">
      <c r="A300" s="10"/>
      <c r="B300" s="10"/>
    </row>
    <row r="301" spans="1:2" ht="15.95" customHeight="1">
      <c r="A301" s="10"/>
      <c r="B301" s="10"/>
    </row>
    <row r="302" spans="1:2" ht="15.95" customHeight="1">
      <c r="A302" s="10"/>
      <c r="B302" s="10"/>
    </row>
    <row r="303" spans="1:2" ht="15.95" customHeight="1">
      <c r="A303" s="10"/>
      <c r="B303" s="10"/>
    </row>
    <row r="304" spans="1:2" ht="15.95" customHeight="1">
      <c r="A304" s="10"/>
      <c r="B304" s="10"/>
    </row>
    <row r="305" spans="1:2" ht="15.95" customHeight="1">
      <c r="A305" s="10"/>
      <c r="B305" s="10"/>
    </row>
    <row r="306" spans="1:2" ht="15.95" customHeight="1">
      <c r="A306" s="10"/>
      <c r="B306" s="10"/>
    </row>
    <row r="307" spans="1:2" ht="15.95" customHeight="1">
      <c r="A307" s="10"/>
      <c r="B307" s="10"/>
    </row>
    <row r="308" spans="1:2" ht="15.95" customHeight="1">
      <c r="A308" s="10"/>
      <c r="B308" s="10"/>
    </row>
    <row r="309" spans="1:2" ht="15.95" customHeight="1">
      <c r="A309" s="10"/>
      <c r="B309" s="10"/>
    </row>
    <row r="310" spans="1:2" ht="15.95" customHeight="1">
      <c r="A310" s="10"/>
      <c r="B310" s="10"/>
    </row>
    <row r="311" spans="1:2" ht="15.95" customHeight="1">
      <c r="A311" s="10"/>
      <c r="B311" s="10"/>
    </row>
    <row r="312" spans="1:2" ht="15.95" customHeight="1">
      <c r="A312" s="10"/>
      <c r="B312" s="10"/>
    </row>
    <row r="313" spans="1:2" ht="15.95" customHeight="1">
      <c r="A313" s="10"/>
      <c r="B313" s="10"/>
    </row>
    <row r="314" spans="1:2" ht="15.95" customHeight="1">
      <c r="A314" s="10"/>
      <c r="B314" s="10"/>
    </row>
    <row r="315" spans="1:2" ht="15.95" customHeight="1">
      <c r="A315" s="10"/>
      <c r="B315" s="10"/>
    </row>
    <row r="316" spans="1:2" ht="15.95" customHeight="1">
      <c r="A316" s="10"/>
      <c r="B316" s="10"/>
    </row>
    <row r="317" spans="1:2" ht="15.95" customHeight="1">
      <c r="A317" s="10"/>
      <c r="B317" s="10"/>
    </row>
    <row r="318" spans="1:2" ht="15.95" customHeight="1">
      <c r="A318" s="10"/>
      <c r="B318" s="10"/>
    </row>
    <row r="319" spans="1:2" ht="15.95" customHeight="1">
      <c r="A319" s="10"/>
      <c r="B319" s="10"/>
    </row>
    <row r="320" spans="1:2" ht="15.95" customHeight="1">
      <c r="A320" s="10"/>
      <c r="B320" s="10"/>
    </row>
    <row r="321" spans="1:2" ht="15.95" customHeight="1">
      <c r="A321" s="10"/>
      <c r="B321" s="10"/>
    </row>
    <row r="322" spans="1:2" ht="15.95" customHeight="1">
      <c r="A322" s="10"/>
      <c r="B322" s="10"/>
    </row>
    <row r="323" spans="1:2" ht="15.95" customHeight="1">
      <c r="A323" s="10"/>
      <c r="B323" s="10"/>
    </row>
    <row r="324" spans="1:2" ht="15.95" customHeight="1">
      <c r="A324" s="10"/>
      <c r="B324" s="10"/>
    </row>
    <row r="325" spans="1:2" ht="15.95" customHeight="1">
      <c r="A325" s="10"/>
      <c r="B325" s="10"/>
    </row>
    <row r="326" spans="1:2" ht="15.95" customHeight="1">
      <c r="A326" s="10"/>
      <c r="B326" s="10"/>
    </row>
    <row r="327" spans="1:2" ht="15.95" customHeight="1">
      <c r="A327" s="10"/>
      <c r="B327" s="10"/>
    </row>
    <row r="328" spans="1:2" ht="15.95" customHeight="1">
      <c r="A328" s="10"/>
      <c r="B328" s="10"/>
    </row>
    <row r="329" spans="1:2" ht="15.95" customHeight="1">
      <c r="A329" s="10"/>
      <c r="B329" s="10"/>
    </row>
    <row r="330" spans="1:2" ht="15.95" customHeight="1">
      <c r="A330" s="10"/>
      <c r="B330" s="10"/>
    </row>
    <row r="331" spans="1:2" ht="15.95" customHeight="1">
      <c r="A331" s="10"/>
      <c r="B331" s="10"/>
    </row>
    <row r="332" spans="1:2" ht="15.95" customHeight="1">
      <c r="A332" s="10"/>
      <c r="B332" s="10"/>
    </row>
    <row r="333" spans="1:2" ht="15.95" customHeight="1">
      <c r="A333" s="10"/>
      <c r="B333" s="10"/>
    </row>
    <row r="334" spans="1:2" ht="15.95" customHeight="1">
      <c r="A334" s="10"/>
      <c r="B334" s="10"/>
    </row>
    <row r="335" spans="1:2" ht="15.95" customHeight="1">
      <c r="A335" s="10"/>
      <c r="B335" s="10"/>
    </row>
    <row r="336" spans="1:2" ht="15.95" customHeight="1">
      <c r="A336" s="10"/>
      <c r="B336" s="10"/>
    </row>
    <row r="337" spans="1:2" ht="15.95" customHeight="1">
      <c r="A337" s="10"/>
      <c r="B337" s="10"/>
    </row>
    <row r="338" spans="1:2" ht="15.95" customHeight="1">
      <c r="A338" s="10"/>
      <c r="B338" s="10"/>
    </row>
    <row r="339" spans="1:2" ht="15.95" customHeight="1">
      <c r="A339" s="10"/>
      <c r="B339" s="10"/>
    </row>
    <row r="340" spans="1:2" ht="15.95" customHeight="1">
      <c r="A340" s="10"/>
      <c r="B340" s="10"/>
    </row>
    <row r="341" spans="1:2" ht="15.95" customHeight="1">
      <c r="A341" s="10"/>
      <c r="B341" s="10"/>
    </row>
    <row r="342" spans="1:2" ht="15.95" customHeight="1">
      <c r="A342" s="10"/>
      <c r="B342" s="10"/>
    </row>
    <row r="343" spans="1:2" ht="15.95" customHeight="1">
      <c r="A343" s="10"/>
      <c r="B343" s="10"/>
    </row>
    <row r="344" spans="1:2" ht="15.95" customHeight="1">
      <c r="A344" s="10"/>
      <c r="B344" s="10"/>
    </row>
    <row r="345" spans="1:2" ht="15.95" customHeight="1">
      <c r="A345" s="10"/>
      <c r="B345" s="10"/>
    </row>
    <row r="346" spans="1:2" ht="15.95" customHeight="1">
      <c r="A346" s="10"/>
      <c r="B346" s="10"/>
    </row>
    <row r="347" spans="1:2" ht="15.95" customHeight="1">
      <c r="A347" s="10"/>
      <c r="B347" s="10"/>
    </row>
    <row r="348" spans="1:2" ht="15.95" customHeight="1">
      <c r="A348" s="10"/>
      <c r="B348" s="10"/>
    </row>
    <row r="349" spans="1:2" ht="15.95" customHeight="1">
      <c r="A349" s="10"/>
      <c r="B349" s="10"/>
    </row>
    <row r="350" spans="1:2" ht="15.95" customHeight="1">
      <c r="A350" s="10"/>
      <c r="B350" s="10"/>
    </row>
    <row r="351" spans="1:2" ht="15.95" customHeight="1">
      <c r="A351" s="10"/>
      <c r="B351" s="10"/>
    </row>
    <row r="352" spans="1:2" ht="15.95" customHeight="1">
      <c r="A352" s="10"/>
      <c r="B352" s="10"/>
    </row>
    <row r="353" spans="1:2" ht="15.95" customHeight="1">
      <c r="A353" s="10"/>
      <c r="B353" s="10"/>
    </row>
    <row r="354" spans="1:2" ht="15.95" customHeight="1">
      <c r="A354" s="10"/>
      <c r="B354" s="10"/>
    </row>
    <row r="355" spans="1:2" ht="15.95" customHeight="1">
      <c r="A355" s="10"/>
      <c r="B355" s="10"/>
    </row>
    <row r="356" spans="1:2" ht="15.95" customHeight="1">
      <c r="A356" s="10"/>
      <c r="B356" s="10"/>
    </row>
    <row r="357" spans="1:2" ht="15.95" customHeight="1">
      <c r="A357" s="10"/>
      <c r="B357" s="10"/>
    </row>
    <row r="358" spans="1:2" ht="15.95" customHeight="1">
      <c r="A358" s="10"/>
      <c r="B358" s="10"/>
    </row>
    <row r="359" spans="1:2" ht="15.95" customHeight="1">
      <c r="A359" s="10"/>
      <c r="B359" s="10"/>
    </row>
    <row r="360" spans="1:2" ht="15.95" customHeight="1">
      <c r="A360" s="10"/>
      <c r="B360" s="10"/>
    </row>
    <row r="361" spans="1:2" ht="15.95" customHeight="1">
      <c r="A361" s="10"/>
      <c r="B361" s="10"/>
    </row>
    <row r="362" spans="1:2" ht="15.95" customHeight="1">
      <c r="A362" s="10"/>
      <c r="B362" s="10"/>
    </row>
    <row r="363" spans="1:2" ht="15.95" customHeight="1">
      <c r="A363" s="10"/>
      <c r="B363" s="10"/>
    </row>
    <row r="364" spans="1:2" ht="15.95" customHeight="1">
      <c r="A364" s="10"/>
      <c r="B364" s="10"/>
    </row>
    <row r="365" spans="1:2" ht="15.95" customHeight="1">
      <c r="A365" s="10"/>
      <c r="B365" s="10"/>
    </row>
    <row r="366" spans="1:2" ht="15.95" customHeight="1">
      <c r="A366" s="10"/>
      <c r="B366" s="10"/>
    </row>
    <row r="367" spans="1:2" ht="15.95" customHeight="1">
      <c r="A367" s="10"/>
      <c r="B367" s="10"/>
    </row>
    <row r="368" spans="1:2" ht="15.95" customHeight="1">
      <c r="A368" s="10"/>
      <c r="B368" s="10"/>
    </row>
    <row r="369" spans="1:2" ht="15.95" customHeight="1">
      <c r="A369" s="10"/>
      <c r="B369" s="10"/>
    </row>
    <row r="370" spans="1:2" ht="15.95" customHeight="1">
      <c r="A370" s="10"/>
      <c r="B370" s="10"/>
    </row>
    <row r="371" spans="1:2" ht="15.95" customHeight="1">
      <c r="A371" s="10"/>
      <c r="B371" s="10"/>
    </row>
    <row r="372" spans="1:2" ht="15.95" customHeight="1">
      <c r="A372" s="10"/>
      <c r="B372" s="10"/>
    </row>
    <row r="373" spans="1:2" ht="15.95" customHeight="1">
      <c r="A373" s="10"/>
      <c r="B373" s="10"/>
    </row>
    <row r="374" spans="1:2" ht="15.95" customHeight="1">
      <c r="A374" s="10"/>
      <c r="B374" s="10"/>
    </row>
    <row r="375" spans="1:2" ht="15.95" customHeight="1">
      <c r="A375" s="10"/>
      <c r="B375" s="10"/>
    </row>
    <row r="376" spans="1:2" ht="15.95" customHeight="1">
      <c r="A376" s="10"/>
      <c r="B376" s="10"/>
    </row>
    <row r="377" spans="1:2" ht="15.95" customHeight="1">
      <c r="A377" s="10"/>
      <c r="B377" s="10"/>
    </row>
    <row r="378" spans="1:2" ht="15.95" customHeight="1">
      <c r="A378" s="10"/>
      <c r="B378" s="10"/>
    </row>
    <row r="379" spans="1:2" ht="15.95" customHeight="1">
      <c r="A379" s="10"/>
      <c r="B379" s="10"/>
    </row>
    <row r="380" spans="1:2" ht="15.95" customHeight="1">
      <c r="A380" s="10"/>
      <c r="B380" s="10"/>
    </row>
    <row r="381" spans="1:2" ht="15.95" customHeight="1">
      <c r="A381" s="10"/>
      <c r="B381" s="10"/>
    </row>
    <row r="382" spans="1:2" ht="15.95" customHeight="1">
      <c r="A382" s="10"/>
      <c r="B382" s="10"/>
    </row>
    <row r="383" spans="1:2" ht="15.95" customHeight="1">
      <c r="A383" s="10"/>
      <c r="B383" s="10"/>
    </row>
    <row r="384" spans="1:2" ht="15.95" customHeight="1">
      <c r="A384" s="10"/>
      <c r="B384" s="10"/>
    </row>
    <row r="385" spans="1:2" ht="15.95" customHeight="1">
      <c r="A385" s="10"/>
      <c r="B385" s="10"/>
    </row>
    <row r="386" spans="1:2" ht="15.95" customHeight="1">
      <c r="A386" s="10"/>
      <c r="B386" s="10"/>
    </row>
  </sheetData>
  <mergeCells count="2">
    <mergeCell ref="A32:I32"/>
    <mergeCell ref="A33:I33"/>
  </mergeCells>
  <pageMargins left="0.875" right="0.32" top="0.94488188976377996" bottom="1.49606299212598" header="0.511811023622047" footer="1.1811023622047201"/>
  <pageSetup paperSize="9" firstPageNumber="344"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7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4"/>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9.140625" style="73"/>
    <col min="10" max="10" width="9.140625" style="356"/>
    <col min="11" max="16384" width="9.140625" style="86"/>
  </cols>
  <sheetData>
    <row r="1" spans="1:10" s="66" customFormat="1" ht="24" customHeight="1">
      <c r="A1" s="63" t="s">
        <v>690</v>
      </c>
      <c r="B1" s="64"/>
      <c r="C1" s="65"/>
      <c r="D1" s="65"/>
      <c r="E1" s="65"/>
      <c r="F1" s="65"/>
      <c r="G1" s="65"/>
      <c r="H1" s="65"/>
      <c r="I1" s="65"/>
      <c r="J1" s="356"/>
    </row>
    <row r="2" spans="1:10" s="67" customFormat="1" ht="20.100000000000001" customHeight="1">
      <c r="A2" s="67" t="s">
        <v>68</v>
      </c>
      <c r="B2" s="68"/>
      <c r="C2" s="68"/>
      <c r="D2" s="68"/>
      <c r="E2" s="68"/>
      <c r="F2" s="68"/>
      <c r="G2" s="68"/>
      <c r="H2" s="68"/>
      <c r="I2" s="68"/>
      <c r="J2" s="356"/>
    </row>
    <row r="3" spans="1:10" s="66" customFormat="1" ht="6" customHeight="1">
      <c r="A3" s="63"/>
      <c r="B3" s="64"/>
      <c r="C3" s="65"/>
      <c r="D3" s="65"/>
      <c r="E3" s="65"/>
      <c r="F3" s="65"/>
      <c r="G3" s="65"/>
      <c r="H3" s="65"/>
      <c r="I3" s="65"/>
      <c r="J3" s="356"/>
    </row>
    <row r="4" spans="1:10" s="74" customFormat="1" ht="20.100000000000001" customHeight="1">
      <c r="A4" s="71"/>
      <c r="B4" s="72"/>
      <c r="C4" s="73"/>
      <c r="E4" s="73"/>
      <c r="F4" s="49"/>
      <c r="G4" s="49"/>
      <c r="H4" s="49" t="s">
        <v>1</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8"/>
      <c r="B6" s="93"/>
      <c r="C6" s="77"/>
      <c r="D6" s="77"/>
      <c r="E6" s="77"/>
      <c r="F6" s="77"/>
      <c r="G6" s="77"/>
      <c r="H6" s="77"/>
      <c r="I6" s="77"/>
      <c r="J6" s="356"/>
    </row>
    <row r="7" spans="1:10" s="74" customFormat="1" ht="23.25" customHeight="1">
      <c r="A7" s="80" t="s">
        <v>30</v>
      </c>
      <c r="B7" s="89">
        <f t="shared" ref="B7:D7" si="0">SUM(B8:B31)</f>
        <v>2538</v>
      </c>
      <c r="C7" s="89">
        <f t="shared" si="0"/>
        <v>9824</v>
      </c>
      <c r="D7" s="89">
        <f t="shared" si="0"/>
        <v>10358</v>
      </c>
      <c r="E7" s="89">
        <v>9064</v>
      </c>
      <c r="F7" s="89">
        <v>9174</v>
      </c>
      <c r="G7" s="89">
        <v>9186.7200000000012</v>
      </c>
      <c r="H7" s="89">
        <v>9428.9399999999987</v>
      </c>
      <c r="I7" s="89">
        <v>9356.4999999999982</v>
      </c>
      <c r="J7" s="356"/>
    </row>
    <row r="8" spans="1:10" s="74" customFormat="1" ht="20.25" customHeight="1">
      <c r="A8" s="38" t="s">
        <v>3</v>
      </c>
      <c r="B8" s="90">
        <v>0</v>
      </c>
      <c r="C8" s="90">
        <v>0</v>
      </c>
      <c r="D8" s="90">
        <v>0</v>
      </c>
      <c r="E8" s="451">
        <v>0</v>
      </c>
      <c r="F8" s="451">
        <v>0</v>
      </c>
      <c r="G8" s="451">
        <v>0</v>
      </c>
      <c r="H8" s="451">
        <v>0</v>
      </c>
      <c r="I8" s="451">
        <v>0</v>
      </c>
      <c r="J8" s="356"/>
    </row>
    <row r="9" spans="1:10" s="74" customFormat="1" ht="20.25" customHeight="1">
      <c r="A9" s="399" t="s">
        <v>4</v>
      </c>
      <c r="B9" s="91"/>
      <c r="C9" s="91"/>
      <c r="D9" s="91"/>
      <c r="E9" s="451"/>
      <c r="F9" s="451"/>
      <c r="G9" s="451"/>
      <c r="H9" s="451"/>
      <c r="I9" s="451"/>
      <c r="J9" s="356"/>
    </row>
    <row r="10" spans="1:10" s="74" customFormat="1" ht="20.25" customHeight="1">
      <c r="A10" s="38" t="s">
        <v>5</v>
      </c>
      <c r="B10" s="90">
        <v>0</v>
      </c>
      <c r="C10" s="91">
        <v>1</v>
      </c>
      <c r="D10" s="91">
        <v>1</v>
      </c>
      <c r="E10" s="451">
        <v>1</v>
      </c>
      <c r="F10" s="451">
        <v>0</v>
      </c>
      <c r="G10" s="451">
        <v>0</v>
      </c>
      <c r="H10" s="451">
        <v>0</v>
      </c>
      <c r="I10" s="451">
        <v>0</v>
      </c>
      <c r="J10" s="356"/>
    </row>
    <row r="11" spans="1:10" s="74" customFormat="1" ht="20.25" customHeight="1">
      <c r="A11" s="399" t="s">
        <v>6</v>
      </c>
      <c r="B11" s="91"/>
      <c r="C11" s="91"/>
      <c r="D11" s="91"/>
      <c r="E11" s="451"/>
      <c r="F11" s="451"/>
      <c r="G11" s="451"/>
      <c r="H11" s="451"/>
      <c r="I11" s="451"/>
      <c r="J11" s="356"/>
    </row>
    <row r="12" spans="1:10" s="74" customFormat="1" ht="20.25" customHeight="1">
      <c r="A12" s="38" t="s">
        <v>7</v>
      </c>
      <c r="B12" s="91">
        <v>94</v>
      </c>
      <c r="C12" s="91">
        <v>66</v>
      </c>
      <c r="D12" s="91">
        <v>66</v>
      </c>
      <c r="E12" s="90">
        <v>165</v>
      </c>
      <c r="F12" s="90">
        <v>165</v>
      </c>
      <c r="G12" s="90">
        <v>165</v>
      </c>
      <c r="H12" s="90">
        <v>165</v>
      </c>
      <c r="I12" s="90">
        <v>129</v>
      </c>
      <c r="J12" s="356"/>
    </row>
    <row r="13" spans="1:10" s="74" customFormat="1" ht="20.25" customHeight="1">
      <c r="A13" s="399" t="s">
        <v>8</v>
      </c>
      <c r="B13" s="91"/>
      <c r="C13" s="91"/>
      <c r="D13" s="91"/>
      <c r="E13" s="451"/>
      <c r="F13" s="451"/>
      <c r="G13" s="451"/>
      <c r="H13" s="451"/>
      <c r="I13" s="451"/>
      <c r="J13" s="356"/>
    </row>
    <row r="14" spans="1:10" s="74" customFormat="1" ht="20.25" customHeight="1">
      <c r="A14" s="38" t="s">
        <v>9</v>
      </c>
      <c r="B14" s="90">
        <v>0</v>
      </c>
      <c r="C14" s="90">
        <v>0</v>
      </c>
      <c r="D14" s="90">
        <v>0</v>
      </c>
      <c r="E14" s="451">
        <v>0</v>
      </c>
      <c r="F14" s="451">
        <v>0</v>
      </c>
      <c r="G14" s="451">
        <v>0</v>
      </c>
      <c r="H14" s="451">
        <v>0</v>
      </c>
      <c r="I14" s="451">
        <v>0</v>
      </c>
      <c r="J14" s="356"/>
    </row>
    <row r="15" spans="1:10" s="74" customFormat="1" ht="20.25" customHeight="1">
      <c r="A15" s="399" t="s">
        <v>31</v>
      </c>
      <c r="B15" s="91"/>
      <c r="C15" s="91"/>
      <c r="D15" s="91"/>
      <c r="E15" s="451"/>
      <c r="F15" s="451"/>
      <c r="G15" s="451"/>
      <c r="H15" s="451"/>
      <c r="I15" s="451"/>
      <c r="J15" s="356"/>
    </row>
    <row r="16" spans="1:10" s="74" customFormat="1" ht="20.25" customHeight="1">
      <c r="A16" s="38" t="s">
        <v>11</v>
      </c>
      <c r="B16" s="90">
        <v>0</v>
      </c>
      <c r="C16" s="91">
        <v>1</v>
      </c>
      <c r="D16" s="91">
        <v>1</v>
      </c>
      <c r="E16" s="451">
        <v>0</v>
      </c>
      <c r="F16" s="451">
        <v>0</v>
      </c>
      <c r="G16" s="451">
        <v>0</v>
      </c>
      <c r="H16" s="451">
        <v>0</v>
      </c>
      <c r="I16" s="451">
        <v>0</v>
      </c>
      <c r="J16" s="356"/>
    </row>
    <row r="17" spans="1:10" s="74" customFormat="1" ht="20.25" customHeight="1">
      <c r="A17" s="399" t="s">
        <v>32</v>
      </c>
      <c r="B17" s="91"/>
      <c r="C17" s="91"/>
      <c r="D17" s="91"/>
      <c r="E17" s="451"/>
      <c r="F17" s="451"/>
      <c r="G17" s="451"/>
      <c r="H17" s="451"/>
      <c r="I17" s="451"/>
      <c r="J17" s="356"/>
    </row>
    <row r="18" spans="1:10" s="74" customFormat="1" ht="20.25" customHeight="1">
      <c r="A18" s="38" t="s">
        <v>13</v>
      </c>
      <c r="B18" s="90">
        <v>0</v>
      </c>
      <c r="C18" s="90">
        <v>0</v>
      </c>
      <c r="D18" s="90">
        <v>0</v>
      </c>
      <c r="E18" s="451">
        <v>0</v>
      </c>
      <c r="F18" s="451">
        <v>0</v>
      </c>
      <c r="G18" s="451">
        <v>0</v>
      </c>
      <c r="H18" s="451">
        <v>0</v>
      </c>
      <c r="I18" s="451">
        <v>0</v>
      </c>
      <c r="J18" s="356"/>
    </row>
    <row r="19" spans="1:10" s="74" customFormat="1" ht="20.25" customHeight="1">
      <c r="A19" s="399" t="s">
        <v>34</v>
      </c>
      <c r="B19" s="90"/>
      <c r="C19" s="90"/>
      <c r="D19" s="90"/>
      <c r="E19" s="451"/>
      <c r="F19" s="451"/>
      <c r="G19" s="451"/>
      <c r="H19" s="451"/>
      <c r="I19" s="451"/>
      <c r="J19" s="356"/>
    </row>
    <row r="20" spans="1:10" s="74" customFormat="1" ht="20.25" customHeight="1">
      <c r="A20" s="38" t="s">
        <v>15</v>
      </c>
      <c r="B20" s="90">
        <v>0</v>
      </c>
      <c r="C20" s="90">
        <v>0</v>
      </c>
      <c r="D20" s="90">
        <v>0</v>
      </c>
      <c r="E20" s="451">
        <v>0</v>
      </c>
      <c r="F20" s="451">
        <v>0</v>
      </c>
      <c r="G20" s="451">
        <v>0</v>
      </c>
      <c r="H20" s="451">
        <v>0</v>
      </c>
      <c r="I20" s="451">
        <v>0</v>
      </c>
      <c r="J20" s="356"/>
    </row>
    <row r="21" spans="1:10" s="74" customFormat="1" ht="20.25" customHeight="1">
      <c r="A21" s="399" t="s">
        <v>35</v>
      </c>
      <c r="B21" s="90"/>
      <c r="C21" s="90"/>
      <c r="D21" s="90"/>
      <c r="E21" s="451"/>
      <c r="F21" s="451"/>
      <c r="G21" s="451"/>
      <c r="H21" s="451"/>
      <c r="I21" s="451"/>
      <c r="J21" s="356"/>
    </row>
    <row r="22" spans="1:10" s="74" customFormat="1" ht="20.25" customHeight="1">
      <c r="A22" s="38" t="s">
        <v>17</v>
      </c>
      <c r="B22" s="90">
        <v>0</v>
      </c>
      <c r="C22" s="90">
        <v>0</v>
      </c>
      <c r="D22" s="90">
        <v>0</v>
      </c>
      <c r="E22" s="451">
        <v>0</v>
      </c>
      <c r="F22" s="451">
        <v>0</v>
      </c>
      <c r="G22" s="451">
        <v>0</v>
      </c>
      <c r="H22" s="451">
        <v>0</v>
      </c>
      <c r="I22" s="451">
        <v>0</v>
      </c>
      <c r="J22" s="356"/>
    </row>
    <row r="23" spans="1:10" s="74" customFormat="1" ht="20.25" customHeight="1">
      <c r="A23" s="399" t="s">
        <v>36</v>
      </c>
      <c r="B23" s="91"/>
      <c r="C23" s="91"/>
      <c r="D23" s="91"/>
      <c r="E23" s="356"/>
      <c r="F23" s="356"/>
      <c r="G23" s="356"/>
      <c r="H23" s="356"/>
      <c r="I23" s="356"/>
      <c r="J23" s="356"/>
    </row>
    <row r="24" spans="1:10" s="74" customFormat="1" ht="20.25" customHeight="1">
      <c r="A24" s="38" t="s">
        <v>19</v>
      </c>
      <c r="B24" s="91">
        <v>826</v>
      </c>
      <c r="C24" s="91">
        <v>4184</v>
      </c>
      <c r="D24" s="91">
        <v>4274</v>
      </c>
      <c r="E24" s="91">
        <v>4506</v>
      </c>
      <c r="F24" s="91">
        <v>4495</v>
      </c>
      <c r="G24" s="91">
        <v>4475.7</v>
      </c>
      <c r="H24" s="91">
        <v>4512.3599999999997</v>
      </c>
      <c r="I24" s="91">
        <v>4454.7</v>
      </c>
      <c r="J24" s="356"/>
    </row>
    <row r="25" spans="1:10" s="74" customFormat="1" ht="20.25" customHeight="1">
      <c r="A25" s="399" t="s">
        <v>37</v>
      </c>
      <c r="B25" s="91"/>
      <c r="C25" s="91"/>
      <c r="D25" s="91"/>
      <c r="E25" s="91"/>
      <c r="F25" s="91"/>
      <c r="G25" s="91"/>
      <c r="H25" s="91"/>
      <c r="I25" s="91"/>
      <c r="J25" s="356"/>
    </row>
    <row r="26" spans="1:10" s="74" customFormat="1" ht="20.25" customHeight="1">
      <c r="A26" s="38" t="s">
        <v>21</v>
      </c>
      <c r="B26" s="91">
        <v>673</v>
      </c>
      <c r="C26" s="91">
        <v>1774</v>
      </c>
      <c r="D26" s="91">
        <v>1776</v>
      </c>
      <c r="E26" s="91">
        <v>549</v>
      </c>
      <c r="F26" s="91">
        <v>863</v>
      </c>
      <c r="G26" s="91">
        <v>858.1</v>
      </c>
      <c r="H26" s="91">
        <v>830.39</v>
      </c>
      <c r="I26" s="91">
        <v>749.4</v>
      </c>
      <c r="J26" s="356"/>
    </row>
    <row r="27" spans="1:10" s="74" customFormat="1" ht="20.25" customHeight="1">
      <c r="A27" s="399" t="s">
        <v>38</v>
      </c>
      <c r="B27" s="91"/>
      <c r="C27" s="91"/>
      <c r="D27" s="91"/>
      <c r="E27" s="91"/>
      <c r="F27" s="91"/>
      <c r="G27" s="91"/>
      <c r="H27" s="91"/>
      <c r="I27" s="91"/>
      <c r="J27" s="356"/>
    </row>
    <row r="28" spans="1:10" s="74" customFormat="1" ht="20.25" customHeight="1">
      <c r="A28" s="38" t="s">
        <v>23</v>
      </c>
      <c r="B28" s="91">
        <v>935</v>
      </c>
      <c r="C28" s="91">
        <v>3488</v>
      </c>
      <c r="D28" s="91">
        <v>3948</v>
      </c>
      <c r="E28" s="91">
        <v>3552</v>
      </c>
      <c r="F28" s="91">
        <v>3484</v>
      </c>
      <c r="G28" s="91">
        <v>3533.82</v>
      </c>
      <c r="H28" s="91">
        <v>3774.89</v>
      </c>
      <c r="I28" s="91">
        <v>3877.1</v>
      </c>
      <c r="J28" s="356"/>
    </row>
    <row r="29" spans="1:10" s="74" customFormat="1" ht="20.25" customHeight="1">
      <c r="A29" s="399" t="s">
        <v>39</v>
      </c>
      <c r="B29" s="91"/>
      <c r="C29" s="91"/>
      <c r="D29" s="91"/>
      <c r="E29" s="91"/>
      <c r="F29" s="91"/>
      <c r="G29" s="91"/>
      <c r="H29" s="91"/>
      <c r="I29" s="91"/>
      <c r="J29" s="356"/>
    </row>
    <row r="30" spans="1:10" s="74" customFormat="1" ht="20.25" customHeight="1">
      <c r="A30" s="38" t="s">
        <v>25</v>
      </c>
      <c r="B30" s="90">
        <v>10</v>
      </c>
      <c r="C30" s="90">
        <v>310</v>
      </c>
      <c r="D30" s="91">
        <v>292</v>
      </c>
      <c r="E30" s="91">
        <v>291</v>
      </c>
      <c r="F30" s="91">
        <v>167</v>
      </c>
      <c r="G30" s="91">
        <v>154.1</v>
      </c>
      <c r="H30" s="91">
        <v>146.30000000000001</v>
      </c>
      <c r="I30" s="91">
        <v>146.30000000000001</v>
      </c>
      <c r="J30" s="356"/>
    </row>
    <row r="31" spans="1:10" s="74" customFormat="1" ht="20.25" customHeight="1">
      <c r="A31" s="399" t="s">
        <v>40</v>
      </c>
      <c r="B31" s="400"/>
      <c r="C31" s="400"/>
      <c r="D31" s="400"/>
      <c r="E31" s="400"/>
      <c r="F31" s="400"/>
      <c r="G31" s="400"/>
      <c r="H31" s="400"/>
      <c r="I31" s="77"/>
      <c r="J31" s="356"/>
    </row>
    <row r="32" spans="1:10" s="74" customFormat="1" ht="5.25" customHeight="1">
      <c r="A32" s="81"/>
      <c r="B32" s="82"/>
      <c r="C32" s="82"/>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100000000000001" customHeight="1">
      <c r="A34" s="539"/>
      <c r="B34" s="539"/>
      <c r="C34" s="539"/>
      <c r="D34" s="539"/>
      <c r="E34" s="539"/>
      <c r="F34" s="539"/>
      <c r="G34" s="539"/>
      <c r="H34" s="539"/>
      <c r="I34" s="539"/>
      <c r="J34" s="356"/>
    </row>
    <row r="35" spans="1:10" s="74" customFormat="1" ht="20.100000000000001" customHeight="1">
      <c r="A35" s="540"/>
      <c r="B35" s="540"/>
      <c r="C35" s="540"/>
      <c r="D35" s="540"/>
      <c r="E35" s="540"/>
      <c r="F35" s="540"/>
      <c r="G35" s="540"/>
      <c r="H35" s="540"/>
      <c r="I35" s="540"/>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sheetData>
  <mergeCells count="2">
    <mergeCell ref="A34:I34"/>
    <mergeCell ref="A35:I35"/>
  </mergeCells>
  <pageMargins left="0.7" right="0.98425196850393704" top="0.94488188976377996" bottom="1.49606299212598" header="0.511811023622047" footer="1.1811023622047201"/>
  <pageSetup paperSize="9" firstPageNumber="408"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24"/>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9.140625" style="73"/>
    <col min="10" max="10" width="9.140625" style="356"/>
    <col min="11" max="16384" width="9.140625" style="86"/>
  </cols>
  <sheetData>
    <row r="1" spans="1:10" s="66" customFormat="1" ht="24" customHeight="1">
      <c r="A1" s="63" t="s">
        <v>691</v>
      </c>
      <c r="B1" s="64"/>
      <c r="C1" s="65"/>
      <c r="D1" s="65"/>
      <c r="E1" s="65"/>
      <c r="F1" s="65"/>
      <c r="G1" s="65"/>
      <c r="H1" s="65"/>
      <c r="I1" s="65"/>
      <c r="J1" s="356"/>
    </row>
    <row r="2" spans="1:10" s="67" customFormat="1" ht="20.100000000000001" customHeight="1">
      <c r="A2" s="67" t="s">
        <v>69</v>
      </c>
      <c r="B2" s="68"/>
      <c r="C2" s="68"/>
      <c r="D2" s="68"/>
      <c r="E2" s="68"/>
      <c r="F2" s="68"/>
      <c r="G2" s="68"/>
      <c r="H2" s="68"/>
      <c r="I2" s="68"/>
      <c r="J2" s="356"/>
    </row>
    <row r="3" spans="1:10" s="66" customFormat="1" ht="6" customHeight="1">
      <c r="A3" s="63"/>
      <c r="B3" s="64"/>
      <c r="C3" s="65"/>
      <c r="D3" s="65"/>
      <c r="E3" s="65"/>
      <c r="F3" s="65"/>
      <c r="G3" s="65"/>
      <c r="H3" s="65"/>
      <c r="I3" s="65"/>
      <c r="J3" s="356"/>
    </row>
    <row r="4" spans="1:10" s="74" customFormat="1" ht="20.100000000000001" customHeight="1">
      <c r="A4" s="71"/>
      <c r="B4" s="72"/>
      <c r="C4" s="73"/>
      <c r="D4" s="49"/>
      <c r="E4" s="73"/>
      <c r="F4" s="49"/>
      <c r="G4" s="49"/>
      <c r="H4" s="49" t="s">
        <v>1</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8"/>
      <c r="B6" s="93"/>
      <c r="C6" s="77"/>
      <c r="D6" s="77"/>
      <c r="E6" s="77"/>
      <c r="F6" s="77"/>
      <c r="G6" s="77"/>
      <c r="H6" s="77"/>
      <c r="I6" s="77"/>
      <c r="J6" s="356"/>
    </row>
    <row r="7" spans="1:10" s="74" customFormat="1" ht="23.25" customHeight="1">
      <c r="A7" s="80" t="s">
        <v>30</v>
      </c>
      <c r="B7" s="89">
        <f t="shared" ref="B7:D7" si="0">SUM(B8:B31)</f>
        <v>20</v>
      </c>
      <c r="C7" s="89">
        <f t="shared" si="0"/>
        <v>448</v>
      </c>
      <c r="D7" s="89">
        <f t="shared" si="0"/>
        <v>811</v>
      </c>
      <c r="E7" s="89">
        <v>933</v>
      </c>
      <c r="F7" s="89">
        <v>2248</v>
      </c>
      <c r="G7" s="89">
        <v>2925</v>
      </c>
      <c r="H7" s="89">
        <v>3940</v>
      </c>
      <c r="I7" s="89">
        <v>5383.6</v>
      </c>
      <c r="J7" s="356"/>
    </row>
    <row r="8" spans="1:10" s="74" customFormat="1" ht="20.25" customHeight="1">
      <c r="A8" s="38" t="s">
        <v>3</v>
      </c>
      <c r="B8" s="90" t="s">
        <v>33</v>
      </c>
      <c r="C8" s="90">
        <v>0</v>
      </c>
      <c r="D8" s="90">
        <v>0</v>
      </c>
      <c r="E8" s="451">
        <v>0</v>
      </c>
      <c r="F8" s="451">
        <v>0</v>
      </c>
      <c r="G8" s="451">
        <v>0</v>
      </c>
      <c r="H8" s="451">
        <v>0</v>
      </c>
      <c r="I8" s="451">
        <v>0</v>
      </c>
      <c r="J8" s="356"/>
    </row>
    <row r="9" spans="1:10" s="74" customFormat="1" ht="20.25" customHeight="1">
      <c r="A9" s="399" t="s">
        <v>4</v>
      </c>
      <c r="B9" s="400"/>
      <c r="C9" s="400"/>
      <c r="D9" s="400"/>
      <c r="E9" s="451"/>
      <c r="F9" s="451"/>
      <c r="G9" s="451"/>
      <c r="H9" s="451"/>
      <c r="I9" s="451"/>
      <c r="J9" s="356"/>
    </row>
    <row r="10" spans="1:10" s="74" customFormat="1" ht="20.25" customHeight="1">
      <c r="A10" s="38" t="s">
        <v>5</v>
      </c>
      <c r="B10" s="90" t="s">
        <v>33</v>
      </c>
      <c r="C10" s="90">
        <v>0</v>
      </c>
      <c r="D10" s="90">
        <v>0</v>
      </c>
      <c r="E10" s="451">
        <v>0</v>
      </c>
      <c r="F10" s="451">
        <v>0</v>
      </c>
      <c r="G10" s="451">
        <v>0</v>
      </c>
      <c r="H10" s="451">
        <v>0</v>
      </c>
      <c r="I10" s="451">
        <v>0</v>
      </c>
      <c r="J10" s="356"/>
    </row>
    <row r="11" spans="1:10" s="74" customFormat="1" ht="20.25" customHeight="1">
      <c r="A11" s="399" t="s">
        <v>6</v>
      </c>
      <c r="B11" s="400"/>
      <c r="C11" s="400"/>
      <c r="D11" s="400"/>
      <c r="E11" s="356"/>
      <c r="F11" s="356"/>
      <c r="G11" s="356"/>
      <c r="H11" s="356"/>
      <c r="I11" s="356"/>
      <c r="J11" s="356"/>
    </row>
    <row r="12" spans="1:10" s="74" customFormat="1" ht="20.25" customHeight="1">
      <c r="A12" s="38" t="s">
        <v>7</v>
      </c>
      <c r="B12" s="90" t="s">
        <v>33</v>
      </c>
      <c r="C12" s="90" t="s">
        <v>33</v>
      </c>
      <c r="D12" s="90" t="s">
        <v>33</v>
      </c>
      <c r="E12" s="91">
        <v>60</v>
      </c>
      <c r="F12" s="91">
        <v>64</v>
      </c>
      <c r="G12" s="91">
        <v>120</v>
      </c>
      <c r="H12" s="91">
        <v>120</v>
      </c>
      <c r="I12" s="91">
        <v>127</v>
      </c>
      <c r="J12" s="356"/>
    </row>
    <row r="13" spans="1:10" s="74" customFormat="1" ht="20.25" customHeight="1">
      <c r="A13" s="399" t="s">
        <v>8</v>
      </c>
      <c r="B13" s="400"/>
      <c r="C13" s="400"/>
      <c r="D13" s="400"/>
      <c r="E13" s="356"/>
      <c r="F13" s="356"/>
      <c r="G13" s="356"/>
      <c r="H13" s="356"/>
      <c r="I13" s="356"/>
      <c r="J13" s="356"/>
    </row>
    <row r="14" spans="1:10" s="74" customFormat="1" ht="20.25" customHeight="1">
      <c r="A14" s="38" t="s">
        <v>9</v>
      </c>
      <c r="B14" s="90" t="s">
        <v>33</v>
      </c>
      <c r="C14" s="90">
        <v>0</v>
      </c>
      <c r="D14" s="90">
        <v>0</v>
      </c>
      <c r="E14" s="451">
        <v>0</v>
      </c>
      <c r="F14" s="451">
        <v>0</v>
      </c>
      <c r="G14" s="451">
        <v>0</v>
      </c>
      <c r="H14" s="451">
        <v>0</v>
      </c>
      <c r="I14" s="451">
        <v>0</v>
      </c>
      <c r="J14" s="356"/>
    </row>
    <row r="15" spans="1:10" s="74" customFormat="1" ht="20.25" customHeight="1">
      <c r="A15" s="399" t="s">
        <v>31</v>
      </c>
      <c r="B15" s="90"/>
      <c r="C15" s="90"/>
      <c r="D15" s="90"/>
      <c r="E15" s="356"/>
      <c r="F15" s="356"/>
      <c r="G15" s="356"/>
      <c r="H15" s="356"/>
      <c r="I15" s="356"/>
      <c r="J15" s="356"/>
    </row>
    <row r="16" spans="1:10" s="74" customFormat="1" ht="20.25" customHeight="1">
      <c r="A16" s="38" t="s">
        <v>11</v>
      </c>
      <c r="B16" s="90" t="s">
        <v>33</v>
      </c>
      <c r="C16" s="90">
        <v>0</v>
      </c>
      <c r="D16" s="90">
        <v>0</v>
      </c>
      <c r="E16" s="451">
        <v>0</v>
      </c>
      <c r="F16" s="451">
        <v>0</v>
      </c>
      <c r="G16" s="451">
        <v>0</v>
      </c>
      <c r="H16" s="451">
        <v>0</v>
      </c>
      <c r="I16" s="451">
        <v>0</v>
      </c>
      <c r="J16" s="356"/>
    </row>
    <row r="17" spans="1:10" s="74" customFormat="1" ht="20.25" customHeight="1">
      <c r="A17" s="399" t="s">
        <v>32</v>
      </c>
      <c r="B17" s="400"/>
      <c r="C17" s="400"/>
      <c r="D17" s="400"/>
      <c r="E17" s="451"/>
      <c r="F17" s="451"/>
      <c r="G17" s="451"/>
      <c r="H17" s="451"/>
      <c r="I17" s="451"/>
      <c r="J17" s="356"/>
    </row>
    <row r="18" spans="1:10" s="74" customFormat="1" ht="20.25" customHeight="1">
      <c r="A18" s="38" t="s">
        <v>13</v>
      </c>
      <c r="B18" s="90" t="s">
        <v>33</v>
      </c>
      <c r="C18" s="90">
        <v>0</v>
      </c>
      <c r="D18" s="90">
        <v>0</v>
      </c>
      <c r="E18" s="451">
        <v>0</v>
      </c>
      <c r="F18" s="451">
        <v>0</v>
      </c>
      <c r="G18" s="451">
        <v>0</v>
      </c>
      <c r="H18" s="451">
        <v>0</v>
      </c>
      <c r="I18" s="451">
        <v>0</v>
      </c>
      <c r="J18" s="356"/>
    </row>
    <row r="19" spans="1:10" s="74" customFormat="1" ht="20.25" customHeight="1">
      <c r="A19" s="399" t="s">
        <v>34</v>
      </c>
      <c r="B19" s="90"/>
      <c r="C19" s="90"/>
      <c r="D19" s="90"/>
      <c r="E19" s="451"/>
      <c r="F19" s="451"/>
      <c r="G19" s="451"/>
      <c r="H19" s="451"/>
      <c r="I19" s="451"/>
      <c r="J19" s="356"/>
    </row>
    <row r="20" spans="1:10" s="74" customFormat="1" ht="20.25" customHeight="1">
      <c r="A20" s="38" t="s">
        <v>15</v>
      </c>
      <c r="B20" s="90" t="s">
        <v>33</v>
      </c>
      <c r="C20" s="90">
        <v>0</v>
      </c>
      <c r="D20" s="90">
        <v>0</v>
      </c>
      <c r="E20" s="451">
        <v>0</v>
      </c>
      <c r="F20" s="451">
        <v>0</v>
      </c>
      <c r="G20" s="451">
        <v>0</v>
      </c>
      <c r="H20" s="451">
        <v>0</v>
      </c>
      <c r="I20" s="451">
        <v>0</v>
      </c>
      <c r="J20" s="356"/>
    </row>
    <row r="21" spans="1:10" s="74" customFormat="1" ht="20.25" customHeight="1">
      <c r="A21" s="399" t="s">
        <v>35</v>
      </c>
      <c r="B21" s="400"/>
      <c r="C21" s="400"/>
      <c r="D21" s="400"/>
      <c r="E21" s="451"/>
      <c r="F21" s="451"/>
      <c r="G21" s="451"/>
      <c r="H21" s="451"/>
      <c r="I21" s="451"/>
      <c r="J21" s="356"/>
    </row>
    <row r="22" spans="1:10" s="74" customFormat="1" ht="20.25" customHeight="1">
      <c r="A22" s="38" t="s">
        <v>17</v>
      </c>
      <c r="B22" s="90" t="s">
        <v>33</v>
      </c>
      <c r="C22" s="90" t="s">
        <v>33</v>
      </c>
      <c r="D22" s="90" t="s">
        <v>33</v>
      </c>
      <c r="E22" s="451">
        <v>0</v>
      </c>
      <c r="F22" s="451">
        <v>0</v>
      </c>
      <c r="G22" s="451">
        <v>0</v>
      </c>
      <c r="H22" s="451">
        <v>0</v>
      </c>
      <c r="I22" s="451">
        <v>0</v>
      </c>
      <c r="J22" s="356"/>
    </row>
    <row r="23" spans="1:10" s="74" customFormat="1" ht="20.25" customHeight="1">
      <c r="A23" s="399" t="s">
        <v>36</v>
      </c>
      <c r="B23" s="400"/>
      <c r="C23" s="400"/>
      <c r="D23" s="400"/>
      <c r="E23" s="356"/>
      <c r="F23" s="356"/>
      <c r="G23" s="356"/>
      <c r="H23" s="356"/>
      <c r="I23" s="356"/>
      <c r="J23" s="356"/>
    </row>
    <row r="24" spans="1:10" s="74" customFormat="1" ht="20.25" customHeight="1">
      <c r="A24" s="38" t="s">
        <v>19</v>
      </c>
      <c r="B24" s="90" t="s">
        <v>33</v>
      </c>
      <c r="C24" s="91">
        <v>25</v>
      </c>
      <c r="D24" s="91">
        <v>57</v>
      </c>
      <c r="E24" s="91">
        <v>150</v>
      </c>
      <c r="F24" s="91">
        <v>770</v>
      </c>
      <c r="G24" s="91">
        <v>926</v>
      </c>
      <c r="H24" s="91">
        <v>1026</v>
      </c>
      <c r="I24" s="91">
        <v>1416</v>
      </c>
      <c r="J24" s="91"/>
    </row>
    <row r="25" spans="1:10" s="74" customFormat="1" ht="20.25" customHeight="1">
      <c r="A25" s="399" t="s">
        <v>37</v>
      </c>
      <c r="B25" s="400"/>
      <c r="C25" s="400"/>
      <c r="D25" s="400"/>
      <c r="E25" s="91"/>
      <c r="F25" s="91"/>
      <c r="G25" s="91"/>
      <c r="H25" s="91"/>
      <c r="I25" s="91"/>
      <c r="J25" s="91"/>
    </row>
    <row r="26" spans="1:10" s="74" customFormat="1" ht="20.25" customHeight="1">
      <c r="A26" s="38" t="s">
        <v>21</v>
      </c>
      <c r="B26" s="91">
        <v>20</v>
      </c>
      <c r="C26" s="91">
        <v>206</v>
      </c>
      <c r="D26" s="91">
        <v>356</v>
      </c>
      <c r="E26" s="91">
        <v>276</v>
      </c>
      <c r="F26" s="91">
        <v>437</v>
      </c>
      <c r="G26" s="91">
        <v>527</v>
      </c>
      <c r="H26" s="91">
        <v>573</v>
      </c>
      <c r="I26" s="91">
        <v>459.5</v>
      </c>
      <c r="J26" s="91"/>
    </row>
    <row r="27" spans="1:10" s="74" customFormat="1" ht="20.25" customHeight="1">
      <c r="A27" s="399" t="s">
        <v>38</v>
      </c>
      <c r="B27" s="400"/>
      <c r="C27" s="400"/>
      <c r="D27" s="400"/>
      <c r="E27" s="91"/>
      <c r="F27" s="91"/>
      <c r="G27" s="91"/>
      <c r="H27" s="91"/>
      <c r="I27" s="91"/>
      <c r="J27" s="91"/>
    </row>
    <row r="28" spans="1:10" s="74" customFormat="1" ht="20.25" customHeight="1">
      <c r="A28" s="38" t="s">
        <v>23</v>
      </c>
      <c r="B28" s="91" t="s">
        <v>33</v>
      </c>
      <c r="C28" s="91">
        <v>210</v>
      </c>
      <c r="D28" s="91">
        <v>387</v>
      </c>
      <c r="E28" s="91">
        <v>426</v>
      </c>
      <c r="F28" s="91">
        <v>935</v>
      </c>
      <c r="G28" s="91">
        <v>1302</v>
      </c>
      <c r="H28" s="91">
        <v>2102</v>
      </c>
      <c r="I28" s="91">
        <v>3250</v>
      </c>
      <c r="J28" s="91"/>
    </row>
    <row r="29" spans="1:10" s="74" customFormat="1" ht="20.25" customHeight="1">
      <c r="A29" s="399" t="s">
        <v>39</v>
      </c>
      <c r="B29" s="91"/>
      <c r="C29" s="91"/>
      <c r="D29" s="91"/>
      <c r="E29" s="91"/>
      <c r="F29" s="91"/>
      <c r="G29" s="91"/>
      <c r="H29" s="91"/>
      <c r="I29" s="91"/>
      <c r="J29" s="91"/>
    </row>
    <row r="30" spans="1:10" s="74" customFormat="1" ht="20.25" customHeight="1">
      <c r="A30" s="38" t="s">
        <v>25</v>
      </c>
      <c r="B30" s="91" t="s">
        <v>33</v>
      </c>
      <c r="C30" s="91">
        <v>7</v>
      </c>
      <c r="D30" s="91">
        <v>11</v>
      </c>
      <c r="E30" s="91">
        <v>21</v>
      </c>
      <c r="F30" s="91">
        <v>42</v>
      </c>
      <c r="G30" s="91">
        <v>50</v>
      </c>
      <c r="H30" s="91">
        <v>119</v>
      </c>
      <c r="I30" s="91">
        <v>131.1</v>
      </c>
      <c r="J30" s="91"/>
    </row>
    <row r="31" spans="1:10" s="74" customFormat="1" ht="20.25" customHeight="1">
      <c r="A31" s="399" t="s">
        <v>40</v>
      </c>
      <c r="B31" s="400"/>
      <c r="C31" s="400"/>
      <c r="D31" s="400"/>
      <c r="E31" s="400"/>
      <c r="F31" s="400"/>
      <c r="G31" s="400"/>
      <c r="H31" s="400"/>
      <c r="I31" s="77"/>
      <c r="J31" s="356"/>
    </row>
    <row r="32" spans="1:10" s="74" customFormat="1" ht="5.25" customHeight="1">
      <c r="A32" s="81"/>
      <c r="B32" s="82"/>
      <c r="C32" s="82"/>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100000000000001" customHeight="1">
      <c r="A34" s="539"/>
      <c r="B34" s="539"/>
      <c r="C34" s="539"/>
      <c r="D34" s="539"/>
      <c r="E34" s="539"/>
      <c r="F34" s="539"/>
      <c r="G34" s="539"/>
      <c r="H34" s="539"/>
      <c r="I34" s="539"/>
      <c r="J34" s="356"/>
    </row>
    <row r="35" spans="1:10" s="74" customFormat="1" ht="20.100000000000001" customHeight="1">
      <c r="A35" s="540"/>
      <c r="B35" s="540"/>
      <c r="C35" s="540"/>
      <c r="D35" s="540"/>
      <c r="E35" s="540"/>
      <c r="F35" s="540"/>
      <c r="G35" s="540"/>
      <c r="H35" s="540"/>
      <c r="I35" s="540"/>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sheetData>
  <mergeCells count="2">
    <mergeCell ref="A34:I34"/>
    <mergeCell ref="A35:I35"/>
  </mergeCells>
  <pageMargins left="0.7" right="0.98425196850393704" top="0.94488188976377996" bottom="1.49606299212598" header="0.511811023622047" footer="1.1811023622047201"/>
  <pageSetup paperSize="9" firstPageNumber="409"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26"/>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9.140625" style="73"/>
    <col min="10" max="10" width="9.140625" style="356"/>
    <col min="11" max="16384" width="9.140625" style="86"/>
  </cols>
  <sheetData>
    <row r="1" spans="1:10" s="66" customFormat="1" ht="24" customHeight="1">
      <c r="A1" s="63" t="s">
        <v>692</v>
      </c>
      <c r="B1" s="64"/>
      <c r="C1" s="65"/>
      <c r="D1" s="65"/>
      <c r="E1" s="65"/>
      <c r="F1" s="65"/>
      <c r="G1" s="65"/>
      <c r="H1" s="65"/>
      <c r="I1" s="65"/>
      <c r="J1" s="356"/>
    </row>
    <row r="2" spans="1:10" s="67" customFormat="1" ht="20.100000000000001" customHeight="1">
      <c r="A2" s="67" t="s">
        <v>70</v>
      </c>
      <c r="B2" s="68"/>
      <c r="C2" s="68"/>
      <c r="D2" s="68"/>
      <c r="E2" s="68"/>
      <c r="F2" s="68"/>
      <c r="G2" s="68"/>
      <c r="H2" s="68"/>
      <c r="I2" s="68"/>
      <c r="J2" s="356"/>
    </row>
    <row r="3" spans="1:10" s="66" customFormat="1" ht="6" customHeight="1">
      <c r="A3" s="87"/>
      <c r="B3" s="64"/>
      <c r="C3" s="65"/>
      <c r="D3" s="65"/>
      <c r="E3" s="65"/>
      <c r="F3" s="65"/>
      <c r="G3" s="65"/>
      <c r="H3" s="65"/>
      <c r="I3" s="65"/>
      <c r="J3" s="356"/>
    </row>
    <row r="4" spans="1:10" s="74" customFormat="1" ht="20.100000000000001" customHeight="1">
      <c r="A4" s="71"/>
      <c r="B4" s="72"/>
      <c r="C4" s="73"/>
      <c r="D4" s="49"/>
      <c r="E4" s="73"/>
      <c r="F4" s="49"/>
      <c r="G4" s="49"/>
      <c r="H4" s="49" t="s">
        <v>43</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5"/>
      <c r="B6" s="93"/>
      <c r="C6" s="77"/>
      <c r="D6" s="77"/>
      <c r="E6" s="77"/>
      <c r="F6" s="77"/>
      <c r="G6" s="77"/>
      <c r="H6" s="77"/>
      <c r="I6" s="77"/>
      <c r="J6" s="356"/>
    </row>
    <row r="7" spans="1:10" s="74" customFormat="1" ht="23.25" customHeight="1">
      <c r="A7" s="80" t="s">
        <v>30</v>
      </c>
      <c r="B7" s="89">
        <f t="shared" ref="B7:D7" si="0">SUM(B8:B31)</f>
        <v>29</v>
      </c>
      <c r="C7" s="89">
        <f t="shared" si="0"/>
        <v>614</v>
      </c>
      <c r="D7" s="89">
        <f t="shared" si="0"/>
        <v>1105</v>
      </c>
      <c r="E7" s="89">
        <v>1268</v>
      </c>
      <c r="F7" s="89">
        <v>3107</v>
      </c>
      <c r="G7" s="89">
        <v>4246</v>
      </c>
      <c r="H7" s="89">
        <v>6086.4104699999998</v>
      </c>
      <c r="I7" s="89">
        <v>8986.5</v>
      </c>
      <c r="J7" s="356"/>
    </row>
    <row r="8" spans="1:10" s="74" customFormat="1" ht="20.25" customHeight="1">
      <c r="A8" s="38" t="s">
        <v>3</v>
      </c>
      <c r="B8" s="90" t="s">
        <v>33</v>
      </c>
      <c r="C8" s="90" t="s">
        <v>33</v>
      </c>
      <c r="D8" s="90">
        <v>0</v>
      </c>
      <c r="E8" s="451">
        <v>0</v>
      </c>
      <c r="F8" s="451">
        <v>0</v>
      </c>
      <c r="G8" s="451">
        <v>0</v>
      </c>
      <c r="H8" s="451">
        <v>0</v>
      </c>
      <c r="I8" s="451">
        <v>0</v>
      </c>
      <c r="J8" s="356"/>
    </row>
    <row r="9" spans="1:10" s="74" customFormat="1" ht="20.25" customHeight="1">
      <c r="A9" s="399" t="s">
        <v>4</v>
      </c>
      <c r="B9" s="90"/>
      <c r="C9" s="90"/>
      <c r="D9" s="90"/>
      <c r="E9" s="451"/>
      <c r="F9" s="451"/>
      <c r="G9" s="451"/>
      <c r="H9" s="451"/>
      <c r="I9" s="451"/>
      <c r="J9" s="356"/>
    </row>
    <row r="10" spans="1:10" s="74" customFormat="1" ht="20.25" customHeight="1">
      <c r="A10" s="38" t="s">
        <v>5</v>
      </c>
      <c r="B10" s="90" t="s">
        <v>33</v>
      </c>
      <c r="C10" s="90" t="s">
        <v>33</v>
      </c>
      <c r="D10" s="90">
        <v>0</v>
      </c>
      <c r="E10" s="451">
        <v>0</v>
      </c>
      <c r="F10" s="451">
        <v>0</v>
      </c>
      <c r="G10" s="451">
        <v>0</v>
      </c>
      <c r="H10" s="451">
        <v>0</v>
      </c>
      <c r="I10" s="451">
        <v>0</v>
      </c>
      <c r="J10" s="356"/>
    </row>
    <row r="11" spans="1:10" s="74" customFormat="1" ht="20.25" customHeight="1">
      <c r="A11" s="399" t="s">
        <v>6</v>
      </c>
      <c r="B11" s="90"/>
      <c r="C11" s="90"/>
      <c r="D11" s="90"/>
      <c r="E11" s="497"/>
      <c r="F11" s="497"/>
      <c r="G11" s="497"/>
      <c r="H11" s="497"/>
      <c r="I11" s="497"/>
      <c r="J11" s="356"/>
    </row>
    <row r="12" spans="1:10" s="74" customFormat="1" ht="20.25" customHeight="1">
      <c r="A12" s="38" t="s">
        <v>7</v>
      </c>
      <c r="B12" s="90" t="s">
        <v>33</v>
      </c>
      <c r="C12" s="90" t="s">
        <v>33</v>
      </c>
      <c r="D12" s="90">
        <v>0</v>
      </c>
      <c r="E12" s="91">
        <v>78</v>
      </c>
      <c r="F12" s="91">
        <v>85</v>
      </c>
      <c r="G12" s="91">
        <v>156</v>
      </c>
      <c r="H12" s="91">
        <v>156</v>
      </c>
      <c r="I12" s="91">
        <v>156</v>
      </c>
      <c r="J12" s="356"/>
    </row>
    <row r="13" spans="1:10" s="74" customFormat="1" ht="20.25" customHeight="1">
      <c r="A13" s="399" t="s">
        <v>8</v>
      </c>
      <c r="B13" s="90"/>
      <c r="C13" s="90"/>
      <c r="D13" s="90"/>
      <c r="E13" s="497"/>
      <c r="F13" s="497"/>
      <c r="G13" s="497"/>
      <c r="H13" s="497"/>
      <c r="I13" s="497"/>
      <c r="J13" s="356"/>
    </row>
    <row r="14" spans="1:10" s="74" customFormat="1" ht="20.25" customHeight="1">
      <c r="A14" s="38" t="s">
        <v>9</v>
      </c>
      <c r="B14" s="90" t="s">
        <v>33</v>
      </c>
      <c r="C14" s="90" t="s">
        <v>33</v>
      </c>
      <c r="D14" s="90">
        <v>0</v>
      </c>
      <c r="E14" s="451">
        <v>0</v>
      </c>
      <c r="F14" s="451">
        <v>0</v>
      </c>
      <c r="G14" s="451">
        <v>0</v>
      </c>
      <c r="H14" s="451">
        <v>0</v>
      </c>
      <c r="I14" s="451">
        <v>0</v>
      </c>
      <c r="J14" s="356"/>
    </row>
    <row r="15" spans="1:10" s="74" customFormat="1" ht="20.25" customHeight="1">
      <c r="A15" s="399" t="s">
        <v>31</v>
      </c>
      <c r="B15" s="90"/>
      <c r="C15" s="90"/>
      <c r="D15" s="90"/>
      <c r="E15" s="497"/>
      <c r="F15" s="497"/>
      <c r="G15" s="497"/>
      <c r="H15" s="497"/>
      <c r="I15" s="497"/>
      <c r="J15" s="356"/>
    </row>
    <row r="16" spans="1:10" s="74" customFormat="1" ht="20.25" customHeight="1">
      <c r="A16" s="38" t="s">
        <v>11</v>
      </c>
      <c r="B16" s="90" t="s">
        <v>33</v>
      </c>
      <c r="C16" s="90" t="s">
        <v>33</v>
      </c>
      <c r="D16" s="90">
        <v>0</v>
      </c>
      <c r="E16" s="451">
        <v>0</v>
      </c>
      <c r="F16" s="451">
        <v>0</v>
      </c>
      <c r="G16" s="451">
        <v>0</v>
      </c>
      <c r="H16" s="451">
        <v>0</v>
      </c>
      <c r="I16" s="451">
        <v>0</v>
      </c>
      <c r="J16" s="356"/>
    </row>
    <row r="17" spans="1:10" s="74" customFormat="1" ht="20.25" customHeight="1">
      <c r="A17" s="399" t="s">
        <v>32</v>
      </c>
      <c r="B17" s="90"/>
      <c r="C17" s="90"/>
      <c r="D17" s="90"/>
      <c r="E17" s="451"/>
      <c r="F17" s="451"/>
      <c r="G17" s="451"/>
      <c r="H17" s="451"/>
      <c r="I17" s="451"/>
      <c r="J17" s="356"/>
    </row>
    <row r="18" spans="1:10" s="74" customFormat="1" ht="20.25" customHeight="1">
      <c r="A18" s="38" t="s">
        <v>13</v>
      </c>
      <c r="B18" s="90" t="s">
        <v>33</v>
      </c>
      <c r="C18" s="90" t="s">
        <v>33</v>
      </c>
      <c r="D18" s="90">
        <v>0</v>
      </c>
      <c r="E18" s="451">
        <v>0</v>
      </c>
      <c r="F18" s="451">
        <v>0</v>
      </c>
      <c r="G18" s="451">
        <v>0</v>
      </c>
      <c r="H18" s="451">
        <v>0</v>
      </c>
      <c r="I18" s="451">
        <v>0</v>
      </c>
      <c r="J18" s="356"/>
    </row>
    <row r="19" spans="1:10" s="74" customFormat="1" ht="20.25" customHeight="1">
      <c r="A19" s="399" t="s">
        <v>34</v>
      </c>
      <c r="B19" s="90"/>
      <c r="C19" s="90"/>
      <c r="D19" s="90"/>
      <c r="E19" s="451"/>
      <c r="F19" s="451"/>
      <c r="G19" s="451"/>
      <c r="H19" s="451"/>
      <c r="I19" s="451"/>
      <c r="J19" s="356"/>
    </row>
    <row r="20" spans="1:10" s="74" customFormat="1" ht="20.25" customHeight="1">
      <c r="A20" s="38" t="s">
        <v>15</v>
      </c>
      <c r="B20" s="90" t="s">
        <v>33</v>
      </c>
      <c r="C20" s="90">
        <v>0</v>
      </c>
      <c r="D20" s="90">
        <v>0</v>
      </c>
      <c r="E20" s="451">
        <v>0</v>
      </c>
      <c r="F20" s="451">
        <v>0</v>
      </c>
      <c r="G20" s="451">
        <v>0</v>
      </c>
      <c r="H20" s="451">
        <v>0</v>
      </c>
      <c r="I20" s="451">
        <v>0</v>
      </c>
      <c r="J20" s="356"/>
    </row>
    <row r="21" spans="1:10" s="74" customFormat="1" ht="20.25" customHeight="1">
      <c r="A21" s="399" t="s">
        <v>35</v>
      </c>
      <c r="B21" s="90"/>
      <c r="C21" s="90"/>
      <c r="D21" s="90"/>
      <c r="E21" s="451"/>
      <c r="F21" s="451"/>
      <c r="G21" s="451"/>
      <c r="H21" s="451"/>
      <c r="I21" s="451"/>
      <c r="J21" s="356"/>
    </row>
    <row r="22" spans="1:10" s="74" customFormat="1" ht="20.25" customHeight="1">
      <c r="A22" s="38" t="s">
        <v>17</v>
      </c>
      <c r="B22" s="90" t="s">
        <v>33</v>
      </c>
      <c r="C22" s="90">
        <v>0</v>
      </c>
      <c r="D22" s="90">
        <v>0</v>
      </c>
      <c r="E22" s="451">
        <v>0</v>
      </c>
      <c r="F22" s="451">
        <v>0</v>
      </c>
      <c r="G22" s="451">
        <v>0</v>
      </c>
      <c r="H22" s="451">
        <v>0</v>
      </c>
      <c r="I22" s="451">
        <v>0</v>
      </c>
      <c r="J22" s="356"/>
    </row>
    <row r="23" spans="1:10" s="74" customFormat="1" ht="20.25" customHeight="1">
      <c r="A23" s="399" t="s">
        <v>36</v>
      </c>
      <c r="B23" s="400"/>
      <c r="C23" s="400"/>
      <c r="D23" s="400"/>
      <c r="E23" s="497"/>
      <c r="F23" s="497"/>
      <c r="G23" s="497"/>
      <c r="H23" s="497"/>
      <c r="I23" s="497"/>
      <c r="J23" s="356"/>
    </row>
    <row r="24" spans="1:10" s="74" customFormat="1" ht="20.25" customHeight="1">
      <c r="A24" s="38" t="s">
        <v>19</v>
      </c>
      <c r="B24" s="90" t="s">
        <v>33</v>
      </c>
      <c r="C24" s="361">
        <v>20</v>
      </c>
      <c r="D24" s="361">
        <v>82</v>
      </c>
      <c r="E24" s="91">
        <v>151</v>
      </c>
      <c r="F24" s="91">
        <v>1006</v>
      </c>
      <c r="G24" s="91">
        <v>1375</v>
      </c>
      <c r="H24" s="91">
        <v>1604.4232</v>
      </c>
      <c r="I24" s="91">
        <v>2320</v>
      </c>
      <c r="J24" s="356"/>
    </row>
    <row r="25" spans="1:10" s="74" customFormat="1" ht="20.25" customHeight="1">
      <c r="A25" s="399" t="s">
        <v>37</v>
      </c>
      <c r="B25" s="90"/>
      <c r="C25" s="361"/>
      <c r="D25" s="361"/>
      <c r="E25" s="91"/>
      <c r="F25" s="91"/>
      <c r="G25" s="91"/>
      <c r="H25" s="91"/>
      <c r="I25" s="91"/>
      <c r="J25" s="356"/>
    </row>
    <row r="26" spans="1:10" s="74" customFormat="1" ht="20.25" customHeight="1">
      <c r="A26" s="38" t="s">
        <v>21</v>
      </c>
      <c r="B26" s="91">
        <v>29</v>
      </c>
      <c r="C26" s="361">
        <v>272</v>
      </c>
      <c r="D26" s="361">
        <v>433</v>
      </c>
      <c r="E26" s="91">
        <v>380</v>
      </c>
      <c r="F26" s="91">
        <v>573</v>
      </c>
      <c r="G26" s="91">
        <v>710</v>
      </c>
      <c r="H26" s="91">
        <v>733.32327000000009</v>
      </c>
      <c r="I26" s="91">
        <v>544.1</v>
      </c>
      <c r="J26" s="356"/>
    </row>
    <row r="27" spans="1:10" s="74" customFormat="1" ht="20.25" customHeight="1">
      <c r="A27" s="399" t="s">
        <v>38</v>
      </c>
      <c r="B27" s="90"/>
      <c r="C27" s="361"/>
      <c r="D27" s="361"/>
      <c r="E27" s="91"/>
      <c r="F27" s="91"/>
      <c r="G27" s="91"/>
      <c r="H27" s="91"/>
      <c r="I27" s="91"/>
      <c r="J27" s="356"/>
    </row>
    <row r="28" spans="1:10" s="74" customFormat="1" ht="20.25" customHeight="1">
      <c r="A28" s="38" t="s">
        <v>23</v>
      </c>
      <c r="B28" s="90" t="s">
        <v>33</v>
      </c>
      <c r="C28" s="361">
        <v>317</v>
      </c>
      <c r="D28" s="361">
        <v>582</v>
      </c>
      <c r="E28" s="91">
        <v>642</v>
      </c>
      <c r="F28" s="91">
        <v>1407</v>
      </c>
      <c r="G28" s="91">
        <v>1960</v>
      </c>
      <c r="H28" s="91">
        <v>3486.07</v>
      </c>
      <c r="I28" s="91">
        <v>5859.8</v>
      </c>
      <c r="J28" s="356"/>
    </row>
    <row r="29" spans="1:10" s="74" customFormat="1" ht="20.25" customHeight="1">
      <c r="A29" s="399" t="s">
        <v>39</v>
      </c>
      <c r="B29" s="90"/>
      <c r="C29" s="361"/>
      <c r="D29" s="361"/>
      <c r="E29" s="91"/>
      <c r="F29" s="91"/>
      <c r="G29" s="91"/>
      <c r="H29" s="91"/>
      <c r="I29" s="91"/>
      <c r="J29" s="356"/>
    </row>
    <row r="30" spans="1:10" s="74" customFormat="1" ht="20.25" customHeight="1">
      <c r="A30" s="38" t="s">
        <v>25</v>
      </c>
      <c r="B30" s="90" t="s">
        <v>33</v>
      </c>
      <c r="C30" s="361">
        <v>5</v>
      </c>
      <c r="D30" s="361">
        <v>8</v>
      </c>
      <c r="E30" s="91">
        <v>17</v>
      </c>
      <c r="F30" s="91">
        <v>36</v>
      </c>
      <c r="G30" s="91">
        <v>45</v>
      </c>
      <c r="H30" s="91">
        <v>106.59400000000001</v>
      </c>
      <c r="I30" s="91">
        <v>106.6</v>
      </c>
      <c r="J30" s="356"/>
    </row>
    <row r="31" spans="1:10" s="74" customFormat="1" ht="20.25" customHeight="1">
      <c r="A31" s="399" t="s">
        <v>40</v>
      </c>
      <c r="B31" s="400"/>
      <c r="C31" s="400"/>
      <c r="D31" s="400"/>
      <c r="E31" s="400"/>
      <c r="F31" s="400"/>
      <c r="G31" s="400"/>
      <c r="H31" s="400"/>
      <c r="I31" s="77"/>
      <c r="J31" s="356"/>
    </row>
    <row r="32" spans="1:10" s="74" customFormat="1" ht="5.25" customHeight="1">
      <c r="A32" s="81"/>
      <c r="B32" s="82"/>
      <c r="C32" s="403"/>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100000000000001" customHeight="1">
      <c r="A34" s="75"/>
      <c r="B34" s="77"/>
      <c r="C34" s="77"/>
      <c r="D34" s="77"/>
      <c r="E34" s="77"/>
      <c r="F34" s="77"/>
      <c r="G34" s="77"/>
      <c r="H34" s="77"/>
      <c r="I34" s="77"/>
      <c r="J34" s="356"/>
    </row>
    <row r="35" spans="1:10" s="74" customFormat="1" ht="20.100000000000001" customHeight="1">
      <c r="A35" s="401"/>
      <c r="B35" s="61"/>
      <c r="C35" s="77"/>
      <c r="D35" s="77"/>
      <c r="E35" s="77"/>
      <c r="F35" s="77"/>
      <c r="G35" s="77"/>
      <c r="H35" s="77"/>
      <c r="I35" s="77"/>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sheetData>
  <pageMargins left="0.7" right="0.98425196850393704" top="0.94488188976377996" bottom="1.49606299212598" header="0.511811023622047" footer="1.1811023622047201"/>
  <pageSetup paperSize="9" firstPageNumber="410"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7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4"/>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9.140625" style="73"/>
    <col min="10" max="10" width="9.140625" style="356"/>
    <col min="11" max="16384" width="9.140625" style="86"/>
  </cols>
  <sheetData>
    <row r="1" spans="1:10" s="66" customFormat="1" ht="24" customHeight="1">
      <c r="A1" s="63" t="s">
        <v>693</v>
      </c>
      <c r="B1" s="64"/>
      <c r="C1" s="65"/>
      <c r="D1" s="65"/>
      <c r="E1" s="65"/>
      <c r="F1" s="65"/>
      <c r="G1" s="65"/>
      <c r="H1" s="65"/>
      <c r="I1" s="65"/>
      <c r="J1" s="356"/>
    </row>
    <row r="2" spans="1:10" s="67" customFormat="1" ht="20.100000000000001" customHeight="1">
      <c r="A2" s="67" t="s">
        <v>71</v>
      </c>
      <c r="B2" s="68"/>
      <c r="C2" s="68"/>
      <c r="D2" s="68"/>
      <c r="E2" s="68"/>
      <c r="F2" s="68"/>
      <c r="G2" s="68"/>
      <c r="H2" s="68"/>
      <c r="I2" s="68"/>
      <c r="J2" s="356"/>
    </row>
    <row r="3" spans="1:10" s="66" customFormat="1" ht="6" customHeight="1">
      <c r="A3" s="63"/>
      <c r="B3" s="64"/>
      <c r="C3" s="65"/>
      <c r="D3" s="65"/>
      <c r="E3" s="65"/>
      <c r="F3" s="65"/>
      <c r="G3" s="65"/>
      <c r="H3" s="65"/>
      <c r="I3" s="65"/>
      <c r="J3" s="356"/>
    </row>
    <row r="4" spans="1:10" s="74" customFormat="1" ht="20.100000000000001" customHeight="1">
      <c r="A4" s="71"/>
      <c r="B4" s="72"/>
      <c r="C4" s="73"/>
      <c r="D4" s="49"/>
      <c r="E4" s="73"/>
      <c r="F4" s="49"/>
      <c r="G4" s="49"/>
      <c r="H4" s="49" t="s">
        <v>1</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8"/>
      <c r="B6" s="93"/>
      <c r="C6" s="77"/>
      <c r="D6" s="77"/>
      <c r="E6" s="77"/>
      <c r="F6" s="77"/>
      <c r="G6" s="77"/>
      <c r="H6" s="77"/>
      <c r="I6" s="77"/>
      <c r="J6" s="356"/>
    </row>
    <row r="7" spans="1:10" s="74" customFormat="1" ht="23.25" customHeight="1">
      <c r="A7" s="80" t="s">
        <v>30</v>
      </c>
      <c r="B7" s="89">
        <f t="shared" ref="B7:D7" si="0">SUM(B8:B31)</f>
        <v>2966</v>
      </c>
      <c r="C7" s="89">
        <f t="shared" si="0"/>
        <v>4079</v>
      </c>
      <c r="D7" s="89">
        <f t="shared" si="0"/>
        <v>4760</v>
      </c>
      <c r="E7" s="89">
        <v>5072</v>
      </c>
      <c r="F7" s="89">
        <v>5664</v>
      </c>
      <c r="G7" s="89">
        <v>7407.0399999999991</v>
      </c>
      <c r="H7" s="89">
        <v>8487.9000000000015</v>
      </c>
      <c r="I7" s="89">
        <v>9205.8000000000011</v>
      </c>
      <c r="J7" s="356"/>
    </row>
    <row r="8" spans="1:10" s="74" customFormat="1" ht="20.25" customHeight="1">
      <c r="A8" s="38" t="s">
        <v>3</v>
      </c>
      <c r="B8" s="90">
        <v>0</v>
      </c>
      <c r="C8" s="90">
        <v>2</v>
      </c>
      <c r="D8" s="90">
        <v>3</v>
      </c>
      <c r="E8" s="91">
        <v>3</v>
      </c>
      <c r="F8" s="91">
        <v>3</v>
      </c>
      <c r="G8" s="91">
        <v>4</v>
      </c>
      <c r="H8" s="91">
        <v>4</v>
      </c>
      <c r="I8" s="91">
        <v>4</v>
      </c>
      <c r="J8" s="356"/>
    </row>
    <row r="9" spans="1:10" s="74" customFormat="1" ht="20.25" customHeight="1">
      <c r="A9" s="399" t="s">
        <v>4</v>
      </c>
      <c r="B9" s="90"/>
      <c r="C9" s="90"/>
      <c r="D9" s="90"/>
      <c r="E9" s="91"/>
      <c r="F9" s="91"/>
      <c r="G9" s="91"/>
      <c r="H9" s="91"/>
      <c r="I9" s="91"/>
      <c r="J9" s="356"/>
    </row>
    <row r="10" spans="1:10" s="74" customFormat="1" ht="20.25" customHeight="1">
      <c r="A10" s="38" t="s">
        <v>5</v>
      </c>
      <c r="B10" s="90">
        <v>129</v>
      </c>
      <c r="C10" s="90">
        <v>272</v>
      </c>
      <c r="D10" s="90">
        <v>318</v>
      </c>
      <c r="E10" s="91">
        <v>396</v>
      </c>
      <c r="F10" s="91">
        <v>445</v>
      </c>
      <c r="G10" s="91">
        <v>586.9</v>
      </c>
      <c r="H10" s="91">
        <v>681</v>
      </c>
      <c r="I10" s="91">
        <v>721.2</v>
      </c>
      <c r="J10" s="356"/>
    </row>
    <row r="11" spans="1:10" s="74" customFormat="1" ht="20.25" customHeight="1">
      <c r="A11" s="399" t="s">
        <v>6</v>
      </c>
      <c r="B11" s="90"/>
      <c r="C11" s="90"/>
      <c r="D11" s="90"/>
      <c r="E11" s="91"/>
      <c r="F11" s="91"/>
      <c r="G11" s="91"/>
      <c r="H11" s="91"/>
      <c r="I11" s="91"/>
      <c r="J11" s="356"/>
    </row>
    <row r="12" spans="1:10" s="74" customFormat="1" ht="20.25" customHeight="1">
      <c r="A12" s="38" t="s">
        <v>7</v>
      </c>
      <c r="B12" s="90">
        <v>139</v>
      </c>
      <c r="C12" s="90">
        <v>175</v>
      </c>
      <c r="D12" s="90">
        <v>185</v>
      </c>
      <c r="E12" s="91">
        <v>195</v>
      </c>
      <c r="F12" s="91">
        <v>220</v>
      </c>
      <c r="G12" s="91">
        <v>304.60000000000002</v>
      </c>
      <c r="H12" s="91">
        <v>375</v>
      </c>
      <c r="I12" s="91">
        <v>426.1</v>
      </c>
      <c r="J12" s="356"/>
    </row>
    <row r="13" spans="1:10" s="74" customFormat="1" ht="20.25" customHeight="1">
      <c r="A13" s="399" t="s">
        <v>8</v>
      </c>
      <c r="B13" s="90"/>
      <c r="C13" s="90"/>
      <c r="D13" s="90"/>
      <c r="E13" s="91"/>
      <c r="F13" s="91"/>
      <c r="G13" s="91"/>
      <c r="H13" s="91"/>
      <c r="I13" s="91"/>
      <c r="J13" s="356"/>
    </row>
    <row r="14" spans="1:10" s="74" customFormat="1" ht="20.25" customHeight="1">
      <c r="A14" s="38" t="s">
        <v>9</v>
      </c>
      <c r="B14" s="90">
        <v>0</v>
      </c>
      <c r="C14" s="90">
        <v>0</v>
      </c>
      <c r="D14" s="90">
        <v>0</v>
      </c>
      <c r="E14" s="90">
        <v>0</v>
      </c>
      <c r="F14" s="90">
        <v>0</v>
      </c>
      <c r="G14" s="90">
        <v>0</v>
      </c>
      <c r="H14" s="90">
        <v>0</v>
      </c>
      <c r="I14" s="90">
        <v>0</v>
      </c>
      <c r="J14" s="356"/>
    </row>
    <row r="15" spans="1:10" s="74" customFormat="1" ht="20.25" customHeight="1">
      <c r="A15" s="399" t="s">
        <v>31</v>
      </c>
      <c r="B15" s="90"/>
      <c r="C15" s="90"/>
      <c r="D15" s="90"/>
      <c r="E15" s="91"/>
      <c r="F15" s="91"/>
      <c r="G15" s="91"/>
      <c r="H15" s="91"/>
      <c r="I15" s="91"/>
      <c r="J15" s="356"/>
    </row>
    <row r="16" spans="1:10" s="74" customFormat="1" ht="20.25" customHeight="1">
      <c r="A16" s="38" t="s">
        <v>11</v>
      </c>
      <c r="B16" s="90">
        <v>1457</v>
      </c>
      <c r="C16" s="90">
        <v>1566</v>
      </c>
      <c r="D16" s="90">
        <v>1861</v>
      </c>
      <c r="E16" s="91">
        <v>1906</v>
      </c>
      <c r="F16" s="91">
        <v>2038</v>
      </c>
      <c r="G16" s="91">
        <v>2636.1</v>
      </c>
      <c r="H16" s="91">
        <v>3008.3</v>
      </c>
      <c r="I16" s="91">
        <v>3288.8</v>
      </c>
      <c r="J16" s="356"/>
    </row>
    <row r="17" spans="1:10" s="74" customFormat="1" ht="20.25" customHeight="1">
      <c r="A17" s="399" t="s">
        <v>32</v>
      </c>
      <c r="B17" s="90"/>
      <c r="C17" s="90"/>
      <c r="D17" s="90"/>
      <c r="E17" s="91"/>
      <c r="F17" s="91"/>
      <c r="G17" s="91"/>
      <c r="H17" s="91"/>
      <c r="I17" s="91"/>
      <c r="J17" s="356"/>
    </row>
    <row r="18" spans="1:10" s="74" customFormat="1" ht="20.25" customHeight="1">
      <c r="A18" s="38" t="s">
        <v>13</v>
      </c>
      <c r="B18" s="90">
        <v>0</v>
      </c>
      <c r="C18" s="90">
        <v>2</v>
      </c>
      <c r="D18" s="90">
        <v>5</v>
      </c>
      <c r="E18" s="91">
        <v>4</v>
      </c>
      <c r="F18" s="91">
        <v>4</v>
      </c>
      <c r="G18" s="91">
        <v>4.2</v>
      </c>
      <c r="H18" s="91">
        <v>1.6</v>
      </c>
      <c r="I18" s="91">
        <v>0.5</v>
      </c>
      <c r="J18" s="356"/>
    </row>
    <row r="19" spans="1:10" s="74" customFormat="1" ht="20.25" customHeight="1">
      <c r="A19" s="399" t="s">
        <v>34</v>
      </c>
      <c r="B19" s="90"/>
      <c r="C19" s="90"/>
      <c r="D19" s="90"/>
      <c r="E19" s="91"/>
      <c r="F19" s="91"/>
      <c r="G19" s="91"/>
      <c r="H19" s="91"/>
      <c r="I19" s="91"/>
      <c r="J19" s="356"/>
    </row>
    <row r="20" spans="1:10" s="74" customFormat="1" ht="20.25" customHeight="1">
      <c r="A20" s="38" t="s">
        <v>15</v>
      </c>
      <c r="B20" s="90">
        <v>639</v>
      </c>
      <c r="C20" s="90">
        <v>1119</v>
      </c>
      <c r="D20" s="90">
        <v>1148</v>
      </c>
      <c r="E20" s="91">
        <v>1134</v>
      </c>
      <c r="F20" s="91">
        <v>1173</v>
      </c>
      <c r="G20" s="91">
        <v>1310</v>
      </c>
      <c r="H20" s="91">
        <v>1524.2</v>
      </c>
      <c r="I20" s="91">
        <v>1619.6</v>
      </c>
      <c r="J20" s="356"/>
    </row>
    <row r="21" spans="1:10" s="74" customFormat="1" ht="20.25" customHeight="1">
      <c r="A21" s="399" t="s">
        <v>35</v>
      </c>
      <c r="B21" s="90"/>
      <c r="C21" s="90"/>
      <c r="D21" s="90"/>
      <c r="E21" s="91"/>
      <c r="F21" s="91"/>
      <c r="G21" s="91"/>
      <c r="H21" s="91"/>
      <c r="I21" s="91"/>
      <c r="J21" s="356"/>
    </row>
    <row r="22" spans="1:10" s="74" customFormat="1" ht="20.25" customHeight="1">
      <c r="A22" s="38" t="s">
        <v>17</v>
      </c>
      <c r="B22" s="90">
        <v>178</v>
      </c>
      <c r="C22" s="90">
        <v>223</v>
      </c>
      <c r="D22" s="90">
        <v>231</v>
      </c>
      <c r="E22" s="91">
        <v>253</v>
      </c>
      <c r="F22" s="91">
        <v>284</v>
      </c>
      <c r="G22" s="91">
        <v>413.7</v>
      </c>
      <c r="H22" s="91">
        <v>529.79999999999995</v>
      </c>
      <c r="I22" s="91">
        <v>613.9</v>
      </c>
      <c r="J22" s="356"/>
    </row>
    <row r="23" spans="1:10" s="74" customFormat="1" ht="20.25" customHeight="1">
      <c r="A23" s="399" t="s">
        <v>36</v>
      </c>
      <c r="B23" s="90"/>
      <c r="C23" s="90"/>
      <c r="D23" s="90"/>
      <c r="E23" s="91"/>
      <c r="F23" s="91"/>
      <c r="G23" s="91"/>
      <c r="H23" s="91"/>
      <c r="I23" s="91"/>
      <c r="J23" s="356"/>
    </row>
    <row r="24" spans="1:10" s="74" customFormat="1" ht="20.25" customHeight="1">
      <c r="A24" s="38" t="s">
        <v>19</v>
      </c>
      <c r="B24" s="90">
        <v>124</v>
      </c>
      <c r="C24" s="90">
        <v>125</v>
      </c>
      <c r="D24" s="90">
        <v>213</v>
      </c>
      <c r="E24" s="91">
        <v>229</v>
      </c>
      <c r="F24" s="91">
        <v>245</v>
      </c>
      <c r="G24" s="91">
        <v>372</v>
      </c>
      <c r="H24" s="91">
        <v>428.09</v>
      </c>
      <c r="I24" s="91">
        <v>450.7</v>
      </c>
      <c r="J24" s="356"/>
    </row>
    <row r="25" spans="1:10" s="74" customFormat="1" ht="20.25" customHeight="1">
      <c r="A25" s="399" t="s">
        <v>37</v>
      </c>
      <c r="B25" s="90"/>
      <c r="C25" s="90"/>
      <c r="D25" s="90"/>
      <c r="E25" s="91"/>
      <c r="F25" s="91"/>
      <c r="G25" s="91"/>
      <c r="H25" s="91"/>
      <c r="I25" s="91"/>
      <c r="J25" s="356"/>
    </row>
    <row r="26" spans="1:10" s="74" customFormat="1" ht="20.25" customHeight="1">
      <c r="A26" s="38" t="s">
        <v>21</v>
      </c>
      <c r="B26" s="90">
        <v>34</v>
      </c>
      <c r="C26" s="90">
        <v>247</v>
      </c>
      <c r="D26" s="90">
        <v>281</v>
      </c>
      <c r="E26" s="91">
        <v>231</v>
      </c>
      <c r="F26" s="91">
        <v>236</v>
      </c>
      <c r="G26" s="91">
        <v>231.9</v>
      </c>
      <c r="H26" s="91">
        <v>234.57</v>
      </c>
      <c r="I26" s="91">
        <v>236.4</v>
      </c>
      <c r="J26" s="356"/>
    </row>
    <row r="27" spans="1:10" s="74" customFormat="1" ht="20.25" customHeight="1">
      <c r="A27" s="399" t="s">
        <v>38</v>
      </c>
      <c r="B27" s="90"/>
      <c r="C27" s="90"/>
      <c r="D27" s="90"/>
      <c r="E27" s="91"/>
      <c r="F27" s="91"/>
      <c r="G27" s="91"/>
      <c r="H27" s="91"/>
      <c r="I27" s="91"/>
      <c r="J27" s="356"/>
    </row>
    <row r="28" spans="1:10" s="74" customFormat="1" ht="20.25" customHeight="1">
      <c r="A28" s="38" t="s">
        <v>23</v>
      </c>
      <c r="B28" s="90">
        <v>208</v>
      </c>
      <c r="C28" s="90">
        <v>292</v>
      </c>
      <c r="D28" s="90">
        <v>453</v>
      </c>
      <c r="E28" s="91">
        <v>654</v>
      </c>
      <c r="F28" s="91">
        <v>931</v>
      </c>
      <c r="G28" s="91">
        <v>1331.34</v>
      </c>
      <c r="H28" s="91">
        <v>1527.32</v>
      </c>
      <c r="I28" s="91">
        <v>1677.4</v>
      </c>
      <c r="J28" s="356"/>
    </row>
    <row r="29" spans="1:10" s="74" customFormat="1" ht="20.25" customHeight="1">
      <c r="A29" s="399" t="s">
        <v>39</v>
      </c>
      <c r="B29" s="90"/>
      <c r="C29" s="90"/>
      <c r="D29" s="90"/>
      <c r="E29" s="91"/>
      <c r="F29" s="91"/>
      <c r="G29" s="91"/>
      <c r="H29" s="91"/>
      <c r="I29" s="91"/>
      <c r="J29" s="356"/>
    </row>
    <row r="30" spans="1:10" s="74" customFormat="1" ht="20.25" customHeight="1">
      <c r="A30" s="38" t="s">
        <v>25</v>
      </c>
      <c r="B30" s="90">
        <v>58</v>
      </c>
      <c r="C30" s="90">
        <v>56</v>
      </c>
      <c r="D30" s="90">
        <v>62</v>
      </c>
      <c r="E30" s="91">
        <v>67</v>
      </c>
      <c r="F30" s="91">
        <v>85</v>
      </c>
      <c r="G30" s="91">
        <v>212.3</v>
      </c>
      <c r="H30" s="91">
        <v>174.02</v>
      </c>
      <c r="I30" s="91">
        <v>167.2</v>
      </c>
      <c r="J30" s="356"/>
    </row>
    <row r="31" spans="1:10" s="74" customFormat="1" ht="20.25" customHeight="1">
      <c r="A31" s="399" t="s">
        <v>40</v>
      </c>
      <c r="B31" s="90"/>
      <c r="C31" s="90"/>
      <c r="D31" s="90"/>
      <c r="E31" s="400"/>
      <c r="F31" s="400"/>
      <c r="G31" s="400"/>
      <c r="H31" s="400"/>
      <c r="I31" s="77"/>
      <c r="J31" s="356"/>
    </row>
    <row r="32" spans="1:10" s="74" customFormat="1" ht="5.25" customHeight="1">
      <c r="A32" s="81"/>
      <c r="B32" s="82"/>
      <c r="C32" s="82"/>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100000000000001" customHeight="1">
      <c r="A34" s="75"/>
      <c r="B34" s="77"/>
      <c r="C34" s="77"/>
      <c r="D34" s="77"/>
      <c r="E34" s="77"/>
      <c r="F34" s="77"/>
      <c r="G34" s="77"/>
      <c r="H34" s="77"/>
      <c r="I34" s="77"/>
      <c r="J34" s="356"/>
    </row>
    <row r="35" spans="1:10" s="74" customFormat="1" ht="20.100000000000001" customHeight="1">
      <c r="A35" s="401"/>
      <c r="B35" s="61"/>
      <c r="C35" s="77"/>
      <c r="D35" s="77"/>
      <c r="E35" s="77"/>
      <c r="F35" s="77"/>
      <c r="G35" s="77"/>
      <c r="H35" s="77"/>
      <c r="I35" s="77"/>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sheetData>
  <pageMargins left="0.98425196850393704" right="0.98425196850393704" top="0.94488188976377996" bottom="1.49606299212598" header="0.511811023622047" footer="1.1811023622047201"/>
  <pageSetup paperSize="9" firstPageNumber="411"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7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224"/>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9.140625" style="73"/>
    <col min="10" max="10" width="9.140625" style="356"/>
    <col min="11" max="16384" width="9.140625" style="86"/>
  </cols>
  <sheetData>
    <row r="1" spans="1:10" s="66" customFormat="1" ht="24" customHeight="1">
      <c r="A1" s="63" t="s">
        <v>694</v>
      </c>
      <c r="B1" s="64"/>
      <c r="C1" s="65"/>
      <c r="D1" s="65"/>
      <c r="E1" s="65"/>
      <c r="F1" s="65"/>
      <c r="G1" s="65"/>
      <c r="H1" s="65"/>
      <c r="I1" s="65"/>
      <c r="J1" s="356"/>
    </row>
    <row r="2" spans="1:10" s="67" customFormat="1" ht="20.100000000000001" customHeight="1">
      <c r="A2" s="67" t="s">
        <v>72</v>
      </c>
      <c r="B2" s="68"/>
      <c r="C2" s="68"/>
      <c r="D2" s="68"/>
      <c r="E2" s="68"/>
      <c r="F2" s="68"/>
      <c r="G2" s="68"/>
      <c r="H2" s="68"/>
      <c r="I2" s="68"/>
      <c r="J2" s="356"/>
    </row>
    <row r="3" spans="1:10" s="66" customFormat="1" ht="6" customHeight="1">
      <c r="A3" s="63"/>
      <c r="B3" s="64"/>
      <c r="C3" s="65"/>
      <c r="D3" s="65"/>
      <c r="E3" s="65"/>
      <c r="F3" s="65"/>
      <c r="G3" s="65"/>
      <c r="H3" s="65"/>
      <c r="I3" s="65"/>
      <c r="J3" s="356"/>
    </row>
    <row r="4" spans="1:10" s="74" customFormat="1" ht="20.100000000000001" customHeight="1">
      <c r="A4" s="71"/>
      <c r="B4" s="72"/>
      <c r="C4" s="73"/>
      <c r="D4" s="49"/>
      <c r="E4" s="73"/>
      <c r="F4" s="49"/>
      <c r="G4" s="49"/>
      <c r="H4" s="49" t="s">
        <v>1</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8"/>
      <c r="B6" s="93"/>
      <c r="C6" s="77"/>
      <c r="D6" s="77"/>
      <c r="E6" s="77"/>
      <c r="F6" s="77"/>
      <c r="G6" s="77"/>
      <c r="H6" s="77"/>
      <c r="I6" s="77"/>
      <c r="J6" s="356"/>
    </row>
    <row r="7" spans="1:10" s="74" customFormat="1" ht="23.25" customHeight="1">
      <c r="A7" s="80" t="s">
        <v>30</v>
      </c>
      <c r="B7" s="89">
        <f t="shared" ref="B7:D7" si="0">SUM(B8:B31)</f>
        <v>2590</v>
      </c>
      <c r="C7" s="89">
        <f t="shared" si="0"/>
        <v>3730</v>
      </c>
      <c r="D7" s="89">
        <f t="shared" si="0"/>
        <v>4296</v>
      </c>
      <c r="E7" s="89">
        <v>4705</v>
      </c>
      <c r="F7" s="89">
        <v>5205</v>
      </c>
      <c r="G7" s="89">
        <v>6403.2</v>
      </c>
      <c r="H7" s="89">
        <v>7697.76</v>
      </c>
      <c r="I7" s="89">
        <v>8763.5999999999985</v>
      </c>
      <c r="J7" s="356"/>
    </row>
    <row r="8" spans="1:10" s="74" customFormat="1" ht="20.25" customHeight="1">
      <c r="A8" s="38" t="s">
        <v>3</v>
      </c>
      <c r="B8" s="90" t="s">
        <v>33</v>
      </c>
      <c r="C8" s="90">
        <v>1</v>
      </c>
      <c r="D8" s="90">
        <v>2</v>
      </c>
      <c r="E8" s="91">
        <v>2</v>
      </c>
      <c r="F8" s="91">
        <v>2</v>
      </c>
      <c r="G8" s="91">
        <v>4</v>
      </c>
      <c r="H8" s="91">
        <v>4</v>
      </c>
      <c r="I8" s="91">
        <v>4</v>
      </c>
      <c r="J8" s="356"/>
    </row>
    <row r="9" spans="1:10" s="74" customFormat="1" ht="20.25" customHeight="1">
      <c r="A9" s="399" t="s">
        <v>4</v>
      </c>
      <c r="B9" s="90"/>
      <c r="C9" s="90"/>
      <c r="D9" s="90"/>
      <c r="E9" s="91"/>
      <c r="F9" s="91"/>
      <c r="G9" s="91"/>
      <c r="H9" s="91"/>
      <c r="I9" s="91"/>
      <c r="J9" s="356"/>
    </row>
    <row r="10" spans="1:10" s="74" customFormat="1" ht="20.25" customHeight="1">
      <c r="A10" s="38" t="s">
        <v>5</v>
      </c>
      <c r="B10" s="90">
        <v>105</v>
      </c>
      <c r="C10" s="90">
        <v>237</v>
      </c>
      <c r="D10" s="90">
        <v>273</v>
      </c>
      <c r="E10" s="91">
        <v>290</v>
      </c>
      <c r="F10" s="91">
        <v>378</v>
      </c>
      <c r="G10" s="91">
        <v>512</v>
      </c>
      <c r="H10" s="91">
        <v>652.9</v>
      </c>
      <c r="I10" s="91">
        <v>706.8</v>
      </c>
      <c r="J10" s="356"/>
    </row>
    <row r="11" spans="1:10" s="74" customFormat="1" ht="20.25" customHeight="1">
      <c r="A11" s="399" t="s">
        <v>6</v>
      </c>
      <c r="B11" s="90"/>
      <c r="C11" s="90"/>
      <c r="D11" s="90"/>
      <c r="E11" s="91"/>
      <c r="F11" s="91"/>
      <c r="G11" s="91"/>
      <c r="H11" s="91"/>
      <c r="I11" s="91"/>
      <c r="J11" s="356"/>
    </row>
    <row r="12" spans="1:10" s="74" customFormat="1" ht="20.25" customHeight="1">
      <c r="A12" s="38" t="s">
        <v>7</v>
      </c>
      <c r="B12" s="90">
        <v>120</v>
      </c>
      <c r="C12" s="90">
        <v>162</v>
      </c>
      <c r="D12" s="90">
        <v>175</v>
      </c>
      <c r="E12" s="91">
        <v>185</v>
      </c>
      <c r="F12" s="91">
        <v>220</v>
      </c>
      <c r="G12" s="91">
        <v>305</v>
      </c>
      <c r="H12" s="91">
        <v>374.6</v>
      </c>
      <c r="I12" s="91">
        <v>426.1</v>
      </c>
      <c r="J12" s="356"/>
    </row>
    <row r="13" spans="1:10" s="74" customFormat="1" ht="20.25" customHeight="1">
      <c r="A13" s="399" t="s">
        <v>8</v>
      </c>
      <c r="B13" s="90"/>
      <c r="C13" s="90"/>
      <c r="D13" s="90"/>
      <c r="E13" s="91"/>
      <c r="F13" s="91"/>
      <c r="G13" s="91"/>
      <c r="H13" s="91"/>
      <c r="I13" s="91"/>
      <c r="J13" s="356"/>
    </row>
    <row r="14" spans="1:10" s="74" customFormat="1" ht="20.25" customHeight="1">
      <c r="A14" s="38" t="s">
        <v>9</v>
      </c>
      <c r="B14" s="90" t="s">
        <v>33</v>
      </c>
      <c r="C14" s="90">
        <v>0</v>
      </c>
      <c r="D14" s="90">
        <v>0</v>
      </c>
      <c r="E14" s="90">
        <v>0</v>
      </c>
      <c r="F14" s="90">
        <v>0</v>
      </c>
      <c r="G14" s="90">
        <v>0</v>
      </c>
      <c r="H14" s="90">
        <v>0</v>
      </c>
      <c r="I14" s="90">
        <v>0</v>
      </c>
      <c r="J14" s="356"/>
    </row>
    <row r="15" spans="1:10" s="74" customFormat="1" ht="20.25" customHeight="1">
      <c r="A15" s="399" t="s">
        <v>31</v>
      </c>
      <c r="B15" s="90"/>
      <c r="C15" s="90"/>
      <c r="D15" s="90"/>
      <c r="E15" s="91"/>
      <c r="F15" s="91"/>
      <c r="G15" s="91"/>
      <c r="H15" s="91"/>
      <c r="I15" s="91"/>
      <c r="J15" s="356"/>
    </row>
    <row r="16" spans="1:10" s="74" customFormat="1" ht="20.25" customHeight="1">
      <c r="A16" s="38" t="s">
        <v>11</v>
      </c>
      <c r="B16" s="90">
        <v>1135</v>
      </c>
      <c r="C16" s="90">
        <v>1393</v>
      </c>
      <c r="D16" s="90">
        <v>1541</v>
      </c>
      <c r="E16" s="91">
        <v>1754</v>
      </c>
      <c r="F16" s="91">
        <v>1849</v>
      </c>
      <c r="G16" s="91">
        <v>2027</v>
      </c>
      <c r="H16" s="91">
        <v>2608.4</v>
      </c>
      <c r="I16" s="91">
        <v>3017.5</v>
      </c>
      <c r="J16" s="356"/>
    </row>
    <row r="17" spans="1:10" s="74" customFormat="1" ht="20.25" customHeight="1">
      <c r="A17" s="399" t="s">
        <v>32</v>
      </c>
      <c r="B17" s="90"/>
      <c r="C17" s="90"/>
      <c r="D17" s="90"/>
      <c r="E17" s="91"/>
      <c r="F17" s="91"/>
      <c r="G17" s="91"/>
      <c r="H17" s="91"/>
      <c r="I17" s="91"/>
      <c r="J17" s="356"/>
    </row>
    <row r="18" spans="1:10" s="74" customFormat="1" ht="20.25" customHeight="1">
      <c r="A18" s="38" t="s">
        <v>13</v>
      </c>
      <c r="B18" s="90" t="s">
        <v>33</v>
      </c>
      <c r="C18" s="90">
        <v>2</v>
      </c>
      <c r="D18" s="90">
        <v>2</v>
      </c>
      <c r="E18" s="91">
        <v>4</v>
      </c>
      <c r="F18" s="91">
        <v>4</v>
      </c>
      <c r="G18" s="91">
        <v>4.2</v>
      </c>
      <c r="H18" s="91">
        <v>1.6</v>
      </c>
      <c r="I18" s="356">
        <v>0.1</v>
      </c>
      <c r="J18" s="356"/>
    </row>
    <row r="19" spans="1:10" s="74" customFormat="1" ht="20.25" customHeight="1">
      <c r="A19" s="399" t="s">
        <v>34</v>
      </c>
      <c r="B19" s="90"/>
      <c r="C19" s="90"/>
      <c r="D19" s="90"/>
      <c r="E19" s="91"/>
      <c r="F19" s="91"/>
      <c r="G19" s="91"/>
      <c r="H19" s="91"/>
      <c r="I19" s="91"/>
      <c r="J19" s="356"/>
    </row>
    <row r="20" spans="1:10" s="74" customFormat="1" ht="20.25" customHeight="1">
      <c r="A20" s="38" t="s">
        <v>15</v>
      </c>
      <c r="B20" s="90">
        <v>635</v>
      </c>
      <c r="C20" s="90">
        <v>1089</v>
      </c>
      <c r="D20" s="90">
        <v>1135</v>
      </c>
      <c r="E20" s="91">
        <v>1127</v>
      </c>
      <c r="F20" s="91">
        <v>1166</v>
      </c>
      <c r="G20" s="91">
        <v>1282</v>
      </c>
      <c r="H20" s="91">
        <v>1437.8</v>
      </c>
      <c r="I20" s="91">
        <v>1614.6</v>
      </c>
      <c r="J20" s="356"/>
    </row>
    <row r="21" spans="1:10" s="74" customFormat="1" ht="20.25" customHeight="1">
      <c r="A21" s="399" t="s">
        <v>35</v>
      </c>
      <c r="B21" s="90"/>
      <c r="C21" s="90"/>
      <c r="D21" s="90"/>
      <c r="E21" s="91"/>
      <c r="F21" s="91"/>
      <c r="G21" s="91"/>
      <c r="H21" s="91"/>
      <c r="I21" s="91"/>
      <c r="J21" s="356"/>
    </row>
    <row r="22" spans="1:10" s="74" customFormat="1" ht="20.25" customHeight="1">
      <c r="A22" s="38" t="s">
        <v>17</v>
      </c>
      <c r="B22" s="90">
        <v>176</v>
      </c>
      <c r="C22" s="90">
        <v>205</v>
      </c>
      <c r="D22" s="90">
        <v>220</v>
      </c>
      <c r="E22" s="91">
        <v>252</v>
      </c>
      <c r="F22" s="91">
        <v>258</v>
      </c>
      <c r="G22" s="91">
        <v>344</v>
      </c>
      <c r="H22" s="91">
        <v>487.4</v>
      </c>
      <c r="I22" s="91">
        <v>541.29999999999995</v>
      </c>
      <c r="J22" s="356"/>
    </row>
    <row r="23" spans="1:10" s="74" customFormat="1" ht="20.25" customHeight="1">
      <c r="A23" s="399" t="s">
        <v>36</v>
      </c>
      <c r="B23" s="90"/>
      <c r="C23" s="90"/>
      <c r="D23" s="90"/>
      <c r="E23" s="91"/>
      <c r="F23" s="91"/>
      <c r="G23" s="91"/>
      <c r="H23" s="91"/>
      <c r="I23" s="91"/>
      <c r="J23" s="356"/>
    </row>
    <row r="24" spans="1:10" s="74" customFormat="1" ht="20.25" customHeight="1">
      <c r="A24" s="38" t="s">
        <v>19</v>
      </c>
      <c r="B24" s="90">
        <v>124</v>
      </c>
      <c r="C24" s="90">
        <v>124</v>
      </c>
      <c r="D24" s="90">
        <v>208</v>
      </c>
      <c r="E24" s="91">
        <v>223</v>
      </c>
      <c r="F24" s="91">
        <v>235</v>
      </c>
      <c r="G24" s="91">
        <v>345</v>
      </c>
      <c r="H24" s="91">
        <v>357.84</v>
      </c>
      <c r="I24" s="91">
        <v>427</v>
      </c>
      <c r="J24" s="356"/>
    </row>
    <row r="25" spans="1:10" s="74" customFormat="1" ht="20.25" customHeight="1">
      <c r="A25" s="399" t="s">
        <v>37</v>
      </c>
      <c r="B25" s="90"/>
      <c r="C25" s="90"/>
      <c r="D25" s="90"/>
      <c r="E25" s="91"/>
      <c r="F25" s="91"/>
      <c r="G25" s="91"/>
      <c r="H25" s="91"/>
      <c r="I25" s="91"/>
      <c r="J25" s="356"/>
    </row>
    <row r="26" spans="1:10" s="74" customFormat="1" ht="20.25" customHeight="1">
      <c r="A26" s="38" t="s">
        <v>21</v>
      </c>
      <c r="B26" s="90">
        <v>30</v>
      </c>
      <c r="C26" s="90">
        <v>225</v>
      </c>
      <c r="D26" s="90">
        <v>266</v>
      </c>
      <c r="E26" s="91">
        <v>211</v>
      </c>
      <c r="F26" s="91">
        <v>232</v>
      </c>
      <c r="G26" s="91">
        <v>220</v>
      </c>
      <c r="H26" s="91">
        <v>232.98</v>
      </c>
      <c r="I26" s="91">
        <v>234.9</v>
      </c>
      <c r="J26" s="356"/>
    </row>
    <row r="27" spans="1:10" s="74" customFormat="1" ht="20.25" customHeight="1">
      <c r="A27" s="399" t="s">
        <v>38</v>
      </c>
      <c r="B27" s="90"/>
      <c r="C27" s="90"/>
      <c r="D27" s="90"/>
      <c r="E27" s="91"/>
      <c r="F27" s="91"/>
      <c r="G27" s="91"/>
      <c r="H27" s="91"/>
      <c r="I27" s="91"/>
      <c r="J27" s="356"/>
    </row>
    <row r="28" spans="1:10" s="74" customFormat="1" ht="20.25" customHeight="1">
      <c r="A28" s="38" t="s">
        <v>23</v>
      </c>
      <c r="B28" s="90">
        <v>208</v>
      </c>
      <c r="C28" s="90">
        <v>236</v>
      </c>
      <c r="D28" s="90">
        <v>412</v>
      </c>
      <c r="E28" s="91">
        <v>595</v>
      </c>
      <c r="F28" s="91">
        <v>776</v>
      </c>
      <c r="G28" s="91">
        <v>1206</v>
      </c>
      <c r="H28" s="91">
        <v>1387.97</v>
      </c>
      <c r="I28" s="91">
        <v>1628</v>
      </c>
      <c r="J28" s="356"/>
    </row>
    <row r="29" spans="1:10" s="74" customFormat="1" ht="20.25" customHeight="1">
      <c r="A29" s="399" t="s">
        <v>39</v>
      </c>
      <c r="B29" s="90"/>
      <c r="C29" s="90"/>
      <c r="D29" s="90"/>
      <c r="E29" s="91"/>
      <c r="F29" s="91"/>
      <c r="G29" s="91"/>
      <c r="H29" s="91"/>
      <c r="I29" s="91"/>
      <c r="J29" s="356"/>
    </row>
    <row r="30" spans="1:10" s="74" customFormat="1" ht="20.25" customHeight="1">
      <c r="A30" s="38" t="s">
        <v>25</v>
      </c>
      <c r="B30" s="90">
        <v>57</v>
      </c>
      <c r="C30" s="90">
        <v>56</v>
      </c>
      <c r="D30" s="90">
        <v>62</v>
      </c>
      <c r="E30" s="91">
        <v>62</v>
      </c>
      <c r="F30" s="91">
        <v>85</v>
      </c>
      <c r="G30" s="91">
        <v>154</v>
      </c>
      <c r="H30" s="91">
        <v>152.27000000000001</v>
      </c>
      <c r="I30" s="91">
        <v>163.30000000000001</v>
      </c>
      <c r="J30" s="356"/>
    </row>
    <row r="31" spans="1:10" s="74" customFormat="1" ht="20.25" customHeight="1">
      <c r="A31" s="399" t="s">
        <v>40</v>
      </c>
      <c r="B31" s="90"/>
      <c r="C31" s="90"/>
      <c r="D31" s="90"/>
      <c r="E31" s="90"/>
      <c r="F31" s="90"/>
      <c r="G31" s="90"/>
      <c r="H31" s="90"/>
      <c r="I31" s="77"/>
      <c r="J31" s="356"/>
    </row>
    <row r="32" spans="1:10" s="74" customFormat="1" ht="5.25" customHeight="1">
      <c r="A32" s="81"/>
      <c r="B32" s="82"/>
      <c r="C32" s="82"/>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100000000000001" customHeight="1">
      <c r="A34" s="75"/>
      <c r="B34" s="77"/>
      <c r="C34" s="77"/>
      <c r="D34" s="77"/>
      <c r="E34" s="77"/>
      <c r="F34" s="77"/>
      <c r="G34" s="77"/>
      <c r="H34" s="77"/>
      <c r="I34" s="77"/>
      <c r="J34" s="356"/>
    </row>
    <row r="35" spans="1:10" s="74" customFormat="1" ht="20.100000000000001" customHeight="1">
      <c r="A35" s="401"/>
      <c r="B35" s="61"/>
      <c r="C35" s="77"/>
      <c r="D35" s="77"/>
      <c r="E35" s="77"/>
      <c r="F35" s="77"/>
      <c r="G35" s="77"/>
      <c r="H35" s="77"/>
      <c r="I35" s="77"/>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sheetData>
  <pageMargins left="0.98425196850393704" right="0.98425196850393704" top="0.94488188976377996" bottom="1.49606299212598" header="0.511811023622047" footer="1.1811023622047201"/>
  <pageSetup paperSize="9" firstPageNumber="412"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J226"/>
  <sheetViews>
    <sheetView workbookViewId="0">
      <selection activeCell="Q12" sqref="Q12"/>
    </sheetView>
  </sheetViews>
  <sheetFormatPr defaultRowHeight="14.25"/>
  <cols>
    <col min="1" max="1" width="25.5703125" style="74" customWidth="1"/>
    <col min="2" max="4" width="10.7109375" style="73" hidden="1" customWidth="1"/>
    <col min="5" max="8" width="10.7109375" style="73" customWidth="1"/>
    <col min="9" max="9" width="10.140625" style="73" bestFit="1" customWidth="1"/>
    <col min="10" max="10" width="9.140625" style="356"/>
    <col min="11" max="16384" width="9.140625" style="86"/>
  </cols>
  <sheetData>
    <row r="1" spans="1:10" s="66" customFormat="1" ht="24" customHeight="1">
      <c r="A1" s="63" t="s">
        <v>695</v>
      </c>
      <c r="B1" s="64"/>
      <c r="C1" s="65"/>
      <c r="D1" s="65"/>
      <c r="E1" s="65"/>
      <c r="F1" s="65"/>
      <c r="G1" s="65"/>
      <c r="H1" s="65"/>
      <c r="I1" s="65"/>
      <c r="J1" s="356"/>
    </row>
    <row r="2" spans="1:10" s="67" customFormat="1" ht="20.100000000000001" customHeight="1">
      <c r="A2" s="67" t="s">
        <v>73</v>
      </c>
      <c r="B2" s="68"/>
      <c r="C2" s="68"/>
      <c r="D2" s="68"/>
      <c r="E2" s="68"/>
      <c r="F2" s="68"/>
      <c r="G2" s="68"/>
      <c r="H2" s="68"/>
      <c r="I2" s="68"/>
      <c r="J2" s="356"/>
    </row>
    <row r="3" spans="1:10" s="66" customFormat="1" ht="6" customHeight="1">
      <c r="A3" s="87"/>
      <c r="B3" s="64"/>
      <c r="C3" s="65"/>
      <c r="D3" s="65"/>
      <c r="E3" s="65"/>
      <c r="F3" s="65"/>
      <c r="G3" s="65"/>
      <c r="H3" s="65"/>
      <c r="I3" s="65"/>
      <c r="J3" s="356"/>
    </row>
    <row r="4" spans="1:10" s="74" customFormat="1" ht="20.100000000000001" customHeight="1">
      <c r="A4" s="71"/>
      <c r="B4" s="72"/>
      <c r="C4" s="73"/>
      <c r="D4" s="49"/>
      <c r="E4" s="73"/>
      <c r="F4" s="49"/>
      <c r="G4" s="49"/>
      <c r="H4" s="49" t="s">
        <v>43</v>
      </c>
      <c r="I4" s="73"/>
      <c r="J4" s="356"/>
    </row>
    <row r="5" spans="1:10" s="74" customFormat="1" ht="24" customHeight="1">
      <c r="A5" s="75"/>
      <c r="B5" s="51">
        <v>2010</v>
      </c>
      <c r="C5" s="76">
        <v>2014</v>
      </c>
      <c r="D5" s="76">
        <v>2015</v>
      </c>
      <c r="E5" s="76">
        <v>2016</v>
      </c>
      <c r="F5" s="76">
        <v>2017</v>
      </c>
      <c r="G5" s="76">
        <v>2018</v>
      </c>
      <c r="H5" s="76">
        <v>2019</v>
      </c>
      <c r="I5" s="76">
        <v>2020</v>
      </c>
      <c r="J5" s="356"/>
    </row>
    <row r="6" spans="1:10" s="74" customFormat="1" ht="7.5" customHeight="1">
      <c r="A6" s="75"/>
      <c r="B6" s="93"/>
      <c r="C6" s="77"/>
      <c r="D6" s="77"/>
      <c r="E6" s="77"/>
      <c r="F6" s="77"/>
      <c r="G6" s="77"/>
      <c r="H6" s="77"/>
      <c r="I6" s="77"/>
      <c r="J6" s="356"/>
    </row>
    <row r="7" spans="1:10" s="74" customFormat="1" ht="23.25" customHeight="1">
      <c r="A7" s="80" t="s">
        <v>30</v>
      </c>
      <c r="B7" s="89">
        <f t="shared" ref="B7:D7" si="0">SUM(B8:B31)</f>
        <v>32191</v>
      </c>
      <c r="C7" s="89">
        <f t="shared" si="0"/>
        <v>56419</v>
      </c>
      <c r="D7" s="89">
        <f t="shared" si="0"/>
        <v>75031</v>
      </c>
      <c r="E7" s="89">
        <v>86842</v>
      </c>
      <c r="F7" s="89">
        <v>103787</v>
      </c>
      <c r="G7" s="89">
        <v>130027.70000000001</v>
      </c>
      <c r="H7" s="89">
        <v>201767.24349000002</v>
      </c>
      <c r="I7" s="89">
        <v>236080.30000000002</v>
      </c>
      <c r="J7" s="356"/>
    </row>
    <row r="8" spans="1:10" s="74" customFormat="1" ht="20.25" customHeight="1">
      <c r="A8" s="38" t="s">
        <v>3</v>
      </c>
      <c r="B8" s="90" t="s">
        <v>33</v>
      </c>
      <c r="C8" s="90">
        <v>15</v>
      </c>
      <c r="D8" s="90">
        <v>15</v>
      </c>
      <c r="E8" s="91">
        <v>16</v>
      </c>
      <c r="F8" s="91">
        <v>19</v>
      </c>
      <c r="G8" s="91">
        <v>19</v>
      </c>
      <c r="H8" s="91">
        <v>19.36</v>
      </c>
      <c r="I8" s="91">
        <v>19.399999999999999</v>
      </c>
      <c r="J8" s="356"/>
    </row>
    <row r="9" spans="1:10" s="74" customFormat="1" ht="20.25" customHeight="1">
      <c r="A9" s="399" t="s">
        <v>4</v>
      </c>
      <c r="B9" s="90"/>
      <c r="C9" s="90"/>
      <c r="D9" s="90"/>
      <c r="E9" s="91"/>
      <c r="F9" s="91"/>
      <c r="G9" s="91"/>
      <c r="H9" s="91"/>
      <c r="I9" s="91"/>
      <c r="J9" s="356"/>
    </row>
    <row r="10" spans="1:10" s="74" customFormat="1" ht="20.25" customHeight="1">
      <c r="A10" s="38" t="s">
        <v>5</v>
      </c>
      <c r="B10" s="90">
        <v>1785</v>
      </c>
      <c r="C10" s="90">
        <v>4462</v>
      </c>
      <c r="D10" s="90">
        <v>5217</v>
      </c>
      <c r="E10" s="91">
        <v>5667</v>
      </c>
      <c r="F10" s="91">
        <v>7380</v>
      </c>
      <c r="G10" s="91">
        <v>10237</v>
      </c>
      <c r="H10" s="91">
        <v>13721.7</v>
      </c>
      <c r="I10" s="91">
        <v>14846</v>
      </c>
      <c r="J10" s="356"/>
    </row>
    <row r="11" spans="1:10" s="74" customFormat="1" ht="20.25" customHeight="1">
      <c r="A11" s="399" t="s">
        <v>6</v>
      </c>
      <c r="B11" s="90"/>
      <c r="C11" s="90"/>
      <c r="D11" s="90"/>
      <c r="E11" s="91"/>
      <c r="F11" s="91"/>
      <c r="G11" s="91"/>
      <c r="H11" s="91"/>
      <c r="I11" s="91"/>
      <c r="J11" s="356"/>
    </row>
    <row r="12" spans="1:10" s="74" customFormat="1" ht="20.25" customHeight="1">
      <c r="A12" s="38" t="s">
        <v>7</v>
      </c>
      <c r="B12" s="90">
        <v>1464</v>
      </c>
      <c r="C12" s="90">
        <v>2432</v>
      </c>
      <c r="D12" s="90">
        <v>2677</v>
      </c>
      <c r="E12" s="91">
        <v>2778</v>
      </c>
      <c r="F12" s="91">
        <v>3304</v>
      </c>
      <c r="G12" s="91">
        <v>4588</v>
      </c>
      <c r="H12" s="91">
        <v>5806.3</v>
      </c>
      <c r="I12" s="91">
        <v>6590.6</v>
      </c>
      <c r="J12" s="356"/>
    </row>
    <row r="13" spans="1:10" s="74" customFormat="1" ht="20.25" customHeight="1">
      <c r="A13" s="399" t="s">
        <v>8</v>
      </c>
      <c r="B13" s="90"/>
      <c r="C13" s="90"/>
      <c r="D13" s="90"/>
      <c r="E13" s="91"/>
      <c r="F13" s="91"/>
      <c r="G13" s="91"/>
      <c r="H13" s="91"/>
      <c r="I13" s="91"/>
      <c r="J13" s="356"/>
    </row>
    <row r="14" spans="1:10" s="74" customFormat="1" ht="20.25" customHeight="1">
      <c r="A14" s="38" t="s">
        <v>9</v>
      </c>
      <c r="B14" s="90" t="s">
        <v>33</v>
      </c>
      <c r="C14" s="90">
        <v>0</v>
      </c>
      <c r="D14" s="90">
        <v>0</v>
      </c>
      <c r="E14" s="90">
        <v>0</v>
      </c>
      <c r="F14" s="90">
        <v>0</v>
      </c>
      <c r="G14" s="90">
        <v>0</v>
      </c>
      <c r="H14" s="90">
        <v>0</v>
      </c>
      <c r="I14" s="90">
        <v>0</v>
      </c>
      <c r="J14" s="356"/>
    </row>
    <row r="15" spans="1:10" s="74" customFormat="1" ht="20.25" customHeight="1">
      <c r="A15" s="399" t="s">
        <v>31</v>
      </c>
      <c r="B15" s="90"/>
      <c r="C15" s="90"/>
      <c r="D15" s="90"/>
      <c r="E15" s="91"/>
      <c r="F15" s="91"/>
      <c r="G15" s="91"/>
      <c r="H15" s="91"/>
      <c r="I15" s="91"/>
      <c r="J15" s="356"/>
    </row>
    <row r="16" spans="1:10" s="74" customFormat="1" ht="20.25" customHeight="1">
      <c r="A16" s="38" t="s">
        <v>11</v>
      </c>
      <c r="B16" s="90">
        <v>12612</v>
      </c>
      <c r="C16" s="90">
        <v>22253</v>
      </c>
      <c r="D16" s="90">
        <v>33066</v>
      </c>
      <c r="E16" s="91">
        <v>38414</v>
      </c>
      <c r="F16" s="91">
        <v>40522</v>
      </c>
      <c r="G16" s="91">
        <v>45186</v>
      </c>
      <c r="H16" s="91">
        <v>65683.8</v>
      </c>
      <c r="I16" s="91">
        <v>76283</v>
      </c>
      <c r="J16" s="356"/>
    </row>
    <row r="17" spans="1:10" s="74" customFormat="1" ht="20.25" customHeight="1">
      <c r="A17" s="399" t="s">
        <v>32</v>
      </c>
      <c r="B17" s="90"/>
      <c r="C17" s="90"/>
      <c r="D17" s="90"/>
      <c r="E17" s="91"/>
      <c r="F17" s="91"/>
      <c r="G17" s="91"/>
      <c r="H17" s="91"/>
      <c r="I17" s="91"/>
      <c r="J17" s="356"/>
    </row>
    <row r="18" spans="1:10" s="74" customFormat="1" ht="20.25" customHeight="1">
      <c r="A18" s="38" t="s">
        <v>13</v>
      </c>
      <c r="B18" s="90" t="s">
        <v>33</v>
      </c>
      <c r="C18" s="90">
        <v>34</v>
      </c>
      <c r="D18" s="90">
        <v>34</v>
      </c>
      <c r="E18" s="91">
        <v>63</v>
      </c>
      <c r="F18" s="91">
        <v>57</v>
      </c>
      <c r="G18" s="91">
        <v>65</v>
      </c>
      <c r="H18" s="91">
        <v>24.6</v>
      </c>
      <c r="I18" s="91">
        <v>23</v>
      </c>
      <c r="J18" s="356"/>
    </row>
    <row r="19" spans="1:10" s="74" customFormat="1" ht="20.25" customHeight="1">
      <c r="A19" s="399" t="s">
        <v>34</v>
      </c>
      <c r="B19" s="90"/>
      <c r="C19" s="90"/>
      <c r="D19" s="90"/>
      <c r="E19" s="91"/>
      <c r="F19" s="91"/>
      <c r="G19" s="91"/>
      <c r="H19" s="91"/>
      <c r="I19" s="91"/>
      <c r="J19" s="356"/>
    </row>
    <row r="20" spans="1:10" s="74" customFormat="1" ht="20.25" customHeight="1">
      <c r="A20" s="38" t="s">
        <v>15</v>
      </c>
      <c r="B20" s="90">
        <v>9868</v>
      </c>
      <c r="C20" s="90">
        <v>15009</v>
      </c>
      <c r="D20" s="90">
        <v>15674</v>
      </c>
      <c r="E20" s="91">
        <v>16001</v>
      </c>
      <c r="F20" s="91">
        <v>23952</v>
      </c>
      <c r="G20" s="91">
        <v>27088</v>
      </c>
      <c r="H20" s="91">
        <v>60892.185799999999</v>
      </c>
      <c r="I20" s="91">
        <v>64543</v>
      </c>
      <c r="J20" s="356"/>
    </row>
    <row r="21" spans="1:10" s="74" customFormat="1" ht="20.25" customHeight="1">
      <c r="A21" s="399" t="s">
        <v>35</v>
      </c>
      <c r="B21" s="90"/>
      <c r="C21" s="90"/>
      <c r="D21" s="90"/>
      <c r="E21" s="91"/>
      <c r="F21" s="91"/>
      <c r="G21" s="91"/>
      <c r="H21" s="91"/>
      <c r="I21" s="91"/>
      <c r="J21" s="356"/>
    </row>
    <row r="22" spans="1:10" s="74" customFormat="1" ht="20.25" customHeight="1">
      <c r="A22" s="38" t="s">
        <v>17</v>
      </c>
      <c r="B22" s="90">
        <v>1335</v>
      </c>
      <c r="C22" s="90">
        <v>3269</v>
      </c>
      <c r="D22" s="90">
        <v>4351</v>
      </c>
      <c r="E22" s="91">
        <v>5721</v>
      </c>
      <c r="F22" s="91">
        <v>5947</v>
      </c>
      <c r="G22" s="91">
        <v>8266</v>
      </c>
      <c r="H22" s="91">
        <v>16327.9</v>
      </c>
      <c r="I22" s="91">
        <v>20123.7</v>
      </c>
      <c r="J22" s="356"/>
    </row>
    <row r="23" spans="1:10" s="74" customFormat="1" ht="20.25" customHeight="1">
      <c r="A23" s="399" t="s">
        <v>36</v>
      </c>
      <c r="B23" s="90"/>
      <c r="C23" s="90"/>
      <c r="D23" s="90"/>
      <c r="E23" s="91"/>
      <c r="F23" s="91"/>
      <c r="G23" s="91"/>
      <c r="H23" s="91"/>
      <c r="I23" s="91"/>
      <c r="J23" s="356"/>
    </row>
    <row r="24" spans="1:10" s="74" customFormat="1" ht="20.25" customHeight="1">
      <c r="A24" s="38" t="s">
        <v>19</v>
      </c>
      <c r="B24" s="90">
        <v>806</v>
      </c>
      <c r="C24" s="90">
        <v>954</v>
      </c>
      <c r="D24" s="90">
        <v>1613</v>
      </c>
      <c r="E24" s="91">
        <v>2894</v>
      </c>
      <c r="F24" s="91">
        <v>1582</v>
      </c>
      <c r="G24" s="91">
        <v>2928</v>
      </c>
      <c r="H24" s="91">
        <v>3031.9783199999997</v>
      </c>
      <c r="I24" s="91">
        <v>12157.1</v>
      </c>
      <c r="J24" s="356"/>
    </row>
    <row r="25" spans="1:10" s="74" customFormat="1" ht="20.25" customHeight="1">
      <c r="A25" s="399" t="s">
        <v>37</v>
      </c>
      <c r="B25" s="90"/>
      <c r="C25" s="90"/>
      <c r="D25" s="90"/>
      <c r="E25" s="91"/>
      <c r="F25" s="91"/>
      <c r="G25" s="91"/>
      <c r="H25" s="91"/>
      <c r="I25" s="91"/>
      <c r="J25" s="356"/>
    </row>
    <row r="26" spans="1:10" s="74" customFormat="1" ht="20.25" customHeight="1">
      <c r="A26" s="38" t="s">
        <v>21</v>
      </c>
      <c r="B26" s="90">
        <v>350</v>
      </c>
      <c r="C26" s="90">
        <v>3080</v>
      </c>
      <c r="D26" s="90">
        <v>4060</v>
      </c>
      <c r="E26" s="91">
        <v>3406</v>
      </c>
      <c r="F26" s="91">
        <v>4277</v>
      </c>
      <c r="G26" s="91">
        <v>4092.8</v>
      </c>
      <c r="H26" s="91">
        <v>4411.2433199999996</v>
      </c>
      <c r="I26" s="91">
        <v>4423.8999999999996</v>
      </c>
      <c r="J26" s="356"/>
    </row>
    <row r="27" spans="1:10" s="74" customFormat="1" ht="20.25" customHeight="1">
      <c r="A27" s="399" t="s">
        <v>38</v>
      </c>
      <c r="B27" s="90"/>
      <c r="C27" s="90"/>
      <c r="D27" s="90"/>
      <c r="E27" s="91"/>
      <c r="F27" s="91"/>
      <c r="G27" s="91"/>
      <c r="H27" s="91"/>
      <c r="I27" s="91"/>
      <c r="J27" s="356"/>
    </row>
    <row r="28" spans="1:10" s="74" customFormat="1" ht="20.25" customHeight="1">
      <c r="A28" s="38" t="s">
        <v>23</v>
      </c>
      <c r="B28" s="90">
        <v>3283</v>
      </c>
      <c r="C28" s="90">
        <v>4205</v>
      </c>
      <c r="D28" s="90">
        <v>7542</v>
      </c>
      <c r="E28" s="91">
        <v>11086</v>
      </c>
      <c r="F28" s="91">
        <v>15626</v>
      </c>
      <c r="G28" s="91">
        <v>25494.9</v>
      </c>
      <c r="H28" s="91">
        <v>29792.776050000004</v>
      </c>
      <c r="I28" s="91">
        <v>35015</v>
      </c>
      <c r="J28" s="356"/>
    </row>
    <row r="29" spans="1:10" s="74" customFormat="1" ht="20.25" customHeight="1">
      <c r="A29" s="399" t="s">
        <v>39</v>
      </c>
      <c r="B29" s="90"/>
      <c r="C29" s="90"/>
      <c r="D29" s="90"/>
      <c r="E29" s="91"/>
      <c r="F29" s="91"/>
      <c r="G29" s="91"/>
      <c r="H29" s="91"/>
      <c r="I29" s="91"/>
      <c r="J29" s="356"/>
    </row>
    <row r="30" spans="1:10" s="74" customFormat="1" ht="20.25" customHeight="1">
      <c r="A30" s="38" t="s">
        <v>25</v>
      </c>
      <c r="B30" s="90">
        <v>688</v>
      </c>
      <c r="C30" s="90">
        <v>706</v>
      </c>
      <c r="D30" s="90">
        <v>782</v>
      </c>
      <c r="E30" s="91">
        <v>796</v>
      </c>
      <c r="F30" s="91">
        <v>1121</v>
      </c>
      <c r="G30" s="91">
        <v>2063</v>
      </c>
      <c r="H30" s="91">
        <v>2055.4</v>
      </c>
      <c r="I30" s="91">
        <v>2055.6</v>
      </c>
      <c r="J30" s="356"/>
    </row>
    <row r="31" spans="1:10" s="74" customFormat="1" ht="20.25" customHeight="1">
      <c r="A31" s="399" t="s">
        <v>40</v>
      </c>
      <c r="B31" s="90"/>
      <c r="C31" s="90"/>
      <c r="D31" s="90"/>
      <c r="E31" s="90"/>
      <c r="F31" s="90"/>
      <c r="G31" s="90"/>
      <c r="H31" s="90"/>
      <c r="I31" s="77"/>
      <c r="J31" s="356"/>
    </row>
    <row r="32" spans="1:10" s="74" customFormat="1" ht="5.25" customHeight="1">
      <c r="A32" s="81"/>
      <c r="B32" s="82"/>
      <c r="C32" s="403"/>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100000000000001" customHeight="1">
      <c r="A34" s="75"/>
      <c r="B34" s="77"/>
      <c r="C34" s="77"/>
      <c r="D34" s="77"/>
      <c r="E34" s="77"/>
      <c r="F34" s="77"/>
      <c r="G34" s="77"/>
      <c r="H34" s="77"/>
      <c r="I34" s="77"/>
      <c r="J34" s="356"/>
    </row>
    <row r="35" spans="1:10" s="74" customFormat="1" ht="20.100000000000001" customHeight="1">
      <c r="A35" s="401"/>
      <c r="B35" s="61"/>
      <c r="C35" s="77"/>
      <c r="D35" s="77"/>
      <c r="E35" s="77"/>
      <c r="F35" s="77"/>
      <c r="G35" s="77"/>
      <c r="H35" s="77"/>
      <c r="I35" s="77"/>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sheetData>
  <pageMargins left="0.98425196850393704" right="0.98425196850393704" top="0.94488188976377996" bottom="1.49606299212598" header="0.511811023622047" footer="1.1811023622047201"/>
  <pageSetup paperSize="9" firstPageNumber="413"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7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376"/>
  <sheetViews>
    <sheetView workbookViewId="0">
      <selection activeCell="Q12" sqref="Q12"/>
    </sheetView>
  </sheetViews>
  <sheetFormatPr defaultRowHeight="14.25"/>
  <cols>
    <col min="1" max="1" width="25.5703125" style="8" customWidth="1"/>
    <col min="2" max="4" width="10.7109375" style="50" hidden="1" customWidth="1"/>
    <col min="5" max="8" width="10.7109375" style="50" customWidth="1"/>
    <col min="9" max="9" width="9.140625" style="50"/>
    <col min="10" max="10" width="9.140625" style="356"/>
    <col min="11" max="16384" width="9.140625" style="31"/>
  </cols>
  <sheetData>
    <row r="1" spans="1:10" s="2" customFormat="1" ht="24" customHeight="1">
      <c r="A1" s="32" t="s">
        <v>696</v>
      </c>
      <c r="B1" s="46"/>
      <c r="C1" s="47"/>
      <c r="D1" s="47"/>
      <c r="E1" s="47"/>
      <c r="F1" s="47"/>
      <c r="G1" s="47"/>
      <c r="H1" s="47"/>
      <c r="I1" s="47"/>
      <c r="J1" s="356"/>
    </row>
    <row r="2" spans="1:10" s="5" customFormat="1" ht="20.100000000000001" customHeight="1">
      <c r="A2" s="5" t="s">
        <v>74</v>
      </c>
      <c r="B2" s="48"/>
      <c r="C2" s="48"/>
      <c r="D2" s="48"/>
      <c r="E2" s="48"/>
      <c r="F2" s="48"/>
      <c r="G2" s="48"/>
      <c r="H2" s="48"/>
      <c r="I2" s="48"/>
      <c r="J2" s="356"/>
    </row>
    <row r="3" spans="1:10" s="2" customFormat="1" ht="6" customHeight="1">
      <c r="A3" s="41"/>
      <c r="B3" s="46"/>
      <c r="C3" s="47"/>
      <c r="D3" s="47"/>
      <c r="E3" s="47"/>
      <c r="F3" s="47"/>
      <c r="G3" s="47"/>
      <c r="H3" s="47"/>
      <c r="I3" s="47"/>
      <c r="J3" s="356"/>
    </row>
    <row r="4" spans="1:10" s="8" customFormat="1" ht="20.100000000000001" customHeight="1">
      <c r="A4" s="9"/>
      <c r="B4" s="49"/>
      <c r="C4" s="50"/>
      <c r="D4" s="49"/>
      <c r="E4" s="49"/>
      <c r="F4" s="49"/>
      <c r="G4" s="49"/>
      <c r="H4" s="49" t="s">
        <v>1</v>
      </c>
      <c r="I4" s="50"/>
      <c r="J4" s="356"/>
    </row>
    <row r="5" spans="1:10" s="8" customFormat="1" ht="24" customHeight="1">
      <c r="A5" s="14"/>
      <c r="B5" s="51">
        <v>2010</v>
      </c>
      <c r="C5" s="52">
        <v>2014</v>
      </c>
      <c r="D5" s="52">
        <v>2015</v>
      </c>
      <c r="E5" s="52">
        <v>2016</v>
      </c>
      <c r="F5" s="52">
        <v>2017</v>
      </c>
      <c r="G5" s="52">
        <v>2018</v>
      </c>
      <c r="H5" s="52">
        <v>2019</v>
      </c>
      <c r="I5" s="52">
        <v>2020</v>
      </c>
      <c r="J5" s="356"/>
    </row>
    <row r="6" spans="1:10" s="8" customFormat="1" ht="7.5" customHeight="1">
      <c r="A6" s="14"/>
      <c r="B6" s="54"/>
      <c r="C6" s="53"/>
      <c r="D6" s="53"/>
      <c r="E6" s="53"/>
      <c r="F6" s="53"/>
      <c r="G6" s="53"/>
      <c r="H6" s="53"/>
      <c r="I6" s="53"/>
      <c r="J6" s="356"/>
    </row>
    <row r="7" spans="1:10" s="8" customFormat="1" ht="23.25" customHeight="1">
      <c r="A7" s="36" t="s">
        <v>30</v>
      </c>
      <c r="B7" s="89">
        <f t="shared" ref="B7:D7" si="0">SUM(B8:B31)</f>
        <v>10530</v>
      </c>
      <c r="C7" s="89">
        <f t="shared" si="0"/>
        <v>12484</v>
      </c>
      <c r="D7" s="89">
        <f t="shared" si="0"/>
        <v>13446</v>
      </c>
      <c r="E7" s="89">
        <v>14611</v>
      </c>
      <c r="F7" s="89">
        <v>17296</v>
      </c>
      <c r="G7" s="89">
        <v>19990</v>
      </c>
      <c r="H7" s="89">
        <v>24789.809999999998</v>
      </c>
      <c r="I7" s="89">
        <v>29226.700000000004</v>
      </c>
      <c r="J7" s="356"/>
    </row>
    <row r="8" spans="1:10" s="8" customFormat="1" ht="20.25" customHeight="1">
      <c r="A8" s="38" t="s">
        <v>3</v>
      </c>
      <c r="B8" s="90">
        <v>642</v>
      </c>
      <c r="C8" s="90">
        <v>364</v>
      </c>
      <c r="D8" s="90">
        <v>316</v>
      </c>
      <c r="E8" s="91">
        <v>435</v>
      </c>
      <c r="F8" s="91">
        <v>904</v>
      </c>
      <c r="G8" s="91">
        <v>859</v>
      </c>
      <c r="H8" s="91">
        <v>862.15000000000009</v>
      </c>
      <c r="I8" s="91">
        <v>854.6</v>
      </c>
      <c r="J8" s="356"/>
    </row>
    <row r="9" spans="1:10" s="8" customFormat="1" ht="20.25" customHeight="1">
      <c r="A9" s="399" t="s">
        <v>4</v>
      </c>
      <c r="B9" s="90"/>
      <c r="C9" s="90"/>
      <c r="D9" s="90"/>
      <c r="E9" s="91"/>
      <c r="F9" s="91"/>
      <c r="G9" s="91"/>
      <c r="H9" s="91"/>
      <c r="I9" s="91"/>
      <c r="J9" s="356"/>
    </row>
    <row r="10" spans="1:10" s="8" customFormat="1" ht="20.25" customHeight="1">
      <c r="A10" s="38" t="s">
        <v>5</v>
      </c>
      <c r="B10" s="90">
        <v>470</v>
      </c>
      <c r="C10" s="90">
        <v>534</v>
      </c>
      <c r="D10" s="90">
        <v>622</v>
      </c>
      <c r="E10" s="91">
        <v>752</v>
      </c>
      <c r="F10" s="91">
        <v>899</v>
      </c>
      <c r="G10" s="91">
        <v>999</v>
      </c>
      <c r="H10" s="91">
        <v>1107.5</v>
      </c>
      <c r="I10" s="91">
        <v>1248</v>
      </c>
      <c r="J10" s="356"/>
    </row>
    <row r="11" spans="1:10" s="8" customFormat="1" ht="20.25" customHeight="1">
      <c r="A11" s="399" t="s">
        <v>6</v>
      </c>
      <c r="B11" s="90"/>
      <c r="C11" s="90"/>
      <c r="D11" s="90"/>
      <c r="E11" s="91"/>
      <c r="F11" s="91"/>
      <c r="G11" s="91"/>
      <c r="H11" s="91"/>
      <c r="I11" s="91"/>
      <c r="J11" s="356"/>
    </row>
    <row r="12" spans="1:10" s="8" customFormat="1" ht="20.25" customHeight="1">
      <c r="A12" s="38" t="s">
        <v>7</v>
      </c>
      <c r="B12" s="90">
        <v>176</v>
      </c>
      <c r="C12" s="90">
        <v>515</v>
      </c>
      <c r="D12" s="90">
        <v>570</v>
      </c>
      <c r="E12" s="91">
        <v>645</v>
      </c>
      <c r="F12" s="91">
        <v>695</v>
      </c>
      <c r="G12" s="91">
        <v>830</v>
      </c>
      <c r="H12" s="91">
        <v>1159.7</v>
      </c>
      <c r="I12" s="91">
        <v>2115.8000000000002</v>
      </c>
      <c r="J12" s="356"/>
    </row>
    <row r="13" spans="1:10" s="8" customFormat="1" ht="20.25" customHeight="1">
      <c r="A13" s="399" t="s">
        <v>8</v>
      </c>
      <c r="B13" s="90"/>
      <c r="C13" s="90"/>
      <c r="D13" s="90"/>
      <c r="E13" s="91"/>
      <c r="F13" s="91"/>
      <c r="G13" s="91"/>
      <c r="H13" s="91"/>
      <c r="I13" s="91"/>
      <c r="J13" s="356"/>
    </row>
    <row r="14" spans="1:10" s="8" customFormat="1" ht="20.25" customHeight="1">
      <c r="A14" s="38" t="s">
        <v>9</v>
      </c>
      <c r="B14" s="90">
        <v>416</v>
      </c>
      <c r="C14" s="90">
        <v>371</v>
      </c>
      <c r="D14" s="90">
        <v>373</v>
      </c>
      <c r="E14" s="91">
        <v>375</v>
      </c>
      <c r="F14" s="91">
        <v>399</v>
      </c>
      <c r="G14" s="91">
        <v>407</v>
      </c>
      <c r="H14" s="91">
        <v>492.75</v>
      </c>
      <c r="I14" s="91">
        <v>538</v>
      </c>
      <c r="J14" s="356"/>
    </row>
    <row r="15" spans="1:10" s="8" customFormat="1" ht="20.25" customHeight="1">
      <c r="A15" s="399" t="s">
        <v>31</v>
      </c>
      <c r="B15" s="90"/>
      <c r="C15" s="90"/>
      <c r="D15" s="90"/>
      <c r="E15" s="91"/>
      <c r="F15" s="91"/>
      <c r="G15" s="91"/>
      <c r="H15" s="91"/>
      <c r="I15" s="91"/>
      <c r="J15" s="356"/>
    </row>
    <row r="16" spans="1:10" s="8" customFormat="1" ht="20.25" customHeight="1">
      <c r="A16" s="38" t="s">
        <v>11</v>
      </c>
      <c r="B16" s="90">
        <v>645</v>
      </c>
      <c r="C16" s="90">
        <v>606</v>
      </c>
      <c r="D16" s="90">
        <v>663</v>
      </c>
      <c r="E16" s="91">
        <v>755</v>
      </c>
      <c r="F16" s="91">
        <v>834</v>
      </c>
      <c r="G16" s="91">
        <v>880</v>
      </c>
      <c r="H16" s="91">
        <v>2047.3999999999999</v>
      </c>
      <c r="I16" s="91">
        <v>2592.1999999999998</v>
      </c>
      <c r="J16" s="356"/>
    </row>
    <row r="17" spans="1:10" s="8" customFormat="1" ht="20.25" customHeight="1">
      <c r="A17" s="399" t="s">
        <v>32</v>
      </c>
      <c r="B17" s="90"/>
      <c r="C17" s="90"/>
      <c r="D17" s="90"/>
      <c r="E17" s="91"/>
      <c r="F17" s="91"/>
      <c r="G17" s="91"/>
      <c r="H17" s="91"/>
      <c r="I17" s="91"/>
      <c r="J17" s="356"/>
    </row>
    <row r="18" spans="1:10" s="8" customFormat="1" ht="20.25" customHeight="1">
      <c r="A18" s="38" t="s">
        <v>13</v>
      </c>
      <c r="B18" s="90">
        <v>1919</v>
      </c>
      <c r="C18" s="90">
        <v>1368</v>
      </c>
      <c r="D18" s="90">
        <v>1373</v>
      </c>
      <c r="E18" s="91">
        <v>1409</v>
      </c>
      <c r="F18" s="91">
        <v>1508</v>
      </c>
      <c r="G18" s="91">
        <v>1488</v>
      </c>
      <c r="H18" s="91">
        <v>1389.05</v>
      </c>
      <c r="I18" s="91">
        <v>1420.8</v>
      </c>
      <c r="J18" s="356"/>
    </row>
    <row r="19" spans="1:10" s="8" customFormat="1" ht="20.25" customHeight="1">
      <c r="A19" s="399" t="s">
        <v>34</v>
      </c>
      <c r="B19" s="90"/>
      <c r="C19" s="90"/>
      <c r="D19" s="90"/>
      <c r="E19" s="91"/>
      <c r="F19" s="91"/>
      <c r="G19" s="91"/>
      <c r="H19" s="91"/>
      <c r="I19" s="91"/>
      <c r="J19" s="356"/>
    </row>
    <row r="20" spans="1:10" s="8" customFormat="1" ht="20.25" customHeight="1">
      <c r="A20" s="38" t="s">
        <v>15</v>
      </c>
      <c r="B20" s="90">
        <v>656</v>
      </c>
      <c r="C20" s="90">
        <v>1072</v>
      </c>
      <c r="D20" s="90">
        <v>1214</v>
      </c>
      <c r="E20" s="91">
        <v>1355</v>
      </c>
      <c r="F20" s="91">
        <v>1375</v>
      </c>
      <c r="G20" s="91">
        <v>1338</v>
      </c>
      <c r="H20" s="91">
        <v>1338.1199999999997</v>
      </c>
      <c r="I20" s="91">
        <v>1515.7</v>
      </c>
      <c r="J20" s="356"/>
    </row>
    <row r="21" spans="1:10" s="8" customFormat="1" ht="20.25" customHeight="1">
      <c r="A21" s="399" t="s">
        <v>35</v>
      </c>
      <c r="B21" s="90"/>
      <c r="C21" s="90"/>
      <c r="D21" s="90"/>
      <c r="E21" s="91"/>
      <c r="F21" s="91"/>
      <c r="G21" s="91"/>
      <c r="H21" s="91"/>
      <c r="I21" s="91"/>
      <c r="J21" s="356"/>
    </row>
    <row r="22" spans="1:10" s="8" customFormat="1" ht="20.25" customHeight="1">
      <c r="A22" s="38" t="s">
        <v>17</v>
      </c>
      <c r="B22" s="90">
        <v>600</v>
      </c>
      <c r="C22" s="90">
        <v>888</v>
      </c>
      <c r="D22" s="90">
        <v>1141</v>
      </c>
      <c r="E22" s="91">
        <v>1508</v>
      </c>
      <c r="F22" s="91">
        <v>2721</v>
      </c>
      <c r="G22" s="91">
        <v>3805</v>
      </c>
      <c r="H22" s="91">
        <v>5405.7</v>
      </c>
      <c r="I22" s="91">
        <v>6463.3</v>
      </c>
      <c r="J22" s="356"/>
    </row>
    <row r="23" spans="1:10" s="8" customFormat="1" ht="20.25" customHeight="1">
      <c r="A23" s="399" t="s">
        <v>36</v>
      </c>
      <c r="B23" s="90"/>
      <c r="C23" s="90"/>
      <c r="D23" s="90"/>
      <c r="E23" s="91"/>
      <c r="F23" s="91"/>
      <c r="G23" s="91"/>
      <c r="H23" s="91"/>
      <c r="I23" s="91"/>
      <c r="J23" s="356"/>
    </row>
    <row r="24" spans="1:10" s="8" customFormat="1" ht="20.25" customHeight="1">
      <c r="A24" s="38" t="s">
        <v>19</v>
      </c>
      <c r="B24" s="90">
        <v>1641</v>
      </c>
      <c r="C24" s="90">
        <v>2474</v>
      </c>
      <c r="D24" s="90">
        <v>2704</v>
      </c>
      <c r="E24" s="91">
        <v>3160</v>
      </c>
      <c r="F24" s="91">
        <v>3499</v>
      </c>
      <c r="G24" s="91">
        <v>3942</v>
      </c>
      <c r="H24" s="91">
        <v>4256.46</v>
      </c>
      <c r="I24" s="91">
        <v>4878</v>
      </c>
      <c r="J24" s="356"/>
    </row>
    <row r="25" spans="1:10" s="8" customFormat="1" ht="20.25" customHeight="1">
      <c r="A25" s="399" t="s">
        <v>37</v>
      </c>
      <c r="B25" s="90"/>
      <c r="C25" s="90"/>
      <c r="D25" s="90"/>
      <c r="E25" s="91"/>
      <c r="F25" s="91"/>
      <c r="G25" s="91"/>
      <c r="H25" s="91"/>
      <c r="I25" s="91"/>
      <c r="J25" s="356"/>
    </row>
    <row r="26" spans="1:10" s="8" customFormat="1" ht="20.25" customHeight="1">
      <c r="A26" s="38" t="s">
        <v>21</v>
      </c>
      <c r="B26" s="90">
        <v>2714</v>
      </c>
      <c r="C26" s="90">
        <v>3245</v>
      </c>
      <c r="D26" s="90">
        <v>3371</v>
      </c>
      <c r="E26" s="91">
        <v>3071</v>
      </c>
      <c r="F26" s="91">
        <v>3119</v>
      </c>
      <c r="G26" s="91">
        <v>3534</v>
      </c>
      <c r="H26" s="91">
        <v>4183.6100000000006</v>
      </c>
      <c r="I26" s="91">
        <v>4783.8999999999996</v>
      </c>
      <c r="J26" s="356"/>
    </row>
    <row r="27" spans="1:10" s="8" customFormat="1" ht="20.25" customHeight="1">
      <c r="A27" s="399" t="s">
        <v>38</v>
      </c>
      <c r="B27" s="90"/>
      <c r="C27" s="90"/>
      <c r="D27" s="90"/>
      <c r="E27" s="91"/>
      <c r="F27" s="91"/>
      <c r="G27" s="91"/>
      <c r="H27" s="91"/>
      <c r="I27" s="91"/>
      <c r="J27" s="356"/>
    </row>
    <row r="28" spans="1:10" s="8" customFormat="1" ht="20.25" customHeight="1">
      <c r="A28" s="38" t="s">
        <v>23</v>
      </c>
      <c r="B28" s="90">
        <v>305</v>
      </c>
      <c r="C28" s="90">
        <v>471</v>
      </c>
      <c r="D28" s="90">
        <v>492</v>
      </c>
      <c r="E28" s="91">
        <v>544</v>
      </c>
      <c r="F28" s="91">
        <v>720</v>
      </c>
      <c r="G28" s="91">
        <v>1184</v>
      </c>
      <c r="H28" s="91">
        <v>1656.26</v>
      </c>
      <c r="I28" s="91">
        <v>1877.5</v>
      </c>
      <c r="J28" s="356"/>
    </row>
    <row r="29" spans="1:10" s="8" customFormat="1" ht="20.25" customHeight="1">
      <c r="A29" s="399" t="s">
        <v>39</v>
      </c>
      <c r="B29" s="90"/>
      <c r="C29" s="90"/>
      <c r="D29" s="90"/>
      <c r="E29" s="91"/>
      <c r="F29" s="91"/>
      <c r="G29" s="91"/>
      <c r="H29" s="91"/>
      <c r="I29" s="91"/>
      <c r="J29" s="356"/>
    </row>
    <row r="30" spans="1:10" s="8" customFormat="1" ht="20.25" customHeight="1">
      <c r="A30" s="38" t="s">
        <v>25</v>
      </c>
      <c r="B30" s="90">
        <v>346</v>
      </c>
      <c r="C30" s="90">
        <v>576</v>
      </c>
      <c r="D30" s="90">
        <v>607</v>
      </c>
      <c r="E30" s="91">
        <v>602</v>
      </c>
      <c r="F30" s="91">
        <v>623</v>
      </c>
      <c r="G30" s="91">
        <v>724</v>
      </c>
      <c r="H30" s="91">
        <v>891.11</v>
      </c>
      <c r="I30" s="91">
        <v>938.9</v>
      </c>
      <c r="J30" s="356"/>
    </row>
    <row r="31" spans="1:10" s="8" customFormat="1" ht="20.25" customHeight="1">
      <c r="A31" s="399" t="s">
        <v>40</v>
      </c>
      <c r="B31" s="90"/>
      <c r="C31" s="90"/>
      <c r="D31" s="90"/>
      <c r="E31" s="356"/>
      <c r="F31" s="356"/>
      <c r="G31" s="356"/>
      <c r="H31" s="356"/>
      <c r="I31" s="356"/>
      <c r="J31" s="356"/>
    </row>
    <row r="32" spans="1:10" s="8" customFormat="1" ht="5.25" customHeight="1">
      <c r="A32" s="25"/>
      <c r="B32" s="94"/>
      <c r="C32" s="94"/>
      <c r="D32" s="94"/>
      <c r="E32" s="94"/>
      <c r="F32" s="94"/>
      <c r="G32" s="94"/>
      <c r="H32" s="94"/>
      <c r="I32" s="94"/>
      <c r="J32" s="356"/>
    </row>
    <row r="33" spans="1:10" s="8" customFormat="1" ht="20.100000000000001" customHeight="1">
      <c r="A33" s="14"/>
      <c r="B33" s="53"/>
      <c r="C33" s="53"/>
      <c r="D33" s="53"/>
      <c r="E33" s="53"/>
      <c r="F33" s="53"/>
      <c r="G33" s="53"/>
      <c r="H33" s="53"/>
      <c r="I33" s="53"/>
      <c r="J33" s="356"/>
    </row>
    <row r="34" spans="1:10" s="8" customFormat="1" ht="20.100000000000001" customHeight="1">
      <c r="A34" s="14"/>
      <c r="B34" s="53"/>
      <c r="C34" s="53"/>
      <c r="D34" s="53"/>
      <c r="E34" s="53"/>
      <c r="F34" s="53"/>
      <c r="G34" s="53"/>
      <c r="H34" s="53"/>
      <c r="I34" s="53"/>
      <c r="J34" s="356"/>
    </row>
    <row r="35" spans="1:10" s="8" customFormat="1" ht="20.100000000000001" customHeight="1">
      <c r="A35" s="401"/>
      <c r="B35" s="61"/>
      <c r="C35" s="53"/>
      <c r="D35" s="53"/>
      <c r="E35" s="53"/>
      <c r="F35" s="53"/>
      <c r="G35" s="53"/>
      <c r="H35" s="53"/>
      <c r="I35" s="53"/>
      <c r="J35" s="356"/>
    </row>
    <row r="36" spans="1:10" s="8" customFormat="1" ht="20.100000000000001" customHeight="1">
      <c r="A36" s="62"/>
      <c r="B36" s="401"/>
      <c r="C36" s="53"/>
      <c r="D36" s="53"/>
      <c r="E36" s="53"/>
      <c r="F36" s="53"/>
      <c r="G36" s="53"/>
      <c r="H36" s="53"/>
      <c r="I36" s="53"/>
      <c r="J36" s="356"/>
    </row>
    <row r="37" spans="1:10" s="8" customFormat="1" ht="20.100000000000001" customHeight="1">
      <c r="A37" s="14"/>
      <c r="B37" s="53"/>
      <c r="C37" s="53"/>
      <c r="D37" s="53"/>
      <c r="E37" s="53"/>
      <c r="F37" s="53"/>
      <c r="G37" s="53"/>
      <c r="H37" s="53"/>
      <c r="I37" s="53"/>
      <c r="J37" s="356"/>
    </row>
    <row r="38" spans="1:10" s="8" customFormat="1" ht="20.100000000000001" customHeight="1">
      <c r="A38" s="14"/>
      <c r="B38" s="53"/>
      <c r="C38" s="53"/>
      <c r="D38" s="53"/>
      <c r="E38" s="53"/>
      <c r="F38" s="53"/>
      <c r="G38" s="53"/>
      <c r="H38" s="53"/>
      <c r="I38" s="53"/>
      <c r="J38" s="356"/>
    </row>
    <row r="39" spans="1:10" s="8" customFormat="1" ht="20.100000000000001" customHeight="1">
      <c r="A39" s="14"/>
      <c r="B39" s="53"/>
      <c r="C39" s="53"/>
      <c r="D39" s="53"/>
      <c r="E39" s="53"/>
      <c r="F39" s="53"/>
      <c r="G39" s="53"/>
      <c r="H39" s="53"/>
      <c r="I39" s="53"/>
      <c r="J39" s="356"/>
    </row>
    <row r="40" spans="1:10" s="8" customFormat="1" ht="20.100000000000001" customHeight="1">
      <c r="A40" s="14"/>
      <c r="B40" s="53"/>
      <c r="C40" s="53"/>
      <c r="D40" s="53"/>
      <c r="E40" s="53"/>
      <c r="F40" s="53"/>
      <c r="G40" s="53"/>
      <c r="H40" s="53"/>
      <c r="I40" s="53"/>
      <c r="J40" s="356"/>
    </row>
    <row r="41" spans="1:10" s="8" customFormat="1" ht="20.100000000000001" customHeight="1">
      <c r="A41" s="14"/>
      <c r="B41" s="53"/>
      <c r="C41" s="53"/>
      <c r="D41" s="53"/>
      <c r="E41" s="53"/>
      <c r="F41" s="53"/>
      <c r="G41" s="53"/>
      <c r="H41" s="53"/>
      <c r="I41" s="53"/>
      <c r="J41" s="356"/>
    </row>
    <row r="42" spans="1:10" s="8" customFormat="1" ht="20.100000000000001" customHeight="1">
      <c r="A42" s="14"/>
      <c r="B42" s="53"/>
      <c r="C42" s="53"/>
      <c r="D42" s="53"/>
      <c r="E42" s="53"/>
      <c r="F42" s="53"/>
      <c r="G42" s="53"/>
      <c r="H42" s="53"/>
      <c r="I42" s="53"/>
      <c r="J42" s="356"/>
    </row>
    <row r="43" spans="1:10" s="8" customFormat="1" ht="20.100000000000001" customHeight="1">
      <c r="A43" s="14"/>
      <c r="B43" s="53"/>
      <c r="C43" s="53"/>
      <c r="D43" s="53"/>
      <c r="E43" s="53"/>
      <c r="F43" s="53"/>
      <c r="G43" s="53"/>
      <c r="H43" s="53"/>
      <c r="I43" s="53"/>
      <c r="J43" s="356"/>
    </row>
    <row r="44" spans="1:10" s="8" customFormat="1" ht="20.100000000000001" customHeight="1">
      <c r="A44" s="14"/>
      <c r="B44" s="53"/>
      <c r="C44" s="53"/>
      <c r="D44" s="53"/>
      <c r="E44" s="53"/>
      <c r="F44" s="53"/>
      <c r="G44" s="53"/>
      <c r="H44" s="53"/>
      <c r="I44" s="53"/>
      <c r="J44" s="356"/>
    </row>
    <row r="45" spans="1:10" s="8" customFormat="1" ht="20.100000000000001" customHeight="1">
      <c r="A45" s="14"/>
      <c r="B45" s="53"/>
      <c r="C45" s="53"/>
      <c r="D45" s="53"/>
      <c r="E45" s="53"/>
      <c r="F45" s="53"/>
      <c r="G45" s="53"/>
      <c r="H45" s="53"/>
      <c r="I45" s="53"/>
      <c r="J45" s="356"/>
    </row>
    <row r="46" spans="1:10" s="8" customFormat="1" ht="20.100000000000001" customHeight="1">
      <c r="A46" s="14"/>
      <c r="B46" s="53"/>
      <c r="C46" s="53"/>
      <c r="D46" s="53"/>
      <c r="E46" s="53"/>
      <c r="F46" s="53"/>
      <c r="G46" s="53"/>
      <c r="H46" s="53"/>
      <c r="I46" s="53"/>
      <c r="J46" s="356"/>
    </row>
    <row r="47" spans="1:10" s="8" customFormat="1" ht="20.100000000000001" customHeight="1">
      <c r="A47" s="14"/>
      <c r="B47" s="53"/>
      <c r="C47" s="53"/>
      <c r="D47" s="53"/>
      <c r="E47" s="53"/>
      <c r="F47" s="53"/>
      <c r="G47" s="53"/>
      <c r="H47" s="53"/>
      <c r="I47" s="53"/>
      <c r="J47" s="356"/>
    </row>
    <row r="48" spans="1:10" s="8" customFormat="1" ht="20.100000000000001" customHeight="1">
      <c r="A48" s="14"/>
      <c r="B48" s="53"/>
      <c r="C48" s="53"/>
      <c r="D48" s="53"/>
      <c r="E48" s="53"/>
      <c r="F48" s="53"/>
      <c r="G48" s="53"/>
      <c r="H48" s="53"/>
      <c r="I48" s="53"/>
      <c r="J48" s="356"/>
    </row>
    <row r="49" spans="1:10" s="8" customFormat="1" ht="20.100000000000001" customHeight="1">
      <c r="A49" s="14"/>
      <c r="B49" s="53"/>
      <c r="C49" s="53"/>
      <c r="D49" s="53"/>
      <c r="E49" s="53"/>
      <c r="F49" s="53"/>
      <c r="G49" s="53"/>
      <c r="H49" s="53"/>
      <c r="I49" s="53"/>
      <c r="J49" s="356"/>
    </row>
    <row r="50" spans="1:10" s="8" customFormat="1" ht="20.100000000000001" customHeight="1">
      <c r="A50" s="14"/>
      <c r="B50" s="53"/>
      <c r="C50" s="53"/>
      <c r="D50" s="53"/>
      <c r="E50" s="53"/>
      <c r="F50" s="53"/>
      <c r="G50" s="53"/>
      <c r="H50" s="53"/>
      <c r="I50" s="53"/>
      <c r="J50" s="356"/>
    </row>
    <row r="51" spans="1:10" s="8" customFormat="1" ht="20.100000000000001" customHeight="1">
      <c r="A51" s="14"/>
      <c r="B51" s="53"/>
      <c r="C51" s="53"/>
      <c r="D51" s="53"/>
      <c r="E51" s="53"/>
      <c r="F51" s="53"/>
      <c r="G51" s="53"/>
      <c r="H51" s="53"/>
      <c r="I51" s="53"/>
      <c r="J51" s="356"/>
    </row>
    <row r="52" spans="1:10" s="8" customFormat="1" ht="20.100000000000001" customHeight="1">
      <c r="A52" s="14"/>
      <c r="B52" s="53"/>
      <c r="C52" s="53"/>
      <c r="D52" s="53"/>
      <c r="E52" s="53"/>
      <c r="F52" s="53"/>
      <c r="G52" s="53"/>
      <c r="H52" s="53"/>
      <c r="I52" s="53"/>
      <c r="J52" s="356"/>
    </row>
    <row r="53" spans="1:10" s="8" customFormat="1" ht="20.100000000000001" customHeight="1">
      <c r="A53" s="14"/>
      <c r="B53" s="53"/>
      <c r="C53" s="53"/>
      <c r="D53" s="53"/>
      <c r="E53" s="53"/>
      <c r="F53" s="53"/>
      <c r="G53" s="53"/>
      <c r="H53" s="53"/>
      <c r="I53" s="53"/>
      <c r="J53" s="356"/>
    </row>
    <row r="54" spans="1:10" s="8" customFormat="1" ht="20.100000000000001" customHeight="1">
      <c r="A54" s="14"/>
      <c r="B54" s="53"/>
      <c r="C54" s="53"/>
      <c r="D54" s="53"/>
      <c r="E54" s="53"/>
      <c r="F54" s="53"/>
      <c r="G54" s="53"/>
      <c r="H54" s="53"/>
      <c r="I54" s="53"/>
      <c r="J54" s="356"/>
    </row>
    <row r="55" spans="1:10" s="8" customFormat="1" ht="20.100000000000001" customHeight="1">
      <c r="A55" s="14"/>
      <c r="B55" s="53"/>
      <c r="C55" s="53"/>
      <c r="D55" s="53"/>
      <c r="E55" s="53"/>
      <c r="F55" s="53"/>
      <c r="G55" s="53"/>
      <c r="H55" s="53"/>
      <c r="I55" s="53"/>
      <c r="J55" s="356"/>
    </row>
    <row r="56" spans="1:10" s="8" customFormat="1" ht="20.100000000000001" customHeight="1">
      <c r="A56" s="14"/>
      <c r="B56" s="53"/>
      <c r="C56" s="53"/>
      <c r="D56" s="53"/>
      <c r="E56" s="53"/>
      <c r="F56" s="53"/>
      <c r="G56" s="53"/>
      <c r="H56" s="53"/>
      <c r="I56" s="53"/>
      <c r="J56" s="356"/>
    </row>
    <row r="57" spans="1:10" s="8" customFormat="1" ht="20.100000000000001" customHeight="1">
      <c r="A57" s="14"/>
      <c r="B57" s="53"/>
      <c r="C57" s="53"/>
      <c r="D57" s="53"/>
      <c r="E57" s="53"/>
      <c r="F57" s="53"/>
      <c r="G57" s="53"/>
      <c r="H57" s="53"/>
      <c r="I57" s="53"/>
      <c r="J57" s="356"/>
    </row>
    <row r="58" spans="1:10" s="8" customFormat="1" ht="20.100000000000001" customHeight="1">
      <c r="A58" s="14"/>
      <c r="B58" s="53"/>
      <c r="C58" s="53"/>
      <c r="D58" s="53"/>
      <c r="E58" s="53"/>
      <c r="F58" s="53"/>
      <c r="G58" s="53"/>
      <c r="H58" s="53"/>
      <c r="I58" s="53"/>
      <c r="J58" s="356"/>
    </row>
    <row r="59" spans="1:10" s="8" customFormat="1" ht="20.100000000000001" customHeight="1">
      <c r="A59" s="14"/>
      <c r="B59" s="53"/>
      <c r="C59" s="53"/>
      <c r="D59" s="53"/>
      <c r="E59" s="53"/>
      <c r="F59" s="53"/>
      <c r="G59" s="53"/>
      <c r="H59" s="53"/>
      <c r="I59" s="53"/>
      <c r="J59" s="356"/>
    </row>
    <row r="60" spans="1:10" s="8" customFormat="1" ht="20.100000000000001" customHeight="1">
      <c r="A60" s="14"/>
      <c r="B60" s="53"/>
      <c r="C60" s="53"/>
      <c r="D60" s="53"/>
      <c r="E60" s="53"/>
      <c r="F60" s="53"/>
      <c r="G60" s="53"/>
      <c r="H60" s="53"/>
      <c r="I60" s="53"/>
      <c r="J60" s="356"/>
    </row>
    <row r="61" spans="1:10" s="8" customFormat="1" ht="20.100000000000001" customHeight="1">
      <c r="A61" s="14"/>
      <c r="B61" s="53"/>
      <c r="C61" s="53"/>
      <c r="D61" s="53"/>
      <c r="E61" s="53"/>
      <c r="F61" s="53"/>
      <c r="G61" s="53"/>
      <c r="H61" s="53"/>
      <c r="I61" s="53"/>
      <c r="J61" s="356"/>
    </row>
    <row r="62" spans="1:10" s="8" customFormat="1" ht="20.100000000000001" customHeight="1">
      <c r="A62" s="14"/>
      <c r="B62" s="53"/>
      <c r="C62" s="53"/>
      <c r="D62" s="53"/>
      <c r="E62" s="53"/>
      <c r="F62" s="53"/>
      <c r="G62" s="53"/>
      <c r="H62" s="53"/>
      <c r="I62" s="53"/>
      <c r="J62" s="356"/>
    </row>
    <row r="63" spans="1:10" s="8" customFormat="1" ht="20.100000000000001" customHeight="1">
      <c r="A63" s="14"/>
      <c r="B63" s="53"/>
      <c r="C63" s="53"/>
      <c r="D63" s="53"/>
      <c r="E63" s="53"/>
      <c r="F63" s="53"/>
      <c r="G63" s="53"/>
      <c r="H63" s="53"/>
      <c r="I63" s="53"/>
      <c r="J63" s="356"/>
    </row>
    <row r="64" spans="1:10" s="8" customFormat="1" ht="20.100000000000001" customHeight="1">
      <c r="A64" s="14"/>
      <c r="B64" s="53"/>
      <c r="C64" s="53"/>
      <c r="D64" s="53"/>
      <c r="E64" s="53"/>
      <c r="F64" s="53"/>
      <c r="G64" s="53"/>
      <c r="H64" s="53"/>
      <c r="I64" s="53"/>
      <c r="J64" s="356"/>
    </row>
    <row r="65" spans="1:10" s="8" customFormat="1" ht="20.100000000000001" customHeight="1">
      <c r="A65" s="14"/>
      <c r="B65" s="53"/>
      <c r="C65" s="53"/>
      <c r="D65" s="53"/>
      <c r="E65" s="53"/>
      <c r="F65" s="53"/>
      <c r="G65" s="53"/>
      <c r="H65" s="53"/>
      <c r="I65" s="53"/>
      <c r="J65" s="356"/>
    </row>
    <row r="66" spans="1:10" s="8" customFormat="1" ht="20.100000000000001" customHeight="1">
      <c r="A66" s="14"/>
      <c r="B66" s="53"/>
      <c r="C66" s="53"/>
      <c r="D66" s="53"/>
      <c r="E66" s="53"/>
      <c r="F66" s="53"/>
      <c r="G66" s="53"/>
      <c r="H66" s="53"/>
      <c r="I66" s="53"/>
      <c r="J66" s="356"/>
    </row>
    <row r="67" spans="1:10" s="8" customFormat="1" ht="20.100000000000001" customHeight="1">
      <c r="A67" s="14"/>
      <c r="B67" s="53"/>
      <c r="C67" s="53"/>
      <c r="D67" s="53"/>
      <c r="E67" s="53"/>
      <c r="F67" s="53"/>
      <c r="G67" s="53"/>
      <c r="H67" s="53"/>
      <c r="I67" s="53"/>
      <c r="J67" s="356"/>
    </row>
    <row r="68" spans="1:10" s="8" customFormat="1" ht="20.100000000000001" customHeight="1">
      <c r="A68" s="14"/>
      <c r="B68" s="53"/>
      <c r="C68" s="53"/>
      <c r="D68" s="53"/>
      <c r="E68" s="53"/>
      <c r="F68" s="53"/>
      <c r="G68" s="53"/>
      <c r="H68" s="53"/>
      <c r="I68" s="53"/>
      <c r="J68" s="356"/>
    </row>
    <row r="69" spans="1:10" s="8" customFormat="1" ht="20.100000000000001" customHeight="1">
      <c r="A69" s="14"/>
      <c r="B69" s="53"/>
      <c r="C69" s="53"/>
      <c r="D69" s="53"/>
      <c r="E69" s="53"/>
      <c r="F69" s="53"/>
      <c r="G69" s="53"/>
      <c r="H69" s="53"/>
      <c r="I69" s="53"/>
      <c r="J69" s="356"/>
    </row>
    <row r="70" spans="1:10" s="8" customFormat="1" ht="20.100000000000001" customHeight="1">
      <c r="A70" s="14"/>
      <c r="B70" s="53"/>
      <c r="C70" s="53"/>
      <c r="D70" s="53"/>
      <c r="E70" s="53"/>
      <c r="F70" s="53"/>
      <c r="G70" s="53"/>
      <c r="H70" s="53"/>
      <c r="I70" s="53"/>
      <c r="J70" s="356"/>
    </row>
    <row r="71" spans="1:10" s="8" customFormat="1" ht="20.100000000000001" customHeight="1">
      <c r="A71" s="14"/>
      <c r="B71" s="53"/>
      <c r="C71" s="53"/>
      <c r="D71" s="53"/>
      <c r="E71" s="53"/>
      <c r="F71" s="53"/>
      <c r="G71" s="53"/>
      <c r="H71" s="53"/>
      <c r="I71" s="53"/>
      <c r="J71" s="356"/>
    </row>
    <row r="72" spans="1:10" s="8" customFormat="1" ht="20.100000000000001" customHeight="1">
      <c r="A72" s="14"/>
      <c r="B72" s="53"/>
      <c r="C72" s="53"/>
      <c r="D72" s="53"/>
      <c r="E72" s="53"/>
      <c r="F72" s="53"/>
      <c r="G72" s="53"/>
      <c r="H72" s="53"/>
      <c r="I72" s="53"/>
      <c r="J72" s="356"/>
    </row>
    <row r="73" spans="1:10" s="8" customFormat="1" ht="20.100000000000001" customHeight="1">
      <c r="A73" s="14"/>
      <c r="B73" s="53"/>
      <c r="C73" s="53"/>
      <c r="D73" s="53"/>
      <c r="E73" s="53"/>
      <c r="F73" s="53"/>
      <c r="G73" s="53"/>
      <c r="H73" s="53"/>
      <c r="I73" s="53"/>
      <c r="J73" s="356"/>
    </row>
    <row r="74" spans="1:10" s="8" customFormat="1" ht="20.100000000000001" customHeight="1">
      <c r="A74" s="14"/>
      <c r="B74" s="53"/>
      <c r="C74" s="53"/>
      <c r="D74" s="53"/>
      <c r="E74" s="53"/>
      <c r="F74" s="53"/>
      <c r="G74" s="53"/>
      <c r="H74" s="53"/>
      <c r="I74" s="53"/>
      <c r="J74" s="356"/>
    </row>
    <row r="75" spans="1:10" s="8" customFormat="1" ht="20.100000000000001" customHeight="1">
      <c r="B75" s="50"/>
      <c r="C75" s="50"/>
      <c r="D75" s="50"/>
      <c r="E75" s="50"/>
      <c r="F75" s="50"/>
      <c r="G75" s="50"/>
      <c r="H75" s="50"/>
      <c r="I75" s="50"/>
      <c r="J75" s="356"/>
    </row>
    <row r="76" spans="1:10" s="8" customFormat="1" ht="20.100000000000001" customHeight="1">
      <c r="B76" s="50"/>
      <c r="C76" s="50"/>
      <c r="D76" s="50"/>
      <c r="E76" s="50"/>
      <c r="F76" s="50"/>
      <c r="G76" s="50"/>
      <c r="H76" s="50"/>
      <c r="I76" s="50"/>
      <c r="J76" s="356"/>
    </row>
    <row r="77" spans="1:10" s="8" customFormat="1" ht="20.100000000000001" customHeight="1">
      <c r="B77" s="50"/>
      <c r="C77" s="50"/>
      <c r="D77" s="50"/>
      <c r="E77" s="50"/>
      <c r="F77" s="50"/>
      <c r="G77" s="50"/>
      <c r="H77" s="50"/>
      <c r="I77" s="50"/>
      <c r="J77" s="356"/>
    </row>
    <row r="78" spans="1:10" s="8" customFormat="1" ht="20.100000000000001" customHeight="1">
      <c r="B78" s="50"/>
      <c r="C78" s="50"/>
      <c r="D78" s="50"/>
      <c r="E78" s="50"/>
      <c r="F78" s="50"/>
      <c r="G78" s="50"/>
      <c r="H78" s="50"/>
      <c r="I78" s="50"/>
      <c r="J78" s="356"/>
    </row>
    <row r="79" spans="1:10" s="8" customFormat="1" ht="20.100000000000001" customHeight="1">
      <c r="B79" s="50"/>
      <c r="C79" s="50"/>
      <c r="D79" s="50"/>
      <c r="E79" s="50"/>
      <c r="F79" s="50"/>
      <c r="G79" s="50"/>
      <c r="H79" s="50"/>
      <c r="I79" s="50"/>
      <c r="J79" s="356"/>
    </row>
    <row r="80" spans="1:10" s="8" customFormat="1" ht="20.100000000000001" customHeight="1">
      <c r="B80" s="50"/>
      <c r="C80" s="50"/>
      <c r="D80" s="50"/>
      <c r="E80" s="50"/>
      <c r="F80" s="50"/>
      <c r="G80" s="50"/>
      <c r="H80" s="50"/>
      <c r="I80" s="50"/>
      <c r="J80" s="356"/>
    </row>
    <row r="81" spans="2:10" s="8" customFormat="1" ht="20.100000000000001" customHeight="1">
      <c r="B81" s="50"/>
      <c r="C81" s="50"/>
      <c r="D81" s="50"/>
      <c r="E81" s="50"/>
      <c r="F81" s="50"/>
      <c r="G81" s="50"/>
      <c r="H81" s="50"/>
      <c r="I81" s="50"/>
      <c r="J81" s="356"/>
    </row>
    <row r="82" spans="2:10" s="8" customFormat="1" ht="20.100000000000001" customHeight="1">
      <c r="B82" s="50"/>
      <c r="C82" s="50"/>
      <c r="D82" s="50"/>
      <c r="E82" s="50"/>
      <c r="F82" s="50"/>
      <c r="G82" s="50"/>
      <c r="H82" s="50"/>
      <c r="I82" s="50"/>
      <c r="J82" s="356"/>
    </row>
    <row r="83" spans="2:10" s="8" customFormat="1" ht="20.100000000000001" customHeight="1">
      <c r="B83" s="50"/>
      <c r="C83" s="50"/>
      <c r="D83" s="50"/>
      <c r="E83" s="50"/>
      <c r="F83" s="50"/>
      <c r="G83" s="50"/>
      <c r="H83" s="50"/>
      <c r="I83" s="50"/>
      <c r="J83" s="356"/>
    </row>
    <row r="84" spans="2:10" s="8" customFormat="1" ht="20.100000000000001" customHeight="1">
      <c r="B84" s="50"/>
      <c r="C84" s="50"/>
      <c r="D84" s="50"/>
      <c r="E84" s="50"/>
      <c r="F84" s="50"/>
      <c r="G84" s="50"/>
      <c r="H84" s="50"/>
      <c r="I84" s="50"/>
      <c r="J84" s="356"/>
    </row>
    <row r="85" spans="2:10" s="8" customFormat="1" ht="20.100000000000001" customHeight="1">
      <c r="B85" s="50"/>
      <c r="C85" s="50"/>
      <c r="D85" s="50"/>
      <c r="E85" s="50"/>
      <c r="F85" s="50"/>
      <c r="G85" s="50"/>
      <c r="H85" s="50"/>
      <c r="I85" s="50"/>
      <c r="J85" s="356"/>
    </row>
    <row r="86" spans="2:10" s="8" customFormat="1" ht="20.100000000000001" customHeight="1">
      <c r="B86" s="50"/>
      <c r="C86" s="50"/>
      <c r="D86" s="50"/>
      <c r="E86" s="50"/>
      <c r="F86" s="50"/>
      <c r="G86" s="50"/>
      <c r="H86" s="50"/>
      <c r="I86" s="50"/>
      <c r="J86" s="356"/>
    </row>
    <row r="87" spans="2:10" s="8" customFormat="1" ht="20.100000000000001" customHeight="1">
      <c r="B87" s="50"/>
      <c r="C87" s="50"/>
      <c r="D87" s="50"/>
      <c r="E87" s="50"/>
      <c r="F87" s="50"/>
      <c r="G87" s="50"/>
      <c r="H87" s="50"/>
      <c r="I87" s="50"/>
      <c r="J87" s="356"/>
    </row>
    <row r="88" spans="2:10" s="8" customFormat="1" ht="20.100000000000001" customHeight="1">
      <c r="B88" s="50"/>
      <c r="C88" s="50"/>
      <c r="D88" s="50"/>
      <c r="E88" s="50"/>
      <c r="F88" s="50"/>
      <c r="G88" s="50"/>
      <c r="H88" s="50"/>
      <c r="I88" s="50"/>
      <c r="J88" s="356"/>
    </row>
    <row r="89" spans="2:10" s="8" customFormat="1" ht="20.100000000000001" customHeight="1">
      <c r="B89" s="50"/>
      <c r="C89" s="50"/>
      <c r="D89" s="50"/>
      <c r="E89" s="50"/>
      <c r="F89" s="50"/>
      <c r="G89" s="50"/>
      <c r="H89" s="50"/>
      <c r="I89" s="50"/>
      <c r="J89" s="356"/>
    </row>
    <row r="90" spans="2:10" s="8" customFormat="1" ht="20.100000000000001" customHeight="1">
      <c r="B90" s="50"/>
      <c r="C90" s="50"/>
      <c r="D90" s="50"/>
      <c r="E90" s="50"/>
      <c r="F90" s="50"/>
      <c r="G90" s="50"/>
      <c r="H90" s="50"/>
      <c r="I90" s="50"/>
      <c r="J90" s="356"/>
    </row>
    <row r="91" spans="2:10" s="8" customFormat="1" ht="20.100000000000001" customHeight="1">
      <c r="B91" s="50"/>
      <c r="C91" s="50"/>
      <c r="D91" s="50"/>
      <c r="E91" s="50"/>
      <c r="F91" s="50"/>
      <c r="G91" s="50"/>
      <c r="H91" s="50"/>
      <c r="I91" s="50"/>
      <c r="J91" s="356"/>
    </row>
    <row r="92" spans="2:10" s="8" customFormat="1" ht="20.100000000000001" customHeight="1">
      <c r="B92" s="50"/>
      <c r="C92" s="50"/>
      <c r="D92" s="50"/>
      <c r="E92" s="50"/>
      <c r="F92" s="50"/>
      <c r="G92" s="50"/>
      <c r="H92" s="50"/>
      <c r="I92" s="50"/>
      <c r="J92" s="356"/>
    </row>
    <row r="93" spans="2:10" s="8" customFormat="1" ht="20.100000000000001" customHeight="1">
      <c r="B93" s="50"/>
      <c r="C93" s="50"/>
      <c r="D93" s="50"/>
      <c r="E93" s="50"/>
      <c r="F93" s="50"/>
      <c r="G93" s="50"/>
      <c r="H93" s="50"/>
      <c r="I93" s="50"/>
      <c r="J93" s="356"/>
    </row>
    <row r="94" spans="2:10" s="8" customFormat="1" ht="20.100000000000001" customHeight="1">
      <c r="B94" s="50"/>
      <c r="C94" s="50"/>
      <c r="D94" s="50"/>
      <c r="E94" s="50"/>
      <c r="F94" s="50"/>
      <c r="G94" s="50"/>
      <c r="H94" s="50"/>
      <c r="I94" s="50"/>
      <c r="J94" s="356"/>
    </row>
    <row r="95" spans="2:10" s="8" customFormat="1" ht="20.100000000000001" customHeight="1">
      <c r="B95" s="50"/>
      <c r="C95" s="50"/>
      <c r="D95" s="50"/>
      <c r="E95" s="50"/>
      <c r="F95" s="50"/>
      <c r="G95" s="50"/>
      <c r="H95" s="50"/>
      <c r="I95" s="50"/>
      <c r="J95" s="356"/>
    </row>
    <row r="96" spans="2:10" s="8" customFormat="1" ht="20.100000000000001" customHeight="1">
      <c r="B96" s="50"/>
      <c r="C96" s="50"/>
      <c r="D96" s="50"/>
      <c r="E96" s="50"/>
      <c r="F96" s="50"/>
      <c r="G96" s="50"/>
      <c r="H96" s="50"/>
      <c r="I96" s="50"/>
      <c r="J96" s="356"/>
    </row>
    <row r="97" spans="2:10" s="8" customFormat="1" ht="20.100000000000001" customHeight="1">
      <c r="B97" s="50"/>
      <c r="C97" s="50"/>
      <c r="D97" s="50"/>
      <c r="E97" s="50"/>
      <c r="F97" s="50"/>
      <c r="G97" s="50"/>
      <c r="H97" s="50"/>
      <c r="I97" s="50"/>
      <c r="J97" s="356"/>
    </row>
    <row r="98" spans="2:10" s="8" customFormat="1" ht="20.100000000000001" customHeight="1">
      <c r="B98" s="50"/>
      <c r="C98" s="50"/>
      <c r="D98" s="50"/>
      <c r="E98" s="50"/>
      <c r="F98" s="50"/>
      <c r="G98" s="50"/>
      <c r="H98" s="50"/>
      <c r="I98" s="50"/>
      <c r="J98" s="356"/>
    </row>
    <row r="99" spans="2:10" s="8" customFormat="1" ht="20.100000000000001" customHeight="1">
      <c r="B99" s="50"/>
      <c r="C99" s="50"/>
      <c r="D99" s="50"/>
      <c r="E99" s="50"/>
      <c r="F99" s="50"/>
      <c r="G99" s="50"/>
      <c r="H99" s="50"/>
      <c r="I99" s="50"/>
      <c r="J99" s="356"/>
    </row>
    <row r="100" spans="2:10" s="8" customFormat="1" ht="20.100000000000001" customHeight="1">
      <c r="B100" s="50"/>
      <c r="C100" s="50"/>
      <c r="D100" s="50"/>
      <c r="E100" s="50"/>
      <c r="F100" s="50"/>
      <c r="G100" s="50"/>
      <c r="H100" s="50"/>
      <c r="I100" s="50"/>
      <c r="J100" s="356"/>
    </row>
    <row r="101" spans="2:10" s="8" customFormat="1" ht="20.100000000000001" customHeight="1">
      <c r="B101" s="50"/>
      <c r="C101" s="50"/>
      <c r="D101" s="50"/>
      <c r="E101" s="50"/>
      <c r="F101" s="50"/>
      <c r="G101" s="50"/>
      <c r="H101" s="50"/>
      <c r="I101" s="50"/>
      <c r="J101" s="356"/>
    </row>
    <row r="102" spans="2:10" s="8" customFormat="1" ht="20.100000000000001" customHeight="1">
      <c r="B102" s="50"/>
      <c r="C102" s="50"/>
      <c r="D102" s="50"/>
      <c r="E102" s="50"/>
      <c r="F102" s="50"/>
      <c r="G102" s="50"/>
      <c r="H102" s="50"/>
      <c r="I102" s="50"/>
      <c r="J102" s="356"/>
    </row>
    <row r="103" spans="2:10" s="8" customFormat="1" ht="20.100000000000001" customHeight="1">
      <c r="B103" s="50"/>
      <c r="C103" s="50"/>
      <c r="D103" s="50"/>
      <c r="E103" s="50"/>
      <c r="F103" s="50"/>
      <c r="G103" s="50"/>
      <c r="H103" s="50"/>
      <c r="I103" s="50"/>
      <c r="J103" s="356"/>
    </row>
    <row r="104" spans="2:10" s="8" customFormat="1" ht="20.100000000000001" customHeight="1">
      <c r="B104" s="50"/>
      <c r="C104" s="50"/>
      <c r="D104" s="50"/>
      <c r="E104" s="50"/>
      <c r="F104" s="50"/>
      <c r="G104" s="50"/>
      <c r="H104" s="50"/>
      <c r="I104" s="50"/>
      <c r="J104" s="356"/>
    </row>
    <row r="105" spans="2:10" s="8" customFormat="1" ht="20.100000000000001" customHeight="1">
      <c r="B105" s="50"/>
      <c r="C105" s="50"/>
      <c r="D105" s="50"/>
      <c r="E105" s="50"/>
      <c r="F105" s="50"/>
      <c r="G105" s="50"/>
      <c r="H105" s="50"/>
      <c r="I105" s="50"/>
      <c r="J105" s="356"/>
    </row>
    <row r="106" spans="2:10" s="8" customFormat="1" ht="20.100000000000001" customHeight="1">
      <c r="B106" s="50"/>
      <c r="C106" s="50"/>
      <c r="D106" s="50"/>
      <c r="E106" s="50"/>
      <c r="F106" s="50"/>
      <c r="G106" s="50"/>
      <c r="H106" s="50"/>
      <c r="I106" s="50"/>
      <c r="J106" s="356"/>
    </row>
    <row r="107" spans="2:10" s="8" customFormat="1" ht="20.100000000000001" customHeight="1">
      <c r="B107" s="50"/>
      <c r="C107" s="50"/>
      <c r="D107" s="50"/>
      <c r="E107" s="50"/>
      <c r="F107" s="50"/>
      <c r="G107" s="50"/>
      <c r="H107" s="50"/>
      <c r="I107" s="50"/>
      <c r="J107" s="356"/>
    </row>
    <row r="108" spans="2:10" s="8" customFormat="1" ht="20.100000000000001" customHeight="1">
      <c r="B108" s="50"/>
      <c r="C108" s="50"/>
      <c r="D108" s="50"/>
      <c r="E108" s="50"/>
      <c r="F108" s="50"/>
      <c r="G108" s="50"/>
      <c r="H108" s="50"/>
      <c r="I108" s="50"/>
      <c r="J108" s="356"/>
    </row>
    <row r="109" spans="2:10" s="8" customFormat="1" ht="20.100000000000001" customHeight="1">
      <c r="B109" s="50"/>
      <c r="C109" s="50"/>
      <c r="D109" s="50"/>
      <c r="E109" s="50"/>
      <c r="F109" s="50"/>
      <c r="G109" s="50"/>
      <c r="H109" s="50"/>
      <c r="I109" s="50"/>
      <c r="J109" s="356"/>
    </row>
    <row r="110" spans="2:10" s="8" customFormat="1" ht="20.100000000000001" customHeight="1">
      <c r="B110" s="50"/>
      <c r="C110" s="50"/>
      <c r="D110" s="50"/>
      <c r="E110" s="50"/>
      <c r="F110" s="50"/>
      <c r="G110" s="50"/>
      <c r="H110" s="50"/>
      <c r="I110" s="50"/>
      <c r="J110" s="356"/>
    </row>
    <row r="111" spans="2:10" s="8" customFormat="1" ht="20.100000000000001" customHeight="1">
      <c r="B111" s="50"/>
      <c r="C111" s="50"/>
      <c r="D111" s="50"/>
      <c r="E111" s="50"/>
      <c r="F111" s="50"/>
      <c r="G111" s="50"/>
      <c r="H111" s="50"/>
      <c r="I111" s="50"/>
      <c r="J111" s="356"/>
    </row>
    <row r="112" spans="2:10" s="8" customFormat="1" ht="20.100000000000001" customHeight="1">
      <c r="B112" s="50"/>
      <c r="C112" s="50"/>
      <c r="D112" s="50"/>
      <c r="E112" s="50"/>
      <c r="F112" s="50"/>
      <c r="G112" s="50"/>
      <c r="H112" s="50"/>
      <c r="I112" s="50"/>
      <c r="J112" s="356"/>
    </row>
    <row r="113" spans="2:10" s="8" customFormat="1" ht="20.100000000000001" customHeight="1">
      <c r="B113" s="50"/>
      <c r="C113" s="50"/>
      <c r="D113" s="50"/>
      <c r="E113" s="50"/>
      <c r="F113" s="50"/>
      <c r="G113" s="50"/>
      <c r="H113" s="50"/>
      <c r="I113" s="50"/>
      <c r="J113" s="356"/>
    </row>
    <row r="114" spans="2:10" s="8" customFormat="1" ht="20.100000000000001" customHeight="1">
      <c r="B114" s="50"/>
      <c r="C114" s="50"/>
      <c r="D114" s="50"/>
      <c r="E114" s="50"/>
      <c r="F114" s="50"/>
      <c r="G114" s="50"/>
      <c r="H114" s="50"/>
      <c r="I114" s="50"/>
      <c r="J114" s="356"/>
    </row>
    <row r="115" spans="2:10" s="8" customFormat="1" ht="20.100000000000001" customHeight="1">
      <c r="B115" s="50"/>
      <c r="C115" s="50"/>
      <c r="D115" s="50"/>
      <c r="E115" s="50"/>
      <c r="F115" s="50"/>
      <c r="G115" s="50"/>
      <c r="H115" s="50"/>
      <c r="I115" s="50"/>
      <c r="J115" s="356"/>
    </row>
    <row r="116" spans="2:10" s="8" customFormat="1" ht="20.100000000000001" customHeight="1">
      <c r="B116" s="50"/>
      <c r="C116" s="50"/>
      <c r="D116" s="50"/>
      <c r="E116" s="50"/>
      <c r="F116" s="50"/>
      <c r="G116" s="50"/>
      <c r="H116" s="50"/>
      <c r="I116" s="50"/>
      <c r="J116" s="356"/>
    </row>
    <row r="117" spans="2:10" s="8" customFormat="1" ht="20.100000000000001" customHeight="1">
      <c r="B117" s="50"/>
      <c r="C117" s="50"/>
      <c r="D117" s="50"/>
      <c r="E117" s="50"/>
      <c r="F117" s="50"/>
      <c r="G117" s="50"/>
      <c r="H117" s="50"/>
      <c r="I117" s="50"/>
      <c r="J117" s="356"/>
    </row>
    <row r="118" spans="2:10" s="8" customFormat="1" ht="20.100000000000001" customHeight="1">
      <c r="B118" s="50"/>
      <c r="C118" s="50"/>
      <c r="D118" s="50"/>
      <c r="E118" s="50"/>
      <c r="F118" s="50"/>
      <c r="G118" s="50"/>
      <c r="H118" s="50"/>
      <c r="I118" s="50"/>
      <c r="J118" s="356"/>
    </row>
    <row r="119" spans="2:10" s="8" customFormat="1" ht="20.100000000000001" customHeight="1">
      <c r="B119" s="50"/>
      <c r="C119" s="50"/>
      <c r="D119" s="50"/>
      <c r="E119" s="50"/>
      <c r="F119" s="50"/>
      <c r="G119" s="50"/>
      <c r="H119" s="50"/>
      <c r="I119" s="50"/>
      <c r="J119" s="356"/>
    </row>
    <row r="120" spans="2:10" s="8" customFormat="1" ht="20.100000000000001" customHeight="1">
      <c r="B120" s="50"/>
      <c r="C120" s="50"/>
      <c r="D120" s="50"/>
      <c r="E120" s="50"/>
      <c r="F120" s="50"/>
      <c r="G120" s="50"/>
      <c r="H120" s="50"/>
      <c r="I120" s="50"/>
      <c r="J120" s="356"/>
    </row>
    <row r="121" spans="2:10" s="8" customFormat="1" ht="20.100000000000001" customHeight="1">
      <c r="B121" s="50"/>
      <c r="C121" s="50"/>
      <c r="D121" s="50"/>
      <c r="E121" s="50"/>
      <c r="F121" s="50"/>
      <c r="G121" s="50"/>
      <c r="H121" s="50"/>
      <c r="I121" s="50"/>
      <c r="J121" s="356"/>
    </row>
    <row r="122" spans="2:10" s="8" customFormat="1" ht="20.100000000000001" customHeight="1">
      <c r="B122" s="50"/>
      <c r="C122" s="50"/>
      <c r="D122" s="50"/>
      <c r="E122" s="50"/>
      <c r="F122" s="50"/>
      <c r="G122" s="50"/>
      <c r="H122" s="50"/>
      <c r="I122" s="50"/>
      <c r="J122" s="356"/>
    </row>
    <row r="123" spans="2:10" s="8" customFormat="1" ht="20.100000000000001" customHeight="1">
      <c r="B123" s="50"/>
      <c r="C123" s="50"/>
      <c r="D123" s="50"/>
      <c r="E123" s="50"/>
      <c r="F123" s="50"/>
      <c r="G123" s="50"/>
      <c r="H123" s="50"/>
      <c r="I123" s="50"/>
      <c r="J123" s="356"/>
    </row>
    <row r="124" spans="2:10" s="8" customFormat="1" ht="20.100000000000001" customHeight="1">
      <c r="B124" s="50"/>
      <c r="C124" s="50"/>
      <c r="D124" s="50"/>
      <c r="E124" s="50"/>
      <c r="F124" s="50"/>
      <c r="G124" s="50"/>
      <c r="H124" s="50"/>
      <c r="I124" s="50"/>
      <c r="J124" s="356"/>
    </row>
    <row r="125" spans="2:10" s="8" customFormat="1" ht="20.100000000000001" customHeight="1">
      <c r="B125" s="50"/>
      <c r="C125" s="50"/>
      <c r="D125" s="50"/>
      <c r="E125" s="50"/>
      <c r="F125" s="50"/>
      <c r="G125" s="50"/>
      <c r="H125" s="50"/>
      <c r="I125" s="50"/>
      <c r="J125" s="356"/>
    </row>
    <row r="126" spans="2:10" s="8" customFormat="1" ht="20.100000000000001" customHeight="1">
      <c r="B126" s="50"/>
      <c r="C126" s="50"/>
      <c r="D126" s="50"/>
      <c r="E126" s="50"/>
      <c r="F126" s="50"/>
      <c r="G126" s="50"/>
      <c r="H126" s="50"/>
      <c r="I126" s="50"/>
      <c r="J126" s="356"/>
    </row>
    <row r="127" spans="2:10" s="8" customFormat="1" ht="20.100000000000001" customHeight="1">
      <c r="B127" s="50"/>
      <c r="C127" s="50"/>
      <c r="D127" s="50"/>
      <c r="E127" s="50"/>
      <c r="F127" s="50"/>
      <c r="G127" s="50"/>
      <c r="H127" s="50"/>
      <c r="I127" s="50"/>
      <c r="J127" s="356"/>
    </row>
    <row r="128" spans="2:10" s="8" customFormat="1" ht="20.100000000000001" customHeight="1">
      <c r="B128" s="50"/>
      <c r="C128" s="50"/>
      <c r="D128" s="50"/>
      <c r="E128" s="50"/>
      <c r="F128" s="50"/>
      <c r="G128" s="50"/>
      <c r="H128" s="50"/>
      <c r="I128" s="50"/>
      <c r="J128" s="356"/>
    </row>
    <row r="129" spans="2:10" s="8" customFormat="1" ht="20.100000000000001" customHeight="1">
      <c r="B129" s="50"/>
      <c r="C129" s="50"/>
      <c r="D129" s="50"/>
      <c r="E129" s="50"/>
      <c r="F129" s="50"/>
      <c r="G129" s="50"/>
      <c r="H129" s="50"/>
      <c r="I129" s="50"/>
      <c r="J129" s="356"/>
    </row>
    <row r="130" spans="2:10" s="8" customFormat="1" ht="20.100000000000001" customHeight="1">
      <c r="B130" s="50"/>
      <c r="C130" s="50"/>
      <c r="D130" s="50"/>
      <c r="E130" s="50"/>
      <c r="F130" s="50"/>
      <c r="G130" s="50"/>
      <c r="H130" s="50"/>
      <c r="I130" s="50"/>
      <c r="J130" s="356"/>
    </row>
    <row r="131" spans="2:10" s="8" customFormat="1" ht="20.100000000000001" customHeight="1">
      <c r="B131" s="50"/>
      <c r="C131" s="50"/>
      <c r="D131" s="50"/>
      <c r="E131" s="50"/>
      <c r="F131" s="50"/>
      <c r="G131" s="50"/>
      <c r="H131" s="50"/>
      <c r="I131" s="50"/>
      <c r="J131" s="356"/>
    </row>
    <row r="132" spans="2:10" s="8" customFormat="1" ht="20.100000000000001" customHeight="1">
      <c r="B132" s="50"/>
      <c r="C132" s="50"/>
      <c r="D132" s="50"/>
      <c r="E132" s="50"/>
      <c r="F132" s="50"/>
      <c r="G132" s="50"/>
      <c r="H132" s="50"/>
      <c r="I132" s="50"/>
      <c r="J132" s="356"/>
    </row>
    <row r="133" spans="2:10" s="8" customFormat="1" ht="20.100000000000001" customHeight="1">
      <c r="B133" s="50"/>
      <c r="C133" s="50"/>
      <c r="D133" s="50"/>
      <c r="E133" s="50"/>
      <c r="F133" s="50"/>
      <c r="G133" s="50"/>
      <c r="H133" s="50"/>
      <c r="I133" s="50"/>
      <c r="J133" s="356"/>
    </row>
    <row r="134" spans="2:10" s="8" customFormat="1" ht="20.100000000000001" customHeight="1">
      <c r="B134" s="50"/>
      <c r="C134" s="50"/>
      <c r="D134" s="50"/>
      <c r="E134" s="50"/>
      <c r="F134" s="50"/>
      <c r="G134" s="50"/>
      <c r="H134" s="50"/>
      <c r="I134" s="50"/>
      <c r="J134" s="356"/>
    </row>
    <row r="135" spans="2:10" s="8" customFormat="1" ht="20.100000000000001" customHeight="1">
      <c r="B135" s="50"/>
      <c r="C135" s="50"/>
      <c r="D135" s="50"/>
      <c r="E135" s="50"/>
      <c r="F135" s="50"/>
      <c r="G135" s="50"/>
      <c r="H135" s="50"/>
      <c r="I135" s="50"/>
      <c r="J135" s="356"/>
    </row>
    <row r="136" spans="2:10" s="8" customFormat="1" ht="20.100000000000001" customHeight="1">
      <c r="B136" s="50"/>
      <c r="C136" s="50"/>
      <c r="D136" s="50"/>
      <c r="E136" s="50"/>
      <c r="F136" s="50"/>
      <c r="G136" s="50"/>
      <c r="H136" s="50"/>
      <c r="I136" s="50"/>
      <c r="J136" s="356"/>
    </row>
    <row r="137" spans="2:10" s="8" customFormat="1" ht="20.100000000000001" customHeight="1">
      <c r="B137" s="50"/>
      <c r="C137" s="50"/>
      <c r="D137" s="50"/>
      <c r="E137" s="50"/>
      <c r="F137" s="50"/>
      <c r="G137" s="50"/>
      <c r="H137" s="50"/>
      <c r="I137" s="50"/>
      <c r="J137" s="356"/>
    </row>
    <row r="138" spans="2:10" s="8" customFormat="1" ht="20.100000000000001" customHeight="1">
      <c r="B138" s="50"/>
      <c r="C138" s="50"/>
      <c r="D138" s="50"/>
      <c r="E138" s="50"/>
      <c r="F138" s="50"/>
      <c r="G138" s="50"/>
      <c r="H138" s="50"/>
      <c r="I138" s="50"/>
      <c r="J138" s="356"/>
    </row>
    <row r="139" spans="2:10" s="8" customFormat="1" ht="20.100000000000001" customHeight="1">
      <c r="B139" s="50"/>
      <c r="C139" s="50"/>
      <c r="D139" s="50"/>
      <c r="E139" s="50"/>
      <c r="F139" s="50"/>
      <c r="G139" s="50"/>
      <c r="H139" s="50"/>
      <c r="I139" s="50"/>
      <c r="J139" s="356"/>
    </row>
    <row r="140" spans="2:10" s="8" customFormat="1" ht="20.100000000000001" customHeight="1">
      <c r="B140" s="50"/>
      <c r="C140" s="50"/>
      <c r="D140" s="50"/>
      <c r="E140" s="50"/>
      <c r="F140" s="50"/>
      <c r="G140" s="50"/>
      <c r="H140" s="50"/>
      <c r="I140" s="50"/>
      <c r="J140" s="356"/>
    </row>
    <row r="141" spans="2:10" s="8" customFormat="1" ht="20.100000000000001" customHeight="1">
      <c r="B141" s="50"/>
      <c r="C141" s="50"/>
      <c r="D141" s="50"/>
      <c r="E141" s="50"/>
      <c r="F141" s="50"/>
      <c r="G141" s="50"/>
      <c r="H141" s="50"/>
      <c r="I141" s="50"/>
      <c r="J141" s="356"/>
    </row>
    <row r="142" spans="2:10" s="8" customFormat="1" ht="20.100000000000001" customHeight="1">
      <c r="B142" s="50"/>
      <c r="C142" s="50"/>
      <c r="D142" s="50"/>
      <c r="E142" s="50"/>
      <c r="F142" s="50"/>
      <c r="G142" s="50"/>
      <c r="H142" s="50"/>
      <c r="I142" s="50"/>
      <c r="J142" s="356"/>
    </row>
    <row r="143" spans="2:10" s="8" customFormat="1" ht="20.100000000000001" customHeight="1">
      <c r="B143" s="50"/>
      <c r="C143" s="50"/>
      <c r="D143" s="50"/>
      <c r="E143" s="50"/>
      <c r="F143" s="50"/>
      <c r="G143" s="50"/>
      <c r="H143" s="50"/>
      <c r="I143" s="50"/>
      <c r="J143" s="356"/>
    </row>
    <row r="144" spans="2:10" s="8" customFormat="1" ht="20.100000000000001" customHeight="1">
      <c r="B144" s="50"/>
      <c r="C144" s="50"/>
      <c r="D144" s="50"/>
      <c r="E144" s="50"/>
      <c r="F144" s="50"/>
      <c r="G144" s="50"/>
      <c r="H144" s="50"/>
      <c r="I144" s="50"/>
      <c r="J144" s="356"/>
    </row>
    <row r="145" spans="2:10" s="8" customFormat="1" ht="20.100000000000001" customHeight="1">
      <c r="B145" s="50"/>
      <c r="C145" s="50"/>
      <c r="D145" s="50"/>
      <c r="E145" s="50"/>
      <c r="F145" s="50"/>
      <c r="G145" s="50"/>
      <c r="H145" s="50"/>
      <c r="I145" s="50"/>
      <c r="J145" s="356"/>
    </row>
    <row r="146" spans="2:10" s="8" customFormat="1" ht="20.100000000000001" customHeight="1">
      <c r="B146" s="50"/>
      <c r="C146" s="50"/>
      <c r="D146" s="50"/>
      <c r="E146" s="50"/>
      <c r="F146" s="50"/>
      <c r="G146" s="50"/>
      <c r="H146" s="50"/>
      <c r="I146" s="50"/>
      <c r="J146" s="356"/>
    </row>
    <row r="147" spans="2:10" s="8" customFormat="1" ht="20.100000000000001" customHeight="1">
      <c r="B147" s="50"/>
      <c r="C147" s="50"/>
      <c r="D147" s="50"/>
      <c r="E147" s="50"/>
      <c r="F147" s="50"/>
      <c r="G147" s="50"/>
      <c r="H147" s="50"/>
      <c r="I147" s="50"/>
      <c r="J147" s="356"/>
    </row>
    <row r="148" spans="2:10" s="8" customFormat="1" ht="20.100000000000001" customHeight="1">
      <c r="B148" s="50"/>
      <c r="C148" s="50"/>
      <c r="D148" s="50"/>
      <c r="E148" s="50"/>
      <c r="F148" s="50"/>
      <c r="G148" s="50"/>
      <c r="H148" s="50"/>
      <c r="I148" s="50"/>
      <c r="J148" s="356"/>
    </row>
    <row r="149" spans="2:10" s="8" customFormat="1" ht="20.100000000000001" customHeight="1">
      <c r="B149" s="50"/>
      <c r="C149" s="50"/>
      <c r="D149" s="50"/>
      <c r="E149" s="50"/>
      <c r="F149" s="50"/>
      <c r="G149" s="50"/>
      <c r="H149" s="50"/>
      <c r="I149" s="50"/>
      <c r="J149" s="356"/>
    </row>
    <row r="150" spans="2:10" s="8" customFormat="1" ht="20.100000000000001" customHeight="1">
      <c r="B150" s="50"/>
      <c r="C150" s="50"/>
      <c r="D150" s="50"/>
      <c r="E150" s="50"/>
      <c r="F150" s="50"/>
      <c r="G150" s="50"/>
      <c r="H150" s="50"/>
      <c r="I150" s="50"/>
      <c r="J150" s="356"/>
    </row>
    <row r="151" spans="2:10" s="8" customFormat="1" ht="20.100000000000001" customHeight="1">
      <c r="B151" s="50"/>
      <c r="C151" s="50"/>
      <c r="D151" s="50"/>
      <c r="E151" s="50"/>
      <c r="F151" s="50"/>
      <c r="G151" s="50"/>
      <c r="H151" s="50"/>
      <c r="I151" s="50"/>
      <c r="J151" s="356"/>
    </row>
    <row r="152" spans="2:10" s="8" customFormat="1" ht="20.100000000000001" customHeight="1">
      <c r="B152" s="50"/>
      <c r="C152" s="50"/>
      <c r="D152" s="50"/>
      <c r="E152" s="50"/>
      <c r="F152" s="50"/>
      <c r="G152" s="50"/>
      <c r="H152" s="50"/>
      <c r="I152" s="50"/>
      <c r="J152" s="356"/>
    </row>
    <row r="153" spans="2:10" s="8" customFormat="1" ht="20.100000000000001" customHeight="1">
      <c r="B153" s="50"/>
      <c r="C153" s="50"/>
      <c r="D153" s="50"/>
      <c r="E153" s="50"/>
      <c r="F153" s="50"/>
      <c r="G153" s="50"/>
      <c r="H153" s="50"/>
      <c r="I153" s="50"/>
      <c r="J153" s="356"/>
    </row>
    <row r="154" spans="2:10" s="8" customFormat="1" ht="20.100000000000001" customHeight="1">
      <c r="B154" s="50"/>
      <c r="C154" s="50"/>
      <c r="D154" s="50"/>
      <c r="E154" s="50"/>
      <c r="F154" s="50"/>
      <c r="G154" s="50"/>
      <c r="H154" s="50"/>
      <c r="I154" s="50"/>
      <c r="J154" s="356"/>
    </row>
    <row r="155" spans="2:10" s="8" customFormat="1" ht="20.100000000000001" customHeight="1">
      <c r="B155" s="50"/>
      <c r="C155" s="50"/>
      <c r="D155" s="50"/>
      <c r="E155" s="50"/>
      <c r="F155" s="50"/>
      <c r="G155" s="50"/>
      <c r="H155" s="50"/>
      <c r="I155" s="50"/>
      <c r="J155" s="356"/>
    </row>
    <row r="156" spans="2:10" s="8" customFormat="1" ht="20.100000000000001" customHeight="1">
      <c r="B156" s="50"/>
      <c r="C156" s="50"/>
      <c r="D156" s="50"/>
      <c r="E156" s="50"/>
      <c r="F156" s="50"/>
      <c r="G156" s="50"/>
      <c r="H156" s="50"/>
      <c r="I156" s="50"/>
      <c r="J156" s="356"/>
    </row>
    <row r="157" spans="2:10" s="8" customFormat="1" ht="20.100000000000001" customHeight="1">
      <c r="B157" s="50"/>
      <c r="C157" s="50"/>
      <c r="D157" s="50"/>
      <c r="E157" s="50"/>
      <c r="F157" s="50"/>
      <c r="G157" s="50"/>
      <c r="H157" s="50"/>
      <c r="I157" s="50"/>
      <c r="J157" s="356"/>
    </row>
    <row r="158" spans="2:10" s="8" customFormat="1" ht="20.100000000000001" customHeight="1">
      <c r="B158" s="50"/>
      <c r="C158" s="50"/>
      <c r="D158" s="50"/>
      <c r="E158" s="50"/>
      <c r="F158" s="50"/>
      <c r="G158" s="50"/>
      <c r="H158" s="50"/>
      <c r="I158" s="50"/>
      <c r="J158" s="356"/>
    </row>
    <row r="159" spans="2:10" s="8" customFormat="1" ht="20.100000000000001" customHeight="1">
      <c r="B159" s="50"/>
      <c r="C159" s="50"/>
      <c r="D159" s="50"/>
      <c r="E159" s="50"/>
      <c r="F159" s="50"/>
      <c r="G159" s="50"/>
      <c r="H159" s="50"/>
      <c r="I159" s="50"/>
      <c r="J159" s="356"/>
    </row>
    <row r="160" spans="2:10" s="8" customFormat="1" ht="20.100000000000001" customHeight="1">
      <c r="B160" s="50"/>
      <c r="C160" s="50"/>
      <c r="D160" s="50"/>
      <c r="E160" s="50"/>
      <c r="F160" s="50"/>
      <c r="G160" s="50"/>
      <c r="H160" s="50"/>
      <c r="I160" s="50"/>
      <c r="J160" s="356"/>
    </row>
    <row r="161" spans="2:10" s="8" customFormat="1" ht="20.100000000000001" customHeight="1">
      <c r="B161" s="50"/>
      <c r="C161" s="50"/>
      <c r="D161" s="50"/>
      <c r="E161" s="50"/>
      <c r="F161" s="50"/>
      <c r="G161" s="50"/>
      <c r="H161" s="50"/>
      <c r="I161" s="50"/>
      <c r="J161" s="356"/>
    </row>
    <row r="162" spans="2:10" s="8" customFormat="1" ht="20.100000000000001" customHeight="1">
      <c r="B162" s="50"/>
      <c r="C162" s="50"/>
      <c r="D162" s="50"/>
      <c r="E162" s="50"/>
      <c r="F162" s="50"/>
      <c r="G162" s="50"/>
      <c r="H162" s="50"/>
      <c r="I162" s="50"/>
      <c r="J162" s="356"/>
    </row>
    <row r="163" spans="2:10" s="8" customFormat="1" ht="20.100000000000001" customHeight="1">
      <c r="B163" s="50"/>
      <c r="C163" s="50"/>
      <c r="D163" s="50"/>
      <c r="E163" s="50"/>
      <c r="F163" s="50"/>
      <c r="G163" s="50"/>
      <c r="H163" s="50"/>
      <c r="I163" s="50"/>
      <c r="J163" s="356"/>
    </row>
    <row r="164" spans="2:10" s="8" customFormat="1" ht="20.100000000000001" customHeight="1">
      <c r="B164" s="50"/>
      <c r="C164" s="50"/>
      <c r="D164" s="50"/>
      <c r="E164" s="50"/>
      <c r="F164" s="50"/>
      <c r="G164" s="50"/>
      <c r="H164" s="50"/>
      <c r="I164" s="50"/>
      <c r="J164" s="356"/>
    </row>
    <row r="165" spans="2:10" s="8" customFormat="1" ht="20.100000000000001" customHeight="1">
      <c r="B165" s="50"/>
      <c r="C165" s="50"/>
      <c r="D165" s="50"/>
      <c r="E165" s="50"/>
      <c r="F165" s="50"/>
      <c r="G165" s="50"/>
      <c r="H165" s="50"/>
      <c r="I165" s="50"/>
      <c r="J165" s="356"/>
    </row>
    <row r="166" spans="2:10" s="8" customFormat="1" ht="20.100000000000001" customHeight="1">
      <c r="B166" s="50"/>
      <c r="C166" s="50"/>
      <c r="D166" s="50"/>
      <c r="E166" s="50"/>
      <c r="F166" s="50"/>
      <c r="G166" s="50"/>
      <c r="H166" s="50"/>
      <c r="I166" s="50"/>
      <c r="J166" s="356"/>
    </row>
    <row r="167" spans="2:10" s="8" customFormat="1" ht="20.100000000000001" customHeight="1">
      <c r="B167" s="50"/>
      <c r="C167" s="50"/>
      <c r="D167" s="50"/>
      <c r="E167" s="50"/>
      <c r="F167" s="50"/>
      <c r="G167" s="50"/>
      <c r="H167" s="50"/>
      <c r="I167" s="50"/>
      <c r="J167" s="356"/>
    </row>
    <row r="168" spans="2:10" s="8" customFormat="1" ht="20.100000000000001" customHeight="1">
      <c r="B168" s="50"/>
      <c r="C168" s="50"/>
      <c r="D168" s="50"/>
      <c r="E168" s="50"/>
      <c r="F168" s="50"/>
      <c r="G168" s="50"/>
      <c r="H168" s="50"/>
      <c r="I168" s="50"/>
      <c r="J168" s="356"/>
    </row>
    <row r="169" spans="2:10" s="8" customFormat="1" ht="20.100000000000001" customHeight="1">
      <c r="B169" s="50"/>
      <c r="C169" s="50"/>
      <c r="D169" s="50"/>
      <c r="E169" s="50"/>
      <c r="F169" s="50"/>
      <c r="G169" s="50"/>
      <c r="H169" s="50"/>
      <c r="I169" s="50"/>
      <c r="J169" s="356"/>
    </row>
    <row r="170" spans="2:10" s="8" customFormat="1" ht="20.100000000000001" customHeight="1">
      <c r="B170" s="50"/>
      <c r="C170" s="50"/>
      <c r="D170" s="50"/>
      <c r="E170" s="50"/>
      <c r="F170" s="50"/>
      <c r="G170" s="50"/>
      <c r="H170" s="50"/>
      <c r="I170" s="50"/>
      <c r="J170" s="356"/>
    </row>
    <row r="171" spans="2:10" s="8" customFormat="1" ht="20.100000000000001" customHeight="1">
      <c r="B171" s="50"/>
      <c r="C171" s="50"/>
      <c r="D171" s="50"/>
      <c r="E171" s="50"/>
      <c r="F171" s="50"/>
      <c r="G171" s="50"/>
      <c r="H171" s="50"/>
      <c r="I171" s="50"/>
      <c r="J171" s="356"/>
    </row>
    <row r="172" spans="2:10" s="8" customFormat="1" ht="20.100000000000001" customHeight="1">
      <c r="B172" s="50"/>
      <c r="C172" s="50"/>
      <c r="D172" s="50"/>
      <c r="E172" s="50"/>
      <c r="F172" s="50"/>
      <c r="G172" s="50"/>
      <c r="H172" s="50"/>
      <c r="I172" s="50"/>
      <c r="J172" s="356"/>
    </row>
    <row r="173" spans="2:10" s="8" customFormat="1" ht="20.100000000000001" customHeight="1">
      <c r="B173" s="50"/>
      <c r="C173" s="50"/>
      <c r="D173" s="50"/>
      <c r="E173" s="50"/>
      <c r="F173" s="50"/>
      <c r="G173" s="50"/>
      <c r="H173" s="50"/>
      <c r="I173" s="50"/>
      <c r="J173" s="356"/>
    </row>
    <row r="174" spans="2:10" s="8" customFormat="1" ht="20.100000000000001" customHeight="1">
      <c r="B174" s="50"/>
      <c r="C174" s="50"/>
      <c r="D174" s="50"/>
      <c r="E174" s="50"/>
      <c r="F174" s="50"/>
      <c r="G174" s="50"/>
      <c r="H174" s="50"/>
      <c r="I174" s="50"/>
      <c r="J174" s="356"/>
    </row>
    <row r="175" spans="2:10" s="8" customFormat="1" ht="20.100000000000001" customHeight="1">
      <c r="B175" s="50"/>
      <c r="C175" s="50"/>
      <c r="D175" s="50"/>
      <c r="E175" s="50"/>
      <c r="F175" s="50"/>
      <c r="G175" s="50"/>
      <c r="H175" s="50"/>
      <c r="I175" s="50"/>
      <c r="J175" s="356"/>
    </row>
    <row r="176" spans="2:10" s="8" customFormat="1" ht="20.100000000000001" customHeight="1">
      <c r="B176" s="50"/>
      <c r="C176" s="50"/>
      <c r="D176" s="50"/>
      <c r="E176" s="50"/>
      <c r="F176" s="50"/>
      <c r="G176" s="50"/>
      <c r="H176" s="50"/>
      <c r="I176" s="50"/>
      <c r="J176" s="356"/>
    </row>
    <row r="177" spans="2:10" s="8" customFormat="1" ht="20.100000000000001" customHeight="1">
      <c r="B177" s="50"/>
      <c r="C177" s="50"/>
      <c r="D177" s="50"/>
      <c r="E177" s="50"/>
      <c r="F177" s="50"/>
      <c r="G177" s="50"/>
      <c r="H177" s="50"/>
      <c r="I177" s="50"/>
      <c r="J177" s="356"/>
    </row>
    <row r="178" spans="2:10" s="8" customFormat="1" ht="20.100000000000001" customHeight="1">
      <c r="B178" s="50"/>
      <c r="C178" s="50"/>
      <c r="D178" s="50"/>
      <c r="E178" s="50"/>
      <c r="F178" s="50"/>
      <c r="G178" s="50"/>
      <c r="H178" s="50"/>
      <c r="I178" s="50"/>
      <c r="J178" s="356"/>
    </row>
    <row r="179" spans="2:10" s="8" customFormat="1" ht="20.100000000000001" customHeight="1">
      <c r="B179" s="50"/>
      <c r="C179" s="50"/>
      <c r="D179" s="50"/>
      <c r="E179" s="50"/>
      <c r="F179" s="50"/>
      <c r="G179" s="50"/>
      <c r="H179" s="50"/>
      <c r="I179" s="50"/>
      <c r="J179" s="356"/>
    </row>
    <row r="180" spans="2:10" s="8" customFormat="1" ht="20.100000000000001" customHeight="1">
      <c r="B180" s="50"/>
      <c r="C180" s="50"/>
      <c r="D180" s="50"/>
      <c r="E180" s="50"/>
      <c r="F180" s="50"/>
      <c r="G180" s="50"/>
      <c r="H180" s="50"/>
      <c r="I180" s="50"/>
      <c r="J180" s="356"/>
    </row>
    <row r="181" spans="2:10" s="8" customFormat="1" ht="20.100000000000001" customHeight="1">
      <c r="B181" s="50"/>
      <c r="C181" s="50"/>
      <c r="D181" s="50"/>
      <c r="E181" s="50"/>
      <c r="F181" s="50"/>
      <c r="G181" s="50"/>
      <c r="H181" s="50"/>
      <c r="I181" s="50"/>
      <c r="J181" s="356"/>
    </row>
    <row r="182" spans="2:10" s="8" customFormat="1" ht="20.100000000000001" customHeight="1">
      <c r="B182" s="50"/>
      <c r="C182" s="50"/>
      <c r="D182" s="50"/>
      <c r="E182" s="50"/>
      <c r="F182" s="50"/>
      <c r="G182" s="50"/>
      <c r="H182" s="50"/>
      <c r="I182" s="50"/>
      <c r="J182" s="356"/>
    </row>
    <row r="183" spans="2:10" s="8" customFormat="1" ht="20.100000000000001" customHeight="1">
      <c r="B183" s="50"/>
      <c r="C183" s="50"/>
      <c r="D183" s="50"/>
      <c r="E183" s="50"/>
      <c r="F183" s="50"/>
      <c r="G183" s="50"/>
      <c r="H183" s="50"/>
      <c r="I183" s="50"/>
      <c r="J183" s="356"/>
    </row>
    <row r="184" spans="2:10" s="8" customFormat="1" ht="20.100000000000001" customHeight="1">
      <c r="B184" s="50"/>
      <c r="C184" s="50"/>
      <c r="D184" s="50"/>
      <c r="E184" s="50"/>
      <c r="F184" s="50"/>
      <c r="G184" s="50"/>
      <c r="H184" s="50"/>
      <c r="I184" s="50"/>
      <c r="J184" s="356"/>
    </row>
    <row r="185" spans="2:10" s="8" customFormat="1" ht="20.100000000000001" customHeight="1">
      <c r="B185" s="50"/>
      <c r="C185" s="50"/>
      <c r="D185" s="50"/>
      <c r="E185" s="50"/>
      <c r="F185" s="50"/>
      <c r="G185" s="50"/>
      <c r="H185" s="50"/>
      <c r="I185" s="50"/>
      <c r="J185" s="356"/>
    </row>
    <row r="186" spans="2:10" s="8" customFormat="1" ht="20.100000000000001" customHeight="1">
      <c r="B186" s="50"/>
      <c r="C186" s="50"/>
      <c r="D186" s="50"/>
      <c r="E186" s="50"/>
      <c r="F186" s="50"/>
      <c r="G186" s="50"/>
      <c r="H186" s="50"/>
      <c r="I186" s="50"/>
      <c r="J186" s="356"/>
    </row>
    <row r="187" spans="2:10" s="8" customFormat="1" ht="20.100000000000001" customHeight="1">
      <c r="B187" s="50"/>
      <c r="C187" s="50"/>
      <c r="D187" s="50"/>
      <c r="E187" s="50"/>
      <c r="F187" s="50"/>
      <c r="G187" s="50"/>
      <c r="H187" s="50"/>
      <c r="I187" s="50"/>
      <c r="J187" s="356"/>
    </row>
    <row r="188" spans="2:10" s="8" customFormat="1" ht="20.100000000000001" customHeight="1">
      <c r="B188" s="50"/>
      <c r="C188" s="50"/>
      <c r="D188" s="50"/>
      <c r="E188" s="50"/>
      <c r="F188" s="50"/>
      <c r="G188" s="50"/>
      <c r="H188" s="50"/>
      <c r="I188" s="50"/>
      <c r="J188" s="356"/>
    </row>
    <row r="189" spans="2:10" s="8" customFormat="1" ht="20.100000000000001" customHeight="1">
      <c r="B189" s="50"/>
      <c r="C189" s="50"/>
      <c r="D189" s="50"/>
      <c r="E189" s="50"/>
      <c r="F189" s="50"/>
      <c r="G189" s="50"/>
      <c r="H189" s="50"/>
      <c r="I189" s="50"/>
      <c r="J189" s="356"/>
    </row>
    <row r="190" spans="2:10" s="8" customFormat="1" ht="20.100000000000001" customHeight="1">
      <c r="B190" s="50"/>
      <c r="C190" s="50"/>
      <c r="D190" s="50"/>
      <c r="E190" s="50"/>
      <c r="F190" s="50"/>
      <c r="G190" s="50"/>
      <c r="H190" s="50"/>
      <c r="I190" s="50"/>
      <c r="J190" s="356"/>
    </row>
    <row r="191" spans="2:10" s="8" customFormat="1" ht="20.100000000000001" customHeight="1">
      <c r="B191" s="50"/>
      <c r="C191" s="50"/>
      <c r="D191" s="50"/>
      <c r="E191" s="50"/>
      <c r="F191" s="50"/>
      <c r="G191" s="50"/>
      <c r="H191" s="50"/>
      <c r="I191" s="50"/>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row r="353" ht="20.100000000000001" customHeight="1"/>
    <row r="354" ht="20.100000000000001" customHeight="1"/>
    <row r="355" ht="20.100000000000001" customHeight="1"/>
    <row r="356" ht="20.100000000000001" customHeight="1"/>
    <row r="357" ht="20.100000000000001" customHeight="1"/>
    <row r="358" ht="20.100000000000001" customHeight="1"/>
    <row r="359" ht="20.100000000000001" customHeight="1"/>
    <row r="360" ht="20.100000000000001" customHeight="1"/>
    <row r="361" ht="20.100000000000001" customHeight="1"/>
    <row r="362" ht="20.100000000000001" customHeight="1"/>
    <row r="363" ht="20.100000000000001" customHeight="1"/>
    <row r="364" ht="20.100000000000001" customHeight="1"/>
    <row r="365" ht="20.100000000000001" customHeight="1"/>
    <row r="366" ht="20.100000000000001" customHeight="1"/>
    <row r="367" ht="20.100000000000001" customHeight="1"/>
    <row r="368" ht="20.100000000000001" customHeight="1"/>
    <row r="369" ht="20.100000000000001" customHeight="1"/>
    <row r="370" ht="20.100000000000001" customHeight="1"/>
    <row r="371" ht="20.100000000000001" customHeight="1"/>
    <row r="372" ht="20.100000000000001" customHeight="1"/>
    <row r="373" ht="20.100000000000001" customHeight="1"/>
    <row r="374" ht="20.100000000000001" customHeight="1"/>
    <row r="375" ht="20.100000000000001" customHeight="1"/>
    <row r="376" ht="20.100000000000001" customHeight="1"/>
  </sheetData>
  <pageMargins left="0.98425196850393704" right="0.98425196850393704" top="0.94488188976377996" bottom="1.49606299212598" header="0.511811023622047" footer="1.1811023622047201"/>
  <pageSetup paperSize="9" firstPageNumber="414"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7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376"/>
  <sheetViews>
    <sheetView workbookViewId="0">
      <selection activeCell="K1" sqref="K1:U1048576"/>
    </sheetView>
  </sheetViews>
  <sheetFormatPr defaultRowHeight="14.25"/>
  <cols>
    <col min="1" max="1" width="25.5703125" style="74" customWidth="1"/>
    <col min="2" max="4" width="10.7109375" style="73" hidden="1" customWidth="1"/>
    <col min="5" max="8" width="10.7109375" style="356" customWidth="1"/>
    <col min="9" max="10" width="9.140625" style="356"/>
    <col min="11" max="16384" width="9.140625" style="86"/>
  </cols>
  <sheetData>
    <row r="1" spans="1:10" s="66" customFormat="1" ht="24" customHeight="1">
      <c r="A1" s="63" t="s">
        <v>697</v>
      </c>
      <c r="B1" s="64"/>
      <c r="C1" s="65"/>
      <c r="D1" s="65"/>
      <c r="E1" s="356"/>
      <c r="F1" s="356"/>
      <c r="G1" s="356"/>
      <c r="H1" s="356"/>
      <c r="I1" s="356"/>
      <c r="J1" s="356"/>
    </row>
    <row r="2" spans="1:10" s="67" customFormat="1" ht="20.100000000000001" customHeight="1">
      <c r="A2" s="67" t="s">
        <v>75</v>
      </c>
      <c r="B2" s="68"/>
      <c r="C2" s="68"/>
      <c r="D2" s="68"/>
      <c r="E2" s="356"/>
      <c r="F2" s="356"/>
      <c r="G2" s="356"/>
      <c r="H2" s="356"/>
      <c r="I2" s="356"/>
      <c r="J2" s="356"/>
    </row>
    <row r="3" spans="1:10" s="66" customFormat="1" ht="6" customHeight="1">
      <c r="A3" s="87"/>
      <c r="B3" s="64"/>
      <c r="C3" s="65"/>
      <c r="D3" s="65"/>
      <c r="E3" s="356"/>
      <c r="F3" s="356"/>
      <c r="G3" s="356"/>
      <c r="H3" s="356"/>
      <c r="I3" s="356"/>
      <c r="J3" s="356"/>
    </row>
    <row r="4" spans="1:10" s="74" customFormat="1" ht="20.100000000000001" customHeight="1">
      <c r="A4" s="71"/>
      <c r="B4" s="72"/>
      <c r="C4" s="73"/>
      <c r="D4" s="49"/>
      <c r="E4" s="378"/>
      <c r="F4" s="378"/>
      <c r="G4" s="378"/>
      <c r="H4" s="378" t="s">
        <v>1</v>
      </c>
      <c r="I4" s="378"/>
      <c r="J4" s="356"/>
    </row>
    <row r="5" spans="1:10" s="74" customFormat="1" ht="24" customHeight="1">
      <c r="A5" s="75"/>
      <c r="B5" s="51">
        <v>2010</v>
      </c>
      <c r="C5" s="76">
        <v>2014</v>
      </c>
      <c r="D5" s="76">
        <v>2015</v>
      </c>
      <c r="E5" s="450">
        <v>2016</v>
      </c>
      <c r="F5" s="450">
        <v>2017</v>
      </c>
      <c r="G5" s="450">
        <v>2018</v>
      </c>
      <c r="H5" s="450">
        <v>2019</v>
      </c>
      <c r="I5" s="450">
        <v>2020</v>
      </c>
      <c r="J5" s="356"/>
    </row>
    <row r="6" spans="1:10" s="74" customFormat="1" ht="7.5" customHeight="1">
      <c r="A6" s="75"/>
      <c r="B6" s="93"/>
      <c r="C6" s="77"/>
      <c r="D6" s="77"/>
      <c r="E6" s="85"/>
      <c r="F6" s="85"/>
      <c r="G6" s="85"/>
      <c r="H6" s="85"/>
      <c r="I6" s="85"/>
      <c r="J6" s="356"/>
    </row>
    <row r="7" spans="1:10" s="74" customFormat="1" ht="23.25" customHeight="1">
      <c r="A7" s="80" t="s">
        <v>30</v>
      </c>
      <c r="B7" s="89">
        <f t="shared" ref="B7:D7" si="0">SUM(B8:B31)</f>
        <v>8492</v>
      </c>
      <c r="C7" s="89">
        <f t="shared" si="0"/>
        <v>9069</v>
      </c>
      <c r="D7" s="89">
        <f t="shared" si="0"/>
        <v>9183</v>
      </c>
      <c r="E7" s="89">
        <v>10205</v>
      </c>
      <c r="F7" s="89">
        <v>11023</v>
      </c>
      <c r="G7" s="89">
        <v>12086.1</v>
      </c>
      <c r="H7" s="89">
        <v>13326</v>
      </c>
      <c r="I7" s="89">
        <v>15181.800000000001</v>
      </c>
      <c r="J7" s="356"/>
    </row>
    <row r="8" spans="1:10" s="74" customFormat="1" ht="20.25" customHeight="1">
      <c r="A8" s="38" t="s">
        <v>3</v>
      </c>
      <c r="B8" s="90">
        <v>626</v>
      </c>
      <c r="C8" s="90">
        <v>358</v>
      </c>
      <c r="D8" s="90">
        <v>312</v>
      </c>
      <c r="E8" s="91">
        <v>359</v>
      </c>
      <c r="F8" s="91">
        <v>735</v>
      </c>
      <c r="G8" s="91">
        <v>681</v>
      </c>
      <c r="H8" s="91">
        <v>713.2</v>
      </c>
      <c r="I8" s="91">
        <v>726</v>
      </c>
      <c r="J8" s="356"/>
    </row>
    <row r="9" spans="1:10" s="74" customFormat="1" ht="20.25" customHeight="1">
      <c r="A9" s="399" t="s">
        <v>4</v>
      </c>
      <c r="B9" s="90"/>
      <c r="C9" s="90"/>
      <c r="D9" s="90"/>
      <c r="E9" s="91"/>
      <c r="F9" s="91"/>
      <c r="G9" s="91"/>
      <c r="H9" s="91"/>
      <c r="I9" s="91"/>
      <c r="J9" s="356"/>
    </row>
    <row r="10" spans="1:10" s="74" customFormat="1" ht="20.25" customHeight="1">
      <c r="A10" s="38" t="s">
        <v>5</v>
      </c>
      <c r="B10" s="90">
        <v>354</v>
      </c>
      <c r="C10" s="90">
        <v>353</v>
      </c>
      <c r="D10" s="90">
        <v>364</v>
      </c>
      <c r="E10" s="91">
        <v>413</v>
      </c>
      <c r="F10" s="91">
        <v>512</v>
      </c>
      <c r="G10" s="91">
        <v>571</v>
      </c>
      <c r="H10" s="91">
        <v>658</v>
      </c>
      <c r="I10" s="91">
        <v>759.2</v>
      </c>
      <c r="J10" s="356"/>
    </row>
    <row r="11" spans="1:10" s="74" customFormat="1" ht="20.25" customHeight="1">
      <c r="A11" s="399" t="s">
        <v>6</v>
      </c>
      <c r="B11" s="90"/>
      <c r="C11" s="90"/>
      <c r="D11" s="90"/>
      <c r="E11" s="91"/>
      <c r="F11" s="91"/>
      <c r="G11" s="91"/>
      <c r="H11" s="91"/>
      <c r="I11" s="91"/>
      <c r="J11" s="356"/>
    </row>
    <row r="12" spans="1:10" s="74" customFormat="1" ht="20.25" customHeight="1">
      <c r="A12" s="38" t="s">
        <v>7</v>
      </c>
      <c r="B12" s="90">
        <v>110</v>
      </c>
      <c r="C12" s="90">
        <v>189</v>
      </c>
      <c r="D12" s="90">
        <v>190</v>
      </c>
      <c r="E12" s="91">
        <v>369</v>
      </c>
      <c r="F12" s="91">
        <v>423</v>
      </c>
      <c r="G12" s="91">
        <v>464</v>
      </c>
      <c r="H12" s="91">
        <v>559</v>
      </c>
      <c r="I12" s="91">
        <v>925.2</v>
      </c>
      <c r="J12" s="356"/>
    </row>
    <row r="13" spans="1:10" s="74" customFormat="1" ht="20.25" customHeight="1">
      <c r="A13" s="399" t="s">
        <v>8</v>
      </c>
      <c r="B13" s="90"/>
      <c r="C13" s="90"/>
      <c r="D13" s="90"/>
      <c r="E13" s="91"/>
      <c r="F13" s="91"/>
      <c r="G13" s="91"/>
      <c r="H13" s="91"/>
      <c r="I13" s="91"/>
      <c r="J13" s="356"/>
    </row>
    <row r="14" spans="1:10" s="74" customFormat="1" ht="20.25" customHeight="1">
      <c r="A14" s="38" t="s">
        <v>9</v>
      </c>
      <c r="B14" s="90">
        <v>384</v>
      </c>
      <c r="C14" s="90">
        <v>349</v>
      </c>
      <c r="D14" s="90">
        <v>356</v>
      </c>
      <c r="E14" s="91">
        <v>359</v>
      </c>
      <c r="F14" s="91">
        <v>384</v>
      </c>
      <c r="G14" s="91">
        <v>394</v>
      </c>
      <c r="H14" s="91">
        <v>370</v>
      </c>
      <c r="I14" s="91">
        <v>378.7</v>
      </c>
      <c r="J14" s="356"/>
    </row>
    <row r="15" spans="1:10" s="74" customFormat="1" ht="20.25" customHeight="1">
      <c r="A15" s="399" t="s">
        <v>31</v>
      </c>
      <c r="B15" s="90"/>
      <c r="C15" s="90"/>
      <c r="D15" s="90"/>
      <c r="E15" s="91"/>
      <c r="F15" s="91"/>
      <c r="G15" s="91"/>
      <c r="H15" s="91"/>
      <c r="I15" s="91"/>
      <c r="J15" s="356"/>
    </row>
    <row r="16" spans="1:10" s="74" customFormat="1" ht="20.25" customHeight="1">
      <c r="A16" s="38" t="s">
        <v>11</v>
      </c>
      <c r="B16" s="90">
        <v>510</v>
      </c>
      <c r="C16" s="90">
        <v>453</v>
      </c>
      <c r="D16" s="90">
        <v>497</v>
      </c>
      <c r="E16" s="91">
        <v>566</v>
      </c>
      <c r="F16" s="91">
        <v>554</v>
      </c>
      <c r="G16" s="91">
        <v>566.70000000000005</v>
      </c>
      <c r="H16" s="91">
        <v>723</v>
      </c>
      <c r="I16" s="91">
        <v>888.8</v>
      </c>
      <c r="J16" s="356"/>
    </row>
    <row r="17" spans="1:10" s="74" customFormat="1" ht="20.25" customHeight="1">
      <c r="A17" s="399" t="s">
        <v>32</v>
      </c>
      <c r="B17" s="90"/>
      <c r="C17" s="90"/>
      <c r="D17" s="90"/>
      <c r="E17" s="91"/>
      <c r="F17" s="91"/>
      <c r="G17" s="91"/>
      <c r="H17" s="91"/>
      <c r="I17" s="91"/>
      <c r="J17" s="356"/>
    </row>
    <row r="18" spans="1:10" s="74" customFormat="1" ht="20.25" customHeight="1">
      <c r="A18" s="38" t="s">
        <v>13</v>
      </c>
      <c r="B18" s="90">
        <v>1909</v>
      </c>
      <c r="C18" s="90">
        <v>1299</v>
      </c>
      <c r="D18" s="90">
        <v>1243</v>
      </c>
      <c r="E18" s="91">
        <v>1256</v>
      </c>
      <c r="F18" s="91">
        <v>1314</v>
      </c>
      <c r="G18" s="91">
        <v>1328</v>
      </c>
      <c r="H18" s="91">
        <v>1293</v>
      </c>
      <c r="I18" s="91">
        <v>1309</v>
      </c>
      <c r="J18" s="356"/>
    </row>
    <row r="19" spans="1:10" s="74" customFormat="1" ht="20.25" customHeight="1">
      <c r="A19" s="399" t="s">
        <v>34</v>
      </c>
      <c r="B19" s="90"/>
      <c r="C19" s="90"/>
      <c r="D19" s="90"/>
      <c r="E19" s="91"/>
      <c r="F19" s="91"/>
      <c r="G19" s="91"/>
      <c r="H19" s="91"/>
      <c r="I19" s="91"/>
      <c r="J19" s="356"/>
    </row>
    <row r="20" spans="1:10" s="74" customFormat="1" ht="20.25" customHeight="1">
      <c r="A20" s="38" t="s">
        <v>15</v>
      </c>
      <c r="B20" s="90">
        <v>502</v>
      </c>
      <c r="C20" s="90">
        <v>874</v>
      </c>
      <c r="D20" s="90">
        <v>1044</v>
      </c>
      <c r="E20" s="91">
        <v>1133</v>
      </c>
      <c r="F20" s="91">
        <v>1112</v>
      </c>
      <c r="G20" s="91">
        <v>1078.8</v>
      </c>
      <c r="H20" s="91">
        <v>1098</v>
      </c>
      <c r="I20" s="91">
        <v>1279.2</v>
      </c>
      <c r="J20" s="356"/>
    </row>
    <row r="21" spans="1:10" s="74" customFormat="1" ht="20.25" customHeight="1">
      <c r="A21" s="399" t="s">
        <v>35</v>
      </c>
      <c r="B21" s="90"/>
      <c r="C21" s="90"/>
      <c r="D21" s="90"/>
      <c r="E21" s="91"/>
      <c r="F21" s="91"/>
      <c r="G21" s="91"/>
      <c r="H21" s="91"/>
      <c r="I21" s="91"/>
      <c r="J21" s="356"/>
    </row>
    <row r="22" spans="1:10" s="74" customFormat="1" ht="20.25" customHeight="1">
      <c r="A22" s="38" t="s">
        <v>17</v>
      </c>
      <c r="B22" s="90">
        <v>550</v>
      </c>
      <c r="C22" s="90">
        <v>678</v>
      </c>
      <c r="D22" s="90">
        <v>669</v>
      </c>
      <c r="E22" s="91">
        <v>820</v>
      </c>
      <c r="F22" s="91">
        <v>930</v>
      </c>
      <c r="G22" s="91">
        <v>1410</v>
      </c>
      <c r="H22" s="91">
        <v>1943.15</v>
      </c>
      <c r="I22" s="91">
        <v>2411.3000000000002</v>
      </c>
      <c r="J22" s="356"/>
    </row>
    <row r="23" spans="1:10" s="74" customFormat="1" ht="20.25" customHeight="1">
      <c r="A23" s="399" t="s">
        <v>36</v>
      </c>
      <c r="B23" s="90"/>
      <c r="C23" s="90"/>
      <c r="D23" s="90"/>
      <c r="E23" s="91"/>
      <c r="F23" s="91"/>
      <c r="G23" s="91"/>
      <c r="H23" s="91"/>
      <c r="I23" s="91"/>
      <c r="J23" s="356"/>
    </row>
    <row r="24" spans="1:10" s="74" customFormat="1" ht="20.25" customHeight="1">
      <c r="A24" s="38" t="s">
        <v>19</v>
      </c>
      <c r="B24" s="90">
        <v>1190</v>
      </c>
      <c r="C24" s="90">
        <v>1835</v>
      </c>
      <c r="D24" s="90">
        <v>1881</v>
      </c>
      <c r="E24" s="91">
        <v>2091</v>
      </c>
      <c r="F24" s="91">
        <v>2123</v>
      </c>
      <c r="G24" s="91">
        <v>2323.1999999999998</v>
      </c>
      <c r="H24" s="91">
        <v>2409.4299999999994</v>
      </c>
      <c r="I24" s="91">
        <v>2703.3</v>
      </c>
      <c r="J24" s="356"/>
    </row>
    <row r="25" spans="1:10" s="74" customFormat="1" ht="20.25" customHeight="1">
      <c r="A25" s="399" t="s">
        <v>37</v>
      </c>
      <c r="B25" s="90"/>
      <c r="C25" s="90"/>
      <c r="D25" s="90"/>
      <c r="E25" s="91"/>
      <c r="F25" s="91"/>
      <c r="G25" s="91"/>
      <c r="H25" s="91"/>
      <c r="I25" s="91"/>
      <c r="J25" s="356"/>
    </row>
    <row r="26" spans="1:10" s="74" customFormat="1" ht="20.25" customHeight="1">
      <c r="A26" s="38" t="s">
        <v>21</v>
      </c>
      <c r="B26" s="90">
        <v>1830</v>
      </c>
      <c r="C26" s="90">
        <v>1963</v>
      </c>
      <c r="D26" s="90">
        <v>1831</v>
      </c>
      <c r="E26" s="91">
        <v>1983</v>
      </c>
      <c r="F26" s="91">
        <v>2037</v>
      </c>
      <c r="G26" s="91">
        <v>2395.4</v>
      </c>
      <c r="H26" s="91">
        <v>2586.04</v>
      </c>
      <c r="I26" s="91">
        <v>2673.1</v>
      </c>
      <c r="J26" s="356"/>
    </row>
    <row r="27" spans="1:10" s="74" customFormat="1" ht="20.25" customHeight="1">
      <c r="A27" s="399" t="s">
        <v>38</v>
      </c>
      <c r="B27" s="90"/>
      <c r="C27" s="90"/>
      <c r="D27" s="90"/>
      <c r="E27" s="91"/>
      <c r="F27" s="91"/>
      <c r="G27" s="91"/>
      <c r="H27" s="91"/>
      <c r="I27" s="91"/>
      <c r="J27" s="356"/>
    </row>
    <row r="28" spans="1:10" s="74" customFormat="1" ht="20.25" customHeight="1">
      <c r="A28" s="38" t="s">
        <v>23</v>
      </c>
      <c r="B28" s="90">
        <v>280</v>
      </c>
      <c r="C28" s="90">
        <v>358</v>
      </c>
      <c r="D28" s="90">
        <v>373</v>
      </c>
      <c r="E28" s="91">
        <v>396</v>
      </c>
      <c r="F28" s="91">
        <v>374</v>
      </c>
      <c r="G28" s="91">
        <v>366</v>
      </c>
      <c r="H28" s="91">
        <v>465.16000000000014</v>
      </c>
      <c r="I28" s="91">
        <v>607.9</v>
      </c>
      <c r="J28" s="356"/>
    </row>
    <row r="29" spans="1:10" s="74" customFormat="1" ht="20.25" customHeight="1">
      <c r="A29" s="399" t="s">
        <v>39</v>
      </c>
      <c r="B29" s="90"/>
      <c r="C29" s="90"/>
      <c r="D29" s="90"/>
      <c r="E29" s="91"/>
      <c r="F29" s="91"/>
      <c r="G29" s="91"/>
      <c r="H29" s="91"/>
      <c r="I29" s="91"/>
      <c r="J29" s="356"/>
    </row>
    <row r="30" spans="1:10" s="74" customFormat="1" ht="20.25" customHeight="1">
      <c r="A30" s="38" t="s">
        <v>25</v>
      </c>
      <c r="B30" s="90">
        <v>247</v>
      </c>
      <c r="C30" s="90">
        <v>360</v>
      </c>
      <c r="D30" s="90">
        <v>423</v>
      </c>
      <c r="E30" s="91">
        <v>460</v>
      </c>
      <c r="F30" s="91">
        <v>525</v>
      </c>
      <c r="G30" s="91">
        <v>508</v>
      </c>
      <c r="H30" s="91">
        <v>509.17</v>
      </c>
      <c r="I30" s="91">
        <v>520.1</v>
      </c>
      <c r="J30" s="356"/>
    </row>
    <row r="31" spans="1:10" s="74" customFormat="1" ht="20.25" customHeight="1">
      <c r="A31" s="399" t="s">
        <v>40</v>
      </c>
      <c r="B31" s="90"/>
      <c r="C31" s="90"/>
      <c r="D31" s="90"/>
      <c r="E31" s="91"/>
      <c r="F31" s="91"/>
      <c r="G31" s="91"/>
      <c r="H31" s="91"/>
      <c r="I31" s="511"/>
      <c r="J31" s="356"/>
    </row>
    <row r="32" spans="1:10" s="74" customFormat="1" ht="5.25" customHeight="1">
      <c r="A32" s="81"/>
      <c r="B32" s="82"/>
      <c r="C32" s="82"/>
      <c r="D32" s="82"/>
      <c r="E32" s="378"/>
      <c r="F32" s="378"/>
      <c r="G32" s="378"/>
      <c r="H32" s="378"/>
      <c r="I32" s="378"/>
      <c r="J32" s="356"/>
    </row>
    <row r="33" spans="1:10" s="74" customFormat="1" ht="20.100000000000001" customHeight="1">
      <c r="A33" s="75"/>
      <c r="B33" s="77"/>
      <c r="C33" s="77"/>
      <c r="D33" s="77"/>
      <c r="E33" s="85"/>
      <c r="F33" s="85"/>
      <c r="G33" s="85"/>
      <c r="H33" s="85"/>
      <c r="I33" s="85"/>
      <c r="J33" s="356"/>
    </row>
    <row r="34" spans="1:10" s="74" customFormat="1" ht="20.100000000000001" customHeight="1">
      <c r="A34" s="75"/>
      <c r="B34" s="77"/>
      <c r="C34" s="77"/>
      <c r="D34" s="77"/>
      <c r="E34" s="85"/>
      <c r="F34" s="85"/>
      <c r="G34" s="85"/>
      <c r="H34" s="85"/>
      <c r="I34" s="85"/>
      <c r="J34" s="356"/>
    </row>
    <row r="35" spans="1:10" s="74" customFormat="1" ht="20.100000000000001" customHeight="1">
      <c r="A35" s="401"/>
      <c r="B35" s="61"/>
      <c r="C35" s="77"/>
      <c r="D35" s="77"/>
      <c r="E35" s="85"/>
      <c r="F35" s="85"/>
      <c r="G35" s="85"/>
      <c r="H35" s="85"/>
      <c r="I35" s="85"/>
      <c r="J35" s="356"/>
    </row>
    <row r="36" spans="1:10" s="74" customFormat="1" ht="20.100000000000001" customHeight="1">
      <c r="A36" s="62"/>
      <c r="B36" s="401"/>
      <c r="C36" s="77"/>
      <c r="D36" s="77"/>
      <c r="E36" s="85"/>
      <c r="F36" s="85"/>
      <c r="G36" s="85"/>
      <c r="H36" s="85"/>
      <c r="I36" s="85"/>
      <c r="J36" s="356"/>
    </row>
    <row r="37" spans="1:10" s="74" customFormat="1" ht="20.100000000000001" customHeight="1">
      <c r="A37" s="75"/>
      <c r="B37" s="77"/>
      <c r="C37" s="77"/>
      <c r="D37" s="77"/>
      <c r="E37" s="85"/>
      <c r="F37" s="85"/>
      <c r="G37" s="85"/>
      <c r="H37" s="85"/>
      <c r="I37" s="85"/>
      <c r="J37" s="356"/>
    </row>
    <row r="38" spans="1:10" s="74" customFormat="1" ht="20.100000000000001" customHeight="1">
      <c r="A38" s="75"/>
      <c r="B38" s="77"/>
      <c r="C38" s="77"/>
      <c r="D38" s="77"/>
      <c r="E38" s="85"/>
      <c r="F38" s="85"/>
      <c r="G38" s="85"/>
      <c r="H38" s="85"/>
      <c r="I38" s="85"/>
      <c r="J38" s="356"/>
    </row>
    <row r="39" spans="1:10" s="74" customFormat="1" ht="20.100000000000001" customHeight="1">
      <c r="A39" s="75"/>
      <c r="B39" s="77"/>
      <c r="C39" s="77"/>
      <c r="D39" s="77"/>
      <c r="E39" s="85"/>
      <c r="F39" s="85"/>
      <c r="G39" s="85"/>
      <c r="H39" s="85"/>
      <c r="I39" s="85"/>
      <c r="J39" s="356"/>
    </row>
    <row r="40" spans="1:10" s="74" customFormat="1" ht="20.100000000000001" customHeight="1">
      <c r="A40" s="75"/>
      <c r="B40" s="77"/>
      <c r="C40" s="77"/>
      <c r="D40" s="77"/>
      <c r="E40" s="85"/>
      <c r="F40" s="85"/>
      <c r="G40" s="85"/>
      <c r="H40" s="85"/>
      <c r="I40" s="85"/>
      <c r="J40" s="356"/>
    </row>
    <row r="41" spans="1:10" s="74" customFormat="1" ht="20.100000000000001" customHeight="1">
      <c r="A41" s="75"/>
      <c r="B41" s="77"/>
      <c r="C41" s="77"/>
      <c r="D41" s="77"/>
      <c r="E41" s="85"/>
      <c r="F41" s="85"/>
      <c r="G41" s="85"/>
      <c r="H41" s="85"/>
      <c r="I41" s="85"/>
      <c r="J41" s="356"/>
    </row>
    <row r="42" spans="1:10" s="74" customFormat="1" ht="20.100000000000001" customHeight="1">
      <c r="A42" s="75"/>
      <c r="B42" s="77"/>
      <c r="C42" s="77"/>
      <c r="D42" s="77"/>
      <c r="E42" s="85"/>
      <c r="F42" s="85"/>
      <c r="G42" s="85"/>
      <c r="H42" s="85"/>
      <c r="I42" s="85"/>
      <c r="J42" s="356"/>
    </row>
    <row r="43" spans="1:10" s="74" customFormat="1" ht="20.100000000000001" customHeight="1">
      <c r="A43" s="75"/>
      <c r="B43" s="77"/>
      <c r="C43" s="77"/>
      <c r="D43" s="77"/>
      <c r="E43" s="85"/>
      <c r="F43" s="85"/>
      <c r="G43" s="85"/>
      <c r="H43" s="85"/>
      <c r="I43" s="85"/>
      <c r="J43" s="356"/>
    </row>
    <row r="44" spans="1:10" s="74" customFormat="1" ht="20.100000000000001" customHeight="1">
      <c r="A44" s="75"/>
      <c r="B44" s="77"/>
      <c r="C44" s="77"/>
      <c r="D44" s="77"/>
      <c r="E44" s="85"/>
      <c r="F44" s="85"/>
      <c r="G44" s="85"/>
      <c r="H44" s="85"/>
      <c r="I44" s="85"/>
      <c r="J44" s="356"/>
    </row>
    <row r="45" spans="1:10" s="74" customFormat="1" ht="20.100000000000001" customHeight="1">
      <c r="A45" s="75"/>
      <c r="B45" s="77"/>
      <c r="C45" s="77"/>
      <c r="D45" s="77"/>
      <c r="E45" s="85"/>
      <c r="F45" s="85"/>
      <c r="G45" s="85"/>
      <c r="H45" s="85"/>
      <c r="I45" s="85"/>
      <c r="J45" s="356"/>
    </row>
    <row r="46" spans="1:10" s="74" customFormat="1" ht="20.100000000000001" customHeight="1">
      <c r="A46" s="75"/>
      <c r="B46" s="77"/>
      <c r="C46" s="77"/>
      <c r="D46" s="77"/>
      <c r="E46" s="85"/>
      <c r="F46" s="85"/>
      <c r="G46" s="85"/>
      <c r="H46" s="85"/>
      <c r="I46" s="85"/>
      <c r="J46" s="356"/>
    </row>
    <row r="47" spans="1:10" s="74" customFormat="1" ht="20.100000000000001" customHeight="1">
      <c r="A47" s="75"/>
      <c r="B47" s="77"/>
      <c r="C47" s="77"/>
      <c r="D47" s="77"/>
      <c r="E47" s="85"/>
      <c r="F47" s="85"/>
      <c r="G47" s="85"/>
      <c r="H47" s="85"/>
      <c r="I47" s="85"/>
      <c r="J47" s="356"/>
    </row>
    <row r="48" spans="1:10" s="74" customFormat="1" ht="20.100000000000001" customHeight="1">
      <c r="A48" s="75"/>
      <c r="B48" s="77"/>
      <c r="C48" s="77"/>
      <c r="D48" s="77"/>
      <c r="E48" s="85"/>
      <c r="F48" s="85"/>
      <c r="G48" s="85"/>
      <c r="H48" s="85"/>
      <c r="I48" s="85"/>
      <c r="J48" s="356"/>
    </row>
    <row r="49" spans="1:10" s="74" customFormat="1" ht="20.100000000000001" customHeight="1">
      <c r="A49" s="75"/>
      <c r="B49" s="77"/>
      <c r="C49" s="77"/>
      <c r="D49" s="77"/>
      <c r="E49" s="85"/>
      <c r="F49" s="85"/>
      <c r="G49" s="85"/>
      <c r="H49" s="85"/>
      <c r="I49" s="85"/>
      <c r="J49" s="356"/>
    </row>
    <row r="50" spans="1:10" s="74" customFormat="1" ht="20.100000000000001" customHeight="1">
      <c r="A50" s="75"/>
      <c r="B50" s="77"/>
      <c r="C50" s="77"/>
      <c r="D50" s="77"/>
      <c r="E50" s="85"/>
      <c r="F50" s="85"/>
      <c r="G50" s="85"/>
      <c r="H50" s="85"/>
      <c r="I50" s="85"/>
      <c r="J50" s="356"/>
    </row>
    <row r="51" spans="1:10" s="74" customFormat="1" ht="20.100000000000001" customHeight="1">
      <c r="A51" s="75"/>
      <c r="B51" s="77"/>
      <c r="C51" s="77"/>
      <c r="D51" s="77"/>
      <c r="E51" s="85"/>
      <c r="F51" s="85"/>
      <c r="G51" s="85"/>
      <c r="H51" s="85"/>
      <c r="I51" s="85"/>
      <c r="J51" s="356"/>
    </row>
    <row r="52" spans="1:10" s="74" customFormat="1" ht="20.100000000000001" customHeight="1">
      <c r="A52" s="75"/>
      <c r="B52" s="77"/>
      <c r="C52" s="77"/>
      <c r="D52" s="77"/>
      <c r="E52" s="85"/>
      <c r="F52" s="85"/>
      <c r="G52" s="85"/>
      <c r="H52" s="85"/>
      <c r="I52" s="85"/>
      <c r="J52" s="356"/>
    </row>
    <row r="53" spans="1:10" s="74" customFormat="1" ht="20.100000000000001" customHeight="1">
      <c r="A53" s="75"/>
      <c r="B53" s="77"/>
      <c r="C53" s="77"/>
      <c r="D53" s="77"/>
      <c r="E53" s="85"/>
      <c r="F53" s="85"/>
      <c r="G53" s="85"/>
      <c r="H53" s="85"/>
      <c r="I53" s="85"/>
      <c r="J53" s="356"/>
    </row>
    <row r="54" spans="1:10" s="74" customFormat="1" ht="20.100000000000001" customHeight="1">
      <c r="A54" s="75"/>
      <c r="B54" s="77"/>
      <c r="C54" s="77"/>
      <c r="D54" s="77"/>
      <c r="E54" s="85"/>
      <c r="F54" s="85"/>
      <c r="G54" s="85"/>
      <c r="H54" s="85"/>
      <c r="I54" s="85"/>
      <c r="J54" s="356"/>
    </row>
    <row r="55" spans="1:10" s="74" customFormat="1" ht="20.100000000000001" customHeight="1">
      <c r="A55" s="75"/>
      <c r="B55" s="77"/>
      <c r="C55" s="77"/>
      <c r="D55" s="77"/>
      <c r="E55" s="85"/>
      <c r="F55" s="85"/>
      <c r="G55" s="85"/>
      <c r="H55" s="85"/>
      <c r="I55" s="85"/>
      <c r="J55" s="356"/>
    </row>
    <row r="56" spans="1:10" s="74" customFormat="1" ht="20.100000000000001" customHeight="1">
      <c r="A56" s="75"/>
      <c r="B56" s="77"/>
      <c r="C56" s="77"/>
      <c r="D56" s="77"/>
      <c r="E56" s="85"/>
      <c r="F56" s="85"/>
      <c r="G56" s="85"/>
      <c r="H56" s="85"/>
      <c r="I56" s="85"/>
      <c r="J56" s="356"/>
    </row>
    <row r="57" spans="1:10" s="74" customFormat="1" ht="20.100000000000001" customHeight="1">
      <c r="A57" s="75"/>
      <c r="B57" s="77"/>
      <c r="C57" s="77"/>
      <c r="D57" s="77"/>
      <c r="E57" s="85"/>
      <c r="F57" s="85"/>
      <c r="G57" s="85"/>
      <c r="H57" s="85"/>
      <c r="I57" s="85"/>
      <c r="J57" s="356"/>
    </row>
    <row r="58" spans="1:10" s="74" customFormat="1" ht="20.100000000000001" customHeight="1">
      <c r="A58" s="75"/>
      <c r="B58" s="77"/>
      <c r="C58" s="77"/>
      <c r="D58" s="77"/>
      <c r="E58" s="85"/>
      <c r="F58" s="85"/>
      <c r="G58" s="85"/>
      <c r="H58" s="85"/>
      <c r="I58" s="85"/>
      <c r="J58" s="356"/>
    </row>
    <row r="59" spans="1:10" s="74" customFormat="1" ht="20.100000000000001" customHeight="1">
      <c r="A59" s="75"/>
      <c r="B59" s="77"/>
      <c r="C59" s="77"/>
      <c r="D59" s="77"/>
      <c r="E59" s="85"/>
      <c r="F59" s="85"/>
      <c r="G59" s="85"/>
      <c r="H59" s="85"/>
      <c r="I59" s="85"/>
      <c r="J59" s="356"/>
    </row>
    <row r="60" spans="1:10" s="74" customFormat="1" ht="20.100000000000001" customHeight="1">
      <c r="A60" s="75"/>
      <c r="B60" s="77"/>
      <c r="C60" s="77"/>
      <c r="D60" s="77"/>
      <c r="E60" s="85"/>
      <c r="F60" s="85"/>
      <c r="G60" s="85"/>
      <c r="H60" s="85"/>
      <c r="I60" s="85"/>
      <c r="J60" s="356"/>
    </row>
    <row r="61" spans="1:10" s="74" customFormat="1" ht="20.100000000000001" customHeight="1">
      <c r="A61" s="75"/>
      <c r="B61" s="77"/>
      <c r="C61" s="77"/>
      <c r="D61" s="77"/>
      <c r="E61" s="85"/>
      <c r="F61" s="85"/>
      <c r="G61" s="85"/>
      <c r="H61" s="85"/>
      <c r="I61" s="85"/>
      <c r="J61" s="356"/>
    </row>
    <row r="62" spans="1:10" s="74" customFormat="1" ht="20.100000000000001" customHeight="1">
      <c r="A62" s="75"/>
      <c r="B62" s="77"/>
      <c r="C62" s="77"/>
      <c r="D62" s="77"/>
      <c r="E62" s="85"/>
      <c r="F62" s="85"/>
      <c r="G62" s="85"/>
      <c r="H62" s="85"/>
      <c r="I62" s="85"/>
      <c r="J62" s="356"/>
    </row>
    <row r="63" spans="1:10" s="74" customFormat="1" ht="20.100000000000001" customHeight="1">
      <c r="A63" s="75"/>
      <c r="B63" s="77"/>
      <c r="C63" s="77"/>
      <c r="D63" s="77"/>
      <c r="E63" s="85"/>
      <c r="F63" s="85"/>
      <c r="G63" s="85"/>
      <c r="H63" s="85"/>
      <c r="I63" s="85"/>
      <c r="J63" s="356"/>
    </row>
    <row r="64" spans="1:10" s="74" customFormat="1" ht="20.100000000000001" customHeight="1">
      <c r="A64" s="75"/>
      <c r="B64" s="77"/>
      <c r="C64" s="77"/>
      <c r="D64" s="77"/>
      <c r="E64" s="85"/>
      <c r="F64" s="85"/>
      <c r="G64" s="85"/>
      <c r="H64" s="85"/>
      <c r="I64" s="85"/>
      <c r="J64" s="356"/>
    </row>
    <row r="65" spans="1:10" s="74" customFormat="1" ht="20.100000000000001" customHeight="1">
      <c r="A65" s="75"/>
      <c r="B65" s="77"/>
      <c r="C65" s="77"/>
      <c r="D65" s="77"/>
      <c r="E65" s="85"/>
      <c r="F65" s="85"/>
      <c r="G65" s="85"/>
      <c r="H65" s="85"/>
      <c r="I65" s="85"/>
      <c r="J65" s="356"/>
    </row>
    <row r="66" spans="1:10" s="74" customFormat="1" ht="20.100000000000001" customHeight="1">
      <c r="A66" s="75"/>
      <c r="B66" s="77"/>
      <c r="C66" s="77"/>
      <c r="D66" s="77"/>
      <c r="E66" s="85"/>
      <c r="F66" s="85"/>
      <c r="G66" s="85"/>
      <c r="H66" s="85"/>
      <c r="I66" s="85"/>
      <c r="J66" s="356"/>
    </row>
    <row r="67" spans="1:10" s="74" customFormat="1" ht="20.100000000000001" customHeight="1">
      <c r="A67" s="75"/>
      <c r="B67" s="77"/>
      <c r="C67" s="77"/>
      <c r="D67" s="77"/>
      <c r="E67" s="85"/>
      <c r="F67" s="85"/>
      <c r="G67" s="85"/>
      <c r="H67" s="85"/>
      <c r="I67" s="85"/>
      <c r="J67" s="356"/>
    </row>
    <row r="68" spans="1:10" s="74" customFormat="1" ht="20.100000000000001" customHeight="1">
      <c r="A68" s="75"/>
      <c r="B68" s="77"/>
      <c r="C68" s="77"/>
      <c r="D68" s="77"/>
      <c r="E68" s="85"/>
      <c r="F68" s="85"/>
      <c r="G68" s="85"/>
      <c r="H68" s="85"/>
      <c r="I68" s="85"/>
      <c r="J68" s="356"/>
    </row>
    <row r="69" spans="1:10" s="74" customFormat="1" ht="20.100000000000001" customHeight="1">
      <c r="A69" s="75"/>
      <c r="B69" s="77"/>
      <c r="C69" s="77"/>
      <c r="D69" s="77"/>
      <c r="E69" s="85"/>
      <c r="F69" s="85"/>
      <c r="G69" s="85"/>
      <c r="H69" s="85"/>
      <c r="I69" s="85"/>
      <c r="J69" s="356"/>
    </row>
    <row r="70" spans="1:10" s="74" customFormat="1" ht="20.100000000000001" customHeight="1">
      <c r="A70" s="75"/>
      <c r="B70" s="77"/>
      <c r="C70" s="77"/>
      <c r="D70" s="77"/>
      <c r="E70" s="85"/>
      <c r="F70" s="85"/>
      <c r="G70" s="85"/>
      <c r="H70" s="85"/>
      <c r="I70" s="85"/>
      <c r="J70" s="356"/>
    </row>
    <row r="71" spans="1:10" s="74" customFormat="1" ht="20.100000000000001" customHeight="1">
      <c r="A71" s="75"/>
      <c r="B71" s="77"/>
      <c r="C71" s="77"/>
      <c r="D71" s="77"/>
      <c r="E71" s="85"/>
      <c r="F71" s="85"/>
      <c r="G71" s="85"/>
      <c r="H71" s="85"/>
      <c r="I71" s="85"/>
      <c r="J71" s="356"/>
    </row>
    <row r="72" spans="1:10" s="74" customFormat="1" ht="20.100000000000001" customHeight="1">
      <c r="A72" s="75"/>
      <c r="B72" s="77"/>
      <c r="C72" s="77"/>
      <c r="D72" s="77"/>
      <c r="E72" s="85"/>
      <c r="F72" s="85"/>
      <c r="G72" s="85"/>
      <c r="H72" s="85"/>
      <c r="I72" s="85"/>
      <c r="J72" s="356"/>
    </row>
    <row r="73" spans="1:10" s="74" customFormat="1" ht="20.100000000000001" customHeight="1">
      <c r="A73" s="75"/>
      <c r="B73" s="77"/>
      <c r="C73" s="77"/>
      <c r="D73" s="77"/>
      <c r="E73" s="85"/>
      <c r="F73" s="85"/>
      <c r="G73" s="85"/>
      <c r="H73" s="85"/>
      <c r="I73" s="85"/>
      <c r="J73" s="356"/>
    </row>
    <row r="74" spans="1:10" s="74" customFormat="1" ht="20.100000000000001" customHeight="1">
      <c r="A74" s="75"/>
      <c r="B74" s="77"/>
      <c r="C74" s="77"/>
      <c r="D74" s="77"/>
      <c r="E74" s="85"/>
      <c r="F74" s="85"/>
      <c r="G74" s="85"/>
      <c r="H74" s="85"/>
      <c r="I74" s="85"/>
      <c r="J74" s="356"/>
    </row>
    <row r="75" spans="1:10" s="74" customFormat="1" ht="20.100000000000001" customHeight="1">
      <c r="B75" s="73"/>
      <c r="C75" s="73"/>
      <c r="D75" s="73"/>
      <c r="E75" s="356"/>
      <c r="F75" s="356"/>
      <c r="G75" s="356"/>
      <c r="H75" s="356"/>
      <c r="I75" s="356"/>
      <c r="J75" s="356"/>
    </row>
    <row r="76" spans="1:10" s="74" customFormat="1" ht="20.100000000000001" customHeight="1">
      <c r="B76" s="73"/>
      <c r="C76" s="73"/>
      <c r="D76" s="73"/>
      <c r="E76" s="356"/>
      <c r="F76" s="356"/>
      <c r="G76" s="356"/>
      <c r="H76" s="356"/>
      <c r="I76" s="356"/>
      <c r="J76" s="356"/>
    </row>
    <row r="77" spans="1:10" s="74" customFormat="1" ht="20.100000000000001" customHeight="1">
      <c r="B77" s="73"/>
      <c r="C77" s="73"/>
      <c r="D77" s="73"/>
      <c r="E77" s="356"/>
      <c r="F77" s="356"/>
      <c r="G77" s="356"/>
      <c r="H77" s="356"/>
      <c r="I77" s="356"/>
      <c r="J77" s="356"/>
    </row>
    <row r="78" spans="1:10" s="74" customFormat="1" ht="20.100000000000001" customHeight="1">
      <c r="B78" s="73"/>
      <c r="C78" s="73"/>
      <c r="D78" s="73"/>
      <c r="E78" s="356"/>
      <c r="F78" s="356"/>
      <c r="G78" s="356"/>
      <c r="H78" s="356"/>
      <c r="I78" s="356"/>
      <c r="J78" s="356"/>
    </row>
    <row r="79" spans="1:10" s="74" customFormat="1" ht="20.100000000000001" customHeight="1">
      <c r="B79" s="73"/>
      <c r="C79" s="73"/>
      <c r="D79" s="73"/>
      <c r="E79" s="356"/>
      <c r="F79" s="356"/>
      <c r="G79" s="356"/>
      <c r="H79" s="356"/>
      <c r="I79" s="356"/>
      <c r="J79" s="356"/>
    </row>
    <row r="80" spans="1:10" s="74" customFormat="1" ht="20.100000000000001" customHeight="1">
      <c r="B80" s="73"/>
      <c r="C80" s="73"/>
      <c r="D80" s="73"/>
      <c r="E80" s="356"/>
      <c r="F80" s="356"/>
      <c r="G80" s="356"/>
      <c r="H80" s="356"/>
      <c r="I80" s="356"/>
      <c r="J80" s="356"/>
    </row>
    <row r="81" spans="2:10" s="74" customFormat="1" ht="20.100000000000001" customHeight="1">
      <c r="B81" s="73"/>
      <c r="C81" s="73"/>
      <c r="D81" s="73"/>
      <c r="E81" s="356"/>
      <c r="F81" s="356"/>
      <c r="G81" s="356"/>
      <c r="H81" s="356"/>
      <c r="I81" s="356"/>
      <c r="J81" s="356"/>
    </row>
    <row r="82" spans="2:10" s="74" customFormat="1" ht="20.100000000000001" customHeight="1">
      <c r="B82" s="73"/>
      <c r="C82" s="73"/>
      <c r="D82" s="73"/>
      <c r="E82" s="356"/>
      <c r="F82" s="356"/>
      <c r="G82" s="356"/>
      <c r="H82" s="356"/>
      <c r="I82" s="356"/>
      <c r="J82" s="356"/>
    </row>
    <row r="83" spans="2:10" s="74" customFormat="1" ht="20.100000000000001" customHeight="1">
      <c r="B83" s="73"/>
      <c r="C83" s="73"/>
      <c r="D83" s="73"/>
      <c r="E83" s="356"/>
      <c r="F83" s="356"/>
      <c r="G83" s="356"/>
      <c r="H83" s="356"/>
      <c r="I83" s="356"/>
      <c r="J83" s="356"/>
    </row>
    <row r="84" spans="2:10" s="74" customFormat="1" ht="20.100000000000001" customHeight="1">
      <c r="B84" s="73"/>
      <c r="C84" s="73"/>
      <c r="D84" s="73"/>
      <c r="E84" s="356"/>
      <c r="F84" s="356"/>
      <c r="G84" s="356"/>
      <c r="H84" s="356"/>
      <c r="I84" s="356"/>
      <c r="J84" s="356"/>
    </row>
    <row r="85" spans="2:10" s="74" customFormat="1" ht="20.100000000000001" customHeight="1">
      <c r="B85" s="73"/>
      <c r="C85" s="73"/>
      <c r="D85" s="73"/>
      <c r="E85" s="356"/>
      <c r="F85" s="356"/>
      <c r="G85" s="356"/>
      <c r="H85" s="356"/>
      <c r="I85" s="356"/>
      <c r="J85" s="356"/>
    </row>
    <row r="86" spans="2:10" s="74" customFormat="1" ht="20.100000000000001" customHeight="1">
      <c r="B86" s="73"/>
      <c r="C86" s="73"/>
      <c r="D86" s="73"/>
      <c r="E86" s="356"/>
      <c r="F86" s="356"/>
      <c r="G86" s="356"/>
      <c r="H86" s="356"/>
      <c r="I86" s="356"/>
      <c r="J86" s="356"/>
    </row>
    <row r="87" spans="2:10" s="74" customFormat="1" ht="20.100000000000001" customHeight="1">
      <c r="B87" s="73"/>
      <c r="C87" s="73"/>
      <c r="D87" s="73"/>
      <c r="E87" s="356"/>
      <c r="F87" s="356"/>
      <c r="G87" s="356"/>
      <c r="H87" s="356"/>
      <c r="I87" s="356"/>
      <c r="J87" s="356"/>
    </row>
    <row r="88" spans="2:10" s="74" customFormat="1" ht="20.100000000000001" customHeight="1">
      <c r="B88" s="73"/>
      <c r="C88" s="73"/>
      <c r="D88" s="73"/>
      <c r="E88" s="356"/>
      <c r="F88" s="356"/>
      <c r="G88" s="356"/>
      <c r="H88" s="356"/>
      <c r="I88" s="356"/>
      <c r="J88" s="356"/>
    </row>
    <row r="89" spans="2:10" s="74" customFormat="1" ht="20.100000000000001" customHeight="1">
      <c r="B89" s="73"/>
      <c r="C89" s="73"/>
      <c r="D89" s="73"/>
      <c r="E89" s="356"/>
      <c r="F89" s="356"/>
      <c r="G89" s="356"/>
      <c r="H89" s="356"/>
      <c r="I89" s="356"/>
      <c r="J89" s="356"/>
    </row>
    <row r="90" spans="2:10" s="74" customFormat="1" ht="20.100000000000001" customHeight="1">
      <c r="B90" s="73"/>
      <c r="C90" s="73"/>
      <c r="D90" s="73"/>
      <c r="E90" s="356"/>
      <c r="F90" s="356"/>
      <c r="G90" s="356"/>
      <c r="H90" s="356"/>
      <c r="I90" s="356"/>
      <c r="J90" s="356"/>
    </row>
    <row r="91" spans="2:10" s="74" customFormat="1" ht="20.100000000000001" customHeight="1">
      <c r="B91" s="73"/>
      <c r="C91" s="73"/>
      <c r="D91" s="73"/>
      <c r="E91" s="356"/>
      <c r="F91" s="356"/>
      <c r="G91" s="356"/>
      <c r="H91" s="356"/>
      <c r="I91" s="356"/>
      <c r="J91" s="356"/>
    </row>
    <row r="92" spans="2:10" s="74" customFormat="1" ht="20.100000000000001" customHeight="1">
      <c r="B92" s="73"/>
      <c r="C92" s="73"/>
      <c r="D92" s="73"/>
      <c r="E92" s="356"/>
      <c r="F92" s="356"/>
      <c r="G92" s="356"/>
      <c r="H92" s="356"/>
      <c r="I92" s="356"/>
      <c r="J92" s="356"/>
    </row>
    <row r="93" spans="2:10" s="74" customFormat="1" ht="20.100000000000001" customHeight="1">
      <c r="B93" s="73"/>
      <c r="C93" s="73"/>
      <c r="D93" s="73"/>
      <c r="E93" s="356"/>
      <c r="F93" s="356"/>
      <c r="G93" s="356"/>
      <c r="H93" s="356"/>
      <c r="I93" s="356"/>
      <c r="J93" s="356"/>
    </row>
    <row r="94" spans="2:10" s="74" customFormat="1" ht="20.100000000000001" customHeight="1">
      <c r="B94" s="73"/>
      <c r="C94" s="73"/>
      <c r="D94" s="73"/>
      <c r="E94" s="356"/>
      <c r="F94" s="356"/>
      <c r="G94" s="356"/>
      <c r="H94" s="356"/>
      <c r="I94" s="356"/>
      <c r="J94" s="356"/>
    </row>
    <row r="95" spans="2:10" s="74" customFormat="1" ht="20.100000000000001" customHeight="1">
      <c r="B95" s="73"/>
      <c r="C95" s="73"/>
      <c r="D95" s="73"/>
      <c r="E95" s="356"/>
      <c r="F95" s="356"/>
      <c r="G95" s="356"/>
      <c r="H95" s="356"/>
      <c r="I95" s="356"/>
      <c r="J95" s="356"/>
    </row>
    <row r="96" spans="2:10" s="74" customFormat="1" ht="20.100000000000001" customHeight="1">
      <c r="B96" s="73"/>
      <c r="C96" s="73"/>
      <c r="D96" s="73"/>
      <c r="E96" s="356"/>
      <c r="F96" s="356"/>
      <c r="G96" s="356"/>
      <c r="H96" s="356"/>
      <c r="I96" s="356"/>
      <c r="J96" s="356"/>
    </row>
    <row r="97" spans="2:10" s="74" customFormat="1" ht="20.100000000000001" customHeight="1">
      <c r="B97" s="73"/>
      <c r="C97" s="73"/>
      <c r="D97" s="73"/>
      <c r="E97" s="356"/>
      <c r="F97" s="356"/>
      <c r="G97" s="356"/>
      <c r="H97" s="356"/>
      <c r="I97" s="356"/>
      <c r="J97" s="356"/>
    </row>
    <row r="98" spans="2:10" s="74" customFormat="1" ht="20.100000000000001" customHeight="1">
      <c r="B98" s="73"/>
      <c r="C98" s="73"/>
      <c r="D98" s="73"/>
      <c r="E98" s="356"/>
      <c r="F98" s="356"/>
      <c r="G98" s="356"/>
      <c r="H98" s="356"/>
      <c r="I98" s="356"/>
      <c r="J98" s="356"/>
    </row>
    <row r="99" spans="2:10" s="74" customFormat="1" ht="20.100000000000001" customHeight="1">
      <c r="B99" s="73"/>
      <c r="C99" s="73"/>
      <c r="D99" s="73"/>
      <c r="E99" s="356"/>
      <c r="F99" s="356"/>
      <c r="G99" s="356"/>
      <c r="H99" s="356"/>
      <c r="I99" s="356"/>
      <c r="J99" s="356"/>
    </row>
    <row r="100" spans="2:10" s="74" customFormat="1" ht="20.100000000000001" customHeight="1">
      <c r="B100" s="73"/>
      <c r="C100" s="73"/>
      <c r="D100" s="73"/>
      <c r="E100" s="356"/>
      <c r="F100" s="356"/>
      <c r="G100" s="356"/>
      <c r="H100" s="356"/>
      <c r="I100" s="356"/>
      <c r="J100" s="356"/>
    </row>
    <row r="101" spans="2:10" s="74" customFormat="1" ht="20.100000000000001" customHeight="1">
      <c r="B101" s="73"/>
      <c r="C101" s="73"/>
      <c r="D101" s="73"/>
      <c r="E101" s="356"/>
      <c r="F101" s="356"/>
      <c r="G101" s="356"/>
      <c r="H101" s="356"/>
      <c r="I101" s="356"/>
      <c r="J101" s="356"/>
    </row>
    <row r="102" spans="2:10" s="74" customFormat="1" ht="20.100000000000001" customHeight="1">
      <c r="B102" s="73"/>
      <c r="C102" s="73"/>
      <c r="D102" s="73"/>
      <c r="E102" s="356"/>
      <c r="F102" s="356"/>
      <c r="G102" s="356"/>
      <c r="H102" s="356"/>
      <c r="I102" s="356"/>
      <c r="J102" s="356"/>
    </row>
    <row r="103" spans="2:10" s="74" customFormat="1" ht="20.100000000000001" customHeight="1">
      <c r="B103" s="73"/>
      <c r="C103" s="73"/>
      <c r="D103" s="73"/>
      <c r="E103" s="356"/>
      <c r="F103" s="356"/>
      <c r="G103" s="356"/>
      <c r="H103" s="356"/>
      <c r="I103" s="356"/>
      <c r="J103" s="356"/>
    </row>
    <row r="104" spans="2:10" s="74" customFormat="1" ht="20.100000000000001" customHeight="1">
      <c r="B104" s="73"/>
      <c r="C104" s="73"/>
      <c r="D104" s="73"/>
      <c r="E104" s="356"/>
      <c r="F104" s="356"/>
      <c r="G104" s="356"/>
      <c r="H104" s="356"/>
      <c r="I104" s="356"/>
      <c r="J104" s="356"/>
    </row>
    <row r="105" spans="2:10" s="74" customFormat="1" ht="20.100000000000001" customHeight="1">
      <c r="B105" s="73"/>
      <c r="C105" s="73"/>
      <c r="D105" s="73"/>
      <c r="E105" s="356"/>
      <c r="F105" s="356"/>
      <c r="G105" s="356"/>
      <c r="H105" s="356"/>
      <c r="I105" s="356"/>
      <c r="J105" s="356"/>
    </row>
    <row r="106" spans="2:10" s="74" customFormat="1" ht="20.100000000000001" customHeight="1">
      <c r="B106" s="73"/>
      <c r="C106" s="73"/>
      <c r="D106" s="73"/>
      <c r="E106" s="356"/>
      <c r="F106" s="356"/>
      <c r="G106" s="356"/>
      <c r="H106" s="356"/>
      <c r="I106" s="356"/>
      <c r="J106" s="356"/>
    </row>
    <row r="107" spans="2:10" s="74" customFormat="1" ht="20.100000000000001" customHeight="1">
      <c r="B107" s="73"/>
      <c r="C107" s="73"/>
      <c r="D107" s="73"/>
      <c r="E107" s="356"/>
      <c r="F107" s="356"/>
      <c r="G107" s="356"/>
      <c r="H107" s="356"/>
      <c r="I107" s="356"/>
      <c r="J107" s="356"/>
    </row>
    <row r="108" spans="2:10" s="74" customFormat="1" ht="20.100000000000001" customHeight="1">
      <c r="B108" s="73"/>
      <c r="C108" s="73"/>
      <c r="D108" s="73"/>
      <c r="E108" s="356"/>
      <c r="F108" s="356"/>
      <c r="G108" s="356"/>
      <c r="H108" s="356"/>
      <c r="I108" s="356"/>
      <c r="J108" s="356"/>
    </row>
    <row r="109" spans="2:10" s="74" customFormat="1" ht="20.100000000000001" customHeight="1">
      <c r="B109" s="73"/>
      <c r="C109" s="73"/>
      <c r="D109" s="73"/>
      <c r="E109" s="356"/>
      <c r="F109" s="356"/>
      <c r="G109" s="356"/>
      <c r="H109" s="356"/>
      <c r="I109" s="356"/>
      <c r="J109" s="356"/>
    </row>
    <row r="110" spans="2:10" s="74" customFormat="1" ht="20.100000000000001" customHeight="1">
      <c r="B110" s="73"/>
      <c r="C110" s="73"/>
      <c r="D110" s="73"/>
      <c r="E110" s="356"/>
      <c r="F110" s="356"/>
      <c r="G110" s="356"/>
      <c r="H110" s="356"/>
      <c r="I110" s="356"/>
      <c r="J110" s="356"/>
    </row>
    <row r="111" spans="2:10" s="74" customFormat="1" ht="20.100000000000001" customHeight="1">
      <c r="B111" s="73"/>
      <c r="C111" s="73"/>
      <c r="D111" s="73"/>
      <c r="E111" s="356"/>
      <c r="F111" s="356"/>
      <c r="G111" s="356"/>
      <c r="H111" s="356"/>
      <c r="I111" s="356"/>
      <c r="J111" s="356"/>
    </row>
    <row r="112" spans="2:10" s="74" customFormat="1" ht="20.100000000000001" customHeight="1">
      <c r="B112" s="73"/>
      <c r="C112" s="73"/>
      <c r="D112" s="73"/>
      <c r="E112" s="356"/>
      <c r="F112" s="356"/>
      <c r="G112" s="356"/>
      <c r="H112" s="356"/>
      <c r="I112" s="356"/>
      <c r="J112" s="356"/>
    </row>
    <row r="113" spans="2:10" s="74" customFormat="1" ht="20.100000000000001" customHeight="1">
      <c r="B113" s="73"/>
      <c r="C113" s="73"/>
      <c r="D113" s="73"/>
      <c r="E113" s="356"/>
      <c r="F113" s="356"/>
      <c r="G113" s="356"/>
      <c r="H113" s="356"/>
      <c r="I113" s="356"/>
      <c r="J113" s="356"/>
    </row>
    <row r="114" spans="2:10" s="74" customFormat="1" ht="20.100000000000001" customHeight="1">
      <c r="B114" s="73"/>
      <c r="C114" s="73"/>
      <c r="D114" s="73"/>
      <c r="E114" s="356"/>
      <c r="F114" s="356"/>
      <c r="G114" s="356"/>
      <c r="H114" s="356"/>
      <c r="I114" s="356"/>
      <c r="J114" s="356"/>
    </row>
    <row r="115" spans="2:10" s="74" customFormat="1" ht="20.100000000000001" customHeight="1">
      <c r="B115" s="73"/>
      <c r="C115" s="73"/>
      <c r="D115" s="73"/>
      <c r="E115" s="356"/>
      <c r="F115" s="356"/>
      <c r="G115" s="356"/>
      <c r="H115" s="356"/>
      <c r="I115" s="356"/>
      <c r="J115" s="356"/>
    </row>
    <row r="116" spans="2:10" s="74" customFormat="1" ht="20.100000000000001" customHeight="1">
      <c r="B116" s="73"/>
      <c r="C116" s="73"/>
      <c r="D116" s="73"/>
      <c r="E116" s="356"/>
      <c r="F116" s="356"/>
      <c r="G116" s="356"/>
      <c r="H116" s="356"/>
      <c r="I116" s="356"/>
      <c r="J116" s="356"/>
    </row>
    <row r="117" spans="2:10" s="74" customFormat="1" ht="20.100000000000001" customHeight="1">
      <c r="B117" s="73"/>
      <c r="C117" s="73"/>
      <c r="D117" s="73"/>
      <c r="E117" s="356"/>
      <c r="F117" s="356"/>
      <c r="G117" s="356"/>
      <c r="H117" s="356"/>
      <c r="I117" s="356"/>
      <c r="J117" s="356"/>
    </row>
    <row r="118" spans="2:10" s="74" customFormat="1" ht="20.100000000000001" customHeight="1">
      <c r="B118" s="73"/>
      <c r="C118" s="73"/>
      <c r="D118" s="73"/>
      <c r="E118" s="356"/>
      <c r="F118" s="356"/>
      <c r="G118" s="356"/>
      <c r="H118" s="356"/>
      <c r="I118" s="356"/>
      <c r="J118" s="356"/>
    </row>
    <row r="119" spans="2:10" s="74" customFormat="1" ht="20.100000000000001" customHeight="1">
      <c r="B119" s="73"/>
      <c r="C119" s="73"/>
      <c r="D119" s="73"/>
      <c r="E119" s="356"/>
      <c r="F119" s="356"/>
      <c r="G119" s="356"/>
      <c r="H119" s="356"/>
      <c r="I119" s="356"/>
      <c r="J119" s="356"/>
    </row>
    <row r="120" spans="2:10" s="74" customFormat="1" ht="20.100000000000001" customHeight="1">
      <c r="B120" s="73"/>
      <c r="C120" s="73"/>
      <c r="D120" s="73"/>
      <c r="E120" s="356"/>
      <c r="F120" s="356"/>
      <c r="G120" s="356"/>
      <c r="H120" s="356"/>
      <c r="I120" s="356"/>
      <c r="J120" s="356"/>
    </row>
    <row r="121" spans="2:10" s="74" customFormat="1" ht="20.100000000000001" customHeight="1">
      <c r="B121" s="73"/>
      <c r="C121" s="73"/>
      <c r="D121" s="73"/>
      <c r="E121" s="356"/>
      <c r="F121" s="356"/>
      <c r="G121" s="356"/>
      <c r="H121" s="356"/>
      <c r="I121" s="356"/>
      <c r="J121" s="356"/>
    </row>
    <row r="122" spans="2:10" s="74" customFormat="1" ht="20.100000000000001" customHeight="1">
      <c r="B122" s="73"/>
      <c r="C122" s="73"/>
      <c r="D122" s="73"/>
      <c r="E122" s="356"/>
      <c r="F122" s="356"/>
      <c r="G122" s="356"/>
      <c r="H122" s="356"/>
      <c r="I122" s="356"/>
      <c r="J122" s="356"/>
    </row>
    <row r="123" spans="2:10" s="74" customFormat="1" ht="20.100000000000001" customHeight="1">
      <c r="B123" s="73"/>
      <c r="C123" s="73"/>
      <c r="D123" s="73"/>
      <c r="E123" s="356"/>
      <c r="F123" s="356"/>
      <c r="G123" s="356"/>
      <c r="H123" s="356"/>
      <c r="I123" s="356"/>
      <c r="J123" s="356"/>
    </row>
    <row r="124" spans="2:10" s="74" customFormat="1" ht="20.100000000000001" customHeight="1">
      <c r="B124" s="73"/>
      <c r="C124" s="73"/>
      <c r="D124" s="73"/>
      <c r="E124" s="356"/>
      <c r="F124" s="356"/>
      <c r="G124" s="356"/>
      <c r="H124" s="356"/>
      <c r="I124" s="356"/>
      <c r="J124" s="356"/>
    </row>
    <row r="125" spans="2:10" s="74" customFormat="1" ht="20.100000000000001" customHeight="1">
      <c r="B125" s="73"/>
      <c r="C125" s="73"/>
      <c r="D125" s="73"/>
      <c r="E125" s="356"/>
      <c r="F125" s="356"/>
      <c r="G125" s="356"/>
      <c r="H125" s="356"/>
      <c r="I125" s="356"/>
      <c r="J125" s="356"/>
    </row>
    <row r="126" spans="2:10" s="74" customFormat="1" ht="20.100000000000001" customHeight="1">
      <c r="B126" s="73"/>
      <c r="C126" s="73"/>
      <c r="D126" s="73"/>
      <c r="E126" s="356"/>
      <c r="F126" s="356"/>
      <c r="G126" s="356"/>
      <c r="H126" s="356"/>
      <c r="I126" s="356"/>
      <c r="J126" s="356"/>
    </row>
    <row r="127" spans="2:10" s="74" customFormat="1" ht="20.100000000000001" customHeight="1">
      <c r="B127" s="73"/>
      <c r="C127" s="73"/>
      <c r="D127" s="73"/>
      <c r="E127" s="356"/>
      <c r="F127" s="356"/>
      <c r="G127" s="356"/>
      <c r="H127" s="356"/>
      <c r="I127" s="356"/>
      <c r="J127" s="356"/>
    </row>
    <row r="128" spans="2:10" s="74" customFormat="1" ht="20.100000000000001" customHeight="1">
      <c r="B128" s="73"/>
      <c r="C128" s="73"/>
      <c r="D128" s="73"/>
      <c r="E128" s="356"/>
      <c r="F128" s="356"/>
      <c r="G128" s="356"/>
      <c r="H128" s="356"/>
      <c r="I128" s="356"/>
      <c r="J128" s="356"/>
    </row>
    <row r="129" spans="2:10" s="74" customFormat="1" ht="20.100000000000001" customHeight="1">
      <c r="B129" s="73"/>
      <c r="C129" s="73"/>
      <c r="D129" s="73"/>
      <c r="E129" s="356"/>
      <c r="F129" s="356"/>
      <c r="G129" s="356"/>
      <c r="H129" s="356"/>
      <c r="I129" s="356"/>
      <c r="J129" s="356"/>
    </row>
    <row r="130" spans="2:10" s="74" customFormat="1" ht="20.100000000000001" customHeight="1">
      <c r="B130" s="73"/>
      <c r="C130" s="73"/>
      <c r="D130" s="73"/>
      <c r="E130" s="356"/>
      <c r="F130" s="356"/>
      <c r="G130" s="356"/>
      <c r="H130" s="356"/>
      <c r="I130" s="356"/>
      <c r="J130" s="356"/>
    </row>
    <row r="131" spans="2:10" s="74" customFormat="1" ht="20.100000000000001" customHeight="1">
      <c r="B131" s="73"/>
      <c r="C131" s="73"/>
      <c r="D131" s="73"/>
      <c r="E131" s="356"/>
      <c r="F131" s="356"/>
      <c r="G131" s="356"/>
      <c r="H131" s="356"/>
      <c r="I131" s="356"/>
      <c r="J131" s="356"/>
    </row>
    <row r="132" spans="2:10" s="74" customFormat="1" ht="20.100000000000001" customHeight="1">
      <c r="B132" s="73"/>
      <c r="C132" s="73"/>
      <c r="D132" s="73"/>
      <c r="E132" s="356"/>
      <c r="F132" s="356"/>
      <c r="G132" s="356"/>
      <c r="H132" s="356"/>
      <c r="I132" s="356"/>
      <c r="J132" s="356"/>
    </row>
    <row r="133" spans="2:10" s="74" customFormat="1" ht="20.100000000000001" customHeight="1">
      <c r="B133" s="73"/>
      <c r="C133" s="73"/>
      <c r="D133" s="73"/>
      <c r="E133" s="356"/>
      <c r="F133" s="356"/>
      <c r="G133" s="356"/>
      <c r="H133" s="356"/>
      <c r="I133" s="356"/>
      <c r="J133" s="356"/>
    </row>
    <row r="134" spans="2:10" s="74" customFormat="1" ht="20.100000000000001" customHeight="1">
      <c r="B134" s="73"/>
      <c r="C134" s="73"/>
      <c r="D134" s="73"/>
      <c r="E134" s="356"/>
      <c r="F134" s="356"/>
      <c r="G134" s="356"/>
      <c r="H134" s="356"/>
      <c r="I134" s="356"/>
      <c r="J134" s="356"/>
    </row>
    <row r="135" spans="2:10" s="74" customFormat="1" ht="20.100000000000001" customHeight="1">
      <c r="B135" s="73"/>
      <c r="C135" s="73"/>
      <c r="D135" s="73"/>
      <c r="E135" s="356"/>
      <c r="F135" s="356"/>
      <c r="G135" s="356"/>
      <c r="H135" s="356"/>
      <c r="I135" s="356"/>
      <c r="J135" s="356"/>
    </row>
    <row r="136" spans="2:10" s="74" customFormat="1" ht="20.100000000000001" customHeight="1">
      <c r="B136" s="73"/>
      <c r="C136" s="73"/>
      <c r="D136" s="73"/>
      <c r="E136" s="356"/>
      <c r="F136" s="356"/>
      <c r="G136" s="356"/>
      <c r="H136" s="356"/>
      <c r="I136" s="356"/>
      <c r="J136" s="356"/>
    </row>
    <row r="137" spans="2:10" s="74" customFormat="1" ht="20.100000000000001" customHeight="1">
      <c r="B137" s="73"/>
      <c r="C137" s="73"/>
      <c r="D137" s="73"/>
      <c r="E137" s="356"/>
      <c r="F137" s="356"/>
      <c r="G137" s="356"/>
      <c r="H137" s="356"/>
      <c r="I137" s="356"/>
      <c r="J137" s="356"/>
    </row>
    <row r="138" spans="2:10" s="74" customFormat="1" ht="20.100000000000001" customHeight="1">
      <c r="B138" s="73"/>
      <c r="C138" s="73"/>
      <c r="D138" s="73"/>
      <c r="E138" s="356"/>
      <c r="F138" s="356"/>
      <c r="G138" s="356"/>
      <c r="H138" s="356"/>
      <c r="I138" s="356"/>
      <c r="J138" s="356"/>
    </row>
    <row r="139" spans="2:10" s="74" customFormat="1" ht="20.100000000000001" customHeight="1">
      <c r="B139" s="73"/>
      <c r="C139" s="73"/>
      <c r="D139" s="73"/>
      <c r="E139" s="356"/>
      <c r="F139" s="356"/>
      <c r="G139" s="356"/>
      <c r="H139" s="356"/>
      <c r="I139" s="356"/>
      <c r="J139" s="356"/>
    </row>
    <row r="140" spans="2:10" s="74" customFormat="1" ht="20.100000000000001" customHeight="1">
      <c r="B140" s="73"/>
      <c r="C140" s="73"/>
      <c r="D140" s="73"/>
      <c r="E140" s="356"/>
      <c r="F140" s="356"/>
      <c r="G140" s="356"/>
      <c r="H140" s="356"/>
      <c r="I140" s="356"/>
      <c r="J140" s="356"/>
    </row>
    <row r="141" spans="2:10" s="74" customFormat="1" ht="20.100000000000001" customHeight="1">
      <c r="B141" s="73"/>
      <c r="C141" s="73"/>
      <c r="D141" s="73"/>
      <c r="E141" s="356"/>
      <c r="F141" s="356"/>
      <c r="G141" s="356"/>
      <c r="H141" s="356"/>
      <c r="I141" s="356"/>
      <c r="J141" s="356"/>
    </row>
    <row r="142" spans="2:10" s="74" customFormat="1" ht="20.100000000000001" customHeight="1">
      <c r="B142" s="73"/>
      <c r="C142" s="73"/>
      <c r="D142" s="73"/>
      <c r="E142" s="356"/>
      <c r="F142" s="356"/>
      <c r="G142" s="356"/>
      <c r="H142" s="356"/>
      <c r="I142" s="356"/>
      <c r="J142" s="356"/>
    </row>
    <row r="143" spans="2:10" s="74" customFormat="1" ht="20.100000000000001" customHeight="1">
      <c r="B143" s="73"/>
      <c r="C143" s="73"/>
      <c r="D143" s="73"/>
      <c r="E143" s="356"/>
      <c r="F143" s="356"/>
      <c r="G143" s="356"/>
      <c r="H143" s="356"/>
      <c r="I143" s="356"/>
      <c r="J143" s="356"/>
    </row>
    <row r="144" spans="2:10" s="74" customFormat="1" ht="20.100000000000001" customHeight="1">
      <c r="B144" s="73"/>
      <c r="C144" s="73"/>
      <c r="D144" s="73"/>
      <c r="E144" s="356"/>
      <c r="F144" s="356"/>
      <c r="G144" s="356"/>
      <c r="H144" s="356"/>
      <c r="I144" s="356"/>
      <c r="J144" s="356"/>
    </row>
    <row r="145" spans="2:10" s="74" customFormat="1" ht="20.100000000000001" customHeight="1">
      <c r="B145" s="73"/>
      <c r="C145" s="73"/>
      <c r="D145" s="73"/>
      <c r="E145" s="356"/>
      <c r="F145" s="356"/>
      <c r="G145" s="356"/>
      <c r="H145" s="356"/>
      <c r="I145" s="356"/>
      <c r="J145" s="356"/>
    </row>
    <row r="146" spans="2:10" s="74" customFormat="1" ht="20.100000000000001" customHeight="1">
      <c r="B146" s="73"/>
      <c r="C146" s="73"/>
      <c r="D146" s="73"/>
      <c r="E146" s="356"/>
      <c r="F146" s="356"/>
      <c r="G146" s="356"/>
      <c r="H146" s="356"/>
      <c r="I146" s="356"/>
      <c r="J146" s="356"/>
    </row>
    <row r="147" spans="2:10" s="74" customFormat="1" ht="20.100000000000001" customHeight="1">
      <c r="B147" s="73"/>
      <c r="C147" s="73"/>
      <c r="D147" s="73"/>
      <c r="E147" s="356"/>
      <c r="F147" s="356"/>
      <c r="G147" s="356"/>
      <c r="H147" s="356"/>
      <c r="I147" s="356"/>
      <c r="J147" s="356"/>
    </row>
    <row r="148" spans="2:10" s="74" customFormat="1" ht="20.100000000000001" customHeight="1">
      <c r="B148" s="73"/>
      <c r="C148" s="73"/>
      <c r="D148" s="73"/>
      <c r="E148" s="356"/>
      <c r="F148" s="356"/>
      <c r="G148" s="356"/>
      <c r="H148" s="356"/>
      <c r="I148" s="356"/>
      <c r="J148" s="356"/>
    </row>
    <row r="149" spans="2:10" s="74" customFormat="1" ht="20.100000000000001" customHeight="1">
      <c r="B149" s="73"/>
      <c r="C149" s="73"/>
      <c r="D149" s="73"/>
      <c r="E149" s="356"/>
      <c r="F149" s="356"/>
      <c r="G149" s="356"/>
      <c r="H149" s="356"/>
      <c r="I149" s="356"/>
      <c r="J149" s="356"/>
    </row>
    <row r="150" spans="2:10" s="74" customFormat="1" ht="20.100000000000001" customHeight="1">
      <c r="B150" s="73"/>
      <c r="C150" s="73"/>
      <c r="D150" s="73"/>
      <c r="E150" s="356"/>
      <c r="F150" s="356"/>
      <c r="G150" s="356"/>
      <c r="H150" s="356"/>
      <c r="I150" s="356"/>
      <c r="J150" s="356"/>
    </row>
    <row r="151" spans="2:10" s="74" customFormat="1" ht="20.100000000000001" customHeight="1">
      <c r="B151" s="73"/>
      <c r="C151" s="73"/>
      <c r="D151" s="73"/>
      <c r="E151" s="356"/>
      <c r="F151" s="356"/>
      <c r="G151" s="356"/>
      <c r="H151" s="356"/>
      <c r="I151" s="356"/>
      <c r="J151" s="356"/>
    </row>
    <row r="152" spans="2:10" s="74" customFormat="1" ht="20.100000000000001" customHeight="1">
      <c r="B152" s="73"/>
      <c r="C152" s="73"/>
      <c r="D152" s="73"/>
      <c r="E152" s="356"/>
      <c r="F152" s="356"/>
      <c r="G152" s="356"/>
      <c r="H152" s="356"/>
      <c r="I152" s="356"/>
      <c r="J152" s="356"/>
    </row>
    <row r="153" spans="2:10" s="74" customFormat="1" ht="20.100000000000001" customHeight="1">
      <c r="B153" s="73"/>
      <c r="C153" s="73"/>
      <c r="D153" s="73"/>
      <c r="E153" s="356"/>
      <c r="F153" s="356"/>
      <c r="G153" s="356"/>
      <c r="H153" s="356"/>
      <c r="I153" s="356"/>
      <c r="J153" s="356"/>
    </row>
    <row r="154" spans="2:10" s="74" customFormat="1" ht="20.100000000000001" customHeight="1">
      <c r="B154" s="73"/>
      <c r="C154" s="73"/>
      <c r="D154" s="73"/>
      <c r="E154" s="356"/>
      <c r="F154" s="356"/>
      <c r="G154" s="356"/>
      <c r="H154" s="356"/>
      <c r="I154" s="356"/>
      <c r="J154" s="356"/>
    </row>
    <row r="155" spans="2:10" s="74" customFormat="1" ht="20.100000000000001" customHeight="1">
      <c r="B155" s="73"/>
      <c r="C155" s="73"/>
      <c r="D155" s="73"/>
      <c r="E155" s="356"/>
      <c r="F155" s="356"/>
      <c r="G155" s="356"/>
      <c r="H155" s="356"/>
      <c r="I155" s="356"/>
      <c r="J155" s="356"/>
    </row>
    <row r="156" spans="2:10" s="74" customFormat="1" ht="20.100000000000001" customHeight="1">
      <c r="B156" s="73"/>
      <c r="C156" s="73"/>
      <c r="D156" s="73"/>
      <c r="E156" s="356"/>
      <c r="F156" s="356"/>
      <c r="G156" s="356"/>
      <c r="H156" s="356"/>
      <c r="I156" s="356"/>
      <c r="J156" s="356"/>
    </row>
    <row r="157" spans="2:10" s="74" customFormat="1" ht="20.100000000000001" customHeight="1">
      <c r="B157" s="73"/>
      <c r="C157" s="73"/>
      <c r="D157" s="73"/>
      <c r="E157" s="356"/>
      <c r="F157" s="356"/>
      <c r="G157" s="356"/>
      <c r="H157" s="356"/>
      <c r="I157" s="356"/>
      <c r="J157" s="356"/>
    </row>
    <row r="158" spans="2:10" s="74" customFormat="1" ht="20.100000000000001" customHeight="1">
      <c r="B158" s="73"/>
      <c r="C158" s="73"/>
      <c r="D158" s="73"/>
      <c r="E158" s="356"/>
      <c r="F158" s="356"/>
      <c r="G158" s="356"/>
      <c r="H158" s="356"/>
      <c r="I158" s="356"/>
      <c r="J158" s="356"/>
    </row>
    <row r="159" spans="2:10" s="74" customFormat="1" ht="20.100000000000001" customHeight="1">
      <c r="B159" s="73"/>
      <c r="C159" s="73"/>
      <c r="D159" s="73"/>
      <c r="E159" s="356"/>
      <c r="F159" s="356"/>
      <c r="G159" s="356"/>
      <c r="H159" s="356"/>
      <c r="I159" s="356"/>
      <c r="J159" s="356"/>
    </row>
    <row r="160" spans="2:10" s="74" customFormat="1" ht="20.100000000000001" customHeight="1">
      <c r="B160" s="73"/>
      <c r="C160" s="73"/>
      <c r="D160" s="73"/>
      <c r="E160" s="356"/>
      <c r="F160" s="356"/>
      <c r="G160" s="356"/>
      <c r="H160" s="356"/>
      <c r="I160" s="356"/>
      <c r="J160" s="356"/>
    </row>
    <row r="161" spans="2:10" s="74" customFormat="1" ht="20.100000000000001" customHeight="1">
      <c r="B161" s="73"/>
      <c r="C161" s="73"/>
      <c r="D161" s="73"/>
      <c r="E161" s="356"/>
      <c r="F161" s="356"/>
      <c r="G161" s="356"/>
      <c r="H161" s="356"/>
      <c r="I161" s="356"/>
      <c r="J161" s="356"/>
    </row>
    <row r="162" spans="2:10" s="74" customFormat="1" ht="20.100000000000001" customHeight="1">
      <c r="B162" s="73"/>
      <c r="C162" s="73"/>
      <c r="D162" s="73"/>
      <c r="E162" s="356"/>
      <c r="F162" s="356"/>
      <c r="G162" s="356"/>
      <c r="H162" s="356"/>
      <c r="I162" s="356"/>
      <c r="J162" s="356"/>
    </row>
    <row r="163" spans="2:10" s="74" customFormat="1" ht="20.100000000000001" customHeight="1">
      <c r="B163" s="73"/>
      <c r="C163" s="73"/>
      <c r="D163" s="73"/>
      <c r="E163" s="356"/>
      <c r="F163" s="356"/>
      <c r="G163" s="356"/>
      <c r="H163" s="356"/>
      <c r="I163" s="356"/>
      <c r="J163" s="356"/>
    </row>
    <row r="164" spans="2:10" s="74" customFormat="1" ht="20.100000000000001" customHeight="1">
      <c r="B164" s="73"/>
      <c r="C164" s="73"/>
      <c r="D164" s="73"/>
      <c r="E164" s="356"/>
      <c r="F164" s="356"/>
      <c r="G164" s="356"/>
      <c r="H164" s="356"/>
      <c r="I164" s="356"/>
      <c r="J164" s="356"/>
    </row>
    <row r="165" spans="2:10" s="74" customFormat="1" ht="20.100000000000001" customHeight="1">
      <c r="B165" s="73"/>
      <c r="C165" s="73"/>
      <c r="D165" s="73"/>
      <c r="E165" s="356"/>
      <c r="F165" s="356"/>
      <c r="G165" s="356"/>
      <c r="H165" s="356"/>
      <c r="I165" s="356"/>
      <c r="J165" s="356"/>
    </row>
    <row r="166" spans="2:10" s="74" customFormat="1" ht="20.100000000000001" customHeight="1">
      <c r="B166" s="73"/>
      <c r="C166" s="73"/>
      <c r="D166" s="73"/>
      <c r="E166" s="356"/>
      <c r="F166" s="356"/>
      <c r="G166" s="356"/>
      <c r="H166" s="356"/>
      <c r="I166" s="356"/>
      <c r="J166" s="356"/>
    </row>
    <row r="167" spans="2:10" s="74" customFormat="1" ht="20.100000000000001" customHeight="1">
      <c r="B167" s="73"/>
      <c r="C167" s="73"/>
      <c r="D167" s="73"/>
      <c r="E167" s="356"/>
      <c r="F167" s="356"/>
      <c r="G167" s="356"/>
      <c r="H167" s="356"/>
      <c r="I167" s="356"/>
      <c r="J167" s="356"/>
    </row>
    <row r="168" spans="2:10" s="74" customFormat="1" ht="20.100000000000001" customHeight="1">
      <c r="B168" s="73"/>
      <c r="C168" s="73"/>
      <c r="D168" s="73"/>
      <c r="E168" s="356"/>
      <c r="F168" s="356"/>
      <c r="G168" s="356"/>
      <c r="H168" s="356"/>
      <c r="I168" s="356"/>
      <c r="J168" s="356"/>
    </row>
    <row r="169" spans="2:10" s="74" customFormat="1" ht="20.100000000000001" customHeight="1">
      <c r="B169" s="73"/>
      <c r="C169" s="73"/>
      <c r="D169" s="73"/>
      <c r="E169" s="356"/>
      <c r="F169" s="356"/>
      <c r="G169" s="356"/>
      <c r="H169" s="356"/>
      <c r="I169" s="356"/>
      <c r="J169" s="356"/>
    </row>
    <row r="170" spans="2:10" s="74" customFormat="1" ht="20.100000000000001" customHeight="1">
      <c r="B170" s="73"/>
      <c r="C170" s="73"/>
      <c r="D170" s="73"/>
      <c r="E170" s="356"/>
      <c r="F170" s="356"/>
      <c r="G170" s="356"/>
      <c r="H170" s="356"/>
      <c r="I170" s="356"/>
      <c r="J170" s="356"/>
    </row>
    <row r="171" spans="2:10" s="74" customFormat="1" ht="20.100000000000001" customHeight="1">
      <c r="B171" s="73"/>
      <c r="C171" s="73"/>
      <c r="D171" s="73"/>
      <c r="E171" s="356"/>
      <c r="F171" s="356"/>
      <c r="G171" s="356"/>
      <c r="H171" s="356"/>
      <c r="I171" s="356"/>
      <c r="J171" s="356"/>
    </row>
    <row r="172" spans="2:10" s="74" customFormat="1" ht="20.100000000000001" customHeight="1">
      <c r="B172" s="73"/>
      <c r="C172" s="73"/>
      <c r="D172" s="73"/>
      <c r="E172" s="356"/>
      <c r="F172" s="356"/>
      <c r="G172" s="356"/>
      <c r="H172" s="356"/>
      <c r="I172" s="356"/>
      <c r="J172" s="356"/>
    </row>
    <row r="173" spans="2:10" s="74" customFormat="1" ht="20.100000000000001" customHeight="1">
      <c r="B173" s="73"/>
      <c r="C173" s="73"/>
      <c r="D173" s="73"/>
      <c r="E173" s="356"/>
      <c r="F173" s="356"/>
      <c r="G173" s="356"/>
      <c r="H173" s="356"/>
      <c r="I173" s="356"/>
      <c r="J173" s="356"/>
    </row>
    <row r="174" spans="2:10" s="74" customFormat="1" ht="20.100000000000001" customHeight="1">
      <c r="B174" s="73"/>
      <c r="C174" s="73"/>
      <c r="D174" s="73"/>
      <c r="E174" s="356"/>
      <c r="F174" s="356"/>
      <c r="G174" s="356"/>
      <c r="H174" s="356"/>
      <c r="I174" s="356"/>
      <c r="J174" s="356"/>
    </row>
    <row r="175" spans="2:10" s="74" customFormat="1" ht="20.100000000000001" customHeight="1">
      <c r="B175" s="73"/>
      <c r="C175" s="73"/>
      <c r="D175" s="73"/>
      <c r="E175" s="356"/>
      <c r="F175" s="356"/>
      <c r="G175" s="356"/>
      <c r="H175" s="356"/>
      <c r="I175" s="356"/>
      <c r="J175" s="356"/>
    </row>
    <row r="176" spans="2:10" s="74" customFormat="1" ht="20.100000000000001" customHeight="1">
      <c r="B176" s="73"/>
      <c r="C176" s="73"/>
      <c r="D176" s="73"/>
      <c r="E176" s="356"/>
      <c r="F176" s="356"/>
      <c r="G176" s="356"/>
      <c r="H176" s="356"/>
      <c r="I176" s="356"/>
      <c r="J176" s="356"/>
    </row>
    <row r="177" spans="2:10" s="74" customFormat="1" ht="20.100000000000001" customHeight="1">
      <c r="B177" s="73"/>
      <c r="C177" s="73"/>
      <c r="D177" s="73"/>
      <c r="E177" s="356"/>
      <c r="F177" s="356"/>
      <c r="G177" s="356"/>
      <c r="H177" s="356"/>
      <c r="I177" s="356"/>
      <c r="J177" s="356"/>
    </row>
    <row r="178" spans="2:10" s="74" customFormat="1" ht="20.100000000000001" customHeight="1">
      <c r="B178" s="73"/>
      <c r="C178" s="73"/>
      <c r="D178" s="73"/>
      <c r="E178" s="356"/>
      <c r="F178" s="356"/>
      <c r="G178" s="356"/>
      <c r="H178" s="356"/>
      <c r="I178" s="356"/>
      <c r="J178" s="356"/>
    </row>
    <row r="179" spans="2:10" s="74" customFormat="1" ht="20.100000000000001" customHeight="1">
      <c r="B179" s="73"/>
      <c r="C179" s="73"/>
      <c r="D179" s="73"/>
      <c r="E179" s="356"/>
      <c r="F179" s="356"/>
      <c r="G179" s="356"/>
      <c r="H179" s="356"/>
      <c r="I179" s="356"/>
      <c r="J179" s="356"/>
    </row>
    <row r="180" spans="2:10" s="74" customFormat="1" ht="20.100000000000001" customHeight="1">
      <c r="B180" s="73"/>
      <c r="C180" s="73"/>
      <c r="D180" s="73"/>
      <c r="E180" s="356"/>
      <c r="F180" s="356"/>
      <c r="G180" s="356"/>
      <c r="H180" s="356"/>
      <c r="I180" s="356"/>
      <c r="J180" s="356"/>
    </row>
    <row r="181" spans="2:10" s="74" customFormat="1" ht="20.100000000000001" customHeight="1">
      <c r="B181" s="73"/>
      <c r="C181" s="73"/>
      <c r="D181" s="73"/>
      <c r="E181" s="356"/>
      <c r="F181" s="356"/>
      <c r="G181" s="356"/>
      <c r="H181" s="356"/>
      <c r="I181" s="356"/>
      <c r="J181" s="356"/>
    </row>
    <row r="182" spans="2:10" s="74" customFormat="1" ht="20.100000000000001" customHeight="1">
      <c r="B182" s="73"/>
      <c r="C182" s="73"/>
      <c r="D182" s="73"/>
      <c r="E182" s="356"/>
      <c r="F182" s="356"/>
      <c r="G182" s="356"/>
      <c r="H182" s="356"/>
      <c r="I182" s="356"/>
      <c r="J182" s="356"/>
    </row>
    <row r="183" spans="2:10" s="74" customFormat="1" ht="20.100000000000001" customHeight="1">
      <c r="B183" s="73"/>
      <c r="C183" s="73"/>
      <c r="D183" s="73"/>
      <c r="E183" s="356"/>
      <c r="F183" s="356"/>
      <c r="G183" s="356"/>
      <c r="H183" s="356"/>
      <c r="I183" s="356"/>
      <c r="J183" s="356"/>
    </row>
    <row r="184" spans="2:10" s="74" customFormat="1" ht="20.100000000000001" customHeight="1">
      <c r="B184" s="73"/>
      <c r="C184" s="73"/>
      <c r="D184" s="73"/>
      <c r="E184" s="356"/>
      <c r="F184" s="356"/>
      <c r="G184" s="356"/>
      <c r="H184" s="356"/>
      <c r="I184" s="356"/>
      <c r="J184" s="356"/>
    </row>
    <row r="185" spans="2:10" s="74" customFormat="1" ht="20.100000000000001" customHeight="1">
      <c r="B185" s="73"/>
      <c r="C185" s="73"/>
      <c r="D185" s="73"/>
      <c r="E185" s="356"/>
      <c r="F185" s="356"/>
      <c r="G185" s="356"/>
      <c r="H185" s="356"/>
      <c r="I185" s="356"/>
      <c r="J185" s="356"/>
    </row>
    <row r="186" spans="2:10" s="74" customFormat="1" ht="20.100000000000001" customHeight="1">
      <c r="B186" s="73"/>
      <c r="C186" s="73"/>
      <c r="D186" s="73"/>
      <c r="E186" s="356"/>
      <c r="F186" s="356"/>
      <c r="G186" s="356"/>
      <c r="H186" s="356"/>
      <c r="I186" s="356"/>
      <c r="J186" s="356"/>
    </row>
    <row r="187" spans="2:10" s="74" customFormat="1" ht="20.100000000000001" customHeight="1">
      <c r="B187" s="73"/>
      <c r="C187" s="73"/>
      <c r="D187" s="73"/>
      <c r="E187" s="356"/>
      <c r="F187" s="356"/>
      <c r="G187" s="356"/>
      <c r="H187" s="356"/>
      <c r="I187" s="356"/>
      <c r="J187" s="356"/>
    </row>
    <row r="188" spans="2:10" s="74" customFormat="1" ht="20.100000000000001" customHeight="1">
      <c r="B188" s="73"/>
      <c r="C188" s="73"/>
      <c r="D188" s="73"/>
      <c r="E188" s="356"/>
      <c r="F188" s="356"/>
      <c r="G188" s="356"/>
      <c r="H188" s="356"/>
      <c r="I188" s="356"/>
      <c r="J188" s="356"/>
    </row>
    <row r="189" spans="2:10" s="74" customFormat="1" ht="20.100000000000001" customHeight="1">
      <c r="B189" s="73"/>
      <c r="C189" s="73"/>
      <c r="D189" s="73"/>
      <c r="E189" s="356"/>
      <c r="F189" s="356"/>
      <c r="G189" s="356"/>
      <c r="H189" s="356"/>
      <c r="I189" s="356"/>
      <c r="J189" s="356"/>
    </row>
    <row r="190" spans="2:10" s="74" customFormat="1" ht="20.100000000000001" customHeight="1">
      <c r="B190" s="73"/>
      <c r="C190" s="73"/>
      <c r="D190" s="73"/>
      <c r="E190" s="356"/>
      <c r="F190" s="356"/>
      <c r="G190" s="356"/>
      <c r="H190" s="356"/>
      <c r="I190" s="356"/>
      <c r="J190" s="356"/>
    </row>
    <row r="191" spans="2:10" s="74" customFormat="1" ht="20.100000000000001" customHeight="1">
      <c r="B191" s="73"/>
      <c r="C191" s="73"/>
      <c r="D191" s="73"/>
      <c r="E191" s="356"/>
      <c r="F191" s="356"/>
      <c r="G191" s="356"/>
      <c r="H191" s="356"/>
      <c r="I191" s="356"/>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row r="353" ht="20.100000000000001" customHeight="1"/>
    <row r="354" ht="20.100000000000001" customHeight="1"/>
    <row r="355" ht="20.100000000000001" customHeight="1"/>
    <row r="356" ht="20.100000000000001" customHeight="1"/>
    <row r="357" ht="20.100000000000001" customHeight="1"/>
    <row r="358" ht="20.100000000000001" customHeight="1"/>
    <row r="359" ht="20.100000000000001" customHeight="1"/>
    <row r="360" ht="20.100000000000001" customHeight="1"/>
    <row r="361" ht="20.100000000000001" customHeight="1"/>
    <row r="362" ht="20.100000000000001" customHeight="1"/>
    <row r="363" ht="20.100000000000001" customHeight="1"/>
    <row r="364" ht="20.100000000000001" customHeight="1"/>
    <row r="365" ht="20.100000000000001" customHeight="1"/>
    <row r="366" ht="20.100000000000001" customHeight="1"/>
    <row r="367" ht="20.100000000000001" customHeight="1"/>
    <row r="368" ht="20.100000000000001" customHeight="1"/>
    <row r="369" ht="20.100000000000001" customHeight="1"/>
    <row r="370" ht="20.100000000000001" customHeight="1"/>
    <row r="371" ht="20.100000000000001" customHeight="1"/>
    <row r="372" ht="20.100000000000001" customHeight="1"/>
    <row r="373" ht="20.100000000000001" customHeight="1"/>
    <row r="374" ht="20.100000000000001" customHeight="1"/>
    <row r="375" ht="20.100000000000001" customHeight="1"/>
    <row r="376" ht="20.100000000000001" customHeight="1"/>
  </sheetData>
  <pageMargins left="0.98425196850393704" right="0.98425196850393704" top="0.94488188976377996" bottom="1.49606299212598" header="0.511811023622047" footer="1.1811023622047201"/>
  <pageSetup paperSize="9" firstPageNumber="415"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7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376"/>
  <sheetViews>
    <sheetView workbookViewId="0">
      <selection activeCell="K1" sqref="K1:U1048576"/>
    </sheetView>
  </sheetViews>
  <sheetFormatPr defaultRowHeight="14.25"/>
  <cols>
    <col min="1" max="1" width="25.5703125" style="74" customWidth="1"/>
    <col min="2" max="4" width="10.7109375" style="73" hidden="1" customWidth="1"/>
    <col min="5" max="8" width="10.7109375" style="73" customWidth="1"/>
    <col min="9" max="9" width="10.140625" style="73" bestFit="1" customWidth="1"/>
    <col min="10" max="10" width="9.140625" style="356"/>
    <col min="11" max="16384" width="9.140625" style="86"/>
  </cols>
  <sheetData>
    <row r="1" spans="1:10" s="66" customFormat="1" ht="24" customHeight="1">
      <c r="A1" s="95" t="s">
        <v>698</v>
      </c>
      <c r="B1" s="96"/>
      <c r="C1" s="65"/>
      <c r="D1" s="65"/>
      <c r="E1" s="65"/>
      <c r="F1" s="65"/>
      <c r="G1" s="65"/>
      <c r="H1" s="65"/>
      <c r="I1" s="65"/>
      <c r="J1" s="356"/>
    </row>
    <row r="2" spans="1:10" s="67" customFormat="1" ht="20.100000000000001" customHeight="1">
      <c r="A2" s="97" t="s">
        <v>76</v>
      </c>
      <c r="B2" s="98"/>
      <c r="C2" s="68"/>
      <c r="D2" s="68"/>
      <c r="E2" s="68"/>
      <c r="F2" s="68"/>
      <c r="G2" s="68"/>
      <c r="H2" s="68"/>
      <c r="I2" s="68"/>
      <c r="J2" s="356"/>
    </row>
    <row r="3" spans="1:10" s="66" customFormat="1" ht="6" customHeight="1">
      <c r="A3" s="99"/>
      <c r="B3" s="96"/>
      <c r="C3" s="65"/>
      <c r="D3" s="65"/>
      <c r="E3" s="65"/>
      <c r="F3" s="65"/>
      <c r="G3" s="65"/>
      <c r="H3" s="65"/>
      <c r="I3" s="65"/>
      <c r="J3" s="356"/>
    </row>
    <row r="4" spans="1:10" s="74" customFormat="1" ht="20.100000000000001" customHeight="1">
      <c r="A4" s="100"/>
      <c r="B4" s="101"/>
      <c r="C4" s="73"/>
      <c r="D4" s="49"/>
      <c r="E4" s="73"/>
      <c r="F4" s="49"/>
      <c r="G4" s="49"/>
      <c r="H4" s="49" t="s">
        <v>43</v>
      </c>
      <c r="I4" s="73"/>
      <c r="J4" s="356"/>
    </row>
    <row r="5" spans="1:10" s="74" customFormat="1" ht="24" customHeight="1">
      <c r="A5" s="102"/>
      <c r="B5" s="103">
        <v>2010</v>
      </c>
      <c r="C5" s="76">
        <v>2014</v>
      </c>
      <c r="D5" s="76">
        <v>2015</v>
      </c>
      <c r="E5" s="76">
        <v>2016</v>
      </c>
      <c r="F5" s="76">
        <v>2017</v>
      </c>
      <c r="G5" s="76">
        <v>2018</v>
      </c>
      <c r="H5" s="76">
        <v>2019</v>
      </c>
      <c r="I5" s="76">
        <v>2020</v>
      </c>
      <c r="J5" s="356"/>
    </row>
    <row r="6" spans="1:10" s="74" customFormat="1" ht="7.5" customHeight="1">
      <c r="A6" s="102"/>
      <c r="B6" s="104"/>
      <c r="C6" s="105"/>
      <c r="D6" s="77"/>
      <c r="E6" s="77"/>
      <c r="F6" s="77"/>
      <c r="G6" s="77"/>
      <c r="H6" s="77"/>
      <c r="I6" s="77"/>
      <c r="J6" s="356"/>
    </row>
    <row r="7" spans="1:10" s="74" customFormat="1" ht="23.25" customHeight="1">
      <c r="A7" s="106" t="s">
        <v>30</v>
      </c>
      <c r="B7" s="89">
        <f t="shared" ref="B7:D7" si="0">SUM(B8:B31)</f>
        <v>91192</v>
      </c>
      <c r="C7" s="89">
        <f t="shared" si="0"/>
        <v>116573</v>
      </c>
      <c r="D7" s="89">
        <f t="shared" si="0"/>
        <v>128966</v>
      </c>
      <c r="E7" s="89">
        <v>143117</v>
      </c>
      <c r="F7" s="89">
        <v>142689</v>
      </c>
      <c r="G7" s="89">
        <v>173566</v>
      </c>
      <c r="H7" s="89">
        <v>168160</v>
      </c>
      <c r="I7" s="89">
        <v>200061.30000000005</v>
      </c>
      <c r="J7" s="356"/>
    </row>
    <row r="8" spans="1:10" s="74" customFormat="1" ht="20.25" customHeight="1">
      <c r="A8" s="107" t="s">
        <v>3</v>
      </c>
      <c r="B8" s="90">
        <v>7870</v>
      </c>
      <c r="C8" s="90">
        <v>4157</v>
      </c>
      <c r="D8" s="90">
        <v>4121</v>
      </c>
      <c r="E8" s="91">
        <v>5769</v>
      </c>
      <c r="F8" s="91">
        <v>10013</v>
      </c>
      <c r="G8" s="91">
        <v>12058</v>
      </c>
      <c r="H8" s="91">
        <v>12938</v>
      </c>
      <c r="I8" s="91">
        <v>12938.3</v>
      </c>
      <c r="J8" s="356"/>
    </row>
    <row r="9" spans="1:10" s="74" customFormat="1" ht="20.25" customHeight="1">
      <c r="A9" s="402" t="s">
        <v>4</v>
      </c>
      <c r="B9" s="90"/>
      <c r="C9" s="90"/>
      <c r="D9" s="90"/>
      <c r="E9" s="91"/>
      <c r="F9" s="91"/>
      <c r="G9" s="91"/>
      <c r="H9" s="91"/>
      <c r="I9" s="91"/>
      <c r="J9" s="356"/>
    </row>
    <row r="10" spans="1:10" s="74" customFormat="1" ht="20.25" customHeight="1">
      <c r="A10" s="107" t="s">
        <v>5</v>
      </c>
      <c r="B10" s="90">
        <v>4550</v>
      </c>
      <c r="C10" s="90">
        <v>6583</v>
      </c>
      <c r="D10" s="90">
        <v>6671</v>
      </c>
      <c r="E10" s="91">
        <v>7013</v>
      </c>
      <c r="F10" s="91">
        <v>6100</v>
      </c>
      <c r="G10" s="91">
        <v>8484</v>
      </c>
      <c r="H10" s="91">
        <v>9290</v>
      </c>
      <c r="I10" s="91">
        <v>10730.6</v>
      </c>
      <c r="J10" s="356"/>
    </row>
    <row r="11" spans="1:10" s="74" customFormat="1" ht="20.25" customHeight="1">
      <c r="A11" s="402" t="s">
        <v>6</v>
      </c>
      <c r="B11" s="90"/>
      <c r="C11" s="90"/>
      <c r="D11" s="90"/>
      <c r="E11" s="91"/>
      <c r="F11" s="91"/>
      <c r="G11" s="91"/>
      <c r="H11" s="91"/>
      <c r="I11" s="91"/>
      <c r="J11" s="356"/>
    </row>
    <row r="12" spans="1:10" s="74" customFormat="1" ht="20.25" customHeight="1">
      <c r="A12" s="107" t="s">
        <v>7</v>
      </c>
      <c r="B12" s="90">
        <v>1200</v>
      </c>
      <c r="C12" s="90">
        <v>2183</v>
      </c>
      <c r="D12" s="90">
        <v>2342</v>
      </c>
      <c r="E12" s="91">
        <v>4409</v>
      </c>
      <c r="F12" s="91">
        <v>5704</v>
      </c>
      <c r="G12" s="91">
        <v>5492</v>
      </c>
      <c r="H12" s="91">
        <v>7434</v>
      </c>
      <c r="I12" s="91">
        <v>11225.2</v>
      </c>
      <c r="J12" s="356"/>
    </row>
    <row r="13" spans="1:10" s="74" customFormat="1" ht="20.25" customHeight="1">
      <c r="A13" s="402" t="s">
        <v>8</v>
      </c>
      <c r="B13" s="90"/>
      <c r="C13" s="90"/>
      <c r="D13" s="90"/>
      <c r="E13" s="91"/>
      <c r="F13" s="91"/>
      <c r="G13" s="91"/>
      <c r="H13" s="91"/>
      <c r="I13" s="91"/>
      <c r="J13" s="356"/>
    </row>
    <row r="14" spans="1:10" s="74" customFormat="1" ht="20.25" customHeight="1">
      <c r="A14" s="107" t="s">
        <v>9</v>
      </c>
      <c r="B14" s="90">
        <v>3452</v>
      </c>
      <c r="C14" s="90">
        <v>4344</v>
      </c>
      <c r="D14" s="90">
        <v>4587</v>
      </c>
      <c r="E14" s="91">
        <v>4723</v>
      </c>
      <c r="F14" s="91">
        <v>4952</v>
      </c>
      <c r="G14" s="91">
        <v>5119</v>
      </c>
      <c r="H14" s="91">
        <v>5415</v>
      </c>
      <c r="I14" s="91">
        <v>5549.6</v>
      </c>
      <c r="J14" s="356"/>
    </row>
    <row r="15" spans="1:10" s="74" customFormat="1" ht="20.25" customHeight="1">
      <c r="A15" s="402" t="s">
        <v>31</v>
      </c>
      <c r="B15" s="90"/>
      <c r="C15" s="90"/>
      <c r="D15" s="90"/>
      <c r="E15" s="91"/>
      <c r="F15" s="91"/>
      <c r="G15" s="91"/>
      <c r="H15" s="91"/>
      <c r="I15" s="91"/>
      <c r="J15" s="356"/>
    </row>
    <row r="16" spans="1:10" s="74" customFormat="1" ht="20.25" customHeight="1">
      <c r="A16" s="107" t="s">
        <v>11</v>
      </c>
      <c r="B16" s="90">
        <v>8176</v>
      </c>
      <c r="C16" s="90">
        <v>8784</v>
      </c>
      <c r="D16" s="90">
        <v>9521</v>
      </c>
      <c r="E16" s="91">
        <v>11178</v>
      </c>
      <c r="F16" s="91">
        <v>10748</v>
      </c>
      <c r="G16" s="91">
        <v>10519</v>
      </c>
      <c r="H16" s="91">
        <v>10019</v>
      </c>
      <c r="I16" s="91">
        <v>14351</v>
      </c>
      <c r="J16" s="356"/>
    </row>
    <row r="17" spans="1:10" s="74" customFormat="1" ht="20.25" customHeight="1">
      <c r="A17" s="402" t="s">
        <v>32</v>
      </c>
      <c r="B17" s="90"/>
      <c r="C17" s="90"/>
      <c r="D17" s="90"/>
      <c r="E17" s="91"/>
      <c r="F17" s="91"/>
      <c r="G17" s="91"/>
      <c r="H17" s="91"/>
      <c r="I17" s="91"/>
      <c r="J17" s="356"/>
    </row>
    <row r="18" spans="1:10" s="74" customFormat="1" ht="20.25" customHeight="1">
      <c r="A18" s="107" t="s">
        <v>13</v>
      </c>
      <c r="B18" s="90">
        <v>26160</v>
      </c>
      <c r="C18" s="90">
        <v>15699</v>
      </c>
      <c r="D18" s="90">
        <v>15318</v>
      </c>
      <c r="E18" s="91">
        <v>14328</v>
      </c>
      <c r="F18" s="91">
        <v>15360</v>
      </c>
      <c r="G18" s="91">
        <v>16376</v>
      </c>
      <c r="H18" s="91">
        <v>14950</v>
      </c>
      <c r="I18" s="91">
        <v>15589.8</v>
      </c>
      <c r="J18" s="356"/>
    </row>
    <row r="19" spans="1:10" s="74" customFormat="1" ht="20.25" customHeight="1">
      <c r="A19" s="402" t="s">
        <v>34</v>
      </c>
      <c r="B19" s="90"/>
      <c r="C19" s="90"/>
      <c r="D19" s="90"/>
      <c r="E19" s="91"/>
      <c r="F19" s="91"/>
      <c r="G19" s="91"/>
      <c r="H19" s="91"/>
      <c r="I19" s="91"/>
      <c r="J19" s="356"/>
    </row>
    <row r="20" spans="1:10" s="74" customFormat="1" ht="20.25" customHeight="1">
      <c r="A20" s="107" t="s">
        <v>15</v>
      </c>
      <c r="B20" s="90">
        <v>8500</v>
      </c>
      <c r="C20" s="90">
        <v>16817</v>
      </c>
      <c r="D20" s="90">
        <v>21088</v>
      </c>
      <c r="E20" s="91">
        <v>21751</v>
      </c>
      <c r="F20" s="91">
        <v>21517</v>
      </c>
      <c r="G20" s="91">
        <v>20287</v>
      </c>
      <c r="H20" s="91">
        <v>18790</v>
      </c>
      <c r="I20" s="91">
        <v>20095.900000000001</v>
      </c>
      <c r="J20" s="356"/>
    </row>
    <row r="21" spans="1:10" s="74" customFormat="1" ht="20.25" customHeight="1">
      <c r="A21" s="402" t="s">
        <v>35</v>
      </c>
      <c r="B21" s="90"/>
      <c r="C21" s="90"/>
      <c r="D21" s="90"/>
      <c r="E21" s="91"/>
      <c r="F21" s="91"/>
      <c r="G21" s="91"/>
      <c r="H21" s="91"/>
      <c r="I21" s="91"/>
      <c r="J21" s="356"/>
    </row>
    <row r="22" spans="1:10" s="74" customFormat="1" ht="20.25" customHeight="1">
      <c r="A22" s="107" t="s">
        <v>17</v>
      </c>
      <c r="B22" s="90">
        <v>3575</v>
      </c>
      <c r="C22" s="90">
        <v>7378</v>
      </c>
      <c r="D22" s="90">
        <v>8017</v>
      </c>
      <c r="E22" s="91">
        <v>13581</v>
      </c>
      <c r="F22" s="91">
        <v>13548</v>
      </c>
      <c r="G22" s="91">
        <v>26696</v>
      </c>
      <c r="H22" s="91">
        <v>22440</v>
      </c>
      <c r="I22" s="91">
        <v>31664.3</v>
      </c>
      <c r="J22" s="356"/>
    </row>
    <row r="23" spans="1:10" s="74" customFormat="1" ht="20.25" customHeight="1">
      <c r="A23" s="402" t="s">
        <v>36</v>
      </c>
      <c r="B23" s="90"/>
      <c r="C23" s="90"/>
      <c r="D23" s="90"/>
      <c r="E23" s="91"/>
      <c r="F23" s="91"/>
      <c r="G23" s="91"/>
      <c r="H23" s="91"/>
      <c r="I23" s="91"/>
      <c r="J23" s="356"/>
    </row>
    <row r="24" spans="1:10" s="74" customFormat="1" ht="20.25" customHeight="1">
      <c r="A24" s="107" t="s">
        <v>19</v>
      </c>
      <c r="B24" s="90">
        <v>9016</v>
      </c>
      <c r="C24" s="90">
        <v>23731</v>
      </c>
      <c r="D24" s="90">
        <v>28181</v>
      </c>
      <c r="E24" s="91">
        <v>32268</v>
      </c>
      <c r="F24" s="91">
        <v>30340</v>
      </c>
      <c r="G24" s="91">
        <v>35257</v>
      </c>
      <c r="H24" s="91">
        <v>27075</v>
      </c>
      <c r="I24" s="91">
        <v>36802</v>
      </c>
      <c r="J24" s="356"/>
    </row>
    <row r="25" spans="1:10" s="74" customFormat="1" ht="20.25" customHeight="1">
      <c r="A25" s="402" t="s">
        <v>37</v>
      </c>
      <c r="B25" s="90"/>
      <c r="C25" s="90"/>
      <c r="D25" s="90"/>
      <c r="E25" s="91"/>
      <c r="F25" s="91"/>
      <c r="G25" s="91"/>
      <c r="H25" s="91"/>
      <c r="I25" s="91"/>
      <c r="J25" s="356"/>
    </row>
    <row r="26" spans="1:10" s="74" customFormat="1" ht="20.25" customHeight="1">
      <c r="A26" s="107" t="s">
        <v>21</v>
      </c>
      <c r="B26" s="90">
        <v>13573</v>
      </c>
      <c r="C26" s="90">
        <v>19182</v>
      </c>
      <c r="D26" s="90">
        <v>20177</v>
      </c>
      <c r="E26" s="91">
        <v>16920</v>
      </c>
      <c r="F26" s="91">
        <v>13202</v>
      </c>
      <c r="G26" s="91">
        <v>23058</v>
      </c>
      <c r="H26" s="91">
        <v>29208</v>
      </c>
      <c r="I26" s="91">
        <v>30006.7</v>
      </c>
      <c r="J26" s="356"/>
    </row>
    <row r="27" spans="1:10" s="74" customFormat="1" ht="20.25" customHeight="1">
      <c r="A27" s="402" t="s">
        <v>38</v>
      </c>
      <c r="B27" s="90"/>
      <c r="C27" s="90"/>
      <c r="D27" s="90"/>
      <c r="E27" s="91"/>
      <c r="F27" s="91"/>
      <c r="G27" s="91"/>
      <c r="H27" s="91"/>
      <c r="I27" s="91"/>
      <c r="J27" s="356"/>
    </row>
    <row r="28" spans="1:10" s="74" customFormat="1" ht="20.25" customHeight="1">
      <c r="A28" s="107" t="s">
        <v>23</v>
      </c>
      <c r="B28" s="90">
        <v>2720</v>
      </c>
      <c r="C28" s="90">
        <v>3968</v>
      </c>
      <c r="D28" s="90">
        <v>4686</v>
      </c>
      <c r="E28" s="91">
        <v>6383</v>
      </c>
      <c r="F28" s="91">
        <v>6227</v>
      </c>
      <c r="G28" s="91">
        <v>5059</v>
      </c>
      <c r="H28" s="91">
        <v>5573</v>
      </c>
      <c r="I28" s="91">
        <v>6282.2</v>
      </c>
      <c r="J28" s="356"/>
    </row>
    <row r="29" spans="1:10" s="74" customFormat="1" ht="20.25" customHeight="1">
      <c r="A29" s="402" t="s">
        <v>39</v>
      </c>
      <c r="B29" s="90"/>
      <c r="C29" s="90"/>
      <c r="D29" s="90"/>
      <c r="E29" s="91"/>
      <c r="F29" s="91"/>
      <c r="G29" s="91"/>
      <c r="H29" s="91"/>
      <c r="I29" s="91"/>
      <c r="J29" s="356"/>
    </row>
    <row r="30" spans="1:10" s="74" customFormat="1" ht="20.25" customHeight="1">
      <c r="A30" s="107" t="s">
        <v>25</v>
      </c>
      <c r="B30" s="90">
        <v>2400</v>
      </c>
      <c r="C30" s="90">
        <v>3747</v>
      </c>
      <c r="D30" s="90">
        <v>4257</v>
      </c>
      <c r="E30" s="91">
        <v>4794</v>
      </c>
      <c r="F30" s="91">
        <v>4978</v>
      </c>
      <c r="G30" s="91">
        <v>5161</v>
      </c>
      <c r="H30" s="91">
        <v>5028</v>
      </c>
      <c r="I30" s="91">
        <v>4825.7</v>
      </c>
      <c r="J30" s="356"/>
    </row>
    <row r="31" spans="1:10" s="74" customFormat="1" ht="20.25" customHeight="1">
      <c r="A31" s="402" t="s">
        <v>40</v>
      </c>
      <c r="B31" s="90"/>
      <c r="C31" s="90"/>
      <c r="D31" s="90"/>
      <c r="E31" s="356"/>
      <c r="F31" s="356"/>
      <c r="G31" s="356"/>
      <c r="H31" s="356"/>
      <c r="I31" s="356"/>
      <c r="J31" s="356"/>
    </row>
    <row r="32" spans="1:10" s="74" customFormat="1" ht="5.25" customHeight="1">
      <c r="A32" s="108"/>
      <c r="B32" s="109"/>
      <c r="C32" s="109"/>
      <c r="D32" s="82"/>
      <c r="E32" s="82"/>
      <c r="F32" s="82"/>
      <c r="G32" s="82"/>
      <c r="H32" s="82"/>
      <c r="I32" s="82"/>
      <c r="J32" s="356"/>
    </row>
    <row r="33" spans="1:10" s="74" customFormat="1" ht="20.100000000000001" customHeight="1">
      <c r="A33" s="75"/>
      <c r="B33" s="77"/>
      <c r="C33" s="77"/>
      <c r="D33" s="77"/>
      <c r="E33" s="77"/>
      <c r="F33" s="77"/>
      <c r="G33" s="77"/>
      <c r="H33" s="77"/>
      <c r="I33" s="77"/>
      <c r="J33" s="356"/>
    </row>
    <row r="34" spans="1:10" s="74" customFormat="1" ht="20.100000000000001" customHeight="1">
      <c r="A34" s="75"/>
      <c r="B34" s="77"/>
      <c r="C34" s="77"/>
      <c r="D34" s="77"/>
      <c r="E34" s="77"/>
      <c r="F34" s="77"/>
      <c r="G34" s="77"/>
      <c r="H34" s="77"/>
      <c r="I34" s="77"/>
      <c r="J34" s="356"/>
    </row>
    <row r="35" spans="1:10" s="74" customFormat="1" ht="20.100000000000001" customHeight="1">
      <c r="A35" s="401"/>
      <c r="B35" s="61"/>
      <c r="C35" s="77"/>
      <c r="D35" s="77"/>
      <c r="E35" s="77"/>
      <c r="F35" s="77"/>
      <c r="G35" s="77"/>
      <c r="H35" s="77"/>
      <c r="I35" s="77"/>
      <c r="J35" s="356"/>
    </row>
    <row r="36" spans="1:10" s="74" customFormat="1" ht="20.100000000000001" customHeight="1">
      <c r="A36" s="62"/>
      <c r="B36" s="401"/>
      <c r="C36" s="77"/>
      <c r="D36" s="77"/>
      <c r="E36" s="77"/>
      <c r="F36" s="77"/>
      <c r="G36" s="77"/>
      <c r="H36" s="77"/>
      <c r="I36" s="77"/>
      <c r="J36" s="356"/>
    </row>
    <row r="37" spans="1:10" s="74" customFormat="1" ht="20.100000000000001" customHeight="1">
      <c r="A37" s="75"/>
      <c r="B37" s="77"/>
      <c r="C37" s="77"/>
      <c r="D37" s="77"/>
      <c r="E37" s="77"/>
      <c r="F37" s="77"/>
      <c r="G37" s="77"/>
      <c r="H37" s="77"/>
      <c r="I37" s="77"/>
      <c r="J37" s="356"/>
    </row>
    <row r="38" spans="1:10" s="74" customFormat="1" ht="20.100000000000001" customHeight="1">
      <c r="A38" s="75"/>
      <c r="B38" s="77"/>
      <c r="C38" s="77"/>
      <c r="D38" s="77"/>
      <c r="E38" s="77"/>
      <c r="F38" s="77"/>
      <c r="G38" s="77"/>
      <c r="H38" s="77"/>
      <c r="I38" s="77"/>
      <c r="J38" s="356"/>
    </row>
    <row r="39" spans="1:10" s="74" customFormat="1" ht="20.100000000000001" customHeight="1">
      <c r="A39" s="75"/>
      <c r="B39" s="77"/>
      <c r="C39" s="77"/>
      <c r="D39" s="77"/>
      <c r="E39" s="77"/>
      <c r="F39" s="77"/>
      <c r="G39" s="77"/>
      <c r="H39" s="77"/>
      <c r="I39" s="77"/>
      <c r="J39" s="356"/>
    </row>
    <row r="40" spans="1:10" s="74" customFormat="1" ht="20.100000000000001" customHeight="1">
      <c r="A40" s="75"/>
      <c r="B40" s="77"/>
      <c r="C40" s="77"/>
      <c r="D40" s="77"/>
      <c r="E40" s="77"/>
      <c r="F40" s="77"/>
      <c r="G40" s="77"/>
      <c r="H40" s="77"/>
      <c r="I40" s="77"/>
      <c r="J40" s="356"/>
    </row>
    <row r="41" spans="1:10" s="74" customFormat="1" ht="20.100000000000001" customHeight="1">
      <c r="A41" s="75"/>
      <c r="B41" s="77"/>
      <c r="C41" s="77"/>
      <c r="D41" s="77"/>
      <c r="E41" s="77"/>
      <c r="F41" s="77"/>
      <c r="G41" s="77"/>
      <c r="H41" s="77"/>
      <c r="I41" s="77"/>
      <c r="J41" s="356"/>
    </row>
    <row r="42" spans="1:10" s="74" customFormat="1" ht="20.100000000000001" customHeight="1">
      <c r="A42" s="75"/>
      <c r="B42" s="77"/>
      <c r="C42" s="77"/>
      <c r="D42" s="77"/>
      <c r="E42" s="77"/>
      <c r="F42" s="77"/>
      <c r="G42" s="77"/>
      <c r="H42" s="77"/>
      <c r="I42" s="77"/>
      <c r="J42" s="356"/>
    </row>
    <row r="43" spans="1:10" s="74" customFormat="1" ht="20.100000000000001" customHeight="1">
      <c r="A43" s="75"/>
      <c r="B43" s="77"/>
      <c r="C43" s="77"/>
      <c r="D43" s="77"/>
      <c r="E43" s="77"/>
      <c r="F43" s="77"/>
      <c r="G43" s="77"/>
      <c r="H43" s="77"/>
      <c r="I43" s="77"/>
      <c r="J43" s="356"/>
    </row>
    <row r="44" spans="1:10" s="74" customFormat="1" ht="20.100000000000001" customHeight="1">
      <c r="A44" s="75"/>
      <c r="B44" s="77"/>
      <c r="C44" s="77"/>
      <c r="D44" s="77"/>
      <c r="E44" s="77"/>
      <c r="F44" s="77"/>
      <c r="G44" s="77"/>
      <c r="H44" s="77"/>
      <c r="I44" s="77"/>
      <c r="J44" s="356"/>
    </row>
    <row r="45" spans="1:10" s="74" customFormat="1" ht="20.100000000000001" customHeight="1">
      <c r="A45" s="75"/>
      <c r="B45" s="77"/>
      <c r="C45" s="77"/>
      <c r="D45" s="77"/>
      <c r="E45" s="77"/>
      <c r="F45" s="77"/>
      <c r="G45" s="77"/>
      <c r="H45" s="77"/>
      <c r="I45" s="77"/>
      <c r="J45" s="356"/>
    </row>
    <row r="46" spans="1:10" s="74" customFormat="1" ht="20.100000000000001" customHeight="1">
      <c r="A46" s="75"/>
      <c r="B46" s="77"/>
      <c r="C46" s="77"/>
      <c r="D46" s="77"/>
      <c r="E46" s="77"/>
      <c r="F46" s="77"/>
      <c r="G46" s="77"/>
      <c r="H46" s="77"/>
      <c r="I46" s="77"/>
      <c r="J46" s="356"/>
    </row>
    <row r="47" spans="1:10" s="74" customFormat="1" ht="20.100000000000001" customHeight="1">
      <c r="A47" s="75"/>
      <c r="B47" s="77"/>
      <c r="C47" s="77"/>
      <c r="D47" s="77"/>
      <c r="E47" s="77"/>
      <c r="F47" s="77"/>
      <c r="G47" s="77"/>
      <c r="H47" s="77"/>
      <c r="I47" s="77"/>
      <c r="J47" s="356"/>
    </row>
    <row r="48" spans="1:10" s="74" customFormat="1" ht="20.100000000000001" customHeight="1">
      <c r="A48" s="75"/>
      <c r="B48" s="77"/>
      <c r="C48" s="77"/>
      <c r="D48" s="77"/>
      <c r="E48" s="77"/>
      <c r="F48" s="77"/>
      <c r="G48" s="77"/>
      <c r="H48" s="77"/>
      <c r="I48" s="77"/>
      <c r="J48" s="356"/>
    </row>
    <row r="49" spans="1:10" s="74" customFormat="1" ht="20.100000000000001" customHeight="1">
      <c r="A49" s="75"/>
      <c r="B49" s="77"/>
      <c r="C49" s="77"/>
      <c r="D49" s="77"/>
      <c r="E49" s="77"/>
      <c r="F49" s="77"/>
      <c r="G49" s="77"/>
      <c r="H49" s="77"/>
      <c r="I49" s="77"/>
      <c r="J49" s="356"/>
    </row>
    <row r="50" spans="1:10" s="74" customFormat="1" ht="20.100000000000001" customHeight="1">
      <c r="A50" s="75"/>
      <c r="B50" s="77"/>
      <c r="C50" s="77"/>
      <c r="D50" s="77"/>
      <c r="E50" s="77"/>
      <c r="F50" s="77"/>
      <c r="G50" s="77"/>
      <c r="H50" s="77"/>
      <c r="I50" s="77"/>
      <c r="J50" s="356"/>
    </row>
    <row r="51" spans="1:10" s="74" customFormat="1" ht="20.100000000000001" customHeight="1">
      <c r="A51" s="75"/>
      <c r="B51" s="77"/>
      <c r="C51" s="77"/>
      <c r="D51" s="77"/>
      <c r="E51" s="77"/>
      <c r="F51" s="77"/>
      <c r="G51" s="77"/>
      <c r="H51" s="77"/>
      <c r="I51" s="77"/>
      <c r="J51" s="356"/>
    </row>
    <row r="52" spans="1:10" s="74" customFormat="1" ht="20.100000000000001" customHeight="1">
      <c r="A52" s="75"/>
      <c r="B52" s="77"/>
      <c r="C52" s="77"/>
      <c r="D52" s="77"/>
      <c r="E52" s="77"/>
      <c r="F52" s="77"/>
      <c r="G52" s="77"/>
      <c r="H52" s="77"/>
      <c r="I52" s="77"/>
      <c r="J52" s="356"/>
    </row>
    <row r="53" spans="1:10" s="74" customFormat="1" ht="20.100000000000001" customHeight="1">
      <c r="A53" s="75"/>
      <c r="B53" s="77"/>
      <c r="C53" s="77"/>
      <c r="D53" s="77"/>
      <c r="E53" s="77"/>
      <c r="F53" s="77"/>
      <c r="G53" s="77"/>
      <c r="H53" s="77"/>
      <c r="I53" s="77"/>
      <c r="J53" s="356"/>
    </row>
    <row r="54" spans="1:10" s="74" customFormat="1" ht="20.100000000000001" customHeight="1">
      <c r="A54" s="75"/>
      <c r="B54" s="77"/>
      <c r="C54" s="77"/>
      <c r="D54" s="77"/>
      <c r="E54" s="77"/>
      <c r="F54" s="77"/>
      <c r="G54" s="77"/>
      <c r="H54" s="77"/>
      <c r="I54" s="77"/>
      <c r="J54" s="356"/>
    </row>
    <row r="55" spans="1:10" s="74" customFormat="1" ht="20.100000000000001" customHeight="1">
      <c r="A55" s="75"/>
      <c r="B55" s="77"/>
      <c r="C55" s="77"/>
      <c r="D55" s="77"/>
      <c r="E55" s="77"/>
      <c r="F55" s="77"/>
      <c r="G55" s="77"/>
      <c r="H55" s="77"/>
      <c r="I55" s="77"/>
      <c r="J55" s="356"/>
    </row>
    <row r="56" spans="1:10" s="74" customFormat="1" ht="20.100000000000001" customHeight="1">
      <c r="A56" s="75"/>
      <c r="B56" s="77"/>
      <c r="C56" s="77"/>
      <c r="D56" s="77"/>
      <c r="E56" s="77"/>
      <c r="F56" s="77"/>
      <c r="G56" s="77"/>
      <c r="H56" s="77"/>
      <c r="I56" s="77"/>
      <c r="J56" s="356"/>
    </row>
    <row r="57" spans="1:10" s="74" customFormat="1" ht="20.100000000000001" customHeight="1">
      <c r="A57" s="75"/>
      <c r="B57" s="77"/>
      <c r="C57" s="77"/>
      <c r="D57" s="77"/>
      <c r="E57" s="77"/>
      <c r="F57" s="77"/>
      <c r="G57" s="77"/>
      <c r="H57" s="77"/>
      <c r="I57" s="77"/>
      <c r="J57" s="356"/>
    </row>
    <row r="58" spans="1:10" s="74" customFormat="1" ht="20.100000000000001" customHeight="1">
      <c r="A58" s="75"/>
      <c r="B58" s="77"/>
      <c r="C58" s="77"/>
      <c r="D58" s="77"/>
      <c r="E58" s="77"/>
      <c r="F58" s="77"/>
      <c r="G58" s="77"/>
      <c r="H58" s="77"/>
      <c r="I58" s="77"/>
      <c r="J58" s="356"/>
    </row>
    <row r="59" spans="1:10" s="74" customFormat="1" ht="20.100000000000001" customHeight="1">
      <c r="A59" s="75"/>
      <c r="B59" s="77"/>
      <c r="C59" s="77"/>
      <c r="D59" s="77"/>
      <c r="E59" s="77"/>
      <c r="F59" s="77"/>
      <c r="G59" s="77"/>
      <c r="H59" s="77"/>
      <c r="I59" s="77"/>
      <c r="J59" s="356"/>
    </row>
    <row r="60" spans="1:10" s="74" customFormat="1" ht="20.100000000000001" customHeight="1">
      <c r="A60" s="75"/>
      <c r="B60" s="77"/>
      <c r="C60" s="77"/>
      <c r="D60" s="77"/>
      <c r="E60" s="77"/>
      <c r="F60" s="77"/>
      <c r="G60" s="77"/>
      <c r="H60" s="77"/>
      <c r="I60" s="77"/>
      <c r="J60" s="356"/>
    </row>
    <row r="61" spans="1:10" s="74" customFormat="1" ht="20.100000000000001" customHeight="1">
      <c r="A61" s="75"/>
      <c r="B61" s="77"/>
      <c r="C61" s="77"/>
      <c r="D61" s="77"/>
      <c r="E61" s="77"/>
      <c r="F61" s="77"/>
      <c r="G61" s="77"/>
      <c r="H61" s="77"/>
      <c r="I61" s="77"/>
      <c r="J61" s="356"/>
    </row>
    <row r="62" spans="1:10" s="74" customFormat="1" ht="20.100000000000001" customHeight="1">
      <c r="A62" s="75"/>
      <c r="B62" s="77"/>
      <c r="C62" s="77"/>
      <c r="D62" s="77"/>
      <c r="E62" s="77"/>
      <c r="F62" s="77"/>
      <c r="G62" s="77"/>
      <c r="H62" s="77"/>
      <c r="I62" s="77"/>
      <c r="J62" s="356"/>
    </row>
    <row r="63" spans="1:10" s="74" customFormat="1" ht="20.100000000000001" customHeight="1">
      <c r="A63" s="75"/>
      <c r="B63" s="77"/>
      <c r="C63" s="77"/>
      <c r="D63" s="77"/>
      <c r="E63" s="77"/>
      <c r="F63" s="77"/>
      <c r="G63" s="77"/>
      <c r="H63" s="77"/>
      <c r="I63" s="77"/>
      <c r="J63" s="356"/>
    </row>
    <row r="64" spans="1:10" s="74" customFormat="1" ht="20.100000000000001" customHeight="1">
      <c r="A64" s="75"/>
      <c r="B64" s="77"/>
      <c r="C64" s="77"/>
      <c r="D64" s="77"/>
      <c r="E64" s="77"/>
      <c r="F64" s="77"/>
      <c r="G64" s="77"/>
      <c r="H64" s="77"/>
      <c r="I64" s="77"/>
      <c r="J64" s="356"/>
    </row>
    <row r="65" spans="1:10" s="74" customFormat="1" ht="20.100000000000001" customHeight="1">
      <c r="A65" s="75"/>
      <c r="B65" s="77"/>
      <c r="C65" s="77"/>
      <c r="D65" s="77"/>
      <c r="E65" s="77"/>
      <c r="F65" s="77"/>
      <c r="G65" s="77"/>
      <c r="H65" s="77"/>
      <c r="I65" s="77"/>
      <c r="J65" s="356"/>
    </row>
    <row r="66" spans="1:10" s="74" customFormat="1" ht="20.100000000000001" customHeight="1">
      <c r="A66" s="75"/>
      <c r="B66" s="77"/>
      <c r="C66" s="77"/>
      <c r="D66" s="77"/>
      <c r="E66" s="77"/>
      <c r="F66" s="77"/>
      <c r="G66" s="77"/>
      <c r="H66" s="77"/>
      <c r="I66" s="77"/>
      <c r="J66" s="356"/>
    </row>
    <row r="67" spans="1:10" s="74" customFormat="1" ht="20.100000000000001" customHeight="1">
      <c r="A67" s="75"/>
      <c r="B67" s="77"/>
      <c r="C67" s="77"/>
      <c r="D67" s="77"/>
      <c r="E67" s="77"/>
      <c r="F67" s="77"/>
      <c r="G67" s="77"/>
      <c r="H67" s="77"/>
      <c r="I67" s="77"/>
      <c r="J67" s="356"/>
    </row>
    <row r="68" spans="1:10" s="74" customFormat="1" ht="20.100000000000001" customHeight="1">
      <c r="A68" s="75"/>
      <c r="B68" s="77"/>
      <c r="C68" s="77"/>
      <c r="D68" s="77"/>
      <c r="E68" s="77"/>
      <c r="F68" s="77"/>
      <c r="G68" s="77"/>
      <c r="H68" s="77"/>
      <c r="I68" s="77"/>
      <c r="J68" s="356"/>
    </row>
    <row r="69" spans="1:10" s="74" customFormat="1" ht="20.100000000000001" customHeight="1">
      <c r="A69" s="75"/>
      <c r="B69" s="77"/>
      <c r="C69" s="77"/>
      <c r="D69" s="77"/>
      <c r="E69" s="77"/>
      <c r="F69" s="77"/>
      <c r="G69" s="77"/>
      <c r="H69" s="77"/>
      <c r="I69" s="77"/>
      <c r="J69" s="356"/>
    </row>
    <row r="70" spans="1:10" s="74" customFormat="1" ht="20.100000000000001" customHeight="1">
      <c r="A70" s="75"/>
      <c r="B70" s="77"/>
      <c r="C70" s="77"/>
      <c r="D70" s="77"/>
      <c r="E70" s="77"/>
      <c r="F70" s="77"/>
      <c r="G70" s="77"/>
      <c r="H70" s="77"/>
      <c r="I70" s="77"/>
      <c r="J70" s="356"/>
    </row>
    <row r="71" spans="1:10" s="74" customFormat="1" ht="20.100000000000001" customHeight="1">
      <c r="A71" s="75"/>
      <c r="B71" s="77"/>
      <c r="C71" s="77"/>
      <c r="D71" s="77"/>
      <c r="E71" s="77"/>
      <c r="F71" s="77"/>
      <c r="G71" s="77"/>
      <c r="H71" s="77"/>
      <c r="I71" s="77"/>
      <c r="J71" s="356"/>
    </row>
    <row r="72" spans="1:10" s="74" customFormat="1" ht="20.100000000000001" customHeight="1">
      <c r="A72" s="75"/>
      <c r="B72" s="77"/>
      <c r="C72" s="77"/>
      <c r="D72" s="77"/>
      <c r="E72" s="77"/>
      <c r="F72" s="77"/>
      <c r="G72" s="77"/>
      <c r="H72" s="77"/>
      <c r="I72" s="77"/>
      <c r="J72" s="356"/>
    </row>
    <row r="73" spans="1:10" s="74" customFormat="1" ht="20.100000000000001" customHeight="1">
      <c r="A73" s="75"/>
      <c r="B73" s="77"/>
      <c r="C73" s="77"/>
      <c r="D73" s="77"/>
      <c r="E73" s="77"/>
      <c r="F73" s="77"/>
      <c r="G73" s="77"/>
      <c r="H73" s="77"/>
      <c r="I73" s="77"/>
      <c r="J73" s="356"/>
    </row>
    <row r="74" spans="1:10" s="74" customFormat="1" ht="20.100000000000001" customHeight="1">
      <c r="A74" s="75"/>
      <c r="B74" s="77"/>
      <c r="C74" s="77"/>
      <c r="D74" s="77"/>
      <c r="E74" s="77"/>
      <c r="F74" s="77"/>
      <c r="G74" s="77"/>
      <c r="H74" s="77"/>
      <c r="I74" s="77"/>
      <c r="J74" s="356"/>
    </row>
    <row r="75" spans="1:10" s="74" customFormat="1" ht="20.100000000000001" customHeight="1">
      <c r="B75" s="73"/>
      <c r="C75" s="73"/>
      <c r="D75" s="73"/>
      <c r="E75" s="73"/>
      <c r="F75" s="73"/>
      <c r="G75" s="73"/>
      <c r="H75" s="73"/>
      <c r="I75" s="73"/>
      <c r="J75" s="356"/>
    </row>
    <row r="76" spans="1:10" s="74" customFormat="1" ht="20.100000000000001" customHeight="1">
      <c r="B76" s="73"/>
      <c r="C76" s="73"/>
      <c r="D76" s="73"/>
      <c r="E76" s="73"/>
      <c r="F76" s="73"/>
      <c r="G76" s="73"/>
      <c r="H76" s="73"/>
      <c r="I76" s="73"/>
      <c r="J76" s="356"/>
    </row>
    <row r="77" spans="1:10" s="74" customFormat="1" ht="20.100000000000001" customHeight="1">
      <c r="B77" s="73"/>
      <c r="C77" s="73"/>
      <c r="D77" s="73"/>
      <c r="E77" s="73"/>
      <c r="F77" s="73"/>
      <c r="G77" s="73"/>
      <c r="H77" s="73"/>
      <c r="I77" s="73"/>
      <c r="J77" s="356"/>
    </row>
    <row r="78" spans="1:10" s="74" customFormat="1" ht="20.100000000000001" customHeight="1">
      <c r="B78" s="73"/>
      <c r="C78" s="73"/>
      <c r="D78" s="73"/>
      <c r="E78" s="73"/>
      <c r="F78" s="73"/>
      <c r="G78" s="73"/>
      <c r="H78" s="73"/>
      <c r="I78" s="73"/>
      <c r="J78" s="356"/>
    </row>
    <row r="79" spans="1:10" s="74" customFormat="1" ht="20.100000000000001" customHeight="1">
      <c r="B79" s="73"/>
      <c r="C79" s="73"/>
      <c r="D79" s="73"/>
      <c r="E79" s="73"/>
      <c r="F79" s="73"/>
      <c r="G79" s="73"/>
      <c r="H79" s="73"/>
      <c r="I79" s="73"/>
      <c r="J79" s="356"/>
    </row>
    <row r="80" spans="1:10" s="74" customFormat="1" ht="20.100000000000001" customHeight="1">
      <c r="B80" s="73"/>
      <c r="C80" s="73"/>
      <c r="D80" s="73"/>
      <c r="E80" s="73"/>
      <c r="F80" s="73"/>
      <c r="G80" s="73"/>
      <c r="H80" s="73"/>
      <c r="I80" s="73"/>
      <c r="J80" s="356"/>
    </row>
    <row r="81" spans="2:10" s="74" customFormat="1" ht="20.100000000000001" customHeight="1">
      <c r="B81" s="73"/>
      <c r="C81" s="73"/>
      <c r="D81" s="73"/>
      <c r="E81" s="73"/>
      <c r="F81" s="73"/>
      <c r="G81" s="73"/>
      <c r="H81" s="73"/>
      <c r="I81" s="73"/>
      <c r="J81" s="356"/>
    </row>
    <row r="82" spans="2:10" s="74" customFormat="1" ht="20.100000000000001" customHeight="1">
      <c r="B82" s="73"/>
      <c r="C82" s="73"/>
      <c r="D82" s="73"/>
      <c r="E82" s="73"/>
      <c r="F82" s="73"/>
      <c r="G82" s="73"/>
      <c r="H82" s="73"/>
      <c r="I82" s="73"/>
      <c r="J82" s="356"/>
    </row>
    <row r="83" spans="2:10" s="74" customFormat="1" ht="20.100000000000001" customHeight="1">
      <c r="B83" s="73"/>
      <c r="C83" s="73"/>
      <c r="D83" s="73"/>
      <c r="E83" s="73"/>
      <c r="F83" s="73"/>
      <c r="G83" s="73"/>
      <c r="H83" s="73"/>
      <c r="I83" s="73"/>
      <c r="J83" s="356"/>
    </row>
    <row r="84" spans="2:10" s="74" customFormat="1" ht="20.100000000000001" customHeight="1">
      <c r="B84" s="73"/>
      <c r="C84" s="73"/>
      <c r="D84" s="73"/>
      <c r="E84" s="73"/>
      <c r="F84" s="73"/>
      <c r="G84" s="73"/>
      <c r="H84" s="73"/>
      <c r="I84" s="73"/>
      <c r="J84" s="356"/>
    </row>
    <row r="85" spans="2:10" s="74" customFormat="1" ht="20.100000000000001" customHeight="1">
      <c r="B85" s="73"/>
      <c r="C85" s="73"/>
      <c r="D85" s="73"/>
      <c r="E85" s="73"/>
      <c r="F85" s="73"/>
      <c r="G85" s="73"/>
      <c r="H85" s="73"/>
      <c r="I85" s="73"/>
      <c r="J85" s="356"/>
    </row>
    <row r="86" spans="2:10" s="74" customFormat="1" ht="20.100000000000001" customHeight="1">
      <c r="B86" s="73"/>
      <c r="C86" s="73"/>
      <c r="D86" s="73"/>
      <c r="E86" s="73"/>
      <c r="F86" s="73"/>
      <c r="G86" s="73"/>
      <c r="H86" s="73"/>
      <c r="I86" s="73"/>
      <c r="J86" s="356"/>
    </row>
    <row r="87" spans="2:10" s="74" customFormat="1" ht="20.100000000000001" customHeight="1">
      <c r="B87" s="73"/>
      <c r="C87" s="73"/>
      <c r="D87" s="73"/>
      <c r="E87" s="73"/>
      <c r="F87" s="73"/>
      <c r="G87" s="73"/>
      <c r="H87" s="73"/>
      <c r="I87" s="73"/>
      <c r="J87" s="356"/>
    </row>
    <row r="88" spans="2:10" s="74" customFormat="1" ht="20.100000000000001" customHeight="1">
      <c r="B88" s="73"/>
      <c r="C88" s="73"/>
      <c r="D88" s="73"/>
      <c r="E88" s="73"/>
      <c r="F88" s="73"/>
      <c r="G88" s="73"/>
      <c r="H88" s="73"/>
      <c r="I88" s="73"/>
      <c r="J88" s="356"/>
    </row>
    <row r="89" spans="2:10" s="74" customFormat="1" ht="20.100000000000001" customHeight="1">
      <c r="B89" s="73"/>
      <c r="C89" s="73"/>
      <c r="D89" s="73"/>
      <c r="E89" s="73"/>
      <c r="F89" s="73"/>
      <c r="G89" s="73"/>
      <c r="H89" s="73"/>
      <c r="I89" s="73"/>
      <c r="J89" s="356"/>
    </row>
    <row r="90" spans="2:10" s="74" customFormat="1" ht="20.100000000000001" customHeight="1">
      <c r="B90" s="73"/>
      <c r="C90" s="73"/>
      <c r="D90" s="73"/>
      <c r="E90" s="73"/>
      <c r="F90" s="73"/>
      <c r="G90" s="73"/>
      <c r="H90" s="73"/>
      <c r="I90" s="73"/>
      <c r="J90" s="356"/>
    </row>
    <row r="91" spans="2:10" s="74" customFormat="1" ht="20.100000000000001" customHeight="1">
      <c r="B91" s="73"/>
      <c r="C91" s="73"/>
      <c r="D91" s="73"/>
      <c r="E91" s="73"/>
      <c r="F91" s="73"/>
      <c r="G91" s="73"/>
      <c r="H91" s="73"/>
      <c r="I91" s="73"/>
      <c r="J91" s="356"/>
    </row>
    <row r="92" spans="2:10" s="74" customFormat="1" ht="20.100000000000001" customHeight="1">
      <c r="B92" s="73"/>
      <c r="C92" s="73"/>
      <c r="D92" s="73"/>
      <c r="E92" s="73"/>
      <c r="F92" s="73"/>
      <c r="G92" s="73"/>
      <c r="H92" s="73"/>
      <c r="I92" s="73"/>
      <c r="J92" s="356"/>
    </row>
    <row r="93" spans="2:10" s="74" customFormat="1" ht="20.100000000000001" customHeight="1">
      <c r="B93" s="73"/>
      <c r="C93" s="73"/>
      <c r="D93" s="73"/>
      <c r="E93" s="73"/>
      <c r="F93" s="73"/>
      <c r="G93" s="73"/>
      <c r="H93" s="73"/>
      <c r="I93" s="73"/>
      <c r="J93" s="356"/>
    </row>
    <row r="94" spans="2:10" s="74" customFormat="1" ht="20.100000000000001" customHeight="1">
      <c r="B94" s="73"/>
      <c r="C94" s="73"/>
      <c r="D94" s="73"/>
      <c r="E94" s="73"/>
      <c r="F94" s="73"/>
      <c r="G94" s="73"/>
      <c r="H94" s="73"/>
      <c r="I94" s="73"/>
      <c r="J94" s="356"/>
    </row>
    <row r="95" spans="2:10" s="74" customFormat="1" ht="20.100000000000001" customHeight="1">
      <c r="B95" s="73"/>
      <c r="C95" s="73"/>
      <c r="D95" s="73"/>
      <c r="E95" s="73"/>
      <c r="F95" s="73"/>
      <c r="G95" s="73"/>
      <c r="H95" s="73"/>
      <c r="I95" s="73"/>
      <c r="J95" s="356"/>
    </row>
    <row r="96" spans="2:10" s="74" customFormat="1" ht="20.100000000000001" customHeight="1">
      <c r="B96" s="73"/>
      <c r="C96" s="73"/>
      <c r="D96" s="73"/>
      <c r="E96" s="73"/>
      <c r="F96" s="73"/>
      <c r="G96" s="73"/>
      <c r="H96" s="73"/>
      <c r="I96" s="73"/>
      <c r="J96" s="356"/>
    </row>
    <row r="97" spans="2:10" s="74" customFormat="1" ht="20.100000000000001" customHeight="1">
      <c r="B97" s="73"/>
      <c r="C97" s="73"/>
      <c r="D97" s="73"/>
      <c r="E97" s="73"/>
      <c r="F97" s="73"/>
      <c r="G97" s="73"/>
      <c r="H97" s="73"/>
      <c r="I97" s="73"/>
      <c r="J97" s="356"/>
    </row>
    <row r="98" spans="2:10" s="74" customFormat="1" ht="20.100000000000001" customHeight="1">
      <c r="B98" s="73"/>
      <c r="C98" s="73"/>
      <c r="D98" s="73"/>
      <c r="E98" s="73"/>
      <c r="F98" s="73"/>
      <c r="G98" s="73"/>
      <c r="H98" s="73"/>
      <c r="I98" s="73"/>
      <c r="J98" s="356"/>
    </row>
    <row r="99" spans="2:10" s="74" customFormat="1" ht="20.100000000000001" customHeight="1">
      <c r="B99" s="73"/>
      <c r="C99" s="73"/>
      <c r="D99" s="73"/>
      <c r="E99" s="73"/>
      <c r="F99" s="73"/>
      <c r="G99" s="73"/>
      <c r="H99" s="73"/>
      <c r="I99" s="73"/>
      <c r="J99" s="356"/>
    </row>
    <row r="100" spans="2:10" s="74" customFormat="1" ht="20.100000000000001" customHeight="1">
      <c r="B100" s="73"/>
      <c r="C100" s="73"/>
      <c r="D100" s="73"/>
      <c r="E100" s="73"/>
      <c r="F100" s="73"/>
      <c r="G100" s="73"/>
      <c r="H100" s="73"/>
      <c r="I100" s="73"/>
      <c r="J100" s="356"/>
    </row>
    <row r="101" spans="2:10" s="74" customFormat="1" ht="20.100000000000001" customHeight="1">
      <c r="B101" s="73"/>
      <c r="C101" s="73"/>
      <c r="D101" s="73"/>
      <c r="E101" s="73"/>
      <c r="F101" s="73"/>
      <c r="G101" s="73"/>
      <c r="H101" s="73"/>
      <c r="I101" s="73"/>
      <c r="J101" s="356"/>
    </row>
    <row r="102" spans="2:10" s="74" customFormat="1" ht="20.100000000000001" customHeight="1">
      <c r="B102" s="73"/>
      <c r="C102" s="73"/>
      <c r="D102" s="73"/>
      <c r="E102" s="73"/>
      <c r="F102" s="73"/>
      <c r="G102" s="73"/>
      <c r="H102" s="73"/>
      <c r="I102" s="73"/>
      <c r="J102" s="356"/>
    </row>
    <row r="103" spans="2:10" s="74" customFormat="1" ht="20.100000000000001" customHeight="1">
      <c r="B103" s="73"/>
      <c r="C103" s="73"/>
      <c r="D103" s="73"/>
      <c r="E103" s="73"/>
      <c r="F103" s="73"/>
      <c r="G103" s="73"/>
      <c r="H103" s="73"/>
      <c r="I103" s="73"/>
      <c r="J103" s="356"/>
    </row>
    <row r="104" spans="2:10" s="74" customFormat="1" ht="20.100000000000001" customHeight="1">
      <c r="B104" s="73"/>
      <c r="C104" s="73"/>
      <c r="D104" s="73"/>
      <c r="E104" s="73"/>
      <c r="F104" s="73"/>
      <c r="G104" s="73"/>
      <c r="H104" s="73"/>
      <c r="I104" s="73"/>
      <c r="J104" s="356"/>
    </row>
    <row r="105" spans="2:10" s="74" customFormat="1" ht="20.100000000000001" customHeight="1">
      <c r="B105" s="73"/>
      <c r="C105" s="73"/>
      <c r="D105" s="73"/>
      <c r="E105" s="73"/>
      <c r="F105" s="73"/>
      <c r="G105" s="73"/>
      <c r="H105" s="73"/>
      <c r="I105" s="73"/>
      <c r="J105" s="356"/>
    </row>
    <row r="106" spans="2:10" s="74" customFormat="1" ht="20.100000000000001" customHeight="1">
      <c r="B106" s="73"/>
      <c r="C106" s="73"/>
      <c r="D106" s="73"/>
      <c r="E106" s="73"/>
      <c r="F106" s="73"/>
      <c r="G106" s="73"/>
      <c r="H106" s="73"/>
      <c r="I106" s="73"/>
      <c r="J106" s="356"/>
    </row>
    <row r="107" spans="2:10" s="74" customFormat="1" ht="20.100000000000001" customHeight="1">
      <c r="B107" s="73"/>
      <c r="C107" s="73"/>
      <c r="D107" s="73"/>
      <c r="E107" s="73"/>
      <c r="F107" s="73"/>
      <c r="G107" s="73"/>
      <c r="H107" s="73"/>
      <c r="I107" s="73"/>
      <c r="J107" s="356"/>
    </row>
    <row r="108" spans="2:10" s="74" customFormat="1" ht="20.100000000000001" customHeight="1">
      <c r="B108" s="73"/>
      <c r="C108" s="73"/>
      <c r="D108" s="73"/>
      <c r="E108" s="73"/>
      <c r="F108" s="73"/>
      <c r="G108" s="73"/>
      <c r="H108" s="73"/>
      <c r="I108" s="73"/>
      <c r="J108" s="356"/>
    </row>
    <row r="109" spans="2:10" s="74" customFormat="1" ht="20.100000000000001" customHeight="1">
      <c r="B109" s="73"/>
      <c r="C109" s="73"/>
      <c r="D109" s="73"/>
      <c r="E109" s="73"/>
      <c r="F109" s="73"/>
      <c r="G109" s="73"/>
      <c r="H109" s="73"/>
      <c r="I109" s="73"/>
      <c r="J109" s="356"/>
    </row>
    <row r="110" spans="2:10" s="74" customFormat="1" ht="20.100000000000001" customHeight="1">
      <c r="B110" s="73"/>
      <c r="C110" s="73"/>
      <c r="D110" s="73"/>
      <c r="E110" s="73"/>
      <c r="F110" s="73"/>
      <c r="G110" s="73"/>
      <c r="H110" s="73"/>
      <c r="I110" s="73"/>
      <c r="J110" s="356"/>
    </row>
    <row r="111" spans="2:10" s="74" customFormat="1" ht="20.100000000000001" customHeight="1">
      <c r="B111" s="73"/>
      <c r="C111" s="73"/>
      <c r="D111" s="73"/>
      <c r="E111" s="73"/>
      <c r="F111" s="73"/>
      <c r="G111" s="73"/>
      <c r="H111" s="73"/>
      <c r="I111" s="73"/>
      <c r="J111" s="356"/>
    </row>
    <row r="112" spans="2:10" s="74" customFormat="1" ht="20.100000000000001" customHeight="1">
      <c r="B112" s="73"/>
      <c r="C112" s="73"/>
      <c r="D112" s="73"/>
      <c r="E112" s="73"/>
      <c r="F112" s="73"/>
      <c r="G112" s="73"/>
      <c r="H112" s="73"/>
      <c r="I112" s="73"/>
      <c r="J112" s="356"/>
    </row>
    <row r="113" spans="2:10" s="74" customFormat="1" ht="20.100000000000001" customHeight="1">
      <c r="B113" s="73"/>
      <c r="C113" s="73"/>
      <c r="D113" s="73"/>
      <c r="E113" s="73"/>
      <c r="F113" s="73"/>
      <c r="G113" s="73"/>
      <c r="H113" s="73"/>
      <c r="I113" s="73"/>
      <c r="J113" s="356"/>
    </row>
    <row r="114" spans="2:10" s="74" customFormat="1" ht="20.100000000000001" customHeight="1">
      <c r="B114" s="73"/>
      <c r="C114" s="73"/>
      <c r="D114" s="73"/>
      <c r="E114" s="73"/>
      <c r="F114" s="73"/>
      <c r="G114" s="73"/>
      <c r="H114" s="73"/>
      <c r="I114" s="73"/>
      <c r="J114" s="356"/>
    </row>
    <row r="115" spans="2:10" s="74" customFormat="1" ht="20.100000000000001" customHeight="1">
      <c r="B115" s="73"/>
      <c r="C115" s="73"/>
      <c r="D115" s="73"/>
      <c r="E115" s="73"/>
      <c r="F115" s="73"/>
      <c r="G115" s="73"/>
      <c r="H115" s="73"/>
      <c r="I115" s="73"/>
      <c r="J115" s="356"/>
    </row>
    <row r="116" spans="2:10" s="74" customFormat="1" ht="20.100000000000001" customHeight="1">
      <c r="B116" s="73"/>
      <c r="C116" s="73"/>
      <c r="D116" s="73"/>
      <c r="E116" s="73"/>
      <c r="F116" s="73"/>
      <c r="G116" s="73"/>
      <c r="H116" s="73"/>
      <c r="I116" s="73"/>
      <c r="J116" s="356"/>
    </row>
    <row r="117" spans="2:10" s="74" customFormat="1" ht="20.100000000000001" customHeight="1">
      <c r="B117" s="73"/>
      <c r="C117" s="73"/>
      <c r="D117" s="73"/>
      <c r="E117" s="73"/>
      <c r="F117" s="73"/>
      <c r="G117" s="73"/>
      <c r="H117" s="73"/>
      <c r="I117" s="73"/>
      <c r="J117" s="356"/>
    </row>
    <row r="118" spans="2:10" s="74" customFormat="1" ht="20.100000000000001" customHeight="1">
      <c r="B118" s="73"/>
      <c r="C118" s="73"/>
      <c r="D118" s="73"/>
      <c r="E118" s="73"/>
      <c r="F118" s="73"/>
      <c r="G118" s="73"/>
      <c r="H118" s="73"/>
      <c r="I118" s="73"/>
      <c r="J118" s="356"/>
    </row>
    <row r="119" spans="2:10" s="74" customFormat="1" ht="20.100000000000001" customHeight="1">
      <c r="B119" s="73"/>
      <c r="C119" s="73"/>
      <c r="D119" s="73"/>
      <c r="E119" s="73"/>
      <c r="F119" s="73"/>
      <c r="G119" s="73"/>
      <c r="H119" s="73"/>
      <c r="I119" s="73"/>
      <c r="J119" s="356"/>
    </row>
    <row r="120" spans="2:10" s="74" customFormat="1" ht="20.100000000000001" customHeight="1">
      <c r="B120" s="73"/>
      <c r="C120" s="73"/>
      <c r="D120" s="73"/>
      <c r="E120" s="73"/>
      <c r="F120" s="73"/>
      <c r="G120" s="73"/>
      <c r="H120" s="73"/>
      <c r="I120" s="73"/>
      <c r="J120" s="356"/>
    </row>
    <row r="121" spans="2:10" s="74" customFormat="1" ht="20.100000000000001" customHeight="1">
      <c r="B121" s="73"/>
      <c r="C121" s="73"/>
      <c r="D121" s="73"/>
      <c r="E121" s="73"/>
      <c r="F121" s="73"/>
      <c r="G121" s="73"/>
      <c r="H121" s="73"/>
      <c r="I121" s="73"/>
      <c r="J121" s="356"/>
    </row>
    <row r="122" spans="2:10" s="74" customFormat="1" ht="20.100000000000001" customHeight="1">
      <c r="B122" s="73"/>
      <c r="C122" s="73"/>
      <c r="D122" s="73"/>
      <c r="E122" s="73"/>
      <c r="F122" s="73"/>
      <c r="G122" s="73"/>
      <c r="H122" s="73"/>
      <c r="I122" s="73"/>
      <c r="J122" s="356"/>
    </row>
    <row r="123" spans="2:10" s="74" customFormat="1" ht="20.100000000000001" customHeight="1">
      <c r="B123" s="73"/>
      <c r="C123" s="73"/>
      <c r="D123" s="73"/>
      <c r="E123" s="73"/>
      <c r="F123" s="73"/>
      <c r="G123" s="73"/>
      <c r="H123" s="73"/>
      <c r="I123" s="73"/>
      <c r="J123" s="356"/>
    </row>
    <row r="124" spans="2:10" s="74" customFormat="1" ht="20.100000000000001" customHeight="1">
      <c r="B124" s="73"/>
      <c r="C124" s="73"/>
      <c r="D124" s="73"/>
      <c r="E124" s="73"/>
      <c r="F124" s="73"/>
      <c r="G124" s="73"/>
      <c r="H124" s="73"/>
      <c r="I124" s="73"/>
      <c r="J124" s="356"/>
    </row>
    <row r="125" spans="2:10" s="74" customFormat="1" ht="20.100000000000001" customHeight="1">
      <c r="B125" s="73"/>
      <c r="C125" s="73"/>
      <c r="D125" s="73"/>
      <c r="E125" s="73"/>
      <c r="F125" s="73"/>
      <c r="G125" s="73"/>
      <c r="H125" s="73"/>
      <c r="I125" s="73"/>
      <c r="J125" s="356"/>
    </row>
    <row r="126" spans="2:10" s="74" customFormat="1" ht="20.100000000000001" customHeight="1">
      <c r="B126" s="73"/>
      <c r="C126" s="73"/>
      <c r="D126" s="73"/>
      <c r="E126" s="73"/>
      <c r="F126" s="73"/>
      <c r="G126" s="73"/>
      <c r="H126" s="73"/>
      <c r="I126" s="73"/>
      <c r="J126" s="356"/>
    </row>
    <row r="127" spans="2:10" s="74" customFormat="1" ht="20.100000000000001" customHeight="1">
      <c r="B127" s="73"/>
      <c r="C127" s="73"/>
      <c r="D127" s="73"/>
      <c r="E127" s="73"/>
      <c r="F127" s="73"/>
      <c r="G127" s="73"/>
      <c r="H127" s="73"/>
      <c r="I127" s="73"/>
      <c r="J127" s="356"/>
    </row>
    <row r="128" spans="2:10" s="74" customFormat="1" ht="20.100000000000001" customHeight="1">
      <c r="B128" s="73"/>
      <c r="C128" s="73"/>
      <c r="D128" s="73"/>
      <c r="E128" s="73"/>
      <c r="F128" s="73"/>
      <c r="G128" s="73"/>
      <c r="H128" s="73"/>
      <c r="I128" s="73"/>
      <c r="J128" s="356"/>
    </row>
    <row r="129" spans="2:10" s="74" customFormat="1" ht="20.100000000000001" customHeight="1">
      <c r="B129" s="73"/>
      <c r="C129" s="73"/>
      <c r="D129" s="73"/>
      <c r="E129" s="73"/>
      <c r="F129" s="73"/>
      <c r="G129" s="73"/>
      <c r="H129" s="73"/>
      <c r="I129" s="73"/>
      <c r="J129" s="356"/>
    </row>
    <row r="130" spans="2:10" s="74" customFormat="1" ht="20.100000000000001" customHeight="1">
      <c r="B130" s="73"/>
      <c r="C130" s="73"/>
      <c r="D130" s="73"/>
      <c r="E130" s="73"/>
      <c r="F130" s="73"/>
      <c r="G130" s="73"/>
      <c r="H130" s="73"/>
      <c r="I130" s="73"/>
      <c r="J130" s="356"/>
    </row>
    <row r="131" spans="2:10" s="74" customFormat="1" ht="20.100000000000001" customHeight="1">
      <c r="B131" s="73"/>
      <c r="C131" s="73"/>
      <c r="D131" s="73"/>
      <c r="E131" s="73"/>
      <c r="F131" s="73"/>
      <c r="G131" s="73"/>
      <c r="H131" s="73"/>
      <c r="I131" s="73"/>
      <c r="J131" s="356"/>
    </row>
    <row r="132" spans="2:10" s="74" customFormat="1" ht="20.100000000000001" customHeight="1">
      <c r="B132" s="73"/>
      <c r="C132" s="73"/>
      <c r="D132" s="73"/>
      <c r="E132" s="73"/>
      <c r="F132" s="73"/>
      <c r="G132" s="73"/>
      <c r="H132" s="73"/>
      <c r="I132" s="73"/>
      <c r="J132" s="356"/>
    </row>
    <row r="133" spans="2:10" s="74" customFormat="1" ht="20.100000000000001" customHeight="1">
      <c r="B133" s="73"/>
      <c r="C133" s="73"/>
      <c r="D133" s="73"/>
      <c r="E133" s="73"/>
      <c r="F133" s="73"/>
      <c r="G133" s="73"/>
      <c r="H133" s="73"/>
      <c r="I133" s="73"/>
      <c r="J133" s="356"/>
    </row>
    <row r="134" spans="2:10" s="74" customFormat="1" ht="20.100000000000001" customHeight="1">
      <c r="B134" s="73"/>
      <c r="C134" s="73"/>
      <c r="D134" s="73"/>
      <c r="E134" s="73"/>
      <c r="F134" s="73"/>
      <c r="G134" s="73"/>
      <c r="H134" s="73"/>
      <c r="I134" s="73"/>
      <c r="J134" s="356"/>
    </row>
    <row r="135" spans="2:10" s="74" customFormat="1" ht="20.100000000000001" customHeight="1">
      <c r="B135" s="73"/>
      <c r="C135" s="73"/>
      <c r="D135" s="73"/>
      <c r="E135" s="73"/>
      <c r="F135" s="73"/>
      <c r="G135" s="73"/>
      <c r="H135" s="73"/>
      <c r="I135" s="73"/>
      <c r="J135" s="356"/>
    </row>
    <row r="136" spans="2:10" s="74" customFormat="1" ht="20.100000000000001" customHeight="1">
      <c r="B136" s="73"/>
      <c r="C136" s="73"/>
      <c r="D136" s="73"/>
      <c r="E136" s="73"/>
      <c r="F136" s="73"/>
      <c r="G136" s="73"/>
      <c r="H136" s="73"/>
      <c r="I136" s="73"/>
      <c r="J136" s="356"/>
    </row>
    <row r="137" spans="2:10" s="74" customFormat="1" ht="20.100000000000001" customHeight="1">
      <c r="B137" s="73"/>
      <c r="C137" s="73"/>
      <c r="D137" s="73"/>
      <c r="E137" s="73"/>
      <c r="F137" s="73"/>
      <c r="G137" s="73"/>
      <c r="H137" s="73"/>
      <c r="I137" s="73"/>
      <c r="J137" s="356"/>
    </row>
    <row r="138" spans="2:10" s="74" customFormat="1" ht="20.100000000000001" customHeight="1">
      <c r="B138" s="73"/>
      <c r="C138" s="73"/>
      <c r="D138" s="73"/>
      <c r="E138" s="73"/>
      <c r="F138" s="73"/>
      <c r="G138" s="73"/>
      <c r="H138" s="73"/>
      <c r="I138" s="73"/>
      <c r="J138" s="356"/>
    </row>
    <row r="139" spans="2:10" s="74" customFormat="1" ht="20.100000000000001" customHeight="1">
      <c r="B139" s="73"/>
      <c r="C139" s="73"/>
      <c r="D139" s="73"/>
      <c r="E139" s="73"/>
      <c r="F139" s="73"/>
      <c r="G139" s="73"/>
      <c r="H139" s="73"/>
      <c r="I139" s="73"/>
      <c r="J139" s="356"/>
    </row>
    <row r="140" spans="2:10" s="74" customFormat="1" ht="20.100000000000001" customHeight="1">
      <c r="B140" s="73"/>
      <c r="C140" s="73"/>
      <c r="D140" s="73"/>
      <c r="E140" s="73"/>
      <c r="F140" s="73"/>
      <c r="G140" s="73"/>
      <c r="H140" s="73"/>
      <c r="I140" s="73"/>
      <c r="J140" s="356"/>
    </row>
    <row r="141" spans="2:10" s="74" customFormat="1" ht="20.100000000000001" customHeight="1">
      <c r="B141" s="73"/>
      <c r="C141" s="73"/>
      <c r="D141" s="73"/>
      <c r="E141" s="73"/>
      <c r="F141" s="73"/>
      <c r="G141" s="73"/>
      <c r="H141" s="73"/>
      <c r="I141" s="73"/>
      <c r="J141" s="356"/>
    </row>
    <row r="142" spans="2:10" s="74" customFormat="1" ht="20.100000000000001" customHeight="1">
      <c r="B142" s="73"/>
      <c r="C142" s="73"/>
      <c r="D142" s="73"/>
      <c r="E142" s="73"/>
      <c r="F142" s="73"/>
      <c r="G142" s="73"/>
      <c r="H142" s="73"/>
      <c r="I142" s="73"/>
      <c r="J142" s="356"/>
    </row>
    <row r="143" spans="2:10" s="74" customFormat="1" ht="20.100000000000001" customHeight="1">
      <c r="B143" s="73"/>
      <c r="C143" s="73"/>
      <c r="D143" s="73"/>
      <c r="E143" s="73"/>
      <c r="F143" s="73"/>
      <c r="G143" s="73"/>
      <c r="H143" s="73"/>
      <c r="I143" s="73"/>
      <c r="J143" s="356"/>
    </row>
    <row r="144" spans="2:10" s="74" customFormat="1" ht="20.100000000000001" customHeight="1">
      <c r="B144" s="73"/>
      <c r="C144" s="73"/>
      <c r="D144" s="73"/>
      <c r="E144" s="73"/>
      <c r="F144" s="73"/>
      <c r="G144" s="73"/>
      <c r="H144" s="73"/>
      <c r="I144" s="73"/>
      <c r="J144" s="356"/>
    </row>
    <row r="145" spans="2:10" s="74" customFormat="1" ht="20.100000000000001" customHeight="1">
      <c r="B145" s="73"/>
      <c r="C145" s="73"/>
      <c r="D145" s="73"/>
      <c r="E145" s="73"/>
      <c r="F145" s="73"/>
      <c r="G145" s="73"/>
      <c r="H145" s="73"/>
      <c r="I145" s="73"/>
      <c r="J145" s="356"/>
    </row>
    <row r="146" spans="2:10" s="74" customFormat="1" ht="20.100000000000001" customHeight="1">
      <c r="B146" s="73"/>
      <c r="C146" s="73"/>
      <c r="D146" s="73"/>
      <c r="E146" s="73"/>
      <c r="F146" s="73"/>
      <c r="G146" s="73"/>
      <c r="H146" s="73"/>
      <c r="I146" s="73"/>
      <c r="J146" s="356"/>
    </row>
    <row r="147" spans="2:10" s="74" customFormat="1" ht="20.100000000000001" customHeight="1">
      <c r="B147" s="73"/>
      <c r="C147" s="73"/>
      <c r="D147" s="73"/>
      <c r="E147" s="73"/>
      <c r="F147" s="73"/>
      <c r="G147" s="73"/>
      <c r="H147" s="73"/>
      <c r="I147" s="73"/>
      <c r="J147" s="356"/>
    </row>
    <row r="148" spans="2:10" s="74" customFormat="1" ht="20.100000000000001" customHeight="1">
      <c r="B148" s="73"/>
      <c r="C148" s="73"/>
      <c r="D148" s="73"/>
      <c r="E148" s="73"/>
      <c r="F148" s="73"/>
      <c r="G148" s="73"/>
      <c r="H148" s="73"/>
      <c r="I148" s="73"/>
      <c r="J148" s="356"/>
    </row>
    <row r="149" spans="2:10" s="74" customFormat="1" ht="20.100000000000001" customHeight="1">
      <c r="B149" s="73"/>
      <c r="C149" s="73"/>
      <c r="D149" s="73"/>
      <c r="E149" s="73"/>
      <c r="F149" s="73"/>
      <c r="G149" s="73"/>
      <c r="H149" s="73"/>
      <c r="I149" s="73"/>
      <c r="J149" s="356"/>
    </row>
    <row r="150" spans="2:10" s="74" customFormat="1" ht="20.100000000000001" customHeight="1">
      <c r="B150" s="73"/>
      <c r="C150" s="73"/>
      <c r="D150" s="73"/>
      <c r="E150" s="73"/>
      <c r="F150" s="73"/>
      <c r="G150" s="73"/>
      <c r="H150" s="73"/>
      <c r="I150" s="73"/>
      <c r="J150" s="356"/>
    </row>
    <row r="151" spans="2:10" s="74" customFormat="1" ht="20.100000000000001" customHeight="1">
      <c r="B151" s="73"/>
      <c r="C151" s="73"/>
      <c r="D151" s="73"/>
      <c r="E151" s="73"/>
      <c r="F151" s="73"/>
      <c r="G151" s="73"/>
      <c r="H151" s="73"/>
      <c r="I151" s="73"/>
      <c r="J151" s="356"/>
    </row>
    <row r="152" spans="2:10" s="74" customFormat="1" ht="20.100000000000001" customHeight="1">
      <c r="B152" s="73"/>
      <c r="C152" s="73"/>
      <c r="D152" s="73"/>
      <c r="E152" s="73"/>
      <c r="F152" s="73"/>
      <c r="G152" s="73"/>
      <c r="H152" s="73"/>
      <c r="I152" s="73"/>
      <c r="J152" s="356"/>
    </row>
    <row r="153" spans="2:10" s="74" customFormat="1" ht="20.100000000000001" customHeight="1">
      <c r="B153" s="73"/>
      <c r="C153" s="73"/>
      <c r="D153" s="73"/>
      <c r="E153" s="73"/>
      <c r="F153" s="73"/>
      <c r="G153" s="73"/>
      <c r="H153" s="73"/>
      <c r="I153" s="73"/>
      <c r="J153" s="356"/>
    </row>
    <row r="154" spans="2:10" s="74" customFormat="1" ht="20.100000000000001" customHeight="1">
      <c r="B154" s="73"/>
      <c r="C154" s="73"/>
      <c r="D154" s="73"/>
      <c r="E154" s="73"/>
      <c r="F154" s="73"/>
      <c r="G154" s="73"/>
      <c r="H154" s="73"/>
      <c r="I154" s="73"/>
      <c r="J154" s="356"/>
    </row>
    <row r="155" spans="2:10" s="74" customFormat="1" ht="20.100000000000001" customHeight="1">
      <c r="B155" s="73"/>
      <c r="C155" s="73"/>
      <c r="D155" s="73"/>
      <c r="E155" s="73"/>
      <c r="F155" s="73"/>
      <c r="G155" s="73"/>
      <c r="H155" s="73"/>
      <c r="I155" s="73"/>
      <c r="J155" s="356"/>
    </row>
    <row r="156" spans="2:10" s="74" customFormat="1" ht="20.100000000000001" customHeight="1">
      <c r="B156" s="73"/>
      <c r="C156" s="73"/>
      <c r="D156" s="73"/>
      <c r="E156" s="73"/>
      <c r="F156" s="73"/>
      <c r="G156" s="73"/>
      <c r="H156" s="73"/>
      <c r="I156" s="73"/>
      <c r="J156" s="356"/>
    </row>
    <row r="157" spans="2:10" s="74" customFormat="1" ht="20.100000000000001" customHeight="1">
      <c r="B157" s="73"/>
      <c r="C157" s="73"/>
      <c r="D157" s="73"/>
      <c r="E157" s="73"/>
      <c r="F157" s="73"/>
      <c r="G157" s="73"/>
      <c r="H157" s="73"/>
      <c r="I157" s="73"/>
      <c r="J157" s="356"/>
    </row>
    <row r="158" spans="2:10" s="74" customFormat="1" ht="20.100000000000001" customHeight="1">
      <c r="B158" s="73"/>
      <c r="C158" s="73"/>
      <c r="D158" s="73"/>
      <c r="E158" s="73"/>
      <c r="F158" s="73"/>
      <c r="G158" s="73"/>
      <c r="H158" s="73"/>
      <c r="I158" s="73"/>
      <c r="J158" s="356"/>
    </row>
    <row r="159" spans="2:10" s="74" customFormat="1" ht="20.100000000000001" customHeight="1">
      <c r="B159" s="73"/>
      <c r="C159" s="73"/>
      <c r="D159" s="73"/>
      <c r="E159" s="73"/>
      <c r="F159" s="73"/>
      <c r="G159" s="73"/>
      <c r="H159" s="73"/>
      <c r="I159" s="73"/>
      <c r="J159" s="356"/>
    </row>
    <row r="160" spans="2:10" s="74" customFormat="1" ht="20.100000000000001" customHeight="1">
      <c r="B160" s="73"/>
      <c r="C160" s="73"/>
      <c r="D160" s="73"/>
      <c r="E160" s="73"/>
      <c r="F160" s="73"/>
      <c r="G160" s="73"/>
      <c r="H160" s="73"/>
      <c r="I160" s="73"/>
      <c r="J160" s="356"/>
    </row>
    <row r="161" spans="2:10" s="74" customFormat="1" ht="20.100000000000001" customHeight="1">
      <c r="B161" s="73"/>
      <c r="C161" s="73"/>
      <c r="D161" s="73"/>
      <c r="E161" s="73"/>
      <c r="F161" s="73"/>
      <c r="G161" s="73"/>
      <c r="H161" s="73"/>
      <c r="I161" s="73"/>
      <c r="J161" s="356"/>
    </row>
    <row r="162" spans="2:10" s="74" customFormat="1" ht="20.100000000000001" customHeight="1">
      <c r="B162" s="73"/>
      <c r="C162" s="73"/>
      <c r="D162" s="73"/>
      <c r="E162" s="73"/>
      <c r="F162" s="73"/>
      <c r="G162" s="73"/>
      <c r="H162" s="73"/>
      <c r="I162" s="73"/>
      <c r="J162" s="356"/>
    </row>
    <row r="163" spans="2:10" s="74" customFormat="1" ht="20.100000000000001" customHeight="1">
      <c r="B163" s="73"/>
      <c r="C163" s="73"/>
      <c r="D163" s="73"/>
      <c r="E163" s="73"/>
      <c r="F163" s="73"/>
      <c r="G163" s="73"/>
      <c r="H163" s="73"/>
      <c r="I163" s="73"/>
      <c r="J163" s="356"/>
    </row>
    <row r="164" spans="2:10" s="74" customFormat="1" ht="20.100000000000001" customHeight="1">
      <c r="B164" s="73"/>
      <c r="C164" s="73"/>
      <c r="D164" s="73"/>
      <c r="E164" s="73"/>
      <c r="F164" s="73"/>
      <c r="G164" s="73"/>
      <c r="H164" s="73"/>
      <c r="I164" s="73"/>
      <c r="J164" s="356"/>
    </row>
    <row r="165" spans="2:10" s="74" customFormat="1" ht="20.100000000000001" customHeight="1">
      <c r="B165" s="73"/>
      <c r="C165" s="73"/>
      <c r="D165" s="73"/>
      <c r="E165" s="73"/>
      <c r="F165" s="73"/>
      <c r="G165" s="73"/>
      <c r="H165" s="73"/>
      <c r="I165" s="73"/>
      <c r="J165" s="356"/>
    </row>
    <row r="166" spans="2:10" s="74" customFormat="1" ht="20.100000000000001" customHeight="1">
      <c r="B166" s="73"/>
      <c r="C166" s="73"/>
      <c r="D166" s="73"/>
      <c r="E166" s="73"/>
      <c r="F166" s="73"/>
      <c r="G166" s="73"/>
      <c r="H166" s="73"/>
      <c r="I166" s="73"/>
      <c r="J166" s="356"/>
    </row>
    <row r="167" spans="2:10" s="74" customFormat="1" ht="20.100000000000001" customHeight="1">
      <c r="B167" s="73"/>
      <c r="C167" s="73"/>
      <c r="D167" s="73"/>
      <c r="E167" s="73"/>
      <c r="F167" s="73"/>
      <c r="G167" s="73"/>
      <c r="H167" s="73"/>
      <c r="I167" s="73"/>
      <c r="J167" s="356"/>
    </row>
    <row r="168" spans="2:10" s="74" customFormat="1" ht="20.100000000000001" customHeight="1">
      <c r="B168" s="73"/>
      <c r="C168" s="73"/>
      <c r="D168" s="73"/>
      <c r="E168" s="73"/>
      <c r="F168" s="73"/>
      <c r="G168" s="73"/>
      <c r="H168" s="73"/>
      <c r="I168" s="73"/>
      <c r="J168" s="356"/>
    </row>
    <row r="169" spans="2:10" s="74" customFormat="1" ht="20.100000000000001" customHeight="1">
      <c r="B169" s="73"/>
      <c r="C169" s="73"/>
      <c r="D169" s="73"/>
      <c r="E169" s="73"/>
      <c r="F169" s="73"/>
      <c r="G169" s="73"/>
      <c r="H169" s="73"/>
      <c r="I169" s="73"/>
      <c r="J169" s="356"/>
    </row>
    <row r="170" spans="2:10" s="74" customFormat="1" ht="20.100000000000001" customHeight="1">
      <c r="B170" s="73"/>
      <c r="C170" s="73"/>
      <c r="D170" s="73"/>
      <c r="E170" s="73"/>
      <c r="F170" s="73"/>
      <c r="G170" s="73"/>
      <c r="H170" s="73"/>
      <c r="I170" s="73"/>
      <c r="J170" s="356"/>
    </row>
    <row r="171" spans="2:10" s="74" customFormat="1" ht="20.100000000000001" customHeight="1">
      <c r="B171" s="73"/>
      <c r="C171" s="73"/>
      <c r="D171" s="73"/>
      <c r="E171" s="73"/>
      <c r="F171" s="73"/>
      <c r="G171" s="73"/>
      <c r="H171" s="73"/>
      <c r="I171" s="73"/>
      <c r="J171" s="356"/>
    </row>
    <row r="172" spans="2:10" s="74" customFormat="1" ht="20.100000000000001" customHeight="1">
      <c r="B172" s="73"/>
      <c r="C172" s="73"/>
      <c r="D172" s="73"/>
      <c r="E172" s="73"/>
      <c r="F172" s="73"/>
      <c r="G172" s="73"/>
      <c r="H172" s="73"/>
      <c r="I172" s="73"/>
      <c r="J172" s="356"/>
    </row>
    <row r="173" spans="2:10" s="74" customFormat="1" ht="20.100000000000001" customHeight="1">
      <c r="B173" s="73"/>
      <c r="C173" s="73"/>
      <c r="D173" s="73"/>
      <c r="E173" s="73"/>
      <c r="F173" s="73"/>
      <c r="G173" s="73"/>
      <c r="H173" s="73"/>
      <c r="I173" s="73"/>
      <c r="J173" s="356"/>
    </row>
    <row r="174" spans="2:10" s="74" customFormat="1" ht="20.100000000000001" customHeight="1">
      <c r="B174" s="73"/>
      <c r="C174" s="73"/>
      <c r="D174" s="73"/>
      <c r="E174" s="73"/>
      <c r="F174" s="73"/>
      <c r="G174" s="73"/>
      <c r="H174" s="73"/>
      <c r="I174" s="73"/>
      <c r="J174" s="356"/>
    </row>
    <row r="175" spans="2:10" s="74" customFormat="1" ht="20.100000000000001" customHeight="1">
      <c r="B175" s="73"/>
      <c r="C175" s="73"/>
      <c r="D175" s="73"/>
      <c r="E175" s="73"/>
      <c r="F175" s="73"/>
      <c r="G175" s="73"/>
      <c r="H175" s="73"/>
      <c r="I175" s="73"/>
      <c r="J175" s="356"/>
    </row>
    <row r="176" spans="2:10" s="74" customFormat="1" ht="20.100000000000001" customHeight="1">
      <c r="B176" s="73"/>
      <c r="C176" s="73"/>
      <c r="D176" s="73"/>
      <c r="E176" s="73"/>
      <c r="F176" s="73"/>
      <c r="G176" s="73"/>
      <c r="H176" s="73"/>
      <c r="I176" s="73"/>
      <c r="J176" s="356"/>
    </row>
    <row r="177" spans="2:10" s="74" customFormat="1" ht="20.100000000000001" customHeight="1">
      <c r="B177" s="73"/>
      <c r="C177" s="73"/>
      <c r="D177" s="73"/>
      <c r="E177" s="73"/>
      <c r="F177" s="73"/>
      <c r="G177" s="73"/>
      <c r="H177" s="73"/>
      <c r="I177" s="73"/>
      <c r="J177" s="356"/>
    </row>
    <row r="178" spans="2:10" s="74" customFormat="1" ht="20.100000000000001" customHeight="1">
      <c r="B178" s="73"/>
      <c r="C178" s="73"/>
      <c r="D178" s="73"/>
      <c r="E178" s="73"/>
      <c r="F178" s="73"/>
      <c r="G178" s="73"/>
      <c r="H178" s="73"/>
      <c r="I178" s="73"/>
      <c r="J178" s="356"/>
    </row>
    <row r="179" spans="2:10" s="74" customFormat="1" ht="20.100000000000001" customHeight="1">
      <c r="B179" s="73"/>
      <c r="C179" s="73"/>
      <c r="D179" s="73"/>
      <c r="E179" s="73"/>
      <c r="F179" s="73"/>
      <c r="G179" s="73"/>
      <c r="H179" s="73"/>
      <c r="I179" s="73"/>
      <c r="J179" s="356"/>
    </row>
    <row r="180" spans="2:10" s="74" customFormat="1" ht="20.100000000000001" customHeight="1">
      <c r="B180" s="73"/>
      <c r="C180" s="73"/>
      <c r="D180" s="73"/>
      <c r="E180" s="73"/>
      <c r="F180" s="73"/>
      <c r="G180" s="73"/>
      <c r="H180" s="73"/>
      <c r="I180" s="73"/>
      <c r="J180" s="356"/>
    </row>
    <row r="181" spans="2:10" s="74" customFormat="1" ht="20.100000000000001" customHeight="1">
      <c r="B181" s="73"/>
      <c r="C181" s="73"/>
      <c r="D181" s="73"/>
      <c r="E181" s="73"/>
      <c r="F181" s="73"/>
      <c r="G181" s="73"/>
      <c r="H181" s="73"/>
      <c r="I181" s="73"/>
      <c r="J181" s="356"/>
    </row>
    <row r="182" spans="2:10" s="74" customFormat="1" ht="20.100000000000001" customHeight="1">
      <c r="B182" s="73"/>
      <c r="C182" s="73"/>
      <c r="D182" s="73"/>
      <c r="E182" s="73"/>
      <c r="F182" s="73"/>
      <c r="G182" s="73"/>
      <c r="H182" s="73"/>
      <c r="I182" s="73"/>
      <c r="J182" s="356"/>
    </row>
    <row r="183" spans="2:10" s="74" customFormat="1" ht="20.100000000000001" customHeight="1">
      <c r="B183" s="73"/>
      <c r="C183" s="73"/>
      <c r="D183" s="73"/>
      <c r="E183" s="73"/>
      <c r="F183" s="73"/>
      <c r="G183" s="73"/>
      <c r="H183" s="73"/>
      <c r="I183" s="73"/>
      <c r="J183" s="356"/>
    </row>
    <row r="184" spans="2:10" s="74" customFormat="1" ht="20.100000000000001" customHeight="1">
      <c r="B184" s="73"/>
      <c r="C184" s="73"/>
      <c r="D184" s="73"/>
      <c r="E184" s="73"/>
      <c r="F184" s="73"/>
      <c r="G184" s="73"/>
      <c r="H184" s="73"/>
      <c r="I184" s="73"/>
      <c r="J184" s="356"/>
    </row>
    <row r="185" spans="2:10" s="74" customFormat="1" ht="20.100000000000001" customHeight="1">
      <c r="B185" s="73"/>
      <c r="C185" s="73"/>
      <c r="D185" s="73"/>
      <c r="E185" s="73"/>
      <c r="F185" s="73"/>
      <c r="G185" s="73"/>
      <c r="H185" s="73"/>
      <c r="I185" s="73"/>
      <c r="J185" s="356"/>
    </row>
    <row r="186" spans="2:10" s="74" customFormat="1" ht="20.100000000000001" customHeight="1">
      <c r="B186" s="73"/>
      <c r="C186" s="73"/>
      <c r="D186" s="73"/>
      <c r="E186" s="73"/>
      <c r="F186" s="73"/>
      <c r="G186" s="73"/>
      <c r="H186" s="73"/>
      <c r="I186" s="73"/>
      <c r="J186" s="356"/>
    </row>
    <row r="187" spans="2:10" s="74" customFormat="1" ht="20.100000000000001" customHeight="1">
      <c r="B187" s="73"/>
      <c r="C187" s="73"/>
      <c r="D187" s="73"/>
      <c r="E187" s="73"/>
      <c r="F187" s="73"/>
      <c r="G187" s="73"/>
      <c r="H187" s="73"/>
      <c r="I187" s="73"/>
      <c r="J187" s="356"/>
    </row>
    <row r="188" spans="2:10" s="74" customFormat="1" ht="20.100000000000001" customHeight="1">
      <c r="B188" s="73"/>
      <c r="C188" s="73"/>
      <c r="D188" s="73"/>
      <c r="E188" s="73"/>
      <c r="F188" s="73"/>
      <c r="G188" s="73"/>
      <c r="H188" s="73"/>
      <c r="I188" s="73"/>
      <c r="J188" s="356"/>
    </row>
    <row r="189" spans="2:10" s="74" customFormat="1" ht="20.100000000000001" customHeight="1">
      <c r="B189" s="73"/>
      <c r="C189" s="73"/>
      <c r="D189" s="73"/>
      <c r="E189" s="73"/>
      <c r="F189" s="73"/>
      <c r="G189" s="73"/>
      <c r="H189" s="73"/>
      <c r="I189" s="73"/>
      <c r="J189" s="356"/>
    </row>
    <row r="190" spans="2:10" s="74" customFormat="1" ht="20.100000000000001" customHeight="1">
      <c r="B190" s="73"/>
      <c r="C190" s="73"/>
      <c r="D190" s="73"/>
      <c r="E190" s="73"/>
      <c r="F190" s="73"/>
      <c r="G190" s="73"/>
      <c r="H190" s="73"/>
      <c r="I190" s="73"/>
      <c r="J190" s="356"/>
    </row>
    <row r="191" spans="2:10" s="74" customFormat="1" ht="20.100000000000001" customHeight="1">
      <c r="B191" s="73"/>
      <c r="C191" s="73"/>
      <c r="D191" s="73"/>
      <c r="E191" s="73"/>
      <c r="F191" s="73"/>
      <c r="G191" s="73"/>
      <c r="H191" s="73"/>
      <c r="I191" s="73"/>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row r="353" ht="20.100000000000001" customHeight="1"/>
    <row r="354" ht="20.100000000000001" customHeight="1"/>
    <row r="355" ht="20.100000000000001" customHeight="1"/>
    <row r="356" ht="20.100000000000001" customHeight="1"/>
    <row r="357" ht="20.100000000000001" customHeight="1"/>
    <row r="358" ht="20.100000000000001" customHeight="1"/>
    <row r="359" ht="20.100000000000001" customHeight="1"/>
    <row r="360" ht="20.100000000000001" customHeight="1"/>
    <row r="361" ht="20.100000000000001" customHeight="1"/>
    <row r="362" ht="20.100000000000001" customHeight="1"/>
    <row r="363" ht="20.100000000000001" customHeight="1"/>
    <row r="364" ht="20.100000000000001" customHeight="1"/>
    <row r="365" ht="20.100000000000001" customHeight="1"/>
    <row r="366" ht="20.100000000000001" customHeight="1"/>
    <row r="367" ht="20.100000000000001" customHeight="1"/>
    <row r="368" ht="20.100000000000001" customHeight="1"/>
    <row r="369" ht="20.100000000000001" customHeight="1"/>
    <row r="370" ht="20.100000000000001" customHeight="1"/>
    <row r="371" ht="20.100000000000001" customHeight="1"/>
    <row r="372" ht="20.100000000000001" customHeight="1"/>
    <row r="373" ht="20.100000000000001" customHeight="1"/>
    <row r="374" ht="20.100000000000001" customHeight="1"/>
    <row r="375" ht="20.100000000000001" customHeight="1"/>
    <row r="376" ht="20.100000000000001" customHeight="1"/>
  </sheetData>
  <pageMargins left="0.98425196850393704" right="0.98425196850393704" top="0.94488188976377996" bottom="1.49606299212598" header="0.511811023622047" footer="1.1811023622047201"/>
  <pageSetup paperSize="9" firstPageNumber="416"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7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375"/>
  <sheetViews>
    <sheetView workbookViewId="0">
      <selection activeCell="W7" sqref="W7"/>
    </sheetView>
  </sheetViews>
  <sheetFormatPr defaultRowHeight="14.25"/>
  <cols>
    <col min="1" max="1" width="25.5703125" style="8" customWidth="1"/>
    <col min="2" max="4" width="10.7109375" style="50" hidden="1" customWidth="1"/>
    <col min="5" max="8" width="10.7109375" style="50" customWidth="1"/>
    <col min="9" max="9" width="9.140625" style="50"/>
    <col min="10" max="10" width="9.140625" style="356"/>
    <col min="11" max="16384" width="9.140625" style="31"/>
  </cols>
  <sheetData>
    <row r="1" spans="1:10" s="2" customFormat="1" ht="24" customHeight="1">
      <c r="A1" s="32" t="s">
        <v>699</v>
      </c>
      <c r="B1" s="46"/>
      <c r="C1" s="47"/>
      <c r="D1" s="47"/>
      <c r="E1" s="47"/>
      <c r="F1" s="47"/>
      <c r="G1" s="47"/>
      <c r="H1" s="47"/>
      <c r="I1" s="47"/>
      <c r="J1" s="356"/>
    </row>
    <row r="2" spans="1:10" s="5" customFormat="1" ht="20.100000000000001" customHeight="1">
      <c r="A2" s="48" t="s">
        <v>77</v>
      </c>
      <c r="B2" s="48"/>
      <c r="C2" s="48"/>
      <c r="D2" s="48"/>
      <c r="E2" s="48"/>
      <c r="F2" s="48"/>
      <c r="G2" s="48"/>
      <c r="H2" s="48"/>
      <c r="I2" s="48"/>
      <c r="J2" s="356"/>
    </row>
    <row r="3" spans="1:10" s="2" customFormat="1" ht="6" customHeight="1">
      <c r="A3" s="32"/>
      <c r="B3" s="46"/>
      <c r="C3" s="47"/>
      <c r="D3" s="47"/>
      <c r="E3" s="47"/>
      <c r="F3" s="47"/>
      <c r="G3" s="47"/>
      <c r="H3" s="47"/>
      <c r="I3" s="47"/>
      <c r="J3" s="356"/>
    </row>
    <row r="4" spans="1:10" s="8" customFormat="1" ht="20.100000000000001" customHeight="1">
      <c r="A4" s="9"/>
      <c r="B4" s="49"/>
      <c r="C4" s="50"/>
      <c r="D4" s="49"/>
      <c r="E4" s="49"/>
      <c r="F4" s="49"/>
      <c r="G4" s="49"/>
      <c r="H4" s="49" t="s">
        <v>1</v>
      </c>
      <c r="I4" s="50"/>
      <c r="J4" s="356"/>
    </row>
    <row r="5" spans="1:10" s="8" customFormat="1" ht="24" customHeight="1">
      <c r="A5" s="14"/>
      <c r="B5" s="51">
        <v>2010</v>
      </c>
      <c r="C5" s="52">
        <v>2014</v>
      </c>
      <c r="D5" s="52">
        <v>2015</v>
      </c>
      <c r="E5" s="52">
        <v>2016</v>
      </c>
      <c r="F5" s="52">
        <v>2017</v>
      </c>
      <c r="G5" s="52">
        <v>2018</v>
      </c>
      <c r="H5" s="52">
        <v>2019</v>
      </c>
      <c r="I5" s="52">
        <v>2020</v>
      </c>
      <c r="J5" s="356"/>
    </row>
    <row r="6" spans="1:10" s="8" customFormat="1" ht="7.5" customHeight="1">
      <c r="A6" s="14"/>
      <c r="B6" s="110"/>
      <c r="C6" s="53"/>
      <c r="D6" s="53"/>
      <c r="E6" s="53"/>
      <c r="F6" s="53"/>
      <c r="G6" s="53"/>
      <c r="H6" s="53"/>
      <c r="I6" s="53"/>
      <c r="J6" s="356"/>
    </row>
    <row r="7" spans="1:10" s="8" customFormat="1" ht="23.25" customHeight="1">
      <c r="A7" s="36" t="s">
        <v>30</v>
      </c>
      <c r="B7" s="89">
        <f t="shared" ref="B7:D7" si="0">SUM(B8:B31)</f>
        <v>3515</v>
      </c>
      <c r="C7" s="89">
        <f t="shared" si="0"/>
        <v>4456</v>
      </c>
      <c r="D7" s="89">
        <f t="shared" si="0"/>
        <v>4934</v>
      </c>
      <c r="E7" s="89">
        <v>5699</v>
      </c>
      <c r="F7" s="89">
        <v>6887</v>
      </c>
      <c r="G7" s="89">
        <v>8520.17</v>
      </c>
      <c r="H7" s="89">
        <v>10141.89</v>
      </c>
      <c r="I7" s="89">
        <v>11790.199999999999</v>
      </c>
      <c r="J7" s="356"/>
    </row>
    <row r="8" spans="1:10" s="8" customFormat="1" ht="20.25" customHeight="1">
      <c r="A8" s="38" t="s">
        <v>3</v>
      </c>
      <c r="B8" s="90" t="s">
        <v>33</v>
      </c>
      <c r="C8" s="90" t="s">
        <v>33</v>
      </c>
      <c r="D8" s="90" t="s">
        <v>33</v>
      </c>
      <c r="E8" s="91" t="s">
        <v>33</v>
      </c>
      <c r="F8" s="91" t="s">
        <v>33</v>
      </c>
      <c r="G8" s="91" t="s">
        <v>33</v>
      </c>
      <c r="H8" s="91" t="s">
        <v>33</v>
      </c>
      <c r="I8" s="91" t="s">
        <v>33</v>
      </c>
      <c r="J8" s="356"/>
    </row>
    <row r="9" spans="1:10" s="8" customFormat="1" ht="20.25" customHeight="1">
      <c r="A9" s="399" t="s">
        <v>4</v>
      </c>
      <c r="B9" s="90"/>
      <c r="C9" s="90"/>
      <c r="D9" s="90"/>
      <c r="E9" s="91"/>
      <c r="F9" s="91"/>
      <c r="G9" s="91"/>
      <c r="H9" s="91"/>
      <c r="I9" s="91"/>
      <c r="J9" s="356"/>
    </row>
    <row r="10" spans="1:10" s="8" customFormat="1" ht="20.25" customHeight="1">
      <c r="A10" s="38" t="s">
        <v>5</v>
      </c>
      <c r="B10" s="90">
        <v>298</v>
      </c>
      <c r="C10" s="90">
        <v>282</v>
      </c>
      <c r="D10" s="90">
        <v>337</v>
      </c>
      <c r="E10" s="91">
        <v>371</v>
      </c>
      <c r="F10" s="91">
        <v>418</v>
      </c>
      <c r="G10" s="91">
        <v>457.3</v>
      </c>
      <c r="H10" s="91">
        <v>478.2</v>
      </c>
      <c r="I10" s="91">
        <v>528</v>
      </c>
      <c r="J10" s="356"/>
    </row>
    <row r="11" spans="1:10" s="8" customFormat="1" ht="20.25" customHeight="1">
      <c r="A11" s="399" t="s">
        <v>6</v>
      </c>
      <c r="B11" s="90"/>
      <c r="C11" s="90"/>
      <c r="D11" s="90"/>
      <c r="E11" s="91"/>
      <c r="F11" s="91"/>
      <c r="G11" s="91"/>
      <c r="H11" s="91"/>
      <c r="I11" s="91"/>
      <c r="J11" s="356"/>
    </row>
    <row r="12" spans="1:10" s="8" customFormat="1" ht="20.25" customHeight="1">
      <c r="A12" s="38" t="s">
        <v>7</v>
      </c>
      <c r="B12" s="90">
        <v>32</v>
      </c>
      <c r="C12" s="90">
        <v>261</v>
      </c>
      <c r="D12" s="90">
        <v>271</v>
      </c>
      <c r="E12" s="91">
        <v>276</v>
      </c>
      <c r="F12" s="91">
        <v>286</v>
      </c>
      <c r="G12" s="91">
        <v>321.60000000000002</v>
      </c>
      <c r="H12" s="91">
        <v>350.1</v>
      </c>
      <c r="I12" s="91">
        <v>502.1</v>
      </c>
      <c r="J12" s="356"/>
    </row>
    <row r="13" spans="1:10" s="8" customFormat="1" ht="20.25" customHeight="1">
      <c r="A13" s="399" t="s">
        <v>8</v>
      </c>
      <c r="B13" s="90"/>
      <c r="C13" s="90"/>
      <c r="D13" s="90"/>
      <c r="E13" s="91"/>
      <c r="F13" s="91"/>
      <c r="G13" s="91"/>
      <c r="H13" s="91"/>
      <c r="I13" s="91"/>
      <c r="J13" s="356"/>
    </row>
    <row r="14" spans="1:10" s="8" customFormat="1" ht="20.25" customHeight="1">
      <c r="A14" s="38" t="s">
        <v>9</v>
      </c>
      <c r="B14" s="90" t="s">
        <v>33</v>
      </c>
      <c r="C14" s="90">
        <v>0</v>
      </c>
      <c r="D14" s="90">
        <v>0</v>
      </c>
      <c r="E14" s="91" t="s">
        <v>33</v>
      </c>
      <c r="F14" s="91" t="s">
        <v>33</v>
      </c>
      <c r="G14" s="91" t="s">
        <v>33</v>
      </c>
      <c r="H14" s="91" t="s">
        <v>33</v>
      </c>
      <c r="I14" s="91" t="s">
        <v>33</v>
      </c>
      <c r="J14" s="356"/>
    </row>
    <row r="15" spans="1:10" s="8" customFormat="1" ht="20.25" customHeight="1">
      <c r="A15" s="399" t="s">
        <v>31</v>
      </c>
      <c r="B15" s="90"/>
      <c r="C15" s="90"/>
      <c r="D15" s="90"/>
      <c r="E15" s="91"/>
      <c r="F15" s="91"/>
      <c r="G15" s="91"/>
      <c r="H15" s="91"/>
      <c r="I15" s="91"/>
      <c r="J15" s="356"/>
    </row>
    <row r="16" spans="1:10" s="8" customFormat="1" ht="20.25" customHeight="1">
      <c r="A16" s="38" t="s">
        <v>11</v>
      </c>
      <c r="B16" s="90">
        <v>42</v>
      </c>
      <c r="C16" s="90">
        <v>36</v>
      </c>
      <c r="D16" s="90">
        <v>43</v>
      </c>
      <c r="E16" s="91">
        <v>64</v>
      </c>
      <c r="F16" s="91">
        <v>110</v>
      </c>
      <c r="G16" s="91">
        <v>179.1</v>
      </c>
      <c r="H16" s="91">
        <v>224.5</v>
      </c>
      <c r="I16" s="91">
        <v>306.2</v>
      </c>
      <c r="J16" s="356"/>
    </row>
    <row r="17" spans="1:10" s="8" customFormat="1" ht="20.25" customHeight="1">
      <c r="A17" s="399" t="s">
        <v>32</v>
      </c>
      <c r="B17" s="90"/>
      <c r="C17" s="90"/>
      <c r="D17" s="90"/>
      <c r="E17" s="91"/>
      <c r="F17" s="91"/>
      <c r="G17" s="91"/>
      <c r="H17" s="91"/>
      <c r="I17" s="91"/>
      <c r="J17" s="356"/>
    </row>
    <row r="18" spans="1:10" s="8" customFormat="1" ht="20.25" customHeight="1">
      <c r="A18" s="38" t="s">
        <v>13</v>
      </c>
      <c r="B18" s="90">
        <v>4</v>
      </c>
      <c r="C18" s="90">
        <v>2</v>
      </c>
      <c r="D18" s="90">
        <v>2</v>
      </c>
      <c r="E18" s="91">
        <v>3</v>
      </c>
      <c r="F18" s="91">
        <v>3</v>
      </c>
      <c r="G18" s="91">
        <v>1.9</v>
      </c>
      <c r="H18" s="91">
        <v>1.94</v>
      </c>
      <c r="I18" s="91">
        <v>3.3</v>
      </c>
      <c r="J18" s="356"/>
    </row>
    <row r="19" spans="1:10" s="8" customFormat="1" ht="20.25" customHeight="1">
      <c r="A19" s="399" t="s">
        <v>34</v>
      </c>
      <c r="B19" s="90"/>
      <c r="C19" s="90"/>
      <c r="D19" s="90"/>
      <c r="E19" s="91"/>
      <c r="F19" s="91"/>
      <c r="G19" s="91"/>
      <c r="H19" s="91"/>
      <c r="I19" s="91"/>
      <c r="J19" s="356"/>
    </row>
    <row r="20" spans="1:10" s="8" customFormat="1" ht="20.25" customHeight="1">
      <c r="A20" s="38" t="s">
        <v>15</v>
      </c>
      <c r="B20" s="90">
        <v>95</v>
      </c>
      <c r="C20" s="90">
        <v>227</v>
      </c>
      <c r="D20" s="90">
        <v>240</v>
      </c>
      <c r="E20" s="91">
        <v>254</v>
      </c>
      <c r="F20" s="91">
        <v>257</v>
      </c>
      <c r="G20" s="91">
        <v>293.7</v>
      </c>
      <c r="H20" s="91">
        <v>214.95</v>
      </c>
      <c r="I20" s="91">
        <v>219.2</v>
      </c>
      <c r="J20" s="356"/>
    </row>
    <row r="21" spans="1:10" s="8" customFormat="1" ht="20.25" customHeight="1">
      <c r="A21" s="399" t="s">
        <v>35</v>
      </c>
      <c r="B21" s="90"/>
      <c r="C21" s="90"/>
      <c r="D21" s="90"/>
      <c r="E21" s="91"/>
      <c r="F21" s="91"/>
      <c r="G21" s="91"/>
      <c r="H21" s="91"/>
      <c r="I21" s="91"/>
      <c r="J21" s="356"/>
    </row>
    <row r="22" spans="1:10" s="8" customFormat="1" ht="20.25" customHeight="1">
      <c r="A22" s="38" t="s">
        <v>17</v>
      </c>
      <c r="B22" s="90">
        <v>450</v>
      </c>
      <c r="C22" s="90">
        <v>420</v>
      </c>
      <c r="D22" s="90">
        <v>595</v>
      </c>
      <c r="E22" s="91">
        <v>783</v>
      </c>
      <c r="F22" s="91">
        <v>1425</v>
      </c>
      <c r="G22" s="91">
        <v>1932.4</v>
      </c>
      <c r="H22" s="91">
        <v>2335.5</v>
      </c>
      <c r="I22" s="91">
        <v>2705.2</v>
      </c>
      <c r="J22" s="356"/>
    </row>
    <row r="23" spans="1:10" s="8" customFormat="1" ht="20.25" customHeight="1">
      <c r="A23" s="399" t="s">
        <v>36</v>
      </c>
      <c r="B23" s="90"/>
      <c r="C23" s="90"/>
      <c r="D23" s="90"/>
      <c r="E23" s="91"/>
      <c r="F23" s="91"/>
      <c r="G23" s="91"/>
      <c r="H23" s="91"/>
      <c r="I23" s="91"/>
      <c r="J23" s="356"/>
    </row>
    <row r="24" spans="1:10" s="8" customFormat="1" ht="20.25" customHeight="1">
      <c r="A24" s="38" t="s">
        <v>19</v>
      </c>
      <c r="B24" s="90">
        <v>936</v>
      </c>
      <c r="C24" s="90">
        <v>1208</v>
      </c>
      <c r="D24" s="90">
        <v>1270</v>
      </c>
      <c r="E24" s="91">
        <v>1403</v>
      </c>
      <c r="F24" s="91">
        <v>1678</v>
      </c>
      <c r="G24" s="91">
        <v>1898.6</v>
      </c>
      <c r="H24" s="91">
        <v>2065.1099999999997</v>
      </c>
      <c r="I24" s="91">
        <v>2370.6</v>
      </c>
      <c r="J24" s="356"/>
    </row>
    <row r="25" spans="1:10" s="8" customFormat="1" ht="20.25" customHeight="1">
      <c r="A25" s="399" t="s">
        <v>37</v>
      </c>
      <c r="B25" s="90"/>
      <c r="C25" s="90"/>
      <c r="D25" s="90"/>
      <c r="E25" s="91"/>
      <c r="F25" s="91"/>
      <c r="G25" s="91"/>
      <c r="H25" s="91"/>
      <c r="I25" s="91"/>
      <c r="J25" s="356"/>
    </row>
    <row r="26" spans="1:10" s="8" customFormat="1" ht="20.25" customHeight="1">
      <c r="A26" s="38" t="s">
        <v>21</v>
      </c>
      <c r="B26" s="90">
        <v>1530</v>
      </c>
      <c r="C26" s="90">
        <v>1863</v>
      </c>
      <c r="D26" s="90">
        <v>1999</v>
      </c>
      <c r="E26" s="91">
        <v>2339</v>
      </c>
      <c r="F26" s="91">
        <v>2384</v>
      </c>
      <c r="G26" s="91">
        <v>2781</v>
      </c>
      <c r="H26" s="91">
        <v>3384.48</v>
      </c>
      <c r="I26" s="91">
        <v>3918.7</v>
      </c>
      <c r="J26" s="356"/>
    </row>
    <row r="27" spans="1:10" s="8" customFormat="1" ht="20.25" customHeight="1">
      <c r="A27" s="399" t="s">
        <v>38</v>
      </c>
      <c r="B27" s="90"/>
      <c r="C27" s="90"/>
      <c r="D27" s="90"/>
      <c r="E27" s="91"/>
      <c r="F27" s="91"/>
      <c r="G27" s="91"/>
      <c r="H27" s="91"/>
      <c r="I27" s="91"/>
      <c r="J27" s="356"/>
    </row>
    <row r="28" spans="1:10" s="8" customFormat="1" ht="20.25" customHeight="1">
      <c r="A28" s="38" t="s">
        <v>23</v>
      </c>
      <c r="B28" s="90">
        <v>100</v>
      </c>
      <c r="C28" s="90">
        <v>91</v>
      </c>
      <c r="D28" s="90">
        <v>95</v>
      </c>
      <c r="E28" s="91">
        <v>121</v>
      </c>
      <c r="F28" s="91">
        <v>235</v>
      </c>
      <c r="G28" s="91">
        <v>544.17999999999995</v>
      </c>
      <c r="H28" s="91">
        <v>888.62</v>
      </c>
      <c r="I28" s="91">
        <v>987.3</v>
      </c>
      <c r="J28" s="356"/>
    </row>
    <row r="29" spans="1:10" s="8" customFormat="1" ht="20.25" customHeight="1">
      <c r="A29" s="399" t="s">
        <v>39</v>
      </c>
      <c r="B29" s="90"/>
      <c r="C29" s="90"/>
      <c r="D29" s="90"/>
      <c r="E29" s="91"/>
      <c r="F29" s="91"/>
      <c r="G29" s="91"/>
      <c r="H29" s="91"/>
      <c r="I29" s="91"/>
      <c r="J29" s="356"/>
    </row>
    <row r="30" spans="1:10" s="8" customFormat="1" ht="20.25" customHeight="1">
      <c r="A30" s="38" t="s">
        <v>25</v>
      </c>
      <c r="B30" s="90">
        <v>28</v>
      </c>
      <c r="C30" s="90">
        <v>66</v>
      </c>
      <c r="D30" s="90">
        <v>82</v>
      </c>
      <c r="E30" s="91">
        <v>85</v>
      </c>
      <c r="F30" s="91">
        <v>91</v>
      </c>
      <c r="G30" s="91">
        <v>110.39</v>
      </c>
      <c r="H30" s="91">
        <v>198.49</v>
      </c>
      <c r="I30" s="91">
        <v>249.6</v>
      </c>
      <c r="J30" s="356"/>
    </row>
    <row r="31" spans="1:10" s="8" customFormat="1" ht="20.25" customHeight="1">
      <c r="A31" s="399" t="s">
        <v>40</v>
      </c>
      <c r="B31" s="90"/>
      <c r="C31" s="90"/>
      <c r="D31" s="90"/>
      <c r="E31" s="91"/>
      <c r="F31" s="91"/>
      <c r="G31" s="91"/>
      <c r="H31" s="91"/>
      <c r="I31" s="110"/>
      <c r="J31" s="356"/>
    </row>
    <row r="32" spans="1:10" s="8" customFormat="1" ht="5.25" customHeight="1">
      <c r="A32" s="25"/>
      <c r="B32" s="111"/>
      <c r="C32" s="111"/>
      <c r="D32" s="111"/>
      <c r="E32" s="111"/>
      <c r="F32" s="111"/>
      <c r="G32" s="111"/>
      <c r="H32" s="111"/>
      <c r="I32" s="94"/>
      <c r="J32" s="356"/>
    </row>
    <row r="33" spans="1:10" s="8" customFormat="1" ht="43.5" hidden="1" customHeight="1">
      <c r="A33" s="519" t="s">
        <v>78</v>
      </c>
      <c r="B33" s="519"/>
      <c r="C33" s="519"/>
      <c r="D33" s="519"/>
      <c r="E33" s="53"/>
      <c r="F33" s="53"/>
      <c r="G33" s="53"/>
      <c r="H33" s="53"/>
      <c r="I33" s="53"/>
      <c r="J33" s="356"/>
    </row>
    <row r="34" spans="1:10" s="8" customFormat="1" ht="20.100000000000001" customHeight="1">
      <c r="A34" s="14"/>
      <c r="B34" s="53"/>
      <c r="C34" s="53"/>
      <c r="D34" s="53"/>
      <c r="E34" s="53"/>
      <c r="F34" s="53"/>
      <c r="G34" s="53"/>
      <c r="H34" s="53"/>
      <c r="I34" s="53"/>
      <c r="J34" s="356"/>
    </row>
    <row r="35" spans="1:10" s="8" customFormat="1" ht="20.100000000000001" customHeight="1">
      <c r="A35" s="401"/>
      <c r="B35" s="61"/>
      <c r="C35" s="53"/>
      <c r="D35" s="53"/>
      <c r="E35" s="53"/>
      <c r="F35" s="53"/>
      <c r="G35" s="53"/>
      <c r="H35" s="53"/>
      <c r="I35" s="53"/>
      <c r="J35" s="356"/>
    </row>
    <row r="36" spans="1:10" s="8" customFormat="1" ht="20.100000000000001" customHeight="1">
      <c r="A36" s="62"/>
      <c r="B36" s="401"/>
      <c r="C36" s="53"/>
      <c r="D36" s="53"/>
      <c r="E36" s="53"/>
      <c r="F36" s="53"/>
      <c r="G36" s="53"/>
      <c r="H36" s="53"/>
      <c r="I36" s="53"/>
      <c r="J36" s="356"/>
    </row>
    <row r="37" spans="1:10" s="8" customFormat="1" ht="20.100000000000001" customHeight="1">
      <c r="A37" s="14"/>
      <c r="B37" s="53"/>
      <c r="C37" s="53"/>
      <c r="D37" s="53"/>
      <c r="E37" s="53"/>
      <c r="F37" s="53"/>
      <c r="G37" s="53"/>
      <c r="H37" s="53"/>
      <c r="I37" s="53"/>
      <c r="J37" s="356"/>
    </row>
    <row r="38" spans="1:10" s="8" customFormat="1" ht="20.100000000000001" customHeight="1">
      <c r="A38" s="14"/>
      <c r="B38" s="53"/>
      <c r="C38" s="53"/>
      <c r="D38" s="53"/>
      <c r="E38" s="53"/>
      <c r="F38" s="53"/>
      <c r="G38" s="53"/>
      <c r="H38" s="53"/>
      <c r="I38" s="53"/>
      <c r="J38" s="356"/>
    </row>
    <row r="39" spans="1:10" s="8" customFormat="1" ht="20.100000000000001" customHeight="1">
      <c r="A39" s="14"/>
      <c r="B39" s="53"/>
      <c r="C39" s="53"/>
      <c r="D39" s="53"/>
      <c r="E39" s="53"/>
      <c r="F39" s="53"/>
      <c r="G39" s="53"/>
      <c r="H39" s="53"/>
      <c r="I39" s="53"/>
      <c r="J39" s="356"/>
    </row>
    <row r="40" spans="1:10" s="8" customFormat="1" ht="20.100000000000001" customHeight="1">
      <c r="A40" s="14"/>
      <c r="B40" s="53"/>
      <c r="C40" s="53"/>
      <c r="D40" s="53"/>
      <c r="E40" s="53"/>
      <c r="F40" s="53"/>
      <c r="G40" s="53"/>
      <c r="H40" s="53"/>
      <c r="I40" s="53"/>
      <c r="J40" s="356"/>
    </row>
    <row r="41" spans="1:10" s="8" customFormat="1" ht="20.100000000000001" customHeight="1">
      <c r="A41" s="14"/>
      <c r="B41" s="53"/>
      <c r="C41" s="53"/>
      <c r="D41" s="53"/>
      <c r="E41" s="53"/>
      <c r="F41" s="53"/>
      <c r="G41" s="53"/>
      <c r="H41" s="53"/>
      <c r="I41" s="53"/>
      <c r="J41" s="356"/>
    </row>
    <row r="42" spans="1:10" s="8" customFormat="1" ht="20.100000000000001" customHeight="1">
      <c r="A42" s="14"/>
      <c r="B42" s="53"/>
      <c r="C42" s="53"/>
      <c r="D42" s="53"/>
      <c r="E42" s="53"/>
      <c r="F42" s="53"/>
      <c r="G42" s="53"/>
      <c r="H42" s="53"/>
      <c r="I42" s="53"/>
      <c r="J42" s="356"/>
    </row>
    <row r="43" spans="1:10" s="8" customFormat="1" ht="20.100000000000001" customHeight="1">
      <c r="A43" s="14"/>
      <c r="B43" s="53"/>
      <c r="C43" s="53"/>
      <c r="D43" s="53"/>
      <c r="E43" s="53"/>
      <c r="F43" s="53"/>
      <c r="G43" s="53"/>
      <c r="H43" s="53"/>
      <c r="I43" s="53"/>
      <c r="J43" s="356"/>
    </row>
    <row r="44" spans="1:10" s="8" customFormat="1" ht="20.100000000000001" customHeight="1">
      <c r="A44" s="14"/>
      <c r="B44" s="53"/>
      <c r="C44" s="53"/>
      <c r="D44" s="53"/>
      <c r="E44" s="53"/>
      <c r="F44" s="53"/>
      <c r="G44" s="53"/>
      <c r="H44" s="53"/>
      <c r="I44" s="53"/>
      <c r="J44" s="356"/>
    </row>
    <row r="45" spans="1:10" s="8" customFormat="1" ht="20.100000000000001" customHeight="1">
      <c r="A45" s="14"/>
      <c r="B45" s="53"/>
      <c r="C45" s="53"/>
      <c r="D45" s="53"/>
      <c r="E45" s="53"/>
      <c r="F45" s="53"/>
      <c r="G45" s="53"/>
      <c r="H45" s="53"/>
      <c r="I45" s="53"/>
      <c r="J45" s="356"/>
    </row>
    <row r="46" spans="1:10" s="8" customFormat="1" ht="20.100000000000001" customHeight="1">
      <c r="A46" s="14"/>
      <c r="B46" s="53"/>
      <c r="C46" s="53"/>
      <c r="D46" s="53"/>
      <c r="E46" s="53"/>
      <c r="F46" s="53"/>
      <c r="G46" s="53"/>
      <c r="H46" s="53"/>
      <c r="I46" s="53"/>
      <c r="J46" s="356"/>
    </row>
    <row r="47" spans="1:10" s="8" customFormat="1" ht="20.100000000000001" customHeight="1">
      <c r="A47" s="14"/>
      <c r="B47" s="53"/>
      <c r="C47" s="53"/>
      <c r="D47" s="53"/>
      <c r="E47" s="53"/>
      <c r="F47" s="53"/>
      <c r="G47" s="53"/>
      <c r="H47" s="53"/>
      <c r="I47" s="53"/>
      <c r="J47" s="356"/>
    </row>
    <row r="48" spans="1:10" s="8" customFormat="1" ht="20.100000000000001" customHeight="1">
      <c r="A48" s="14"/>
      <c r="B48" s="53"/>
      <c r="C48" s="53"/>
      <c r="D48" s="53"/>
      <c r="E48" s="53"/>
      <c r="F48" s="53"/>
      <c r="G48" s="53"/>
      <c r="H48" s="53"/>
      <c r="I48" s="53"/>
      <c r="J48" s="356"/>
    </row>
    <row r="49" spans="1:10" s="8" customFormat="1" ht="20.100000000000001" customHeight="1">
      <c r="A49" s="14"/>
      <c r="B49" s="53"/>
      <c r="C49" s="53"/>
      <c r="D49" s="53"/>
      <c r="E49" s="53"/>
      <c r="F49" s="53"/>
      <c r="G49" s="53"/>
      <c r="H49" s="53"/>
      <c r="I49" s="53"/>
      <c r="J49" s="356"/>
    </row>
    <row r="50" spans="1:10" s="8" customFormat="1" ht="20.100000000000001" customHeight="1">
      <c r="A50" s="14"/>
      <c r="B50" s="53"/>
      <c r="C50" s="53"/>
      <c r="D50" s="53"/>
      <c r="E50" s="53"/>
      <c r="F50" s="53"/>
      <c r="G50" s="53"/>
      <c r="H50" s="53"/>
      <c r="I50" s="53"/>
      <c r="J50" s="356"/>
    </row>
    <row r="51" spans="1:10" s="8" customFormat="1" ht="20.100000000000001" customHeight="1">
      <c r="A51" s="14"/>
      <c r="B51" s="53"/>
      <c r="C51" s="53"/>
      <c r="D51" s="53"/>
      <c r="E51" s="53"/>
      <c r="F51" s="53"/>
      <c r="G51" s="53"/>
      <c r="H51" s="53"/>
      <c r="I51" s="53"/>
      <c r="J51" s="356"/>
    </row>
    <row r="52" spans="1:10" s="8" customFormat="1" ht="20.100000000000001" customHeight="1">
      <c r="A52" s="14"/>
      <c r="B52" s="53"/>
      <c r="C52" s="53"/>
      <c r="D52" s="53"/>
      <c r="E52" s="53"/>
      <c r="F52" s="53"/>
      <c r="G52" s="53"/>
      <c r="H52" s="53"/>
      <c r="I52" s="53"/>
      <c r="J52" s="356"/>
    </row>
    <row r="53" spans="1:10" s="8" customFormat="1" ht="20.100000000000001" customHeight="1">
      <c r="A53" s="14"/>
      <c r="B53" s="53"/>
      <c r="C53" s="53"/>
      <c r="D53" s="53"/>
      <c r="E53" s="53"/>
      <c r="F53" s="53"/>
      <c r="G53" s="53"/>
      <c r="H53" s="53"/>
      <c r="I53" s="53"/>
      <c r="J53" s="356"/>
    </row>
    <row r="54" spans="1:10" s="8" customFormat="1" ht="20.100000000000001" customHeight="1">
      <c r="A54" s="14"/>
      <c r="B54" s="53"/>
      <c r="C54" s="53"/>
      <c r="D54" s="53"/>
      <c r="E54" s="53"/>
      <c r="F54" s="53"/>
      <c r="G54" s="53"/>
      <c r="H54" s="53"/>
      <c r="I54" s="53"/>
      <c r="J54" s="356"/>
    </row>
    <row r="55" spans="1:10" s="8" customFormat="1" ht="20.100000000000001" customHeight="1">
      <c r="A55" s="14"/>
      <c r="B55" s="53"/>
      <c r="C55" s="53"/>
      <c r="D55" s="53"/>
      <c r="E55" s="53"/>
      <c r="F55" s="53"/>
      <c r="G55" s="53"/>
      <c r="H55" s="53"/>
      <c r="I55" s="53"/>
      <c r="J55" s="356"/>
    </row>
    <row r="56" spans="1:10" s="8" customFormat="1" ht="20.100000000000001" customHeight="1">
      <c r="A56" s="14"/>
      <c r="B56" s="53"/>
      <c r="C56" s="53"/>
      <c r="D56" s="53"/>
      <c r="E56" s="53"/>
      <c r="F56" s="53"/>
      <c r="G56" s="53"/>
      <c r="H56" s="53"/>
      <c r="I56" s="53"/>
      <c r="J56" s="356"/>
    </row>
    <row r="57" spans="1:10" s="8" customFormat="1" ht="20.100000000000001" customHeight="1">
      <c r="A57" s="14"/>
      <c r="B57" s="53"/>
      <c r="C57" s="53"/>
      <c r="D57" s="53"/>
      <c r="E57" s="53"/>
      <c r="F57" s="53"/>
      <c r="G57" s="53"/>
      <c r="H57" s="53"/>
      <c r="I57" s="53"/>
      <c r="J57" s="356"/>
    </row>
    <row r="58" spans="1:10" s="8" customFormat="1" ht="20.100000000000001" customHeight="1">
      <c r="A58" s="14"/>
      <c r="B58" s="53"/>
      <c r="C58" s="53"/>
      <c r="D58" s="53"/>
      <c r="E58" s="53"/>
      <c r="F58" s="53"/>
      <c r="G58" s="53"/>
      <c r="H58" s="53"/>
      <c r="I58" s="53"/>
      <c r="J58" s="356"/>
    </row>
    <row r="59" spans="1:10" s="8" customFormat="1" ht="20.100000000000001" customHeight="1">
      <c r="A59" s="14"/>
      <c r="B59" s="53"/>
      <c r="C59" s="53"/>
      <c r="D59" s="53"/>
      <c r="E59" s="53"/>
      <c r="F59" s="53"/>
      <c r="G59" s="53"/>
      <c r="H59" s="53"/>
      <c r="I59" s="53"/>
      <c r="J59" s="356"/>
    </row>
    <row r="60" spans="1:10" s="8" customFormat="1" ht="20.100000000000001" customHeight="1">
      <c r="A60" s="14"/>
      <c r="B60" s="53"/>
      <c r="C60" s="53"/>
      <c r="D60" s="53"/>
      <c r="E60" s="53"/>
      <c r="F60" s="53"/>
      <c r="G60" s="53"/>
      <c r="H60" s="53"/>
      <c r="I60" s="53"/>
      <c r="J60" s="356"/>
    </row>
    <row r="61" spans="1:10" s="8" customFormat="1" ht="20.100000000000001" customHeight="1">
      <c r="A61" s="14"/>
      <c r="B61" s="53"/>
      <c r="C61" s="53"/>
      <c r="D61" s="53"/>
      <c r="E61" s="53"/>
      <c r="F61" s="53"/>
      <c r="G61" s="53"/>
      <c r="H61" s="53"/>
      <c r="I61" s="53"/>
      <c r="J61" s="356"/>
    </row>
    <row r="62" spans="1:10" s="8" customFormat="1" ht="20.100000000000001" customHeight="1">
      <c r="A62" s="14"/>
      <c r="B62" s="53"/>
      <c r="C62" s="53"/>
      <c r="D62" s="53"/>
      <c r="E62" s="53"/>
      <c r="F62" s="53"/>
      <c r="G62" s="53"/>
      <c r="H62" s="53"/>
      <c r="I62" s="53"/>
      <c r="J62" s="356"/>
    </row>
    <row r="63" spans="1:10" s="8" customFormat="1" ht="20.100000000000001" customHeight="1">
      <c r="A63" s="14"/>
      <c r="B63" s="53"/>
      <c r="C63" s="53"/>
      <c r="D63" s="53"/>
      <c r="E63" s="53"/>
      <c r="F63" s="53"/>
      <c r="G63" s="53"/>
      <c r="H63" s="53"/>
      <c r="I63" s="53"/>
      <c r="J63" s="356"/>
    </row>
    <row r="64" spans="1:10" s="8" customFormat="1" ht="20.100000000000001" customHeight="1">
      <c r="A64" s="14"/>
      <c r="B64" s="53"/>
      <c r="C64" s="53"/>
      <c r="D64" s="53"/>
      <c r="E64" s="53"/>
      <c r="F64" s="53"/>
      <c r="G64" s="53"/>
      <c r="H64" s="53"/>
      <c r="I64" s="53"/>
      <c r="J64" s="356"/>
    </row>
    <row r="65" spans="1:10" s="8" customFormat="1" ht="20.100000000000001" customHeight="1">
      <c r="A65" s="14"/>
      <c r="B65" s="53"/>
      <c r="C65" s="53"/>
      <c r="D65" s="53"/>
      <c r="E65" s="53"/>
      <c r="F65" s="53"/>
      <c r="G65" s="53"/>
      <c r="H65" s="53"/>
      <c r="I65" s="53"/>
      <c r="J65" s="356"/>
    </row>
    <row r="66" spans="1:10" s="8" customFormat="1" ht="20.100000000000001" customHeight="1">
      <c r="A66" s="14"/>
      <c r="B66" s="53"/>
      <c r="C66" s="53"/>
      <c r="D66" s="53"/>
      <c r="E66" s="53"/>
      <c r="F66" s="53"/>
      <c r="G66" s="53"/>
      <c r="H66" s="53"/>
      <c r="I66" s="53"/>
      <c r="J66" s="356"/>
    </row>
    <row r="67" spans="1:10" s="8" customFormat="1" ht="20.100000000000001" customHeight="1">
      <c r="A67" s="14"/>
      <c r="B67" s="53"/>
      <c r="C67" s="53"/>
      <c r="D67" s="53"/>
      <c r="E67" s="53"/>
      <c r="F67" s="53"/>
      <c r="G67" s="53"/>
      <c r="H67" s="53"/>
      <c r="I67" s="53"/>
      <c r="J67" s="356"/>
    </row>
    <row r="68" spans="1:10" s="8" customFormat="1" ht="20.100000000000001" customHeight="1">
      <c r="A68" s="14"/>
      <c r="B68" s="53"/>
      <c r="C68" s="53"/>
      <c r="D68" s="53"/>
      <c r="E68" s="53"/>
      <c r="F68" s="53"/>
      <c r="G68" s="53"/>
      <c r="H68" s="53"/>
      <c r="I68" s="53"/>
      <c r="J68" s="356"/>
    </row>
    <row r="69" spans="1:10" s="8" customFormat="1" ht="20.100000000000001" customHeight="1">
      <c r="A69" s="14"/>
      <c r="B69" s="53"/>
      <c r="C69" s="53"/>
      <c r="D69" s="53"/>
      <c r="E69" s="53"/>
      <c r="F69" s="53"/>
      <c r="G69" s="53"/>
      <c r="H69" s="53"/>
      <c r="I69" s="53"/>
      <c r="J69" s="356"/>
    </row>
    <row r="70" spans="1:10" s="8" customFormat="1" ht="20.100000000000001" customHeight="1">
      <c r="A70" s="14"/>
      <c r="B70" s="53"/>
      <c r="C70" s="53"/>
      <c r="D70" s="53"/>
      <c r="E70" s="53"/>
      <c r="F70" s="53"/>
      <c r="G70" s="53"/>
      <c r="H70" s="53"/>
      <c r="I70" s="53"/>
      <c r="J70" s="356"/>
    </row>
    <row r="71" spans="1:10" s="8" customFormat="1" ht="20.100000000000001" customHeight="1">
      <c r="A71" s="14"/>
      <c r="B71" s="53"/>
      <c r="C71" s="53"/>
      <c r="D71" s="53"/>
      <c r="E71" s="53"/>
      <c r="F71" s="53"/>
      <c r="G71" s="53"/>
      <c r="H71" s="53"/>
      <c r="I71" s="53"/>
      <c r="J71" s="356"/>
    </row>
    <row r="72" spans="1:10" s="8" customFormat="1" ht="20.100000000000001" customHeight="1">
      <c r="A72" s="14"/>
      <c r="B72" s="53"/>
      <c r="C72" s="53"/>
      <c r="D72" s="53"/>
      <c r="E72" s="53"/>
      <c r="F72" s="53"/>
      <c r="G72" s="53"/>
      <c r="H72" s="53"/>
      <c r="I72" s="53"/>
      <c r="J72" s="356"/>
    </row>
    <row r="73" spans="1:10" s="8" customFormat="1" ht="20.100000000000001" customHeight="1">
      <c r="A73" s="14"/>
      <c r="B73" s="53"/>
      <c r="C73" s="53"/>
      <c r="D73" s="53"/>
      <c r="E73" s="53"/>
      <c r="F73" s="53"/>
      <c r="G73" s="53"/>
      <c r="H73" s="53"/>
      <c r="I73" s="53"/>
      <c r="J73" s="356"/>
    </row>
    <row r="74" spans="1:10" s="8" customFormat="1" ht="20.100000000000001" customHeight="1">
      <c r="A74" s="14"/>
      <c r="B74" s="53"/>
      <c r="C74" s="53"/>
      <c r="D74" s="53"/>
      <c r="E74" s="53"/>
      <c r="F74" s="53"/>
      <c r="G74" s="53"/>
      <c r="H74" s="53"/>
      <c r="I74" s="53"/>
      <c r="J74" s="356"/>
    </row>
    <row r="75" spans="1:10" s="8" customFormat="1" ht="20.100000000000001" customHeight="1">
      <c r="B75" s="50"/>
      <c r="C75" s="50"/>
      <c r="D75" s="50"/>
      <c r="E75" s="50"/>
      <c r="F75" s="50"/>
      <c r="G75" s="50"/>
      <c r="H75" s="50"/>
      <c r="I75" s="50"/>
      <c r="J75" s="356"/>
    </row>
    <row r="76" spans="1:10" s="8" customFormat="1" ht="20.100000000000001" customHeight="1">
      <c r="B76" s="50"/>
      <c r="C76" s="50"/>
      <c r="D76" s="50"/>
      <c r="E76" s="50"/>
      <c r="F76" s="50"/>
      <c r="G76" s="50"/>
      <c r="H76" s="50"/>
      <c r="I76" s="50"/>
      <c r="J76" s="356"/>
    </row>
    <row r="77" spans="1:10" s="8" customFormat="1" ht="20.100000000000001" customHeight="1">
      <c r="B77" s="50"/>
      <c r="C77" s="50"/>
      <c r="D77" s="50"/>
      <c r="E77" s="50"/>
      <c r="F77" s="50"/>
      <c r="G77" s="50"/>
      <c r="H77" s="50"/>
      <c r="I77" s="50"/>
      <c r="J77" s="356"/>
    </row>
    <row r="78" spans="1:10" s="8" customFormat="1" ht="20.100000000000001" customHeight="1">
      <c r="B78" s="50"/>
      <c r="C78" s="50"/>
      <c r="D78" s="50"/>
      <c r="E78" s="50"/>
      <c r="F78" s="50"/>
      <c r="G78" s="50"/>
      <c r="H78" s="50"/>
      <c r="I78" s="50"/>
      <c r="J78" s="356"/>
    </row>
    <row r="79" spans="1:10" s="8" customFormat="1" ht="20.100000000000001" customHeight="1">
      <c r="B79" s="50"/>
      <c r="C79" s="50"/>
      <c r="D79" s="50"/>
      <c r="E79" s="50"/>
      <c r="F79" s="50"/>
      <c r="G79" s="50"/>
      <c r="H79" s="50"/>
      <c r="I79" s="50"/>
      <c r="J79" s="356"/>
    </row>
    <row r="80" spans="1:10" s="8" customFormat="1" ht="20.100000000000001" customHeight="1">
      <c r="B80" s="50"/>
      <c r="C80" s="50"/>
      <c r="D80" s="50"/>
      <c r="E80" s="50"/>
      <c r="F80" s="50"/>
      <c r="G80" s="50"/>
      <c r="H80" s="50"/>
      <c r="I80" s="50"/>
      <c r="J80" s="356"/>
    </row>
    <row r="81" spans="2:10" s="8" customFormat="1" ht="20.100000000000001" customHeight="1">
      <c r="B81" s="50"/>
      <c r="C81" s="50"/>
      <c r="D81" s="50"/>
      <c r="E81" s="50"/>
      <c r="F81" s="50"/>
      <c r="G81" s="50"/>
      <c r="H81" s="50"/>
      <c r="I81" s="50"/>
      <c r="J81" s="356"/>
    </row>
    <row r="82" spans="2:10" s="8" customFormat="1" ht="20.100000000000001" customHeight="1">
      <c r="B82" s="50"/>
      <c r="C82" s="50"/>
      <c r="D82" s="50"/>
      <c r="E82" s="50"/>
      <c r="F82" s="50"/>
      <c r="G82" s="50"/>
      <c r="H82" s="50"/>
      <c r="I82" s="50"/>
      <c r="J82" s="356"/>
    </row>
    <row r="83" spans="2:10" s="8" customFormat="1" ht="20.100000000000001" customHeight="1">
      <c r="B83" s="50"/>
      <c r="C83" s="50"/>
      <c r="D83" s="50"/>
      <c r="E83" s="50"/>
      <c r="F83" s="50"/>
      <c r="G83" s="50"/>
      <c r="H83" s="50"/>
      <c r="I83" s="50"/>
      <c r="J83" s="356"/>
    </row>
    <row r="84" spans="2:10" s="8" customFormat="1" ht="20.100000000000001" customHeight="1">
      <c r="B84" s="50"/>
      <c r="C84" s="50"/>
      <c r="D84" s="50"/>
      <c r="E84" s="50"/>
      <c r="F84" s="50"/>
      <c r="G84" s="50"/>
      <c r="H84" s="50"/>
      <c r="I84" s="50"/>
      <c r="J84" s="356"/>
    </row>
    <row r="85" spans="2:10" s="8" customFormat="1" ht="20.100000000000001" customHeight="1">
      <c r="B85" s="50"/>
      <c r="C85" s="50"/>
      <c r="D85" s="50"/>
      <c r="E85" s="50"/>
      <c r="F85" s="50"/>
      <c r="G85" s="50"/>
      <c r="H85" s="50"/>
      <c r="I85" s="50"/>
      <c r="J85" s="356"/>
    </row>
    <row r="86" spans="2:10" s="8" customFormat="1" ht="20.100000000000001" customHeight="1">
      <c r="B86" s="50"/>
      <c r="C86" s="50"/>
      <c r="D86" s="50"/>
      <c r="E86" s="50"/>
      <c r="F86" s="50"/>
      <c r="G86" s="50"/>
      <c r="H86" s="50"/>
      <c r="I86" s="50"/>
      <c r="J86" s="356"/>
    </row>
    <row r="87" spans="2:10" s="8" customFormat="1" ht="20.100000000000001" customHeight="1">
      <c r="B87" s="50"/>
      <c r="C87" s="50"/>
      <c r="D87" s="50"/>
      <c r="E87" s="50"/>
      <c r="F87" s="50"/>
      <c r="G87" s="50"/>
      <c r="H87" s="50"/>
      <c r="I87" s="50"/>
      <c r="J87" s="356"/>
    </row>
    <row r="88" spans="2:10" s="8" customFormat="1" ht="20.100000000000001" customHeight="1">
      <c r="B88" s="50"/>
      <c r="C88" s="50"/>
      <c r="D88" s="50"/>
      <c r="E88" s="50"/>
      <c r="F88" s="50"/>
      <c r="G88" s="50"/>
      <c r="H88" s="50"/>
      <c r="I88" s="50"/>
      <c r="J88" s="356"/>
    </row>
    <row r="89" spans="2:10" s="8" customFormat="1" ht="20.100000000000001" customHeight="1">
      <c r="B89" s="50"/>
      <c r="C89" s="50"/>
      <c r="D89" s="50"/>
      <c r="E89" s="50"/>
      <c r="F89" s="50"/>
      <c r="G89" s="50"/>
      <c r="H89" s="50"/>
      <c r="I89" s="50"/>
      <c r="J89" s="356"/>
    </row>
    <row r="90" spans="2:10" s="8" customFormat="1" ht="20.100000000000001" customHeight="1">
      <c r="B90" s="50"/>
      <c r="C90" s="50"/>
      <c r="D90" s="50"/>
      <c r="E90" s="50"/>
      <c r="F90" s="50"/>
      <c r="G90" s="50"/>
      <c r="H90" s="50"/>
      <c r="I90" s="50"/>
      <c r="J90" s="356"/>
    </row>
    <row r="91" spans="2:10" s="8" customFormat="1" ht="20.100000000000001" customHeight="1">
      <c r="B91" s="50"/>
      <c r="C91" s="50"/>
      <c r="D91" s="50"/>
      <c r="E91" s="50"/>
      <c r="F91" s="50"/>
      <c r="G91" s="50"/>
      <c r="H91" s="50"/>
      <c r="I91" s="50"/>
      <c r="J91" s="356"/>
    </row>
    <row r="92" spans="2:10" s="8" customFormat="1" ht="20.100000000000001" customHeight="1">
      <c r="B92" s="50"/>
      <c r="C92" s="50"/>
      <c r="D92" s="50"/>
      <c r="E92" s="50"/>
      <c r="F92" s="50"/>
      <c r="G92" s="50"/>
      <c r="H92" s="50"/>
      <c r="I92" s="50"/>
      <c r="J92" s="356"/>
    </row>
    <row r="93" spans="2:10" s="8" customFormat="1" ht="20.100000000000001" customHeight="1">
      <c r="B93" s="50"/>
      <c r="C93" s="50"/>
      <c r="D93" s="50"/>
      <c r="E93" s="50"/>
      <c r="F93" s="50"/>
      <c r="G93" s="50"/>
      <c r="H93" s="50"/>
      <c r="I93" s="50"/>
      <c r="J93" s="356"/>
    </row>
    <row r="94" spans="2:10" s="8" customFormat="1" ht="20.100000000000001" customHeight="1">
      <c r="B94" s="50"/>
      <c r="C94" s="50"/>
      <c r="D94" s="50"/>
      <c r="E94" s="50"/>
      <c r="F94" s="50"/>
      <c r="G94" s="50"/>
      <c r="H94" s="50"/>
      <c r="I94" s="50"/>
      <c r="J94" s="356"/>
    </row>
    <row r="95" spans="2:10" s="8" customFormat="1" ht="20.100000000000001" customHeight="1">
      <c r="B95" s="50"/>
      <c r="C95" s="50"/>
      <c r="D95" s="50"/>
      <c r="E95" s="50"/>
      <c r="F95" s="50"/>
      <c r="G95" s="50"/>
      <c r="H95" s="50"/>
      <c r="I95" s="50"/>
      <c r="J95" s="356"/>
    </row>
    <row r="96" spans="2:10" s="8" customFormat="1" ht="20.100000000000001" customHeight="1">
      <c r="B96" s="50"/>
      <c r="C96" s="50"/>
      <c r="D96" s="50"/>
      <c r="E96" s="50"/>
      <c r="F96" s="50"/>
      <c r="G96" s="50"/>
      <c r="H96" s="50"/>
      <c r="I96" s="50"/>
      <c r="J96" s="356"/>
    </row>
    <row r="97" spans="2:10" s="8" customFormat="1" ht="20.100000000000001" customHeight="1">
      <c r="B97" s="50"/>
      <c r="C97" s="50"/>
      <c r="D97" s="50"/>
      <c r="E97" s="50"/>
      <c r="F97" s="50"/>
      <c r="G97" s="50"/>
      <c r="H97" s="50"/>
      <c r="I97" s="50"/>
      <c r="J97" s="356"/>
    </row>
    <row r="98" spans="2:10" s="8" customFormat="1" ht="20.100000000000001" customHeight="1">
      <c r="B98" s="50"/>
      <c r="C98" s="50"/>
      <c r="D98" s="50"/>
      <c r="E98" s="50"/>
      <c r="F98" s="50"/>
      <c r="G98" s="50"/>
      <c r="H98" s="50"/>
      <c r="I98" s="50"/>
      <c r="J98" s="356"/>
    </row>
    <row r="99" spans="2:10" s="8" customFormat="1" ht="20.100000000000001" customHeight="1">
      <c r="B99" s="50"/>
      <c r="C99" s="50"/>
      <c r="D99" s="50"/>
      <c r="E99" s="50"/>
      <c r="F99" s="50"/>
      <c r="G99" s="50"/>
      <c r="H99" s="50"/>
      <c r="I99" s="50"/>
      <c r="J99" s="356"/>
    </row>
    <row r="100" spans="2:10" s="8" customFormat="1" ht="20.100000000000001" customHeight="1">
      <c r="B100" s="50"/>
      <c r="C100" s="50"/>
      <c r="D100" s="50"/>
      <c r="E100" s="50"/>
      <c r="F100" s="50"/>
      <c r="G100" s="50"/>
      <c r="H100" s="50"/>
      <c r="I100" s="50"/>
      <c r="J100" s="356"/>
    </row>
    <row r="101" spans="2:10" s="8" customFormat="1" ht="20.100000000000001" customHeight="1">
      <c r="B101" s="50"/>
      <c r="C101" s="50"/>
      <c r="D101" s="50"/>
      <c r="E101" s="50"/>
      <c r="F101" s="50"/>
      <c r="G101" s="50"/>
      <c r="H101" s="50"/>
      <c r="I101" s="50"/>
      <c r="J101" s="356"/>
    </row>
    <row r="102" spans="2:10" s="8" customFormat="1" ht="20.100000000000001" customHeight="1">
      <c r="B102" s="50"/>
      <c r="C102" s="50"/>
      <c r="D102" s="50"/>
      <c r="E102" s="50"/>
      <c r="F102" s="50"/>
      <c r="G102" s="50"/>
      <c r="H102" s="50"/>
      <c r="I102" s="50"/>
      <c r="J102" s="356"/>
    </row>
    <row r="103" spans="2:10" s="8" customFormat="1" ht="20.100000000000001" customHeight="1">
      <c r="B103" s="50"/>
      <c r="C103" s="50"/>
      <c r="D103" s="50"/>
      <c r="E103" s="50"/>
      <c r="F103" s="50"/>
      <c r="G103" s="50"/>
      <c r="H103" s="50"/>
      <c r="I103" s="50"/>
      <c r="J103" s="356"/>
    </row>
    <row r="104" spans="2:10" s="8" customFormat="1" ht="20.100000000000001" customHeight="1">
      <c r="B104" s="50"/>
      <c r="C104" s="50"/>
      <c r="D104" s="50"/>
      <c r="E104" s="50"/>
      <c r="F104" s="50"/>
      <c r="G104" s="50"/>
      <c r="H104" s="50"/>
      <c r="I104" s="50"/>
      <c r="J104" s="356"/>
    </row>
    <row r="105" spans="2:10" s="8" customFormat="1" ht="20.100000000000001" customHeight="1">
      <c r="B105" s="50"/>
      <c r="C105" s="50"/>
      <c r="D105" s="50"/>
      <c r="E105" s="50"/>
      <c r="F105" s="50"/>
      <c r="G105" s="50"/>
      <c r="H105" s="50"/>
      <c r="I105" s="50"/>
      <c r="J105" s="356"/>
    </row>
    <row r="106" spans="2:10" s="8" customFormat="1" ht="20.100000000000001" customHeight="1">
      <c r="B106" s="50"/>
      <c r="C106" s="50"/>
      <c r="D106" s="50"/>
      <c r="E106" s="50"/>
      <c r="F106" s="50"/>
      <c r="G106" s="50"/>
      <c r="H106" s="50"/>
      <c r="I106" s="50"/>
      <c r="J106" s="356"/>
    </row>
    <row r="107" spans="2:10" s="8" customFormat="1" ht="20.100000000000001" customHeight="1">
      <c r="B107" s="50"/>
      <c r="C107" s="50"/>
      <c r="D107" s="50"/>
      <c r="E107" s="50"/>
      <c r="F107" s="50"/>
      <c r="G107" s="50"/>
      <c r="H107" s="50"/>
      <c r="I107" s="50"/>
      <c r="J107" s="356"/>
    </row>
    <row r="108" spans="2:10" s="8" customFormat="1" ht="20.100000000000001" customHeight="1">
      <c r="B108" s="50"/>
      <c r="C108" s="50"/>
      <c r="D108" s="50"/>
      <c r="E108" s="50"/>
      <c r="F108" s="50"/>
      <c r="G108" s="50"/>
      <c r="H108" s="50"/>
      <c r="I108" s="50"/>
      <c r="J108" s="356"/>
    </row>
    <row r="109" spans="2:10" s="8" customFormat="1" ht="20.100000000000001" customHeight="1">
      <c r="B109" s="50"/>
      <c r="C109" s="50"/>
      <c r="D109" s="50"/>
      <c r="E109" s="50"/>
      <c r="F109" s="50"/>
      <c r="G109" s="50"/>
      <c r="H109" s="50"/>
      <c r="I109" s="50"/>
      <c r="J109" s="356"/>
    </row>
    <row r="110" spans="2:10" s="8" customFormat="1" ht="20.100000000000001" customHeight="1">
      <c r="B110" s="50"/>
      <c r="C110" s="50"/>
      <c r="D110" s="50"/>
      <c r="E110" s="50"/>
      <c r="F110" s="50"/>
      <c r="G110" s="50"/>
      <c r="H110" s="50"/>
      <c r="I110" s="50"/>
      <c r="J110" s="356"/>
    </row>
    <row r="111" spans="2:10" s="8" customFormat="1" ht="20.100000000000001" customHeight="1">
      <c r="B111" s="50"/>
      <c r="C111" s="50"/>
      <c r="D111" s="50"/>
      <c r="E111" s="50"/>
      <c r="F111" s="50"/>
      <c r="G111" s="50"/>
      <c r="H111" s="50"/>
      <c r="I111" s="50"/>
      <c r="J111" s="356"/>
    </row>
    <row r="112" spans="2:10" s="8" customFormat="1" ht="20.100000000000001" customHeight="1">
      <c r="B112" s="50"/>
      <c r="C112" s="50"/>
      <c r="D112" s="50"/>
      <c r="E112" s="50"/>
      <c r="F112" s="50"/>
      <c r="G112" s="50"/>
      <c r="H112" s="50"/>
      <c r="I112" s="50"/>
      <c r="J112" s="356"/>
    </row>
    <row r="113" spans="2:10" s="8" customFormat="1" ht="20.100000000000001" customHeight="1">
      <c r="B113" s="50"/>
      <c r="C113" s="50"/>
      <c r="D113" s="50"/>
      <c r="E113" s="50"/>
      <c r="F113" s="50"/>
      <c r="G113" s="50"/>
      <c r="H113" s="50"/>
      <c r="I113" s="50"/>
      <c r="J113" s="356"/>
    </row>
    <row r="114" spans="2:10" s="8" customFormat="1" ht="20.100000000000001" customHeight="1">
      <c r="B114" s="50"/>
      <c r="C114" s="50"/>
      <c r="D114" s="50"/>
      <c r="E114" s="50"/>
      <c r="F114" s="50"/>
      <c r="G114" s="50"/>
      <c r="H114" s="50"/>
      <c r="I114" s="50"/>
      <c r="J114" s="356"/>
    </row>
    <row r="115" spans="2:10" s="8" customFormat="1" ht="20.100000000000001" customHeight="1">
      <c r="B115" s="50"/>
      <c r="C115" s="50"/>
      <c r="D115" s="50"/>
      <c r="E115" s="50"/>
      <c r="F115" s="50"/>
      <c r="G115" s="50"/>
      <c r="H115" s="50"/>
      <c r="I115" s="50"/>
      <c r="J115" s="356"/>
    </row>
    <row r="116" spans="2:10" s="8" customFormat="1" ht="20.100000000000001" customHeight="1">
      <c r="B116" s="50"/>
      <c r="C116" s="50"/>
      <c r="D116" s="50"/>
      <c r="E116" s="50"/>
      <c r="F116" s="50"/>
      <c r="G116" s="50"/>
      <c r="H116" s="50"/>
      <c r="I116" s="50"/>
      <c r="J116" s="356"/>
    </row>
    <row r="117" spans="2:10" s="8" customFormat="1" ht="20.100000000000001" customHeight="1">
      <c r="B117" s="50"/>
      <c r="C117" s="50"/>
      <c r="D117" s="50"/>
      <c r="E117" s="50"/>
      <c r="F117" s="50"/>
      <c r="G117" s="50"/>
      <c r="H117" s="50"/>
      <c r="I117" s="50"/>
      <c r="J117" s="356"/>
    </row>
    <row r="118" spans="2:10" s="8" customFormat="1" ht="20.100000000000001" customHeight="1">
      <c r="B118" s="50"/>
      <c r="C118" s="50"/>
      <c r="D118" s="50"/>
      <c r="E118" s="50"/>
      <c r="F118" s="50"/>
      <c r="G118" s="50"/>
      <c r="H118" s="50"/>
      <c r="I118" s="50"/>
      <c r="J118" s="356"/>
    </row>
    <row r="119" spans="2:10" s="8" customFormat="1" ht="20.100000000000001" customHeight="1">
      <c r="B119" s="50"/>
      <c r="C119" s="50"/>
      <c r="D119" s="50"/>
      <c r="E119" s="50"/>
      <c r="F119" s="50"/>
      <c r="G119" s="50"/>
      <c r="H119" s="50"/>
      <c r="I119" s="50"/>
      <c r="J119" s="356"/>
    </row>
    <row r="120" spans="2:10" s="8" customFormat="1" ht="20.100000000000001" customHeight="1">
      <c r="B120" s="50"/>
      <c r="C120" s="50"/>
      <c r="D120" s="50"/>
      <c r="E120" s="50"/>
      <c r="F120" s="50"/>
      <c r="G120" s="50"/>
      <c r="H120" s="50"/>
      <c r="I120" s="50"/>
      <c r="J120" s="356"/>
    </row>
    <row r="121" spans="2:10" s="8" customFormat="1" ht="20.100000000000001" customHeight="1">
      <c r="B121" s="50"/>
      <c r="C121" s="50"/>
      <c r="D121" s="50"/>
      <c r="E121" s="50"/>
      <c r="F121" s="50"/>
      <c r="G121" s="50"/>
      <c r="H121" s="50"/>
      <c r="I121" s="50"/>
      <c r="J121" s="356"/>
    </row>
    <row r="122" spans="2:10" s="8" customFormat="1" ht="20.100000000000001" customHeight="1">
      <c r="B122" s="50"/>
      <c r="C122" s="50"/>
      <c r="D122" s="50"/>
      <c r="E122" s="50"/>
      <c r="F122" s="50"/>
      <c r="G122" s="50"/>
      <c r="H122" s="50"/>
      <c r="I122" s="50"/>
      <c r="J122" s="356"/>
    </row>
    <row r="123" spans="2:10" s="8" customFormat="1" ht="20.100000000000001" customHeight="1">
      <c r="B123" s="50"/>
      <c r="C123" s="50"/>
      <c r="D123" s="50"/>
      <c r="E123" s="50"/>
      <c r="F123" s="50"/>
      <c r="G123" s="50"/>
      <c r="H123" s="50"/>
      <c r="I123" s="50"/>
      <c r="J123" s="356"/>
    </row>
    <row r="124" spans="2:10" s="8" customFormat="1" ht="20.100000000000001" customHeight="1">
      <c r="B124" s="50"/>
      <c r="C124" s="50"/>
      <c r="D124" s="50"/>
      <c r="E124" s="50"/>
      <c r="F124" s="50"/>
      <c r="G124" s="50"/>
      <c r="H124" s="50"/>
      <c r="I124" s="50"/>
      <c r="J124" s="356"/>
    </row>
    <row r="125" spans="2:10" s="8" customFormat="1" ht="20.100000000000001" customHeight="1">
      <c r="B125" s="50"/>
      <c r="C125" s="50"/>
      <c r="D125" s="50"/>
      <c r="E125" s="50"/>
      <c r="F125" s="50"/>
      <c r="G125" s="50"/>
      <c r="H125" s="50"/>
      <c r="I125" s="50"/>
      <c r="J125" s="356"/>
    </row>
    <row r="126" spans="2:10" s="8" customFormat="1" ht="20.100000000000001" customHeight="1">
      <c r="B126" s="50"/>
      <c r="C126" s="50"/>
      <c r="D126" s="50"/>
      <c r="E126" s="50"/>
      <c r="F126" s="50"/>
      <c r="G126" s="50"/>
      <c r="H126" s="50"/>
      <c r="I126" s="50"/>
      <c r="J126" s="356"/>
    </row>
    <row r="127" spans="2:10" s="8" customFormat="1" ht="20.100000000000001" customHeight="1">
      <c r="B127" s="50"/>
      <c r="C127" s="50"/>
      <c r="D127" s="50"/>
      <c r="E127" s="50"/>
      <c r="F127" s="50"/>
      <c r="G127" s="50"/>
      <c r="H127" s="50"/>
      <c r="I127" s="50"/>
      <c r="J127" s="356"/>
    </row>
    <row r="128" spans="2:10" s="8" customFormat="1" ht="20.100000000000001" customHeight="1">
      <c r="B128" s="50"/>
      <c r="C128" s="50"/>
      <c r="D128" s="50"/>
      <c r="E128" s="50"/>
      <c r="F128" s="50"/>
      <c r="G128" s="50"/>
      <c r="H128" s="50"/>
      <c r="I128" s="50"/>
      <c r="J128" s="356"/>
    </row>
    <row r="129" spans="2:10" s="8" customFormat="1" ht="20.100000000000001" customHeight="1">
      <c r="B129" s="50"/>
      <c r="C129" s="50"/>
      <c r="D129" s="50"/>
      <c r="E129" s="50"/>
      <c r="F129" s="50"/>
      <c r="G129" s="50"/>
      <c r="H129" s="50"/>
      <c r="I129" s="50"/>
      <c r="J129" s="356"/>
    </row>
    <row r="130" spans="2:10" s="8" customFormat="1" ht="20.100000000000001" customHeight="1">
      <c r="B130" s="50"/>
      <c r="C130" s="50"/>
      <c r="D130" s="50"/>
      <c r="E130" s="50"/>
      <c r="F130" s="50"/>
      <c r="G130" s="50"/>
      <c r="H130" s="50"/>
      <c r="I130" s="50"/>
      <c r="J130" s="356"/>
    </row>
    <row r="131" spans="2:10" s="8" customFormat="1" ht="20.100000000000001" customHeight="1">
      <c r="B131" s="50"/>
      <c r="C131" s="50"/>
      <c r="D131" s="50"/>
      <c r="E131" s="50"/>
      <c r="F131" s="50"/>
      <c r="G131" s="50"/>
      <c r="H131" s="50"/>
      <c r="I131" s="50"/>
      <c r="J131" s="356"/>
    </row>
    <row r="132" spans="2:10" s="8" customFormat="1" ht="20.100000000000001" customHeight="1">
      <c r="B132" s="50"/>
      <c r="C132" s="50"/>
      <c r="D132" s="50"/>
      <c r="E132" s="50"/>
      <c r="F132" s="50"/>
      <c r="G132" s="50"/>
      <c r="H132" s="50"/>
      <c r="I132" s="50"/>
      <c r="J132" s="356"/>
    </row>
    <row r="133" spans="2:10" s="8" customFormat="1" ht="20.100000000000001" customHeight="1">
      <c r="B133" s="50"/>
      <c r="C133" s="50"/>
      <c r="D133" s="50"/>
      <c r="E133" s="50"/>
      <c r="F133" s="50"/>
      <c r="G133" s="50"/>
      <c r="H133" s="50"/>
      <c r="I133" s="50"/>
      <c r="J133" s="356"/>
    </row>
    <row r="134" spans="2:10" s="8" customFormat="1" ht="20.100000000000001" customHeight="1">
      <c r="B134" s="50"/>
      <c r="C134" s="50"/>
      <c r="D134" s="50"/>
      <c r="E134" s="50"/>
      <c r="F134" s="50"/>
      <c r="G134" s="50"/>
      <c r="H134" s="50"/>
      <c r="I134" s="50"/>
      <c r="J134" s="356"/>
    </row>
    <row r="135" spans="2:10" s="8" customFormat="1" ht="20.100000000000001" customHeight="1">
      <c r="B135" s="50"/>
      <c r="C135" s="50"/>
      <c r="D135" s="50"/>
      <c r="E135" s="50"/>
      <c r="F135" s="50"/>
      <c r="G135" s="50"/>
      <c r="H135" s="50"/>
      <c r="I135" s="50"/>
      <c r="J135" s="356"/>
    </row>
    <row r="136" spans="2:10" s="8" customFormat="1" ht="20.100000000000001" customHeight="1">
      <c r="B136" s="50"/>
      <c r="C136" s="50"/>
      <c r="D136" s="50"/>
      <c r="E136" s="50"/>
      <c r="F136" s="50"/>
      <c r="G136" s="50"/>
      <c r="H136" s="50"/>
      <c r="I136" s="50"/>
      <c r="J136" s="356"/>
    </row>
    <row r="137" spans="2:10" s="8" customFormat="1" ht="20.100000000000001" customHeight="1">
      <c r="B137" s="50"/>
      <c r="C137" s="50"/>
      <c r="D137" s="50"/>
      <c r="E137" s="50"/>
      <c r="F137" s="50"/>
      <c r="G137" s="50"/>
      <c r="H137" s="50"/>
      <c r="I137" s="50"/>
      <c r="J137" s="356"/>
    </row>
    <row r="138" spans="2:10" s="8" customFormat="1" ht="20.100000000000001" customHeight="1">
      <c r="B138" s="50"/>
      <c r="C138" s="50"/>
      <c r="D138" s="50"/>
      <c r="E138" s="50"/>
      <c r="F138" s="50"/>
      <c r="G138" s="50"/>
      <c r="H138" s="50"/>
      <c r="I138" s="50"/>
      <c r="J138" s="356"/>
    </row>
    <row r="139" spans="2:10" s="8" customFormat="1" ht="20.100000000000001" customHeight="1">
      <c r="B139" s="50"/>
      <c r="C139" s="50"/>
      <c r="D139" s="50"/>
      <c r="E139" s="50"/>
      <c r="F139" s="50"/>
      <c r="G139" s="50"/>
      <c r="H139" s="50"/>
      <c r="I139" s="50"/>
      <c r="J139" s="356"/>
    </row>
    <row r="140" spans="2:10" s="8" customFormat="1" ht="20.100000000000001" customHeight="1">
      <c r="B140" s="50"/>
      <c r="C140" s="50"/>
      <c r="D140" s="50"/>
      <c r="E140" s="50"/>
      <c r="F140" s="50"/>
      <c r="G140" s="50"/>
      <c r="H140" s="50"/>
      <c r="I140" s="50"/>
      <c r="J140" s="356"/>
    </row>
    <row r="141" spans="2:10" s="8" customFormat="1" ht="20.100000000000001" customHeight="1">
      <c r="B141" s="50"/>
      <c r="C141" s="50"/>
      <c r="D141" s="50"/>
      <c r="E141" s="50"/>
      <c r="F141" s="50"/>
      <c r="G141" s="50"/>
      <c r="H141" s="50"/>
      <c r="I141" s="50"/>
      <c r="J141" s="356"/>
    </row>
    <row r="142" spans="2:10" s="8" customFormat="1" ht="20.100000000000001" customHeight="1">
      <c r="B142" s="50"/>
      <c r="C142" s="50"/>
      <c r="D142" s="50"/>
      <c r="E142" s="50"/>
      <c r="F142" s="50"/>
      <c r="G142" s="50"/>
      <c r="H142" s="50"/>
      <c r="I142" s="50"/>
      <c r="J142" s="356"/>
    </row>
    <row r="143" spans="2:10" s="8" customFormat="1" ht="20.100000000000001" customHeight="1">
      <c r="B143" s="50"/>
      <c r="C143" s="50"/>
      <c r="D143" s="50"/>
      <c r="E143" s="50"/>
      <c r="F143" s="50"/>
      <c r="G143" s="50"/>
      <c r="H143" s="50"/>
      <c r="I143" s="50"/>
      <c r="J143" s="356"/>
    </row>
    <row r="144" spans="2:10" s="8" customFormat="1" ht="20.100000000000001" customHeight="1">
      <c r="B144" s="50"/>
      <c r="C144" s="50"/>
      <c r="D144" s="50"/>
      <c r="E144" s="50"/>
      <c r="F144" s="50"/>
      <c r="G144" s="50"/>
      <c r="H144" s="50"/>
      <c r="I144" s="50"/>
      <c r="J144" s="356"/>
    </row>
    <row r="145" spans="2:10" s="8" customFormat="1" ht="20.100000000000001" customHeight="1">
      <c r="B145" s="50"/>
      <c r="C145" s="50"/>
      <c r="D145" s="50"/>
      <c r="E145" s="50"/>
      <c r="F145" s="50"/>
      <c r="G145" s="50"/>
      <c r="H145" s="50"/>
      <c r="I145" s="50"/>
      <c r="J145" s="356"/>
    </row>
    <row r="146" spans="2:10" s="8" customFormat="1" ht="20.100000000000001" customHeight="1">
      <c r="B146" s="50"/>
      <c r="C146" s="50"/>
      <c r="D146" s="50"/>
      <c r="E146" s="50"/>
      <c r="F146" s="50"/>
      <c r="G146" s="50"/>
      <c r="H146" s="50"/>
      <c r="I146" s="50"/>
      <c r="J146" s="356"/>
    </row>
    <row r="147" spans="2:10" s="8" customFormat="1" ht="20.100000000000001" customHeight="1">
      <c r="B147" s="50"/>
      <c r="C147" s="50"/>
      <c r="D147" s="50"/>
      <c r="E147" s="50"/>
      <c r="F147" s="50"/>
      <c r="G147" s="50"/>
      <c r="H147" s="50"/>
      <c r="I147" s="50"/>
      <c r="J147" s="356"/>
    </row>
    <row r="148" spans="2:10" s="8" customFormat="1" ht="20.100000000000001" customHeight="1">
      <c r="B148" s="50"/>
      <c r="C148" s="50"/>
      <c r="D148" s="50"/>
      <c r="E148" s="50"/>
      <c r="F148" s="50"/>
      <c r="G148" s="50"/>
      <c r="H148" s="50"/>
      <c r="I148" s="50"/>
      <c r="J148" s="356"/>
    </row>
    <row r="149" spans="2:10" s="8" customFormat="1" ht="20.100000000000001" customHeight="1">
      <c r="B149" s="50"/>
      <c r="C149" s="50"/>
      <c r="D149" s="50"/>
      <c r="E149" s="50"/>
      <c r="F149" s="50"/>
      <c r="G149" s="50"/>
      <c r="H149" s="50"/>
      <c r="I149" s="50"/>
      <c r="J149" s="356"/>
    </row>
    <row r="150" spans="2:10" s="8" customFormat="1" ht="20.100000000000001" customHeight="1">
      <c r="B150" s="50"/>
      <c r="C150" s="50"/>
      <c r="D150" s="50"/>
      <c r="E150" s="50"/>
      <c r="F150" s="50"/>
      <c r="G150" s="50"/>
      <c r="H150" s="50"/>
      <c r="I150" s="50"/>
      <c r="J150" s="356"/>
    </row>
    <row r="151" spans="2:10" s="8" customFormat="1" ht="20.100000000000001" customHeight="1">
      <c r="B151" s="50"/>
      <c r="C151" s="50"/>
      <c r="D151" s="50"/>
      <c r="E151" s="50"/>
      <c r="F151" s="50"/>
      <c r="G151" s="50"/>
      <c r="H151" s="50"/>
      <c r="I151" s="50"/>
      <c r="J151" s="356"/>
    </row>
    <row r="152" spans="2:10" s="8" customFormat="1" ht="20.100000000000001" customHeight="1">
      <c r="B152" s="50"/>
      <c r="C152" s="50"/>
      <c r="D152" s="50"/>
      <c r="E152" s="50"/>
      <c r="F152" s="50"/>
      <c r="G152" s="50"/>
      <c r="H152" s="50"/>
      <c r="I152" s="50"/>
      <c r="J152" s="356"/>
    </row>
    <row r="153" spans="2:10" s="8" customFormat="1" ht="20.100000000000001" customHeight="1">
      <c r="B153" s="50"/>
      <c r="C153" s="50"/>
      <c r="D153" s="50"/>
      <c r="E153" s="50"/>
      <c r="F153" s="50"/>
      <c r="G153" s="50"/>
      <c r="H153" s="50"/>
      <c r="I153" s="50"/>
      <c r="J153" s="356"/>
    </row>
    <row r="154" spans="2:10" s="8" customFormat="1" ht="20.100000000000001" customHeight="1">
      <c r="B154" s="50"/>
      <c r="C154" s="50"/>
      <c r="D154" s="50"/>
      <c r="E154" s="50"/>
      <c r="F154" s="50"/>
      <c r="G154" s="50"/>
      <c r="H154" s="50"/>
      <c r="I154" s="50"/>
      <c r="J154" s="356"/>
    </row>
    <row r="155" spans="2:10" s="8" customFormat="1" ht="20.100000000000001" customHeight="1">
      <c r="B155" s="50"/>
      <c r="C155" s="50"/>
      <c r="D155" s="50"/>
      <c r="E155" s="50"/>
      <c r="F155" s="50"/>
      <c r="G155" s="50"/>
      <c r="H155" s="50"/>
      <c r="I155" s="50"/>
      <c r="J155" s="356"/>
    </row>
    <row r="156" spans="2:10" s="8" customFormat="1" ht="20.100000000000001" customHeight="1">
      <c r="B156" s="50"/>
      <c r="C156" s="50"/>
      <c r="D156" s="50"/>
      <c r="E156" s="50"/>
      <c r="F156" s="50"/>
      <c r="G156" s="50"/>
      <c r="H156" s="50"/>
      <c r="I156" s="50"/>
      <c r="J156" s="356"/>
    </row>
    <row r="157" spans="2:10" s="8" customFormat="1" ht="20.100000000000001" customHeight="1">
      <c r="B157" s="50"/>
      <c r="C157" s="50"/>
      <c r="D157" s="50"/>
      <c r="E157" s="50"/>
      <c r="F157" s="50"/>
      <c r="G157" s="50"/>
      <c r="H157" s="50"/>
      <c r="I157" s="50"/>
      <c r="J157" s="356"/>
    </row>
    <row r="158" spans="2:10" s="8" customFormat="1" ht="20.100000000000001" customHeight="1">
      <c r="B158" s="50"/>
      <c r="C158" s="50"/>
      <c r="D158" s="50"/>
      <c r="E158" s="50"/>
      <c r="F158" s="50"/>
      <c r="G158" s="50"/>
      <c r="H158" s="50"/>
      <c r="I158" s="50"/>
      <c r="J158" s="356"/>
    </row>
    <row r="159" spans="2:10" s="8" customFormat="1" ht="20.100000000000001" customHeight="1">
      <c r="B159" s="50"/>
      <c r="C159" s="50"/>
      <c r="D159" s="50"/>
      <c r="E159" s="50"/>
      <c r="F159" s="50"/>
      <c r="G159" s="50"/>
      <c r="H159" s="50"/>
      <c r="I159" s="50"/>
      <c r="J159" s="356"/>
    </row>
    <row r="160" spans="2:10" s="8" customFormat="1" ht="20.100000000000001" customHeight="1">
      <c r="B160" s="50"/>
      <c r="C160" s="50"/>
      <c r="D160" s="50"/>
      <c r="E160" s="50"/>
      <c r="F160" s="50"/>
      <c r="G160" s="50"/>
      <c r="H160" s="50"/>
      <c r="I160" s="50"/>
      <c r="J160" s="356"/>
    </row>
    <row r="161" spans="2:10" s="8" customFormat="1" ht="20.100000000000001" customHeight="1">
      <c r="B161" s="50"/>
      <c r="C161" s="50"/>
      <c r="D161" s="50"/>
      <c r="E161" s="50"/>
      <c r="F161" s="50"/>
      <c r="G161" s="50"/>
      <c r="H161" s="50"/>
      <c r="I161" s="50"/>
      <c r="J161" s="356"/>
    </row>
    <row r="162" spans="2:10" s="8" customFormat="1" ht="20.100000000000001" customHeight="1">
      <c r="B162" s="50"/>
      <c r="C162" s="50"/>
      <c r="D162" s="50"/>
      <c r="E162" s="50"/>
      <c r="F162" s="50"/>
      <c r="G162" s="50"/>
      <c r="H162" s="50"/>
      <c r="I162" s="50"/>
      <c r="J162" s="356"/>
    </row>
    <row r="163" spans="2:10" s="8" customFormat="1" ht="20.100000000000001" customHeight="1">
      <c r="B163" s="50"/>
      <c r="C163" s="50"/>
      <c r="D163" s="50"/>
      <c r="E163" s="50"/>
      <c r="F163" s="50"/>
      <c r="G163" s="50"/>
      <c r="H163" s="50"/>
      <c r="I163" s="50"/>
      <c r="J163" s="356"/>
    </row>
    <row r="164" spans="2:10" s="8" customFormat="1" ht="20.100000000000001" customHeight="1">
      <c r="B164" s="50"/>
      <c r="C164" s="50"/>
      <c r="D164" s="50"/>
      <c r="E164" s="50"/>
      <c r="F164" s="50"/>
      <c r="G164" s="50"/>
      <c r="H164" s="50"/>
      <c r="I164" s="50"/>
      <c r="J164" s="356"/>
    </row>
    <row r="165" spans="2:10" s="8" customFormat="1" ht="20.100000000000001" customHeight="1">
      <c r="B165" s="50"/>
      <c r="C165" s="50"/>
      <c r="D165" s="50"/>
      <c r="E165" s="50"/>
      <c r="F165" s="50"/>
      <c r="G165" s="50"/>
      <c r="H165" s="50"/>
      <c r="I165" s="50"/>
      <c r="J165" s="356"/>
    </row>
    <row r="166" spans="2:10" s="8" customFormat="1" ht="20.100000000000001" customHeight="1">
      <c r="B166" s="50"/>
      <c r="C166" s="50"/>
      <c r="D166" s="50"/>
      <c r="E166" s="50"/>
      <c r="F166" s="50"/>
      <c r="G166" s="50"/>
      <c r="H166" s="50"/>
      <c r="I166" s="50"/>
      <c r="J166" s="356"/>
    </row>
    <row r="167" spans="2:10" s="8" customFormat="1" ht="20.100000000000001" customHeight="1">
      <c r="B167" s="50"/>
      <c r="C167" s="50"/>
      <c r="D167" s="50"/>
      <c r="E167" s="50"/>
      <c r="F167" s="50"/>
      <c r="G167" s="50"/>
      <c r="H167" s="50"/>
      <c r="I167" s="50"/>
      <c r="J167" s="356"/>
    </row>
    <row r="168" spans="2:10" s="8" customFormat="1" ht="20.100000000000001" customHeight="1">
      <c r="B168" s="50"/>
      <c r="C168" s="50"/>
      <c r="D168" s="50"/>
      <c r="E168" s="50"/>
      <c r="F168" s="50"/>
      <c r="G168" s="50"/>
      <c r="H168" s="50"/>
      <c r="I168" s="50"/>
      <c r="J168" s="356"/>
    </row>
    <row r="169" spans="2:10" s="8" customFormat="1" ht="20.100000000000001" customHeight="1">
      <c r="B169" s="50"/>
      <c r="C169" s="50"/>
      <c r="D169" s="50"/>
      <c r="E169" s="50"/>
      <c r="F169" s="50"/>
      <c r="G169" s="50"/>
      <c r="H169" s="50"/>
      <c r="I169" s="50"/>
      <c r="J169" s="356"/>
    </row>
    <row r="170" spans="2:10" s="8" customFormat="1" ht="20.100000000000001" customHeight="1">
      <c r="B170" s="50"/>
      <c r="C170" s="50"/>
      <c r="D170" s="50"/>
      <c r="E170" s="50"/>
      <c r="F170" s="50"/>
      <c r="G170" s="50"/>
      <c r="H170" s="50"/>
      <c r="I170" s="50"/>
      <c r="J170" s="356"/>
    </row>
    <row r="171" spans="2:10" s="8" customFormat="1" ht="20.100000000000001" customHeight="1">
      <c r="B171" s="50"/>
      <c r="C171" s="50"/>
      <c r="D171" s="50"/>
      <c r="E171" s="50"/>
      <c r="F171" s="50"/>
      <c r="G171" s="50"/>
      <c r="H171" s="50"/>
      <c r="I171" s="50"/>
      <c r="J171" s="356"/>
    </row>
    <row r="172" spans="2:10" s="8" customFormat="1" ht="20.100000000000001" customHeight="1">
      <c r="B172" s="50"/>
      <c r="C172" s="50"/>
      <c r="D172" s="50"/>
      <c r="E172" s="50"/>
      <c r="F172" s="50"/>
      <c r="G172" s="50"/>
      <c r="H172" s="50"/>
      <c r="I172" s="50"/>
      <c r="J172" s="356"/>
    </row>
    <row r="173" spans="2:10" s="8" customFormat="1" ht="20.100000000000001" customHeight="1">
      <c r="B173" s="50"/>
      <c r="C173" s="50"/>
      <c r="D173" s="50"/>
      <c r="E173" s="50"/>
      <c r="F173" s="50"/>
      <c r="G173" s="50"/>
      <c r="H173" s="50"/>
      <c r="I173" s="50"/>
      <c r="J173" s="356"/>
    </row>
    <row r="174" spans="2:10" s="8" customFormat="1" ht="20.100000000000001" customHeight="1">
      <c r="B174" s="50"/>
      <c r="C174" s="50"/>
      <c r="D174" s="50"/>
      <c r="E174" s="50"/>
      <c r="F174" s="50"/>
      <c r="G174" s="50"/>
      <c r="H174" s="50"/>
      <c r="I174" s="50"/>
      <c r="J174" s="356"/>
    </row>
    <row r="175" spans="2:10" s="8" customFormat="1" ht="20.100000000000001" customHeight="1">
      <c r="B175" s="50"/>
      <c r="C175" s="50"/>
      <c r="D175" s="50"/>
      <c r="E175" s="50"/>
      <c r="F175" s="50"/>
      <c r="G175" s="50"/>
      <c r="H175" s="50"/>
      <c r="I175" s="50"/>
      <c r="J175" s="356"/>
    </row>
    <row r="176" spans="2:10" s="8" customFormat="1" ht="20.100000000000001" customHeight="1">
      <c r="B176" s="50"/>
      <c r="C176" s="50"/>
      <c r="D176" s="50"/>
      <c r="E176" s="50"/>
      <c r="F176" s="50"/>
      <c r="G176" s="50"/>
      <c r="H176" s="50"/>
      <c r="I176" s="50"/>
      <c r="J176" s="356"/>
    </row>
    <row r="177" spans="2:10" s="8" customFormat="1" ht="20.100000000000001" customHeight="1">
      <c r="B177" s="50"/>
      <c r="C177" s="50"/>
      <c r="D177" s="50"/>
      <c r="E177" s="50"/>
      <c r="F177" s="50"/>
      <c r="G177" s="50"/>
      <c r="H177" s="50"/>
      <c r="I177" s="50"/>
      <c r="J177" s="356"/>
    </row>
    <row r="178" spans="2:10" s="8" customFormat="1" ht="20.100000000000001" customHeight="1">
      <c r="B178" s="50"/>
      <c r="C178" s="50"/>
      <c r="D178" s="50"/>
      <c r="E178" s="50"/>
      <c r="F178" s="50"/>
      <c r="G178" s="50"/>
      <c r="H178" s="50"/>
      <c r="I178" s="50"/>
      <c r="J178" s="356"/>
    </row>
    <row r="179" spans="2:10" s="8" customFormat="1" ht="20.100000000000001" customHeight="1">
      <c r="B179" s="50"/>
      <c r="C179" s="50"/>
      <c r="D179" s="50"/>
      <c r="E179" s="50"/>
      <c r="F179" s="50"/>
      <c r="G179" s="50"/>
      <c r="H179" s="50"/>
      <c r="I179" s="50"/>
      <c r="J179" s="356"/>
    </row>
    <row r="180" spans="2:10" s="8" customFormat="1" ht="20.100000000000001" customHeight="1">
      <c r="B180" s="50"/>
      <c r="C180" s="50"/>
      <c r="D180" s="50"/>
      <c r="E180" s="50"/>
      <c r="F180" s="50"/>
      <c r="G180" s="50"/>
      <c r="H180" s="50"/>
      <c r="I180" s="50"/>
      <c r="J180" s="356"/>
    </row>
    <row r="181" spans="2:10" s="8" customFormat="1" ht="20.100000000000001" customHeight="1">
      <c r="B181" s="50"/>
      <c r="C181" s="50"/>
      <c r="D181" s="50"/>
      <c r="E181" s="50"/>
      <c r="F181" s="50"/>
      <c r="G181" s="50"/>
      <c r="H181" s="50"/>
      <c r="I181" s="50"/>
      <c r="J181" s="356"/>
    </row>
    <row r="182" spans="2:10" s="8" customFormat="1" ht="20.100000000000001" customHeight="1">
      <c r="B182" s="50"/>
      <c r="C182" s="50"/>
      <c r="D182" s="50"/>
      <c r="E182" s="50"/>
      <c r="F182" s="50"/>
      <c r="G182" s="50"/>
      <c r="H182" s="50"/>
      <c r="I182" s="50"/>
      <c r="J182" s="356"/>
    </row>
    <row r="183" spans="2:10" s="8" customFormat="1" ht="20.100000000000001" customHeight="1">
      <c r="B183" s="50"/>
      <c r="C183" s="50"/>
      <c r="D183" s="50"/>
      <c r="E183" s="50"/>
      <c r="F183" s="50"/>
      <c r="G183" s="50"/>
      <c r="H183" s="50"/>
      <c r="I183" s="50"/>
      <c r="J183" s="356"/>
    </row>
    <row r="184" spans="2:10" s="8" customFormat="1" ht="20.100000000000001" customHeight="1">
      <c r="B184" s="50"/>
      <c r="C184" s="50"/>
      <c r="D184" s="50"/>
      <c r="E184" s="50"/>
      <c r="F184" s="50"/>
      <c r="G184" s="50"/>
      <c r="H184" s="50"/>
      <c r="I184" s="50"/>
      <c r="J184" s="356"/>
    </row>
    <row r="185" spans="2:10" s="8" customFormat="1" ht="20.100000000000001" customHeight="1">
      <c r="B185" s="50"/>
      <c r="C185" s="50"/>
      <c r="D185" s="50"/>
      <c r="E185" s="50"/>
      <c r="F185" s="50"/>
      <c r="G185" s="50"/>
      <c r="H185" s="50"/>
      <c r="I185" s="50"/>
      <c r="J185" s="356"/>
    </row>
    <row r="186" spans="2:10" s="8" customFormat="1" ht="20.100000000000001" customHeight="1">
      <c r="B186" s="50"/>
      <c r="C186" s="50"/>
      <c r="D186" s="50"/>
      <c r="E186" s="50"/>
      <c r="F186" s="50"/>
      <c r="G186" s="50"/>
      <c r="H186" s="50"/>
      <c r="I186" s="50"/>
      <c r="J186" s="356"/>
    </row>
    <row r="187" spans="2:10" s="8" customFormat="1" ht="20.100000000000001" customHeight="1">
      <c r="B187" s="50"/>
      <c r="C187" s="50"/>
      <c r="D187" s="50"/>
      <c r="E187" s="50"/>
      <c r="F187" s="50"/>
      <c r="G187" s="50"/>
      <c r="H187" s="50"/>
      <c r="I187" s="50"/>
      <c r="J187" s="356"/>
    </row>
    <row r="188" spans="2:10" s="8" customFormat="1" ht="20.100000000000001" customHeight="1">
      <c r="B188" s="50"/>
      <c r="C188" s="50"/>
      <c r="D188" s="50"/>
      <c r="E188" s="50"/>
      <c r="F188" s="50"/>
      <c r="G188" s="50"/>
      <c r="H188" s="50"/>
      <c r="I188" s="50"/>
      <c r="J188" s="356"/>
    </row>
    <row r="189" spans="2:10" s="8" customFormat="1" ht="20.100000000000001" customHeight="1">
      <c r="B189" s="50"/>
      <c r="C189" s="50"/>
      <c r="D189" s="50"/>
      <c r="E189" s="50"/>
      <c r="F189" s="50"/>
      <c r="G189" s="50"/>
      <c r="H189" s="50"/>
      <c r="I189" s="50"/>
      <c r="J189" s="356"/>
    </row>
    <row r="190" spans="2:10" s="8" customFormat="1" ht="20.100000000000001" customHeight="1">
      <c r="B190" s="50"/>
      <c r="C190" s="50"/>
      <c r="D190" s="50"/>
      <c r="E190" s="50"/>
      <c r="F190" s="50"/>
      <c r="G190" s="50"/>
      <c r="H190" s="50"/>
      <c r="I190" s="50"/>
      <c r="J190" s="356"/>
    </row>
    <row r="191" spans="2:10" s="8" customFormat="1" ht="20.100000000000001" customHeight="1">
      <c r="B191" s="50"/>
      <c r="C191" s="50"/>
      <c r="D191" s="50"/>
      <c r="E191" s="50"/>
      <c r="F191" s="50"/>
      <c r="G191" s="50"/>
      <c r="H191" s="50"/>
      <c r="I191" s="50"/>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row r="353" ht="20.100000000000001" customHeight="1"/>
    <row r="354" ht="20.100000000000001" customHeight="1"/>
    <row r="355" ht="20.100000000000001" customHeight="1"/>
    <row r="356" ht="20.100000000000001" customHeight="1"/>
    <row r="357" ht="20.100000000000001" customHeight="1"/>
    <row r="358" ht="20.100000000000001" customHeight="1"/>
    <row r="359" ht="20.100000000000001" customHeight="1"/>
    <row r="360" ht="20.100000000000001" customHeight="1"/>
    <row r="361" ht="20.100000000000001" customHeight="1"/>
    <row r="362" ht="20.100000000000001" customHeight="1"/>
    <row r="363" ht="20.100000000000001" customHeight="1"/>
    <row r="364" ht="20.100000000000001" customHeight="1"/>
    <row r="365" ht="20.100000000000001" customHeight="1"/>
    <row r="366" ht="20.100000000000001" customHeight="1"/>
    <row r="367" ht="20.100000000000001" customHeight="1"/>
    <row r="368" ht="20.100000000000001" customHeight="1"/>
    <row r="369" ht="20.100000000000001" customHeight="1"/>
    <row r="370" ht="20.100000000000001" customHeight="1"/>
    <row r="371" ht="20.100000000000001" customHeight="1"/>
    <row r="372" ht="20.100000000000001" customHeight="1"/>
    <row r="373" ht="20.100000000000001" customHeight="1"/>
    <row r="374" ht="20.100000000000001" customHeight="1"/>
    <row r="375" ht="20.100000000000001" customHeight="1"/>
  </sheetData>
  <mergeCells count="1">
    <mergeCell ref="A33:D33"/>
  </mergeCells>
  <pageMargins left="0.98425196850393704" right="0.98425196850393704" top="0.94488188976377996" bottom="1.49606299212598" header="0.511811023622047" footer="1.1811023622047201"/>
  <pageSetup paperSize="9" firstPageNumber="417"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70"/>
  <sheetViews>
    <sheetView workbookViewId="0">
      <selection activeCell="J8" sqref="J8"/>
    </sheetView>
  </sheetViews>
  <sheetFormatPr defaultRowHeight="12.75"/>
  <cols>
    <col min="1" max="1" width="26.7109375" style="10" customWidth="1"/>
    <col min="2" max="2" width="13.5703125" style="10" customWidth="1"/>
    <col min="3" max="3" width="11.5703125" style="10" customWidth="1"/>
    <col min="4" max="5" width="11.85546875" style="10" customWidth="1"/>
    <col min="6" max="6" width="12.7109375" style="10" customWidth="1"/>
    <col min="7" max="16384" width="9.140625" style="10"/>
  </cols>
  <sheetData>
    <row r="1" spans="1:12" s="3" customFormat="1" ht="24" customHeight="1">
      <c r="A1" s="193" t="s">
        <v>808</v>
      </c>
      <c r="B1" s="1"/>
      <c r="C1" s="1"/>
      <c r="D1" s="1"/>
      <c r="E1" s="1"/>
      <c r="F1" s="1"/>
    </row>
    <row r="2" spans="1:12" s="3" customFormat="1" ht="20.100000000000001" customHeight="1">
      <c r="A2" s="193" t="s">
        <v>362</v>
      </c>
      <c r="B2" s="1"/>
      <c r="C2" s="1"/>
      <c r="D2" s="1"/>
      <c r="E2" s="1"/>
      <c r="F2" s="1"/>
    </row>
    <row r="3" spans="1:12" s="3" customFormat="1" ht="20.100000000000001" customHeight="1">
      <c r="A3" s="209" t="s">
        <v>363</v>
      </c>
      <c r="B3" s="1"/>
      <c r="C3" s="1"/>
      <c r="D3" s="1"/>
      <c r="E3" s="1"/>
      <c r="F3" s="1"/>
    </row>
    <row r="4" spans="1:12" ht="11.25" customHeight="1">
      <c r="A4" s="186"/>
      <c r="B4" s="11"/>
      <c r="C4" s="11"/>
      <c r="D4" s="11"/>
      <c r="E4" s="11"/>
      <c r="F4" s="11"/>
      <c r="G4" s="11"/>
      <c r="H4" s="11"/>
      <c r="I4" s="11"/>
      <c r="J4" s="11"/>
    </row>
    <row r="5" spans="1:12" ht="20.100000000000001" customHeight="1">
      <c r="A5" s="123"/>
      <c r="B5" s="123"/>
      <c r="C5" s="123"/>
      <c r="D5" s="123"/>
      <c r="E5" s="210"/>
      <c r="F5" s="211" t="s">
        <v>364</v>
      </c>
      <c r="G5" s="11"/>
      <c r="H5" s="11"/>
      <c r="I5" s="11"/>
      <c r="J5" s="11"/>
    </row>
    <row r="6" spans="1:12" ht="20.100000000000001" customHeight="1">
      <c r="A6" s="190"/>
      <c r="B6" s="522" t="s">
        <v>828</v>
      </c>
      <c r="C6" s="525" t="s">
        <v>365</v>
      </c>
      <c r="D6" s="525"/>
      <c r="E6" s="525"/>
      <c r="F6" s="525"/>
      <c r="G6" s="11"/>
      <c r="H6" s="11"/>
      <c r="I6" s="11"/>
      <c r="J6" s="11"/>
    </row>
    <row r="7" spans="1:12" ht="60.75" customHeight="1">
      <c r="A7" s="11"/>
      <c r="B7" s="523"/>
      <c r="C7" s="212" t="s">
        <v>366</v>
      </c>
      <c r="D7" s="212" t="s">
        <v>367</v>
      </c>
      <c r="E7" s="212" t="s">
        <v>368</v>
      </c>
      <c r="F7" s="212" t="s">
        <v>369</v>
      </c>
      <c r="G7" s="11"/>
      <c r="H7" s="11"/>
      <c r="I7" s="11"/>
      <c r="J7" s="11"/>
    </row>
    <row r="8" spans="1:12" ht="37.5" customHeight="1">
      <c r="A8" s="11"/>
      <c r="B8" s="524"/>
      <c r="C8" s="213" t="s">
        <v>370</v>
      </c>
      <c r="D8" s="213" t="s">
        <v>371</v>
      </c>
      <c r="E8" s="213" t="s">
        <v>372</v>
      </c>
      <c r="F8" s="213" t="s">
        <v>373</v>
      </c>
      <c r="G8" s="11"/>
      <c r="H8" s="11"/>
      <c r="I8" s="11"/>
      <c r="J8" s="11"/>
    </row>
    <row r="9" spans="1:12" ht="24.75" customHeight="1">
      <c r="A9" s="201" t="s">
        <v>2</v>
      </c>
      <c r="B9" s="214">
        <f>C9+D9+E9+F9</f>
        <v>491</v>
      </c>
      <c r="C9" s="214">
        <f>SUM(C10:C32)</f>
        <v>258</v>
      </c>
      <c r="D9" s="214">
        <f>SUM(D10:D32)</f>
        <v>231</v>
      </c>
      <c r="E9" s="214">
        <v>0</v>
      </c>
      <c r="F9" s="214">
        <v>2</v>
      </c>
      <c r="G9" s="11"/>
      <c r="H9" s="215"/>
      <c r="I9" s="215"/>
      <c r="J9" s="215"/>
      <c r="K9" s="215"/>
      <c r="L9" s="215"/>
    </row>
    <row r="10" spans="1:12" ht="16.5" customHeight="1">
      <c r="A10" s="19" t="s">
        <v>3</v>
      </c>
      <c r="B10" s="216">
        <f>C10+D10+E10+F10</f>
        <v>15</v>
      </c>
      <c r="C10" s="217">
        <v>9</v>
      </c>
      <c r="D10" s="218">
        <v>6</v>
      </c>
      <c r="E10" s="204">
        <v>0</v>
      </c>
      <c r="F10" s="217">
        <v>0</v>
      </c>
      <c r="G10" s="11"/>
      <c r="H10" s="118"/>
      <c r="I10" s="118"/>
      <c r="J10" s="118"/>
      <c r="K10" s="118"/>
      <c r="L10" s="118"/>
    </row>
    <row r="11" spans="1:12" ht="16.5" customHeight="1">
      <c r="A11" s="186" t="s">
        <v>4</v>
      </c>
      <c r="B11" s="216"/>
      <c r="C11" s="217"/>
      <c r="D11" s="204"/>
      <c r="E11" s="204"/>
      <c r="F11" s="217"/>
      <c r="G11" s="11"/>
      <c r="H11" s="118"/>
      <c r="I11" s="118"/>
      <c r="J11" s="118"/>
      <c r="K11" s="118"/>
      <c r="L11" s="118"/>
    </row>
    <row r="12" spans="1:12" ht="16.5" customHeight="1">
      <c r="A12" s="19" t="s">
        <v>5</v>
      </c>
      <c r="B12" s="216">
        <f>C12+D12+E12+F12</f>
        <v>62</v>
      </c>
      <c r="C12" s="217">
        <v>15</v>
      </c>
      <c r="D12" s="204">
        <v>47</v>
      </c>
      <c r="E12" s="204">
        <v>0</v>
      </c>
      <c r="F12" s="217">
        <v>0</v>
      </c>
      <c r="G12" s="11"/>
      <c r="H12" s="118"/>
      <c r="I12" s="118"/>
      <c r="J12" s="118"/>
      <c r="K12" s="118"/>
      <c r="L12" s="118"/>
    </row>
    <row r="13" spans="1:12" ht="16.5" customHeight="1">
      <c r="A13" s="186" t="s">
        <v>6</v>
      </c>
      <c r="B13" s="216"/>
      <c r="C13" s="204"/>
      <c r="D13" s="204"/>
      <c r="E13" s="204"/>
      <c r="F13" s="217"/>
      <c r="G13" s="11"/>
      <c r="H13" s="118"/>
      <c r="I13" s="118"/>
      <c r="J13" s="118"/>
      <c r="K13" s="118"/>
      <c r="L13" s="118"/>
    </row>
    <row r="14" spans="1:12" ht="16.5" customHeight="1">
      <c r="A14" s="19" t="s">
        <v>7</v>
      </c>
      <c r="B14" s="216">
        <f>C14+D14+E14+F14</f>
        <v>5</v>
      </c>
      <c r="C14" s="217">
        <v>3</v>
      </c>
      <c r="D14" s="204">
        <v>2</v>
      </c>
      <c r="E14" s="217">
        <v>0</v>
      </c>
      <c r="F14" s="217">
        <v>0</v>
      </c>
      <c r="G14" s="11"/>
      <c r="H14" s="118"/>
      <c r="I14" s="118"/>
      <c r="J14" s="118"/>
      <c r="K14" s="118"/>
      <c r="L14" s="118"/>
    </row>
    <row r="15" spans="1:12" ht="16.5" customHeight="1">
      <c r="A15" s="186" t="s">
        <v>8</v>
      </c>
      <c r="B15" s="216"/>
      <c r="C15" s="204"/>
      <c r="D15" s="204"/>
      <c r="E15" s="217"/>
      <c r="F15" s="217"/>
      <c r="G15" s="11"/>
      <c r="H15" s="118"/>
      <c r="I15" s="118"/>
      <c r="J15" s="118"/>
      <c r="K15" s="118"/>
      <c r="L15" s="118"/>
    </row>
    <row r="16" spans="1:12" ht="16.5" customHeight="1">
      <c r="A16" s="19" t="s">
        <v>9</v>
      </c>
      <c r="B16" s="216">
        <f>C16+D16+E16+F16</f>
        <v>0</v>
      </c>
      <c r="C16" s="217">
        <v>0</v>
      </c>
      <c r="D16" s="217">
        <v>0</v>
      </c>
      <c r="E16" s="217">
        <v>0</v>
      </c>
      <c r="F16" s="217">
        <v>0</v>
      </c>
      <c r="G16" s="11"/>
      <c r="H16" s="118"/>
      <c r="I16" s="118"/>
      <c r="J16" s="118"/>
      <c r="K16" s="118"/>
      <c r="L16" s="118"/>
    </row>
    <row r="17" spans="1:12" ht="16.5" customHeight="1">
      <c r="A17" s="186" t="s">
        <v>31</v>
      </c>
      <c r="B17" s="216"/>
      <c r="C17" s="204"/>
      <c r="D17" s="204"/>
      <c r="E17" s="204"/>
      <c r="F17" s="217"/>
      <c r="G17" s="11"/>
      <c r="H17" s="118"/>
      <c r="I17" s="118"/>
      <c r="J17" s="118"/>
      <c r="K17" s="118"/>
      <c r="L17" s="118"/>
    </row>
    <row r="18" spans="1:12" ht="16.5" customHeight="1">
      <c r="A18" s="19" t="s">
        <v>11</v>
      </c>
      <c r="B18" s="216">
        <f>C18+D18+E18+F18</f>
        <v>106</v>
      </c>
      <c r="C18" s="217">
        <v>31</v>
      </c>
      <c r="D18" s="204">
        <v>74</v>
      </c>
      <c r="E18" s="204">
        <v>0</v>
      </c>
      <c r="F18" s="217">
        <v>1</v>
      </c>
      <c r="G18" s="11"/>
      <c r="H18" s="118"/>
      <c r="I18" s="118"/>
      <c r="J18" s="118"/>
      <c r="K18" s="118"/>
      <c r="L18" s="118"/>
    </row>
    <row r="19" spans="1:12" ht="16.5" customHeight="1">
      <c r="A19" s="186" t="s">
        <v>32</v>
      </c>
      <c r="B19" s="216"/>
      <c r="C19" s="204"/>
      <c r="D19" s="204"/>
      <c r="E19" s="204"/>
      <c r="F19" s="217"/>
      <c r="G19" s="11"/>
      <c r="H19" s="118"/>
      <c r="I19" s="118"/>
      <c r="J19" s="118"/>
      <c r="K19" s="118"/>
      <c r="L19" s="118"/>
    </row>
    <row r="20" spans="1:12" ht="16.5" customHeight="1">
      <c r="A20" s="19" t="s">
        <v>13</v>
      </c>
      <c r="B20" s="216">
        <f>C20+D20+E20+F20</f>
        <v>9</v>
      </c>
      <c r="C20" s="217">
        <v>0</v>
      </c>
      <c r="D20" s="217">
        <v>9</v>
      </c>
      <c r="E20" s="204">
        <v>0</v>
      </c>
      <c r="F20" s="217">
        <v>0</v>
      </c>
      <c r="G20" s="11"/>
      <c r="H20" s="118"/>
      <c r="I20" s="118"/>
      <c r="J20" s="118"/>
      <c r="K20" s="118"/>
      <c r="L20" s="118"/>
    </row>
    <row r="21" spans="1:12" ht="16.5" customHeight="1">
      <c r="A21" s="186" t="s">
        <v>34</v>
      </c>
      <c r="B21" s="216"/>
      <c r="C21" s="204"/>
      <c r="D21" s="204"/>
      <c r="E21" s="204"/>
      <c r="F21" s="217"/>
      <c r="G21" s="11"/>
      <c r="H21" s="118"/>
      <c r="I21" s="118"/>
      <c r="J21" s="118"/>
      <c r="K21" s="118"/>
      <c r="L21" s="118"/>
    </row>
    <row r="22" spans="1:12" ht="16.5" customHeight="1">
      <c r="A22" s="19" t="s">
        <v>15</v>
      </c>
      <c r="B22" s="216">
        <f>C22+D22+E22+F22</f>
        <v>61</v>
      </c>
      <c r="C22" s="204">
        <v>5</v>
      </c>
      <c r="D22" s="218">
        <v>56</v>
      </c>
      <c r="E22" s="204">
        <v>0</v>
      </c>
      <c r="F22" s="217">
        <v>0</v>
      </c>
      <c r="G22" s="11"/>
      <c r="H22" s="11"/>
      <c r="I22" s="11"/>
      <c r="J22" s="11"/>
    </row>
    <row r="23" spans="1:12" ht="16.5" customHeight="1">
      <c r="A23" s="186" t="s">
        <v>35</v>
      </c>
      <c r="B23" s="216"/>
      <c r="C23" s="204"/>
      <c r="D23" s="204"/>
      <c r="E23" s="204"/>
      <c r="F23" s="217"/>
      <c r="G23" s="11"/>
      <c r="H23" s="11"/>
      <c r="I23" s="11"/>
      <c r="J23" s="11"/>
    </row>
    <row r="24" spans="1:12" ht="16.5" customHeight="1">
      <c r="A24" s="19" t="s">
        <v>17</v>
      </c>
      <c r="B24" s="216">
        <f>C24+D24+E24+F24</f>
        <v>37</v>
      </c>
      <c r="C24" s="204">
        <v>28</v>
      </c>
      <c r="D24" s="204">
        <v>9</v>
      </c>
      <c r="E24" s="204">
        <v>0</v>
      </c>
      <c r="F24" s="217">
        <v>0</v>
      </c>
      <c r="G24" s="11"/>
      <c r="H24" s="11"/>
      <c r="I24" s="11"/>
      <c r="J24" s="11"/>
    </row>
    <row r="25" spans="1:12" ht="16.5" customHeight="1">
      <c r="A25" s="186" t="s">
        <v>36</v>
      </c>
      <c r="B25" s="216"/>
      <c r="C25" s="204"/>
      <c r="D25" s="204"/>
      <c r="E25" s="204"/>
      <c r="F25" s="217"/>
      <c r="G25" s="11"/>
      <c r="H25" s="11"/>
      <c r="I25" s="11"/>
      <c r="J25" s="11"/>
    </row>
    <row r="26" spans="1:12" ht="16.5" customHeight="1">
      <c r="A26" s="19" t="s">
        <v>19</v>
      </c>
      <c r="B26" s="216">
        <f>C26+D26+E26+F26</f>
        <v>91</v>
      </c>
      <c r="C26" s="217">
        <v>74</v>
      </c>
      <c r="D26" s="204">
        <v>17</v>
      </c>
      <c r="E26" s="204"/>
      <c r="F26" s="217"/>
      <c r="G26" s="11"/>
      <c r="H26" s="11"/>
      <c r="I26" s="11"/>
      <c r="J26" s="11"/>
    </row>
    <row r="27" spans="1:12" ht="16.5" customHeight="1">
      <c r="A27" s="186" t="s">
        <v>37</v>
      </c>
      <c r="B27" s="216"/>
      <c r="C27" s="204"/>
      <c r="D27" s="204"/>
      <c r="E27" s="204"/>
      <c r="F27" s="217"/>
      <c r="G27" s="11"/>
      <c r="H27" s="11"/>
      <c r="I27" s="11"/>
      <c r="J27" s="11"/>
    </row>
    <row r="28" spans="1:12" ht="16.5" customHeight="1">
      <c r="A28" s="19" t="s">
        <v>21</v>
      </c>
      <c r="B28" s="216">
        <f>C28+D28+E28+F28</f>
        <v>84</v>
      </c>
      <c r="C28" s="217">
        <v>83</v>
      </c>
      <c r="D28" s="217">
        <v>1</v>
      </c>
      <c r="E28" s="204">
        <v>0</v>
      </c>
      <c r="F28" s="217">
        <v>0</v>
      </c>
      <c r="G28" s="11"/>
      <c r="H28" s="11"/>
      <c r="I28" s="11"/>
      <c r="J28" s="11"/>
    </row>
    <row r="29" spans="1:12" ht="16.5" customHeight="1">
      <c r="A29" s="186" t="s">
        <v>38</v>
      </c>
      <c r="B29" s="216"/>
      <c r="C29" s="204"/>
      <c r="D29" s="204"/>
      <c r="E29" s="204"/>
      <c r="F29" s="217"/>
      <c r="G29" s="11"/>
      <c r="H29" s="11"/>
      <c r="I29" s="11"/>
      <c r="J29" s="11"/>
    </row>
    <row r="30" spans="1:12" ht="16.5" customHeight="1">
      <c r="A30" s="19" t="s">
        <v>23</v>
      </c>
      <c r="B30" s="216">
        <f>C30+D30+E30+F30</f>
        <v>14</v>
      </c>
      <c r="C30" s="217">
        <v>6</v>
      </c>
      <c r="D30" s="217">
        <v>8</v>
      </c>
      <c r="E30" s="217">
        <v>0</v>
      </c>
      <c r="F30" s="217">
        <v>0</v>
      </c>
      <c r="G30" s="11"/>
      <c r="H30" s="11"/>
      <c r="I30" s="11"/>
      <c r="J30" s="11"/>
    </row>
    <row r="31" spans="1:12" ht="16.5" customHeight="1">
      <c r="A31" s="186" t="s">
        <v>39</v>
      </c>
      <c r="B31" s="216"/>
      <c r="C31" s="204"/>
      <c r="D31" s="204"/>
      <c r="E31" s="204"/>
      <c r="F31" s="217"/>
      <c r="G31" s="11"/>
      <c r="H31" s="11"/>
      <c r="I31" s="11"/>
      <c r="J31" s="11"/>
    </row>
    <row r="32" spans="1:12" ht="16.5" customHeight="1">
      <c r="A32" s="19" t="s">
        <v>25</v>
      </c>
      <c r="B32" s="216">
        <f>C32+D32+E32+F32</f>
        <v>7</v>
      </c>
      <c r="C32" s="204">
        <v>4</v>
      </c>
      <c r="D32" s="204">
        <v>2</v>
      </c>
      <c r="E32" s="204">
        <v>0</v>
      </c>
      <c r="F32" s="217">
        <v>1</v>
      </c>
      <c r="G32" s="11"/>
      <c r="H32" s="11"/>
      <c r="I32" s="11"/>
      <c r="J32" s="11"/>
    </row>
    <row r="33" spans="1:10" ht="16.5" customHeight="1">
      <c r="A33" s="186" t="s">
        <v>40</v>
      </c>
      <c r="B33" s="219"/>
      <c r="C33" s="219"/>
      <c r="D33" s="219"/>
      <c r="E33" s="219"/>
      <c r="F33" s="219"/>
      <c r="G33" s="11"/>
      <c r="H33" s="11"/>
      <c r="I33" s="11"/>
      <c r="J33" s="11"/>
    </row>
    <row r="34" spans="1:10" ht="11.25" customHeight="1">
      <c r="A34" s="123"/>
      <c r="B34" s="179"/>
      <c r="C34" s="179"/>
      <c r="D34" s="179"/>
      <c r="E34" s="179"/>
      <c r="F34" s="179"/>
      <c r="G34" s="11"/>
      <c r="H34" s="11"/>
      <c r="I34" s="11"/>
      <c r="J34" s="11"/>
    </row>
    <row r="35" spans="1:10" ht="20.100000000000001" customHeight="1">
      <c r="A35" s="11"/>
      <c r="B35" s="11"/>
      <c r="C35" s="11"/>
      <c r="D35" s="11"/>
      <c r="E35" s="11"/>
      <c r="F35" s="11"/>
      <c r="G35" s="11"/>
      <c r="H35" s="11"/>
      <c r="I35" s="11"/>
      <c r="J35" s="11"/>
    </row>
    <row r="36" spans="1:10" ht="20.100000000000001" customHeight="1">
      <c r="A36" s="126"/>
      <c r="B36" s="127"/>
      <c r="C36" s="220"/>
      <c r="D36" s="220"/>
      <c r="E36" s="220"/>
      <c r="F36" s="11"/>
      <c r="G36" s="11"/>
      <c r="H36" s="11"/>
      <c r="I36" s="11"/>
      <c r="J36" s="11"/>
    </row>
    <row r="37" spans="1:10" ht="20.100000000000001" customHeight="1">
      <c r="A37" s="128"/>
      <c r="B37" s="126"/>
      <c r="C37" s="220"/>
      <c r="D37" s="220"/>
      <c r="E37" s="220"/>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14.25">
      <c r="A54" s="11"/>
      <c r="B54" s="11"/>
      <c r="C54" s="11"/>
      <c r="D54" s="11"/>
      <c r="E54" s="11"/>
      <c r="F54" s="11"/>
      <c r="G54" s="11"/>
      <c r="H54" s="11"/>
      <c r="I54" s="11"/>
      <c r="J54" s="11"/>
    </row>
    <row r="55" spans="1:10" ht="14.25">
      <c r="A55" s="11"/>
      <c r="B55" s="11"/>
      <c r="C55" s="11"/>
      <c r="D55" s="11"/>
      <c r="E55" s="11"/>
      <c r="F55" s="11"/>
      <c r="G55" s="11"/>
      <c r="H55" s="11"/>
      <c r="I55" s="11"/>
      <c r="J55" s="11"/>
    </row>
    <row r="56" spans="1:10" ht="14.25">
      <c r="A56" s="11"/>
      <c r="B56" s="11"/>
      <c r="C56" s="11"/>
      <c r="D56" s="11"/>
      <c r="E56" s="11"/>
      <c r="F56" s="11"/>
      <c r="G56" s="11"/>
      <c r="H56" s="11"/>
      <c r="I56" s="11"/>
      <c r="J56" s="11"/>
    </row>
    <row r="57" spans="1:10" ht="14.25">
      <c r="A57" s="11"/>
      <c r="B57" s="11"/>
      <c r="C57" s="11"/>
      <c r="D57" s="11"/>
      <c r="E57" s="11"/>
      <c r="F57" s="11"/>
      <c r="G57" s="11"/>
      <c r="H57" s="11"/>
      <c r="I57" s="11"/>
      <c r="J57" s="11"/>
    </row>
    <row r="58" spans="1:10" ht="14.25">
      <c r="A58" s="11"/>
      <c r="B58" s="11"/>
      <c r="C58" s="11"/>
      <c r="D58" s="11"/>
      <c r="E58" s="11"/>
      <c r="F58" s="11"/>
      <c r="G58" s="11"/>
      <c r="H58" s="11"/>
      <c r="I58" s="11"/>
      <c r="J58" s="11"/>
    </row>
    <row r="59" spans="1:10" ht="14.25">
      <c r="A59" s="11"/>
      <c r="B59" s="11"/>
      <c r="C59" s="11"/>
      <c r="D59" s="11"/>
      <c r="E59" s="11"/>
      <c r="F59" s="11"/>
      <c r="G59" s="11"/>
      <c r="H59" s="11"/>
      <c r="I59" s="11"/>
      <c r="J59" s="11"/>
    </row>
    <row r="60" spans="1:10" ht="14.25">
      <c r="A60" s="11"/>
      <c r="B60" s="11"/>
      <c r="C60" s="11"/>
      <c r="D60" s="11"/>
      <c r="E60" s="11"/>
      <c r="F60" s="11"/>
      <c r="G60" s="11"/>
      <c r="H60" s="11"/>
      <c r="I60" s="11"/>
      <c r="J60" s="11"/>
    </row>
    <row r="61" spans="1:10" ht="14.25">
      <c r="A61" s="11"/>
      <c r="B61" s="11"/>
      <c r="C61" s="11"/>
      <c r="D61" s="11"/>
      <c r="E61" s="11"/>
      <c r="F61" s="11"/>
      <c r="G61" s="11"/>
      <c r="H61" s="11"/>
      <c r="I61" s="11"/>
      <c r="J61" s="11"/>
    </row>
    <row r="62" spans="1:10" ht="14.25">
      <c r="A62" s="11"/>
      <c r="B62" s="11"/>
      <c r="C62" s="11"/>
      <c r="D62" s="11"/>
      <c r="E62" s="11"/>
      <c r="F62" s="11"/>
      <c r="G62" s="11"/>
      <c r="H62" s="11"/>
      <c r="I62" s="11"/>
      <c r="J62" s="11"/>
    </row>
    <row r="63" spans="1:10" ht="14.25">
      <c r="A63" s="11"/>
      <c r="B63" s="11"/>
      <c r="C63" s="11"/>
      <c r="D63" s="11"/>
      <c r="E63" s="11"/>
      <c r="F63" s="11"/>
      <c r="G63" s="11"/>
      <c r="H63" s="11"/>
      <c r="I63" s="11"/>
      <c r="J63" s="11"/>
    </row>
    <row r="64" spans="1:10" ht="14.25">
      <c r="A64" s="11"/>
      <c r="B64" s="11"/>
      <c r="C64" s="11"/>
      <c r="D64" s="11"/>
      <c r="E64" s="11"/>
      <c r="F64" s="11"/>
      <c r="G64" s="11"/>
      <c r="H64" s="11"/>
      <c r="I64" s="11"/>
      <c r="J64" s="11"/>
    </row>
    <row r="65" spans="1:10" ht="14.25">
      <c r="A65" s="11"/>
      <c r="B65" s="11"/>
      <c r="C65" s="11"/>
      <c r="D65" s="11"/>
      <c r="E65" s="11"/>
      <c r="F65" s="11"/>
      <c r="G65" s="11"/>
      <c r="H65" s="11"/>
      <c r="I65" s="11"/>
      <c r="J65" s="11"/>
    </row>
    <row r="66" spans="1:10" ht="14.25">
      <c r="A66" s="11"/>
      <c r="B66" s="11"/>
      <c r="C66" s="11"/>
      <c r="D66" s="11"/>
      <c r="E66" s="11"/>
      <c r="F66" s="11"/>
      <c r="G66" s="11"/>
      <c r="H66" s="11"/>
      <c r="I66" s="11"/>
      <c r="J66" s="11"/>
    </row>
    <row r="67" spans="1:10" ht="14.25">
      <c r="A67" s="11"/>
      <c r="B67" s="11"/>
      <c r="C67" s="11"/>
      <c r="D67" s="11"/>
      <c r="E67" s="11"/>
      <c r="F67" s="11"/>
      <c r="G67" s="11"/>
      <c r="H67" s="11"/>
      <c r="I67" s="11"/>
      <c r="J67" s="11"/>
    </row>
    <row r="68" spans="1:10" ht="14.25">
      <c r="A68" s="11"/>
      <c r="B68" s="11"/>
      <c r="C68" s="11"/>
      <c r="D68" s="11"/>
      <c r="E68" s="11"/>
      <c r="F68" s="11"/>
      <c r="G68" s="11"/>
      <c r="H68" s="11"/>
      <c r="I68" s="11"/>
      <c r="J68" s="11"/>
    </row>
    <row r="69" spans="1:10" ht="14.25">
      <c r="A69" s="11"/>
      <c r="B69" s="11"/>
      <c r="C69" s="11"/>
      <c r="D69" s="11"/>
      <c r="E69" s="11"/>
      <c r="F69" s="11"/>
      <c r="G69" s="11"/>
      <c r="H69" s="11"/>
      <c r="I69" s="11"/>
      <c r="J69" s="11"/>
    </row>
    <row r="70" spans="1:10" ht="14.25">
      <c r="A70" s="11"/>
      <c r="B70" s="11"/>
      <c r="C70" s="11"/>
      <c r="D70" s="11"/>
      <c r="E70" s="11"/>
      <c r="F70" s="11"/>
      <c r="G70" s="11"/>
      <c r="H70" s="11"/>
      <c r="I70" s="11"/>
      <c r="J70" s="11"/>
    </row>
    <row r="71" spans="1:10" ht="14.25">
      <c r="A71" s="11"/>
      <c r="B71" s="11"/>
      <c r="C71" s="11"/>
      <c r="D71" s="11"/>
      <c r="E71" s="11"/>
      <c r="F71" s="11"/>
      <c r="G71" s="11"/>
      <c r="H71" s="11"/>
      <c r="I71" s="11"/>
      <c r="J71" s="11"/>
    </row>
    <row r="72" spans="1:10" ht="14.25">
      <c r="A72" s="11"/>
      <c r="B72" s="11"/>
      <c r="C72" s="11"/>
      <c r="D72" s="11"/>
      <c r="E72" s="11"/>
      <c r="F72" s="11"/>
      <c r="G72" s="11"/>
      <c r="H72" s="11"/>
      <c r="I72" s="11"/>
      <c r="J72" s="11"/>
    </row>
    <row r="73" spans="1:10" ht="14.25">
      <c r="A73" s="11"/>
      <c r="B73" s="11"/>
      <c r="C73" s="11"/>
      <c r="D73" s="11"/>
      <c r="E73" s="11"/>
      <c r="F73" s="11"/>
      <c r="G73" s="11"/>
      <c r="H73" s="11"/>
      <c r="I73" s="11"/>
      <c r="J73" s="11"/>
    </row>
    <row r="74" spans="1:10" ht="14.25">
      <c r="A74" s="11"/>
      <c r="B74" s="11"/>
      <c r="C74" s="11"/>
      <c r="D74" s="11"/>
      <c r="E74" s="11"/>
      <c r="F74" s="11"/>
      <c r="G74" s="11"/>
      <c r="H74" s="11"/>
      <c r="I74" s="11"/>
      <c r="J74" s="11"/>
    </row>
    <row r="75" spans="1:10" ht="14.25">
      <c r="A75" s="11"/>
      <c r="B75" s="11"/>
      <c r="C75" s="11"/>
      <c r="D75" s="11"/>
      <c r="E75" s="11"/>
      <c r="F75" s="11"/>
      <c r="G75" s="11"/>
      <c r="H75" s="11"/>
      <c r="I75" s="11"/>
      <c r="J75" s="11"/>
    </row>
    <row r="76" spans="1:10" ht="14.25">
      <c r="A76" s="11"/>
      <c r="B76" s="11"/>
      <c r="C76" s="11"/>
      <c r="D76" s="11"/>
      <c r="E76" s="11"/>
      <c r="F76" s="11"/>
      <c r="G76" s="11"/>
      <c r="H76" s="11"/>
      <c r="I76" s="11"/>
      <c r="J76" s="11"/>
    </row>
    <row r="77" spans="1:10" ht="14.25">
      <c r="A77" s="11"/>
      <c r="B77" s="11"/>
      <c r="C77" s="11"/>
      <c r="D77" s="11"/>
      <c r="E77" s="11"/>
      <c r="F77" s="11"/>
      <c r="G77" s="11"/>
      <c r="H77" s="11"/>
      <c r="I77" s="11"/>
      <c r="J77" s="11"/>
    </row>
    <row r="78" spans="1:10" ht="14.25">
      <c r="A78" s="11"/>
      <c r="B78" s="11"/>
      <c r="C78" s="11"/>
      <c r="D78" s="11"/>
      <c r="E78" s="11"/>
      <c r="F78" s="11"/>
      <c r="G78" s="11"/>
      <c r="H78" s="11"/>
      <c r="I78" s="11"/>
      <c r="J78" s="11"/>
    </row>
    <row r="79" spans="1:10" ht="14.25">
      <c r="A79" s="11"/>
      <c r="B79" s="11"/>
      <c r="C79" s="11"/>
      <c r="D79" s="11"/>
      <c r="E79" s="11"/>
      <c r="F79" s="11"/>
      <c r="G79" s="11"/>
      <c r="H79" s="11"/>
      <c r="I79" s="11"/>
      <c r="J79" s="11"/>
    </row>
    <row r="80" spans="1:10" ht="14.25">
      <c r="A80" s="11"/>
      <c r="B80" s="11"/>
      <c r="C80" s="11"/>
      <c r="D80" s="11"/>
      <c r="E80" s="11"/>
      <c r="F80" s="11"/>
      <c r="G80" s="11"/>
      <c r="H80" s="11"/>
      <c r="I80" s="11"/>
      <c r="J80" s="11"/>
    </row>
    <row r="81" spans="1:10" ht="14.25">
      <c r="A81" s="11"/>
      <c r="B81" s="11"/>
      <c r="C81" s="11"/>
      <c r="D81" s="11"/>
      <c r="E81" s="11"/>
      <c r="F81" s="11"/>
      <c r="G81" s="11"/>
      <c r="H81" s="11"/>
      <c r="I81" s="11"/>
      <c r="J81" s="11"/>
    </row>
    <row r="82" spans="1:10" ht="14.25">
      <c r="A82" s="11"/>
      <c r="B82" s="11"/>
      <c r="C82" s="11"/>
      <c r="D82" s="11"/>
      <c r="E82" s="11"/>
      <c r="F82" s="11"/>
      <c r="G82" s="11"/>
      <c r="H82" s="11"/>
      <c r="I82" s="11"/>
      <c r="J82" s="11"/>
    </row>
    <row r="83" spans="1:10" ht="14.25">
      <c r="A83" s="11"/>
      <c r="B83" s="11"/>
      <c r="C83" s="11"/>
      <c r="D83" s="11"/>
      <c r="E83" s="11"/>
      <c r="F83" s="11"/>
      <c r="G83" s="11"/>
      <c r="H83" s="11"/>
      <c r="I83" s="11"/>
      <c r="J83" s="11"/>
    </row>
    <row r="84" spans="1:10" ht="14.25">
      <c r="A84" s="11"/>
      <c r="B84" s="11"/>
      <c r="C84" s="11"/>
      <c r="D84" s="11"/>
      <c r="E84" s="11"/>
      <c r="F84" s="11"/>
      <c r="G84" s="11"/>
      <c r="H84" s="11"/>
      <c r="I84" s="11"/>
      <c r="J84" s="11"/>
    </row>
    <row r="85" spans="1:10" ht="14.25">
      <c r="A85" s="11"/>
      <c r="B85" s="11"/>
      <c r="C85" s="11"/>
      <c r="D85" s="11"/>
      <c r="E85" s="11"/>
      <c r="F85" s="11"/>
      <c r="G85" s="11"/>
      <c r="H85" s="11"/>
      <c r="I85" s="11"/>
      <c r="J85" s="11"/>
    </row>
    <row r="86" spans="1:10" ht="14.25">
      <c r="A86" s="11"/>
      <c r="B86" s="11"/>
      <c r="C86" s="11"/>
      <c r="D86" s="11"/>
      <c r="E86" s="11"/>
      <c r="F86" s="11"/>
      <c r="G86" s="11"/>
      <c r="H86" s="11"/>
      <c r="I86" s="11"/>
      <c r="J86" s="11"/>
    </row>
    <row r="87" spans="1:10" ht="14.25">
      <c r="A87" s="11"/>
      <c r="B87" s="11"/>
      <c r="C87" s="11"/>
      <c r="D87" s="11"/>
      <c r="E87" s="11"/>
      <c r="F87" s="11"/>
      <c r="G87" s="11"/>
      <c r="H87" s="11"/>
      <c r="I87" s="11"/>
      <c r="J87" s="11"/>
    </row>
    <row r="88" spans="1:10" ht="14.25">
      <c r="A88" s="11"/>
      <c r="B88" s="11"/>
      <c r="C88" s="11"/>
      <c r="D88" s="11"/>
      <c r="E88" s="11"/>
      <c r="F88" s="11"/>
      <c r="G88" s="11"/>
      <c r="H88" s="11"/>
      <c r="I88" s="11"/>
      <c r="J88" s="11"/>
    </row>
    <row r="89" spans="1:10" ht="14.25">
      <c r="A89" s="11"/>
      <c r="B89" s="11"/>
      <c r="C89" s="11"/>
      <c r="D89" s="11"/>
      <c r="E89" s="11"/>
      <c r="F89" s="11"/>
      <c r="G89" s="11"/>
      <c r="H89" s="11"/>
      <c r="I89" s="11"/>
      <c r="J89" s="11"/>
    </row>
    <row r="90" spans="1:10" ht="14.25">
      <c r="A90" s="11"/>
      <c r="B90" s="11"/>
      <c r="C90" s="11"/>
      <c r="D90" s="11"/>
      <c r="E90" s="11"/>
      <c r="F90" s="11"/>
      <c r="G90" s="11"/>
      <c r="H90" s="11"/>
      <c r="I90" s="11"/>
      <c r="J90" s="11"/>
    </row>
    <row r="91" spans="1:10" ht="14.25">
      <c r="A91" s="11"/>
      <c r="B91" s="11"/>
      <c r="C91" s="11"/>
      <c r="D91" s="11"/>
      <c r="E91" s="11"/>
      <c r="F91" s="11"/>
      <c r="G91" s="11"/>
      <c r="H91" s="11"/>
      <c r="I91" s="11"/>
      <c r="J91" s="11"/>
    </row>
    <row r="92" spans="1:10" ht="14.25">
      <c r="A92" s="11"/>
      <c r="B92" s="11"/>
      <c r="C92" s="11"/>
      <c r="D92" s="11"/>
      <c r="E92" s="11"/>
      <c r="F92" s="11"/>
      <c r="G92" s="11"/>
      <c r="H92" s="11"/>
      <c r="I92" s="11"/>
      <c r="J92" s="11"/>
    </row>
    <row r="93" spans="1:10" ht="14.25">
      <c r="A93" s="11"/>
      <c r="B93" s="11"/>
      <c r="C93" s="11"/>
      <c r="D93" s="11"/>
      <c r="E93" s="11"/>
      <c r="F93" s="11"/>
      <c r="G93" s="11"/>
      <c r="H93" s="11"/>
      <c r="I93" s="11"/>
      <c r="J93" s="11"/>
    </row>
    <row r="94" spans="1:10" ht="14.25">
      <c r="A94" s="11"/>
      <c r="B94" s="11"/>
      <c r="C94" s="11"/>
      <c r="D94" s="11"/>
      <c r="E94" s="11"/>
      <c r="F94" s="11"/>
      <c r="G94" s="11"/>
      <c r="H94" s="11"/>
      <c r="I94" s="11"/>
      <c r="J94" s="11"/>
    </row>
    <row r="95" spans="1:10" ht="14.25">
      <c r="A95" s="11"/>
      <c r="B95" s="11"/>
      <c r="C95" s="11"/>
      <c r="D95" s="11"/>
      <c r="E95" s="11"/>
      <c r="F95" s="11"/>
      <c r="G95" s="11"/>
      <c r="H95" s="11"/>
      <c r="I95" s="11"/>
      <c r="J95" s="11"/>
    </row>
    <row r="96" spans="1:10" ht="14.25">
      <c r="A96" s="11"/>
      <c r="B96" s="11"/>
      <c r="C96" s="11"/>
      <c r="D96" s="11"/>
      <c r="E96" s="11"/>
      <c r="F96" s="11"/>
      <c r="G96" s="11"/>
      <c r="H96" s="11"/>
      <c r="I96" s="11"/>
      <c r="J96" s="11"/>
    </row>
    <row r="97" spans="1:10" ht="14.25">
      <c r="A97" s="11"/>
      <c r="B97" s="11"/>
      <c r="C97" s="11"/>
      <c r="D97" s="11"/>
      <c r="E97" s="11"/>
      <c r="F97" s="11"/>
      <c r="G97" s="11"/>
      <c r="H97" s="11"/>
      <c r="I97" s="11"/>
      <c r="J97" s="11"/>
    </row>
    <row r="98" spans="1:10" ht="14.25">
      <c r="A98" s="11"/>
      <c r="B98" s="11"/>
      <c r="C98" s="11"/>
      <c r="D98" s="11"/>
      <c r="E98" s="11"/>
      <c r="F98" s="11"/>
      <c r="G98" s="11"/>
      <c r="H98" s="11"/>
      <c r="I98" s="11"/>
      <c r="J98" s="11"/>
    </row>
    <row r="99" spans="1:10" ht="14.25">
      <c r="A99" s="11"/>
      <c r="B99" s="11"/>
      <c r="C99" s="11"/>
      <c r="D99" s="11"/>
      <c r="E99" s="11"/>
      <c r="F99" s="11"/>
      <c r="G99" s="11"/>
      <c r="H99" s="11"/>
      <c r="I99" s="11"/>
      <c r="J99" s="11"/>
    </row>
    <row r="100" spans="1:10" ht="14.25">
      <c r="A100" s="11"/>
      <c r="B100" s="11"/>
      <c r="C100" s="11"/>
      <c r="D100" s="11"/>
      <c r="E100" s="11"/>
      <c r="F100" s="11"/>
      <c r="G100" s="11"/>
      <c r="H100" s="11"/>
      <c r="I100" s="11"/>
      <c r="J100" s="11"/>
    </row>
    <row r="101" spans="1:10" ht="14.25">
      <c r="A101" s="11"/>
      <c r="B101" s="11"/>
      <c r="C101" s="11"/>
      <c r="D101" s="11"/>
      <c r="E101" s="11"/>
      <c r="F101" s="11"/>
      <c r="G101" s="11"/>
      <c r="H101" s="11"/>
      <c r="I101" s="11"/>
      <c r="J101" s="11"/>
    </row>
    <row r="102" spans="1:10" ht="14.25">
      <c r="A102" s="11"/>
      <c r="B102" s="11"/>
      <c r="C102" s="11"/>
      <c r="D102" s="11"/>
      <c r="E102" s="11"/>
      <c r="F102" s="11"/>
      <c r="G102" s="11"/>
      <c r="H102" s="11"/>
      <c r="I102" s="11"/>
      <c r="J102" s="11"/>
    </row>
    <row r="103" spans="1:10" ht="14.25">
      <c r="A103" s="11"/>
      <c r="B103" s="11"/>
      <c r="C103" s="11"/>
      <c r="D103" s="11"/>
      <c r="E103" s="11"/>
      <c r="F103" s="11"/>
      <c r="G103" s="11"/>
      <c r="H103" s="11"/>
      <c r="I103" s="11"/>
      <c r="J103" s="11"/>
    </row>
    <row r="104" spans="1:10" ht="14.25">
      <c r="A104" s="11"/>
      <c r="B104" s="11"/>
      <c r="C104" s="11"/>
      <c r="D104" s="11"/>
      <c r="E104" s="11"/>
      <c r="F104" s="11"/>
      <c r="G104" s="11"/>
      <c r="H104" s="11"/>
      <c r="I104" s="11"/>
      <c r="J104" s="11"/>
    </row>
    <row r="105" spans="1:10" ht="14.25">
      <c r="A105" s="11"/>
      <c r="B105" s="11"/>
      <c r="C105" s="11"/>
      <c r="D105" s="11"/>
      <c r="E105" s="11"/>
      <c r="F105" s="11"/>
      <c r="G105" s="11"/>
      <c r="H105" s="11"/>
      <c r="I105" s="11"/>
      <c r="J105" s="11"/>
    </row>
    <row r="106" spans="1:10" ht="14.25">
      <c r="A106" s="11"/>
      <c r="B106" s="11"/>
      <c r="C106" s="11"/>
      <c r="D106" s="11"/>
      <c r="E106" s="11"/>
      <c r="F106" s="11"/>
      <c r="G106" s="11"/>
      <c r="H106" s="11"/>
      <c r="I106" s="11"/>
      <c r="J106" s="11"/>
    </row>
    <row r="107" spans="1:10" ht="14.25">
      <c r="A107" s="11"/>
      <c r="B107" s="11"/>
      <c r="C107" s="11"/>
      <c r="D107" s="11"/>
      <c r="E107" s="11"/>
      <c r="F107" s="11"/>
      <c r="G107" s="11"/>
      <c r="H107" s="11"/>
      <c r="I107" s="11"/>
      <c r="J107" s="11"/>
    </row>
    <row r="108" spans="1:10" ht="14.25">
      <c r="A108" s="11"/>
      <c r="B108" s="11"/>
      <c r="C108" s="11"/>
      <c r="D108" s="11"/>
      <c r="E108" s="11"/>
      <c r="F108" s="11"/>
      <c r="G108" s="11"/>
      <c r="H108" s="11"/>
      <c r="I108" s="11"/>
      <c r="J108" s="11"/>
    </row>
    <row r="109" spans="1:10" ht="14.25">
      <c r="A109" s="11"/>
      <c r="B109" s="11"/>
      <c r="C109" s="11"/>
      <c r="D109" s="11"/>
      <c r="E109" s="11"/>
      <c r="F109" s="11"/>
      <c r="G109" s="11"/>
      <c r="H109" s="11"/>
      <c r="I109" s="11"/>
      <c r="J109" s="11"/>
    </row>
    <row r="110" spans="1:10" ht="14.25">
      <c r="A110" s="11"/>
      <c r="B110" s="11"/>
      <c r="C110" s="11"/>
      <c r="D110" s="11"/>
      <c r="E110" s="11"/>
      <c r="F110" s="11"/>
      <c r="G110" s="11"/>
      <c r="H110" s="11"/>
      <c r="I110" s="11"/>
      <c r="J110" s="11"/>
    </row>
    <row r="111" spans="1:10" ht="14.25">
      <c r="A111" s="11"/>
      <c r="B111" s="11"/>
      <c r="C111" s="11"/>
      <c r="D111" s="11"/>
      <c r="E111" s="11"/>
      <c r="F111" s="11"/>
      <c r="G111" s="11"/>
      <c r="H111" s="11"/>
      <c r="I111" s="11"/>
      <c r="J111" s="11"/>
    </row>
    <row r="112" spans="1:10" ht="14.25">
      <c r="A112" s="11"/>
      <c r="B112" s="11"/>
      <c r="C112" s="11"/>
      <c r="D112" s="11"/>
      <c r="E112" s="11"/>
      <c r="F112" s="11"/>
      <c r="G112" s="11"/>
      <c r="H112" s="11"/>
      <c r="I112" s="11"/>
      <c r="J112" s="11"/>
    </row>
    <row r="113" spans="1:10" ht="14.25">
      <c r="A113" s="11"/>
      <c r="B113" s="11"/>
      <c r="C113" s="11"/>
      <c r="D113" s="11"/>
      <c r="E113" s="11"/>
      <c r="F113" s="11"/>
      <c r="G113" s="11"/>
      <c r="H113" s="11"/>
      <c r="I113" s="11"/>
      <c r="J113" s="11"/>
    </row>
    <row r="114" spans="1:10" ht="14.25">
      <c r="A114" s="11"/>
      <c r="B114" s="11"/>
      <c r="C114" s="11"/>
      <c r="D114" s="11"/>
      <c r="E114" s="11"/>
      <c r="F114" s="11"/>
      <c r="G114" s="11"/>
      <c r="H114" s="11"/>
      <c r="I114" s="11"/>
      <c r="J114" s="11"/>
    </row>
    <row r="115" spans="1:10" ht="14.25">
      <c r="A115" s="11"/>
      <c r="B115" s="11"/>
      <c r="C115" s="11"/>
      <c r="D115" s="11"/>
      <c r="E115" s="11"/>
      <c r="F115" s="11"/>
      <c r="G115" s="11"/>
      <c r="H115" s="11"/>
      <c r="I115" s="11"/>
      <c r="J115" s="11"/>
    </row>
    <row r="116" spans="1:10" ht="14.25">
      <c r="A116" s="11"/>
      <c r="B116" s="11"/>
      <c r="C116" s="11"/>
      <c r="D116" s="11"/>
      <c r="E116" s="11"/>
      <c r="F116" s="11"/>
      <c r="G116" s="11"/>
      <c r="H116" s="11"/>
      <c r="I116" s="11"/>
      <c r="J116" s="11"/>
    </row>
    <row r="117" spans="1:10" ht="14.25">
      <c r="A117" s="11"/>
      <c r="B117" s="11"/>
      <c r="C117" s="11"/>
      <c r="D117" s="11"/>
      <c r="E117" s="11"/>
      <c r="F117" s="11"/>
      <c r="G117" s="11"/>
      <c r="H117" s="11"/>
      <c r="I117" s="11"/>
      <c r="J117" s="11"/>
    </row>
    <row r="118" spans="1:10" ht="14.25">
      <c r="A118" s="11"/>
      <c r="B118" s="11"/>
      <c r="C118" s="11"/>
      <c r="D118" s="11"/>
      <c r="E118" s="11"/>
      <c r="F118" s="11"/>
      <c r="G118" s="11"/>
      <c r="H118" s="11"/>
      <c r="I118" s="11"/>
      <c r="J118" s="11"/>
    </row>
    <row r="119" spans="1:10" ht="14.25">
      <c r="A119" s="11"/>
      <c r="B119" s="11"/>
      <c r="C119" s="11"/>
      <c r="D119" s="11"/>
      <c r="E119" s="11"/>
      <c r="F119" s="11"/>
      <c r="G119" s="11"/>
      <c r="H119" s="11"/>
      <c r="I119" s="11"/>
      <c r="J119" s="11"/>
    </row>
    <row r="120" spans="1:10" ht="14.25">
      <c r="A120" s="11"/>
      <c r="B120" s="11"/>
      <c r="C120" s="11"/>
      <c r="D120" s="11"/>
      <c r="E120" s="11"/>
      <c r="F120" s="11"/>
      <c r="G120" s="11"/>
      <c r="H120" s="11"/>
      <c r="I120" s="11"/>
      <c r="J120" s="11"/>
    </row>
    <row r="121" spans="1:10" ht="14.25">
      <c r="A121" s="11"/>
      <c r="B121" s="11"/>
      <c r="C121" s="11"/>
      <c r="D121" s="11"/>
      <c r="E121" s="11"/>
      <c r="F121" s="11"/>
      <c r="G121" s="11"/>
      <c r="H121" s="11"/>
      <c r="I121" s="11"/>
      <c r="J121" s="11"/>
    </row>
    <row r="122" spans="1:10" ht="14.25">
      <c r="A122" s="11"/>
      <c r="B122" s="11"/>
      <c r="C122" s="11"/>
      <c r="D122" s="11"/>
      <c r="E122" s="11"/>
      <c r="F122" s="11"/>
      <c r="G122" s="11"/>
      <c r="H122" s="11"/>
      <c r="I122" s="11"/>
      <c r="J122" s="11"/>
    </row>
    <row r="123" spans="1:10" ht="14.25">
      <c r="A123" s="11"/>
      <c r="B123" s="11"/>
      <c r="C123" s="11"/>
      <c r="D123" s="11"/>
      <c r="E123" s="11"/>
      <c r="F123" s="11"/>
      <c r="G123" s="11"/>
      <c r="H123" s="11"/>
      <c r="I123" s="11"/>
      <c r="J123" s="11"/>
    </row>
    <row r="124" spans="1:10" ht="14.25">
      <c r="A124" s="11"/>
      <c r="B124" s="11"/>
      <c r="C124" s="11"/>
      <c r="D124" s="11"/>
      <c r="E124" s="11"/>
      <c r="F124" s="11"/>
      <c r="G124" s="11"/>
      <c r="H124" s="11"/>
      <c r="I124" s="11"/>
      <c r="J124" s="11"/>
    </row>
    <row r="125" spans="1:10" ht="14.25">
      <c r="A125" s="11"/>
      <c r="B125" s="11"/>
      <c r="C125" s="11"/>
      <c r="D125" s="11"/>
      <c r="E125" s="11"/>
      <c r="F125" s="11"/>
      <c r="G125" s="11"/>
      <c r="H125" s="11"/>
      <c r="I125" s="11"/>
      <c r="J125" s="11"/>
    </row>
    <row r="126" spans="1:10" ht="14.25">
      <c r="A126" s="11"/>
      <c r="B126" s="11"/>
      <c r="C126" s="11"/>
      <c r="D126" s="11"/>
      <c r="E126" s="11"/>
      <c r="F126" s="11"/>
      <c r="G126" s="11"/>
      <c r="H126" s="11"/>
      <c r="I126" s="11"/>
      <c r="J126" s="11"/>
    </row>
    <row r="127" spans="1:10" ht="14.25">
      <c r="A127" s="11"/>
      <c r="B127" s="11"/>
      <c r="C127" s="11"/>
      <c r="D127" s="11"/>
      <c r="E127" s="11"/>
      <c r="F127" s="11"/>
      <c r="G127" s="11"/>
      <c r="H127" s="11"/>
      <c r="I127" s="11"/>
      <c r="J127" s="11"/>
    </row>
    <row r="128" spans="1:10" ht="14.25">
      <c r="A128" s="11"/>
      <c r="B128" s="11"/>
      <c r="C128" s="11"/>
      <c r="D128" s="11"/>
      <c r="E128" s="11"/>
      <c r="F128" s="11"/>
      <c r="G128" s="11"/>
      <c r="H128" s="11"/>
      <c r="I128" s="11"/>
      <c r="J128" s="11"/>
    </row>
    <row r="129" spans="1:10" ht="14.25">
      <c r="A129" s="11"/>
      <c r="B129" s="11"/>
      <c r="C129" s="11"/>
      <c r="D129" s="11"/>
      <c r="E129" s="11"/>
      <c r="F129" s="11"/>
      <c r="G129" s="11"/>
      <c r="H129" s="11"/>
      <c r="I129" s="11"/>
      <c r="J129" s="11"/>
    </row>
    <row r="130" spans="1:10" ht="14.25">
      <c r="A130" s="11"/>
      <c r="B130" s="11"/>
      <c r="C130" s="11"/>
      <c r="D130" s="11"/>
      <c r="E130" s="11"/>
      <c r="F130" s="11"/>
      <c r="G130" s="11"/>
      <c r="H130" s="11"/>
      <c r="I130" s="11"/>
      <c r="J130" s="11"/>
    </row>
    <row r="131" spans="1:10" ht="14.25">
      <c r="A131" s="11"/>
      <c r="B131" s="11"/>
      <c r="C131" s="11"/>
      <c r="D131" s="11"/>
      <c r="E131" s="11"/>
      <c r="F131" s="11"/>
      <c r="G131" s="11"/>
      <c r="H131" s="11"/>
      <c r="I131" s="11"/>
      <c r="J131" s="11"/>
    </row>
    <row r="132" spans="1:10" ht="14.25">
      <c r="A132" s="11"/>
      <c r="B132" s="11"/>
      <c r="C132" s="11"/>
      <c r="D132" s="11"/>
      <c r="E132" s="11"/>
      <c r="F132" s="11"/>
      <c r="G132" s="11"/>
      <c r="H132" s="11"/>
      <c r="I132" s="11"/>
      <c r="J132" s="11"/>
    </row>
    <row r="133" spans="1:10" ht="14.25">
      <c r="A133" s="11"/>
      <c r="B133" s="11"/>
      <c r="C133" s="11"/>
      <c r="D133" s="11"/>
      <c r="E133" s="11"/>
      <c r="F133" s="11"/>
      <c r="G133" s="11"/>
      <c r="H133" s="11"/>
      <c r="I133" s="11"/>
      <c r="J133" s="11"/>
    </row>
    <row r="134" spans="1:10" ht="14.25">
      <c r="A134" s="11"/>
      <c r="B134" s="11"/>
      <c r="C134" s="11"/>
      <c r="D134" s="11"/>
      <c r="E134" s="11"/>
      <c r="F134" s="11"/>
      <c r="G134" s="11"/>
      <c r="H134" s="11"/>
      <c r="I134" s="11"/>
      <c r="J134" s="11"/>
    </row>
    <row r="135" spans="1:10" ht="14.25">
      <c r="A135" s="11"/>
      <c r="B135" s="11"/>
      <c r="C135" s="11"/>
      <c r="D135" s="11"/>
      <c r="E135" s="11"/>
      <c r="F135" s="11"/>
      <c r="G135" s="11"/>
      <c r="H135" s="11"/>
      <c r="I135" s="11"/>
      <c r="J135" s="11"/>
    </row>
    <row r="136" spans="1:10" ht="14.25">
      <c r="A136" s="11"/>
      <c r="B136" s="11"/>
      <c r="C136" s="11"/>
      <c r="D136" s="11"/>
      <c r="E136" s="11"/>
      <c r="F136" s="11"/>
      <c r="G136" s="11"/>
      <c r="H136" s="11"/>
      <c r="I136" s="11"/>
      <c r="J136" s="11"/>
    </row>
    <row r="137" spans="1:10" ht="14.25">
      <c r="A137" s="11"/>
      <c r="B137" s="11"/>
      <c r="C137" s="11"/>
      <c r="D137" s="11"/>
      <c r="E137" s="11"/>
      <c r="F137" s="11"/>
      <c r="G137" s="11"/>
      <c r="H137" s="11"/>
      <c r="I137" s="11"/>
      <c r="J137" s="11"/>
    </row>
    <row r="138" spans="1:10" ht="14.25">
      <c r="A138" s="11"/>
      <c r="B138" s="11"/>
      <c r="C138" s="11"/>
      <c r="D138" s="11"/>
      <c r="E138" s="11"/>
      <c r="F138" s="11"/>
      <c r="G138" s="11"/>
      <c r="H138" s="11"/>
      <c r="I138" s="11"/>
      <c r="J138" s="11"/>
    </row>
    <row r="139" spans="1:10" ht="14.25">
      <c r="A139" s="11"/>
      <c r="B139" s="11"/>
      <c r="C139" s="11"/>
      <c r="D139" s="11"/>
      <c r="E139" s="11"/>
      <c r="F139" s="11"/>
      <c r="G139" s="11"/>
      <c r="H139" s="11"/>
      <c r="I139" s="11"/>
      <c r="J139" s="11"/>
    </row>
    <row r="140" spans="1:10" ht="14.25">
      <c r="A140" s="11"/>
      <c r="B140" s="11"/>
      <c r="C140" s="11"/>
      <c r="D140" s="11"/>
      <c r="E140" s="11"/>
      <c r="F140" s="11"/>
      <c r="G140" s="11"/>
      <c r="H140" s="11"/>
      <c r="I140" s="11"/>
      <c r="J140" s="11"/>
    </row>
    <row r="141" spans="1:10" ht="14.25">
      <c r="A141" s="11"/>
      <c r="B141" s="11"/>
      <c r="C141" s="11"/>
      <c r="D141" s="11"/>
      <c r="E141" s="11"/>
      <c r="F141" s="11"/>
      <c r="G141" s="11"/>
      <c r="H141" s="11"/>
      <c r="I141" s="11"/>
      <c r="J141" s="11"/>
    </row>
    <row r="142" spans="1:10" ht="14.25">
      <c r="A142" s="11"/>
      <c r="B142" s="11"/>
      <c r="C142" s="11"/>
      <c r="D142" s="11"/>
      <c r="E142" s="11"/>
      <c r="F142" s="11"/>
      <c r="G142" s="11"/>
      <c r="H142" s="11"/>
      <c r="I142" s="11"/>
      <c r="J142" s="11"/>
    </row>
    <row r="143" spans="1:10" ht="14.25">
      <c r="A143" s="11"/>
      <c r="B143" s="11"/>
      <c r="C143" s="11"/>
      <c r="D143" s="11"/>
      <c r="E143" s="11"/>
      <c r="F143" s="11"/>
      <c r="G143" s="11"/>
      <c r="H143" s="11"/>
      <c r="I143" s="11"/>
      <c r="J143" s="11"/>
    </row>
    <row r="144" spans="1:10" ht="14.25">
      <c r="A144" s="11"/>
      <c r="B144" s="11"/>
      <c r="C144" s="11"/>
      <c r="D144" s="11"/>
      <c r="E144" s="11"/>
      <c r="F144" s="11"/>
      <c r="G144" s="11"/>
      <c r="H144" s="11"/>
      <c r="I144" s="11"/>
      <c r="J144" s="11"/>
    </row>
    <row r="145" spans="1:10" ht="14.25">
      <c r="A145" s="11"/>
      <c r="B145" s="11"/>
      <c r="C145" s="11"/>
      <c r="D145" s="11"/>
      <c r="E145" s="11"/>
      <c r="F145" s="11"/>
      <c r="G145" s="11"/>
      <c r="H145" s="11"/>
      <c r="I145" s="11"/>
      <c r="J145" s="11"/>
    </row>
    <row r="146" spans="1:10" ht="14.25">
      <c r="A146" s="11"/>
      <c r="B146" s="11"/>
      <c r="C146" s="11"/>
      <c r="D146" s="11"/>
      <c r="E146" s="11"/>
      <c r="F146" s="11"/>
      <c r="G146" s="11"/>
      <c r="H146" s="11"/>
      <c r="I146" s="11"/>
      <c r="J146" s="11"/>
    </row>
    <row r="147" spans="1:10" ht="14.25">
      <c r="A147" s="11"/>
      <c r="B147" s="11"/>
      <c r="C147" s="11"/>
      <c r="D147" s="11"/>
      <c r="E147" s="11"/>
      <c r="F147" s="11"/>
      <c r="G147" s="11"/>
      <c r="H147" s="11"/>
      <c r="I147" s="11"/>
      <c r="J147" s="11"/>
    </row>
    <row r="148" spans="1:10" ht="14.25">
      <c r="A148" s="11"/>
      <c r="B148" s="11"/>
      <c r="C148" s="11"/>
      <c r="D148" s="11"/>
      <c r="E148" s="11"/>
      <c r="F148" s="11"/>
      <c r="G148" s="11"/>
      <c r="H148" s="11"/>
      <c r="I148" s="11"/>
      <c r="J148" s="11"/>
    </row>
    <row r="149" spans="1:10" ht="14.25">
      <c r="A149" s="11"/>
      <c r="B149" s="11"/>
      <c r="C149" s="11"/>
      <c r="D149" s="11"/>
      <c r="E149" s="11"/>
      <c r="F149" s="11"/>
      <c r="G149" s="11"/>
      <c r="H149" s="11"/>
      <c r="I149" s="11"/>
      <c r="J149" s="11"/>
    </row>
    <row r="150" spans="1:10" ht="14.25">
      <c r="A150" s="11"/>
      <c r="B150" s="11"/>
      <c r="C150" s="11"/>
      <c r="D150" s="11"/>
      <c r="E150" s="11"/>
      <c r="F150" s="11"/>
      <c r="G150" s="11"/>
      <c r="H150" s="11"/>
      <c r="I150" s="11"/>
      <c r="J150" s="11"/>
    </row>
    <row r="151" spans="1:10" ht="14.25">
      <c r="A151" s="11"/>
      <c r="B151" s="11"/>
      <c r="C151" s="11"/>
      <c r="D151" s="11"/>
      <c r="E151" s="11"/>
      <c r="F151" s="11"/>
      <c r="G151" s="11"/>
      <c r="H151" s="11"/>
      <c r="I151" s="11"/>
      <c r="J151" s="11"/>
    </row>
    <row r="152" spans="1:10" ht="14.25">
      <c r="A152" s="11"/>
      <c r="B152" s="11"/>
      <c r="C152" s="11"/>
      <c r="D152" s="11"/>
      <c r="E152" s="11"/>
      <c r="F152" s="11"/>
      <c r="G152" s="11"/>
      <c r="H152" s="11"/>
      <c r="I152" s="11"/>
      <c r="J152" s="11"/>
    </row>
    <row r="153" spans="1:10" ht="14.25">
      <c r="A153" s="11"/>
      <c r="B153" s="11"/>
      <c r="C153" s="11"/>
      <c r="D153" s="11"/>
      <c r="E153" s="11"/>
      <c r="F153" s="11"/>
      <c r="G153" s="11"/>
      <c r="H153" s="11"/>
      <c r="I153" s="11"/>
      <c r="J153" s="11"/>
    </row>
    <row r="154" spans="1:10" ht="14.25">
      <c r="A154" s="11"/>
      <c r="B154" s="11"/>
      <c r="C154" s="11"/>
      <c r="D154" s="11"/>
      <c r="E154" s="11"/>
      <c r="F154" s="11"/>
      <c r="G154" s="11"/>
      <c r="H154" s="11"/>
      <c r="I154" s="11"/>
      <c r="J154" s="11"/>
    </row>
    <row r="155" spans="1:10" ht="14.25">
      <c r="A155" s="11"/>
      <c r="B155" s="11"/>
      <c r="C155" s="11"/>
      <c r="D155" s="11"/>
      <c r="E155" s="11"/>
      <c r="F155" s="11"/>
      <c r="G155" s="11"/>
      <c r="H155" s="11"/>
      <c r="I155" s="11"/>
      <c r="J155" s="11"/>
    </row>
    <row r="156" spans="1:10" ht="14.25">
      <c r="A156" s="11"/>
      <c r="B156" s="11"/>
      <c r="C156" s="11"/>
      <c r="D156" s="11"/>
      <c r="E156" s="11"/>
      <c r="F156" s="11"/>
      <c r="G156" s="11"/>
      <c r="H156" s="11"/>
      <c r="I156" s="11"/>
      <c r="J156" s="11"/>
    </row>
    <row r="157" spans="1:10" ht="14.25">
      <c r="A157" s="11"/>
      <c r="B157" s="11"/>
      <c r="C157" s="11"/>
      <c r="D157" s="11"/>
      <c r="E157" s="11"/>
      <c r="F157" s="11"/>
      <c r="G157" s="11"/>
      <c r="H157" s="11"/>
      <c r="I157" s="11"/>
      <c r="J157" s="11"/>
    </row>
    <row r="158" spans="1:10" ht="14.25">
      <c r="A158" s="11"/>
      <c r="B158" s="11"/>
      <c r="C158" s="11"/>
      <c r="D158" s="11"/>
      <c r="E158" s="11"/>
      <c r="F158" s="11"/>
      <c r="G158" s="11"/>
      <c r="H158" s="11"/>
      <c r="I158" s="11"/>
      <c r="J158" s="11"/>
    </row>
    <row r="159" spans="1:10" ht="14.25">
      <c r="A159" s="11"/>
      <c r="B159" s="11"/>
      <c r="C159" s="11"/>
      <c r="D159" s="11"/>
      <c r="E159" s="11"/>
      <c r="F159" s="11"/>
      <c r="G159" s="11"/>
      <c r="H159" s="11"/>
      <c r="I159" s="11"/>
      <c r="J159" s="11"/>
    </row>
    <row r="160" spans="1:10" ht="14.25">
      <c r="A160" s="11"/>
      <c r="B160" s="11"/>
      <c r="C160" s="11"/>
      <c r="D160" s="11"/>
      <c r="E160" s="11"/>
      <c r="F160" s="11"/>
      <c r="G160" s="11"/>
      <c r="H160" s="11"/>
      <c r="I160" s="11"/>
      <c r="J160" s="11"/>
    </row>
    <row r="161" spans="1:10" ht="14.25">
      <c r="A161" s="11"/>
      <c r="B161" s="11"/>
      <c r="C161" s="11"/>
      <c r="D161" s="11"/>
      <c r="E161" s="11"/>
      <c r="F161" s="11"/>
      <c r="G161" s="11"/>
      <c r="H161" s="11"/>
      <c r="I161" s="11"/>
      <c r="J161" s="11"/>
    </row>
    <row r="162" spans="1:10" ht="14.25">
      <c r="A162" s="11"/>
      <c r="B162" s="11"/>
      <c r="C162" s="11"/>
      <c r="D162" s="11"/>
      <c r="E162" s="11"/>
      <c r="F162" s="11"/>
      <c r="G162" s="11"/>
      <c r="H162" s="11"/>
      <c r="I162" s="11"/>
      <c r="J162" s="11"/>
    </row>
    <row r="163" spans="1:10" ht="14.25">
      <c r="A163" s="11"/>
      <c r="B163" s="11"/>
      <c r="C163" s="11"/>
      <c r="D163" s="11"/>
      <c r="E163" s="11"/>
      <c r="F163" s="11"/>
      <c r="G163" s="11"/>
      <c r="H163" s="11"/>
      <c r="I163" s="11"/>
      <c r="J163" s="11"/>
    </row>
    <row r="164" spans="1:10" ht="14.25">
      <c r="A164" s="11"/>
      <c r="B164" s="11"/>
      <c r="C164" s="11"/>
      <c r="D164" s="11"/>
      <c r="E164" s="11"/>
      <c r="F164" s="11"/>
      <c r="G164" s="11"/>
      <c r="H164" s="11"/>
      <c r="I164" s="11"/>
      <c r="J164" s="11"/>
    </row>
    <row r="165" spans="1:10" ht="14.25">
      <c r="A165" s="11"/>
      <c r="B165" s="11"/>
      <c r="C165" s="11"/>
      <c r="D165" s="11"/>
      <c r="E165" s="11"/>
      <c r="F165" s="11"/>
      <c r="G165" s="11"/>
      <c r="H165" s="11"/>
      <c r="I165" s="11"/>
      <c r="J165" s="11"/>
    </row>
    <row r="166" spans="1:10" ht="14.25">
      <c r="A166" s="11"/>
      <c r="B166" s="11"/>
      <c r="C166" s="11"/>
      <c r="D166" s="11"/>
      <c r="E166" s="11"/>
      <c r="F166" s="11"/>
      <c r="G166" s="11"/>
      <c r="H166" s="11"/>
      <c r="I166" s="11"/>
      <c r="J166" s="11"/>
    </row>
    <row r="167" spans="1:10" ht="14.25">
      <c r="A167" s="11"/>
      <c r="B167" s="11"/>
      <c r="C167" s="11"/>
      <c r="D167" s="11"/>
      <c r="E167" s="11"/>
      <c r="F167" s="11"/>
      <c r="G167" s="11"/>
      <c r="H167" s="11"/>
      <c r="I167" s="11"/>
      <c r="J167" s="11"/>
    </row>
    <row r="168" spans="1:10" ht="14.25">
      <c r="A168" s="11"/>
      <c r="B168" s="11"/>
      <c r="C168" s="11"/>
      <c r="D168" s="11"/>
      <c r="E168" s="11"/>
      <c r="F168" s="11"/>
      <c r="G168" s="11"/>
      <c r="H168" s="11"/>
      <c r="I168" s="11"/>
      <c r="J168" s="11"/>
    </row>
    <row r="169" spans="1:10" ht="14.25">
      <c r="A169" s="11"/>
      <c r="B169" s="11"/>
      <c r="C169" s="11"/>
      <c r="D169" s="11"/>
      <c r="E169" s="11"/>
      <c r="F169" s="11"/>
      <c r="G169" s="11"/>
      <c r="H169" s="11"/>
      <c r="I169" s="11"/>
      <c r="J169" s="11"/>
    </row>
    <row r="170" spans="1:10" ht="14.25">
      <c r="A170" s="11"/>
      <c r="B170" s="11"/>
      <c r="C170" s="11"/>
      <c r="D170" s="11"/>
      <c r="E170" s="11"/>
      <c r="F170" s="11"/>
      <c r="G170" s="11"/>
      <c r="H170" s="11"/>
      <c r="I170" s="11"/>
      <c r="J170" s="11"/>
    </row>
    <row r="171" spans="1:10" ht="14.25">
      <c r="A171" s="11"/>
      <c r="B171" s="11"/>
      <c r="C171" s="11"/>
      <c r="D171" s="11"/>
      <c r="E171" s="11"/>
      <c r="F171" s="11"/>
      <c r="G171" s="11"/>
      <c r="H171" s="11"/>
      <c r="I171" s="11"/>
      <c r="J171" s="11"/>
    </row>
    <row r="172" spans="1:10" ht="14.25">
      <c r="A172" s="11"/>
      <c r="B172" s="11"/>
      <c r="C172" s="11"/>
      <c r="D172" s="11"/>
      <c r="E172" s="11"/>
      <c r="F172" s="11"/>
      <c r="G172" s="11"/>
      <c r="H172" s="11"/>
      <c r="I172" s="11"/>
      <c r="J172" s="11"/>
    </row>
    <row r="173" spans="1:10" ht="14.25">
      <c r="A173" s="11"/>
      <c r="B173" s="11"/>
      <c r="C173" s="11"/>
      <c r="D173" s="11"/>
      <c r="E173" s="11"/>
      <c r="F173" s="11"/>
      <c r="G173" s="11"/>
      <c r="H173" s="11"/>
      <c r="I173" s="11"/>
      <c r="J173" s="11"/>
    </row>
    <row r="174" spans="1:10" ht="14.25">
      <c r="A174" s="11"/>
      <c r="B174" s="11"/>
      <c r="C174" s="11"/>
      <c r="D174" s="11"/>
      <c r="E174" s="11"/>
      <c r="F174" s="11"/>
      <c r="G174" s="11"/>
      <c r="H174" s="11"/>
      <c r="I174" s="11"/>
      <c r="J174" s="11"/>
    </row>
    <row r="175" spans="1:10" ht="14.25">
      <c r="A175" s="11"/>
      <c r="B175" s="11"/>
      <c r="C175" s="11"/>
      <c r="D175" s="11"/>
      <c r="E175" s="11"/>
      <c r="F175" s="11"/>
      <c r="G175" s="11"/>
      <c r="H175" s="11"/>
      <c r="I175" s="11"/>
      <c r="J175" s="11"/>
    </row>
    <row r="176" spans="1:10" ht="14.25">
      <c r="A176" s="11"/>
      <c r="B176" s="11"/>
      <c r="C176" s="11"/>
      <c r="D176" s="11"/>
      <c r="E176" s="11"/>
      <c r="F176" s="11"/>
      <c r="G176" s="11"/>
      <c r="H176" s="11"/>
      <c r="I176" s="11"/>
      <c r="J176" s="11"/>
    </row>
    <row r="177" spans="1:10" ht="14.25">
      <c r="A177" s="11"/>
      <c r="B177" s="11"/>
      <c r="C177" s="11"/>
      <c r="D177" s="11"/>
      <c r="E177" s="11"/>
      <c r="F177" s="11"/>
      <c r="G177" s="11"/>
      <c r="H177" s="11"/>
      <c r="I177" s="11"/>
      <c r="J177" s="11"/>
    </row>
    <row r="178" spans="1:10" ht="14.25">
      <c r="A178" s="11"/>
      <c r="B178" s="11"/>
      <c r="C178" s="11"/>
      <c r="D178" s="11"/>
      <c r="E178" s="11"/>
      <c r="F178" s="11"/>
      <c r="G178" s="11"/>
      <c r="H178" s="11"/>
      <c r="I178" s="11"/>
      <c r="J178" s="11"/>
    </row>
    <row r="179" spans="1:10" ht="14.25">
      <c r="A179" s="11"/>
      <c r="B179" s="11"/>
      <c r="C179" s="11"/>
      <c r="D179" s="11"/>
      <c r="E179" s="11"/>
      <c r="F179" s="11"/>
      <c r="G179" s="11"/>
      <c r="H179" s="11"/>
      <c r="I179" s="11"/>
      <c r="J179" s="11"/>
    </row>
    <row r="180" spans="1:10" ht="14.25">
      <c r="A180" s="11"/>
      <c r="B180" s="11"/>
      <c r="C180" s="11"/>
      <c r="D180" s="11"/>
      <c r="E180" s="11"/>
      <c r="F180" s="11"/>
      <c r="G180" s="11"/>
      <c r="H180" s="11"/>
      <c r="I180" s="11"/>
      <c r="J180" s="11"/>
    </row>
    <row r="181" spans="1:10" ht="14.25">
      <c r="A181" s="11"/>
      <c r="B181" s="11"/>
      <c r="C181" s="11"/>
      <c r="D181" s="11"/>
      <c r="E181" s="11"/>
      <c r="F181" s="11"/>
      <c r="G181" s="11"/>
      <c r="H181" s="11"/>
      <c r="I181" s="11"/>
      <c r="J181" s="11"/>
    </row>
    <row r="182" spans="1:10" ht="14.25">
      <c r="A182" s="11"/>
      <c r="B182" s="11"/>
      <c r="C182" s="11"/>
      <c r="D182" s="11"/>
      <c r="E182" s="11"/>
      <c r="F182" s="11"/>
      <c r="G182" s="11"/>
      <c r="H182" s="11"/>
      <c r="I182" s="11"/>
      <c r="J182" s="11"/>
    </row>
    <row r="183" spans="1:10" ht="14.25">
      <c r="A183" s="11"/>
      <c r="B183" s="11"/>
      <c r="C183" s="11"/>
      <c r="D183" s="11"/>
      <c r="E183" s="11"/>
      <c r="F183" s="11"/>
      <c r="G183" s="11"/>
      <c r="H183" s="11"/>
      <c r="I183" s="11"/>
      <c r="J183" s="11"/>
    </row>
    <row r="184" spans="1:10" ht="14.25">
      <c r="A184" s="11"/>
      <c r="B184" s="11"/>
      <c r="C184" s="11"/>
      <c r="D184" s="11"/>
      <c r="E184" s="11"/>
      <c r="F184" s="11"/>
      <c r="G184" s="11"/>
      <c r="H184" s="11"/>
      <c r="I184" s="11"/>
      <c r="J184" s="11"/>
    </row>
    <row r="185" spans="1:10" ht="14.25">
      <c r="A185" s="11"/>
      <c r="B185" s="11"/>
      <c r="C185" s="11"/>
      <c r="D185" s="11"/>
      <c r="E185" s="11"/>
      <c r="F185" s="11"/>
      <c r="G185" s="11"/>
      <c r="H185" s="11"/>
      <c r="I185" s="11"/>
      <c r="J185" s="11"/>
    </row>
    <row r="186" spans="1:10" ht="14.25">
      <c r="A186" s="11"/>
      <c r="B186" s="11"/>
      <c r="C186" s="11"/>
      <c r="D186" s="11"/>
      <c r="E186" s="11"/>
      <c r="F186" s="11"/>
      <c r="G186" s="11"/>
      <c r="H186" s="11"/>
      <c r="I186" s="11"/>
      <c r="J186" s="11"/>
    </row>
    <row r="187" spans="1:10" ht="14.25">
      <c r="A187" s="11"/>
      <c r="B187" s="11"/>
      <c r="C187" s="11"/>
      <c r="D187" s="11"/>
      <c r="E187" s="11"/>
      <c r="F187" s="11"/>
      <c r="G187" s="11"/>
      <c r="H187" s="11"/>
      <c r="I187" s="11"/>
      <c r="J187" s="11"/>
    </row>
    <row r="188" spans="1:10" ht="14.25">
      <c r="A188" s="11"/>
      <c r="B188" s="11"/>
      <c r="C188" s="11"/>
      <c r="D188" s="11"/>
      <c r="E188" s="11"/>
      <c r="F188" s="11"/>
      <c r="G188" s="11"/>
      <c r="H188" s="11"/>
      <c r="I188" s="11"/>
      <c r="J188" s="11"/>
    </row>
    <row r="189" spans="1:10" ht="14.25">
      <c r="A189" s="11"/>
      <c r="B189" s="11"/>
      <c r="C189" s="11"/>
      <c r="D189" s="11"/>
      <c r="E189" s="11"/>
      <c r="F189" s="11"/>
      <c r="G189" s="11"/>
      <c r="H189" s="11"/>
      <c r="I189" s="11"/>
      <c r="J189" s="11"/>
    </row>
    <row r="190" spans="1:10" ht="14.25">
      <c r="A190" s="11"/>
      <c r="B190" s="11"/>
      <c r="C190" s="11"/>
      <c r="D190" s="11"/>
      <c r="E190" s="11"/>
      <c r="F190" s="11"/>
      <c r="G190" s="11"/>
      <c r="H190" s="11"/>
      <c r="I190" s="11"/>
      <c r="J190" s="11"/>
    </row>
    <row r="191" spans="1:10" ht="14.25">
      <c r="A191" s="11"/>
      <c r="B191" s="11"/>
      <c r="C191" s="11"/>
      <c r="D191" s="11"/>
      <c r="E191" s="11"/>
      <c r="F191" s="11"/>
      <c r="G191" s="11"/>
      <c r="H191" s="11"/>
      <c r="I191" s="11"/>
      <c r="J191" s="11"/>
    </row>
    <row r="192" spans="1:10" ht="14.25">
      <c r="A192" s="11"/>
      <c r="B192" s="11"/>
      <c r="C192" s="11"/>
      <c r="D192" s="11"/>
      <c r="E192" s="11"/>
      <c r="F192" s="11"/>
      <c r="G192" s="11"/>
      <c r="H192" s="11"/>
      <c r="I192" s="11"/>
      <c r="J192" s="11"/>
    </row>
    <row r="193" spans="1:10" ht="14.25">
      <c r="A193" s="11"/>
      <c r="B193" s="11"/>
      <c r="C193" s="11"/>
      <c r="D193" s="11"/>
      <c r="E193" s="11"/>
      <c r="F193" s="11"/>
      <c r="G193" s="11"/>
      <c r="H193" s="11"/>
      <c r="I193" s="11"/>
      <c r="J193" s="11"/>
    </row>
    <row r="194" spans="1:10" ht="14.25">
      <c r="A194" s="11"/>
      <c r="B194" s="11"/>
      <c r="C194" s="11"/>
      <c r="D194" s="11"/>
      <c r="E194" s="11"/>
      <c r="F194" s="11"/>
      <c r="G194" s="11"/>
      <c r="H194" s="11"/>
      <c r="I194" s="11"/>
      <c r="J194" s="11"/>
    </row>
    <row r="195" spans="1:10" ht="14.25">
      <c r="A195" s="11"/>
      <c r="B195" s="11"/>
      <c r="C195" s="11"/>
      <c r="D195" s="11"/>
      <c r="E195" s="11"/>
      <c r="F195" s="11"/>
      <c r="G195" s="11"/>
      <c r="H195" s="11"/>
      <c r="I195" s="11"/>
      <c r="J195" s="11"/>
    </row>
    <row r="196" spans="1:10" ht="14.25">
      <c r="A196" s="11"/>
      <c r="B196" s="11"/>
      <c r="C196" s="11"/>
      <c r="D196" s="11"/>
      <c r="E196" s="11"/>
      <c r="F196" s="11"/>
      <c r="G196" s="11"/>
      <c r="H196" s="11"/>
      <c r="I196" s="11"/>
      <c r="J196" s="11"/>
    </row>
    <row r="197" spans="1:10" ht="14.25">
      <c r="A197" s="11"/>
      <c r="B197" s="11"/>
      <c r="C197" s="11"/>
      <c r="D197" s="11"/>
      <c r="E197" s="11"/>
      <c r="F197" s="11"/>
      <c r="G197" s="11"/>
      <c r="H197" s="11"/>
      <c r="I197" s="11"/>
      <c r="J197" s="11"/>
    </row>
    <row r="198" spans="1:10" ht="14.25">
      <c r="A198" s="11"/>
      <c r="B198" s="11"/>
      <c r="C198" s="11"/>
      <c r="D198" s="11"/>
      <c r="E198" s="11"/>
      <c r="F198" s="11"/>
      <c r="G198" s="11"/>
      <c r="H198" s="11"/>
      <c r="I198" s="11"/>
      <c r="J198" s="11"/>
    </row>
    <row r="199" spans="1:10" ht="14.25">
      <c r="A199" s="11"/>
      <c r="B199" s="11"/>
      <c r="C199" s="11"/>
      <c r="D199" s="11"/>
      <c r="E199" s="11"/>
      <c r="F199" s="11"/>
      <c r="G199" s="11"/>
      <c r="H199" s="11"/>
      <c r="I199" s="11"/>
      <c r="J199" s="11"/>
    </row>
    <row r="200" spans="1:10" ht="14.25">
      <c r="A200" s="11"/>
      <c r="B200" s="11"/>
      <c r="C200" s="11"/>
      <c r="D200" s="11"/>
      <c r="E200" s="11"/>
      <c r="F200" s="11"/>
      <c r="G200" s="11"/>
      <c r="H200" s="11"/>
      <c r="I200" s="11"/>
      <c r="J200" s="11"/>
    </row>
    <row r="201" spans="1:10" ht="14.25">
      <c r="A201" s="11"/>
      <c r="B201" s="11"/>
      <c r="C201" s="11"/>
      <c r="D201" s="11"/>
      <c r="E201" s="11"/>
      <c r="F201" s="11"/>
      <c r="G201" s="11"/>
      <c r="H201" s="11"/>
      <c r="I201" s="11"/>
      <c r="J201" s="11"/>
    </row>
    <row r="202" spans="1:10" ht="14.25">
      <c r="A202" s="11"/>
      <c r="B202" s="11"/>
      <c r="C202" s="11"/>
      <c r="D202" s="11"/>
      <c r="E202" s="11"/>
      <c r="F202" s="11"/>
      <c r="G202" s="11"/>
      <c r="H202" s="11"/>
      <c r="I202" s="11"/>
      <c r="J202" s="11"/>
    </row>
    <row r="203" spans="1:10" ht="14.25">
      <c r="A203" s="11"/>
      <c r="B203" s="11"/>
      <c r="C203" s="11"/>
      <c r="D203" s="11"/>
      <c r="E203" s="11"/>
      <c r="F203" s="11"/>
      <c r="G203" s="11"/>
      <c r="H203" s="11"/>
      <c r="I203" s="11"/>
      <c r="J203" s="11"/>
    </row>
    <row r="204" spans="1:10" ht="14.25">
      <c r="A204" s="11"/>
      <c r="B204" s="11"/>
      <c r="C204" s="11"/>
      <c r="D204" s="11"/>
      <c r="E204" s="11"/>
      <c r="F204" s="11"/>
      <c r="G204" s="11"/>
      <c r="H204" s="11"/>
      <c r="I204" s="11"/>
      <c r="J204" s="11"/>
    </row>
    <row r="205" spans="1:10" ht="14.25">
      <c r="A205" s="11"/>
      <c r="B205" s="11"/>
      <c r="C205" s="11"/>
      <c r="D205" s="11"/>
      <c r="E205" s="11"/>
      <c r="F205" s="11"/>
      <c r="G205" s="11"/>
      <c r="H205" s="11"/>
      <c r="I205" s="11"/>
      <c r="J205" s="11"/>
    </row>
    <row r="206" spans="1:10" ht="14.25">
      <c r="A206" s="11"/>
      <c r="B206" s="11"/>
      <c r="C206" s="11"/>
      <c r="D206" s="11"/>
      <c r="E206" s="11"/>
      <c r="F206" s="11"/>
      <c r="G206" s="11"/>
      <c r="H206" s="11"/>
      <c r="I206" s="11"/>
      <c r="J206" s="11"/>
    </row>
    <row r="207" spans="1:10" ht="14.25">
      <c r="A207" s="11"/>
      <c r="B207" s="11"/>
      <c r="C207" s="11"/>
      <c r="D207" s="11"/>
      <c r="E207" s="11"/>
      <c r="F207" s="11"/>
      <c r="G207" s="11"/>
      <c r="H207" s="11"/>
      <c r="I207" s="11"/>
      <c r="J207" s="11"/>
    </row>
    <row r="208" spans="1:10" ht="14.25">
      <c r="A208" s="11"/>
      <c r="B208" s="11"/>
      <c r="C208" s="11"/>
      <c r="D208" s="11"/>
      <c r="E208" s="11"/>
      <c r="F208" s="11"/>
      <c r="G208" s="11"/>
      <c r="H208" s="11"/>
      <c r="I208" s="11"/>
      <c r="J208" s="11"/>
    </row>
    <row r="209" spans="1:10" ht="14.25">
      <c r="A209" s="11"/>
      <c r="B209" s="11"/>
      <c r="C209" s="11"/>
      <c r="D209" s="11"/>
      <c r="E209" s="11"/>
      <c r="F209" s="11"/>
      <c r="G209" s="11"/>
      <c r="H209" s="11"/>
      <c r="I209" s="11"/>
      <c r="J209" s="11"/>
    </row>
    <row r="210" spans="1:10" ht="14.25">
      <c r="A210" s="11"/>
      <c r="B210" s="11"/>
      <c r="C210" s="11"/>
      <c r="D210" s="11"/>
      <c r="E210" s="11"/>
      <c r="F210" s="11"/>
      <c r="G210" s="11"/>
      <c r="H210" s="11"/>
      <c r="I210" s="11"/>
      <c r="J210" s="11"/>
    </row>
    <row r="211" spans="1:10" ht="14.25">
      <c r="A211" s="11"/>
      <c r="B211" s="11"/>
      <c r="C211" s="11"/>
      <c r="D211" s="11"/>
      <c r="E211" s="11"/>
      <c r="F211" s="11"/>
      <c r="G211" s="11"/>
      <c r="H211" s="11"/>
      <c r="I211" s="11"/>
      <c r="J211" s="11"/>
    </row>
    <row r="212" spans="1:10" ht="14.25">
      <c r="A212" s="11"/>
      <c r="B212" s="11"/>
      <c r="C212" s="11"/>
      <c r="D212" s="11"/>
      <c r="E212" s="11"/>
      <c r="F212" s="11"/>
      <c r="G212" s="11"/>
      <c r="H212" s="11"/>
      <c r="I212" s="11"/>
      <c r="J212" s="11"/>
    </row>
    <row r="213" spans="1:10" ht="14.25">
      <c r="A213" s="11"/>
      <c r="B213" s="11"/>
      <c r="C213" s="11"/>
      <c r="D213" s="11"/>
      <c r="E213" s="11"/>
      <c r="F213" s="11"/>
      <c r="G213" s="11"/>
      <c r="H213" s="11"/>
      <c r="I213" s="11"/>
      <c r="J213" s="11"/>
    </row>
    <row r="214" spans="1:10" ht="14.25">
      <c r="A214" s="11"/>
      <c r="B214" s="11"/>
      <c r="C214" s="11"/>
      <c r="D214" s="11"/>
      <c r="E214" s="11"/>
      <c r="F214" s="11"/>
      <c r="G214" s="11"/>
      <c r="H214" s="11"/>
      <c r="I214" s="11"/>
      <c r="J214" s="11"/>
    </row>
    <row r="215" spans="1:10" ht="14.25">
      <c r="A215" s="11"/>
      <c r="B215" s="11"/>
      <c r="C215" s="11"/>
      <c r="D215" s="11"/>
      <c r="E215" s="11"/>
      <c r="F215" s="11"/>
      <c r="G215" s="11"/>
      <c r="H215" s="11"/>
      <c r="I215" s="11"/>
      <c r="J215" s="11"/>
    </row>
    <row r="216" spans="1:10" ht="14.25">
      <c r="A216" s="11"/>
      <c r="B216" s="11"/>
      <c r="C216" s="11"/>
      <c r="D216" s="11"/>
      <c r="E216" s="11"/>
      <c r="F216" s="11"/>
      <c r="G216" s="11"/>
      <c r="H216" s="11"/>
      <c r="I216" s="11"/>
      <c r="J216" s="11"/>
    </row>
    <row r="217" spans="1:10" ht="14.25">
      <c r="A217" s="11"/>
      <c r="B217" s="11"/>
      <c r="C217" s="11"/>
      <c r="D217" s="11"/>
      <c r="E217" s="11"/>
      <c r="F217" s="11"/>
      <c r="G217" s="11"/>
      <c r="H217" s="11"/>
      <c r="I217" s="11"/>
      <c r="J217" s="11"/>
    </row>
    <row r="218" spans="1:10" ht="14.25">
      <c r="A218" s="11"/>
      <c r="B218" s="11"/>
      <c r="C218" s="11"/>
      <c r="D218" s="11"/>
      <c r="E218" s="11"/>
      <c r="F218" s="11"/>
      <c r="G218" s="11"/>
      <c r="H218" s="11"/>
      <c r="I218" s="11"/>
      <c r="J218" s="11"/>
    </row>
    <row r="219" spans="1:10" ht="14.25">
      <c r="A219" s="11"/>
      <c r="B219" s="11"/>
      <c r="C219" s="11"/>
      <c r="D219" s="11"/>
      <c r="E219" s="11"/>
      <c r="F219" s="11"/>
      <c r="G219" s="11"/>
      <c r="H219" s="11"/>
      <c r="I219" s="11"/>
      <c r="J219" s="11"/>
    </row>
    <row r="220" spans="1:10" ht="14.25">
      <c r="A220" s="11"/>
      <c r="B220" s="11"/>
      <c r="C220" s="11"/>
      <c r="D220" s="11"/>
      <c r="E220" s="11"/>
      <c r="F220" s="11"/>
      <c r="G220" s="11"/>
      <c r="H220" s="11"/>
      <c r="I220" s="11"/>
      <c r="J220" s="11"/>
    </row>
    <row r="221" spans="1:10" ht="14.25">
      <c r="A221" s="11"/>
      <c r="B221" s="11"/>
      <c r="C221" s="11"/>
      <c r="D221" s="11"/>
      <c r="E221" s="11"/>
      <c r="F221" s="11"/>
      <c r="G221" s="11"/>
      <c r="H221" s="11"/>
      <c r="I221" s="11"/>
      <c r="J221" s="11"/>
    </row>
    <row r="222" spans="1:10" ht="14.25">
      <c r="A222" s="11"/>
      <c r="B222" s="11"/>
      <c r="C222" s="11"/>
      <c r="D222" s="11"/>
      <c r="E222" s="11"/>
      <c r="F222" s="11"/>
      <c r="G222" s="11"/>
      <c r="H222" s="11"/>
      <c r="I222" s="11"/>
      <c r="J222" s="11"/>
    </row>
    <row r="223" spans="1:10" ht="14.25">
      <c r="A223" s="11"/>
      <c r="B223" s="11"/>
      <c r="C223" s="11"/>
      <c r="D223" s="11"/>
      <c r="E223" s="11"/>
      <c r="F223" s="11"/>
      <c r="G223" s="11"/>
      <c r="H223" s="11"/>
      <c r="I223" s="11"/>
      <c r="J223" s="11"/>
    </row>
    <row r="224" spans="1:10" ht="14.25">
      <c r="A224" s="11"/>
      <c r="B224" s="11"/>
      <c r="C224" s="11"/>
      <c r="D224" s="11"/>
      <c r="E224" s="11"/>
      <c r="F224" s="11"/>
      <c r="G224" s="11"/>
      <c r="H224" s="11"/>
      <c r="I224" s="11"/>
      <c r="J224" s="11"/>
    </row>
    <row r="225" spans="1:10" ht="14.25">
      <c r="A225" s="11"/>
      <c r="B225" s="11"/>
      <c r="C225" s="11"/>
      <c r="D225" s="11"/>
      <c r="E225" s="11"/>
      <c r="F225" s="11"/>
      <c r="G225" s="11"/>
      <c r="H225" s="11"/>
      <c r="I225" s="11"/>
      <c r="J225" s="11"/>
    </row>
    <row r="226" spans="1:10" ht="14.25">
      <c r="A226" s="11"/>
      <c r="B226" s="11"/>
      <c r="C226" s="11"/>
      <c r="D226" s="11"/>
      <c r="E226" s="11"/>
      <c r="F226" s="11"/>
      <c r="G226" s="11"/>
      <c r="H226" s="11"/>
      <c r="I226" s="11"/>
      <c r="J226" s="11"/>
    </row>
    <row r="227" spans="1:10" ht="14.25">
      <c r="A227" s="11"/>
      <c r="B227" s="11"/>
      <c r="C227" s="11"/>
      <c r="D227" s="11"/>
      <c r="E227" s="11"/>
      <c r="F227" s="11"/>
      <c r="G227" s="11"/>
      <c r="H227" s="11"/>
      <c r="I227" s="11"/>
      <c r="J227" s="11"/>
    </row>
    <row r="228" spans="1:10" ht="14.25">
      <c r="A228" s="11"/>
      <c r="B228" s="11"/>
      <c r="C228" s="11"/>
      <c r="D228" s="11"/>
      <c r="E228" s="11"/>
      <c r="F228" s="11"/>
      <c r="G228" s="11"/>
      <c r="H228" s="11"/>
      <c r="I228" s="11"/>
      <c r="J228" s="11"/>
    </row>
    <row r="229" spans="1:10" ht="14.25">
      <c r="A229" s="11"/>
      <c r="B229" s="11"/>
      <c r="C229" s="11"/>
      <c r="D229" s="11"/>
      <c r="E229" s="11"/>
      <c r="F229" s="11"/>
      <c r="G229" s="11"/>
      <c r="H229" s="11"/>
      <c r="I229" s="11"/>
      <c r="J229" s="11"/>
    </row>
    <row r="230" spans="1:10" ht="14.25">
      <c r="A230" s="11"/>
      <c r="B230" s="11"/>
      <c r="C230" s="11"/>
      <c r="D230" s="11"/>
      <c r="E230" s="11"/>
      <c r="F230" s="11"/>
      <c r="G230" s="11"/>
      <c r="H230" s="11"/>
      <c r="I230" s="11"/>
      <c r="J230" s="11"/>
    </row>
    <row r="231" spans="1:10" ht="14.25">
      <c r="A231" s="11"/>
      <c r="B231" s="11"/>
      <c r="C231" s="11"/>
      <c r="D231" s="11"/>
      <c r="E231" s="11"/>
      <c r="F231" s="11"/>
      <c r="G231" s="11"/>
      <c r="H231" s="11"/>
      <c r="I231" s="11"/>
      <c r="J231" s="11"/>
    </row>
    <row r="232" spans="1:10" ht="14.25">
      <c r="A232" s="11"/>
      <c r="B232" s="11"/>
      <c r="C232" s="11"/>
      <c r="D232" s="11"/>
      <c r="E232" s="11"/>
      <c r="F232" s="11"/>
      <c r="G232" s="11"/>
      <c r="H232" s="11"/>
      <c r="I232" s="11"/>
      <c r="J232" s="11"/>
    </row>
    <row r="233" spans="1:10" ht="14.25">
      <c r="A233" s="11"/>
      <c r="B233" s="11"/>
      <c r="C233" s="11"/>
      <c r="D233" s="11"/>
      <c r="E233" s="11"/>
      <c r="F233" s="11"/>
      <c r="G233" s="11"/>
      <c r="H233" s="11"/>
      <c r="I233" s="11"/>
      <c r="J233" s="11"/>
    </row>
    <row r="234" spans="1:10" ht="14.25">
      <c r="A234" s="11"/>
      <c r="B234" s="11"/>
      <c r="C234" s="11"/>
      <c r="D234" s="11"/>
      <c r="E234" s="11"/>
      <c r="F234" s="11"/>
      <c r="G234" s="11"/>
      <c r="H234" s="11"/>
      <c r="I234" s="11"/>
      <c r="J234" s="11"/>
    </row>
    <row r="235" spans="1:10" ht="14.25">
      <c r="A235" s="11"/>
      <c r="B235" s="11"/>
      <c r="C235" s="11"/>
      <c r="D235" s="11"/>
      <c r="E235" s="11"/>
      <c r="F235" s="11"/>
      <c r="G235" s="11"/>
      <c r="H235" s="11"/>
      <c r="I235" s="11"/>
      <c r="J235" s="11"/>
    </row>
    <row r="236" spans="1:10" ht="14.25">
      <c r="A236" s="11"/>
      <c r="B236" s="11"/>
      <c r="C236" s="11"/>
      <c r="D236" s="11"/>
      <c r="E236" s="11"/>
      <c r="F236" s="11"/>
      <c r="G236" s="11"/>
      <c r="H236" s="11"/>
      <c r="I236" s="11"/>
      <c r="J236" s="11"/>
    </row>
    <row r="237" spans="1:10" ht="14.25">
      <c r="A237" s="11"/>
      <c r="B237" s="11"/>
      <c r="C237" s="11"/>
      <c r="D237" s="11"/>
      <c r="E237" s="11"/>
      <c r="F237" s="11"/>
      <c r="G237" s="11"/>
      <c r="H237" s="11"/>
      <c r="I237" s="11"/>
      <c r="J237" s="11"/>
    </row>
    <row r="238" spans="1:10" ht="14.25">
      <c r="A238" s="11"/>
      <c r="B238" s="11"/>
      <c r="C238" s="11"/>
      <c r="D238" s="11"/>
      <c r="E238" s="11"/>
      <c r="F238" s="11"/>
      <c r="G238" s="11"/>
      <c r="H238" s="11"/>
      <c r="I238" s="11"/>
      <c r="J238" s="11"/>
    </row>
    <row r="239" spans="1:10" ht="14.25">
      <c r="A239" s="11"/>
      <c r="B239" s="11"/>
      <c r="C239" s="11"/>
      <c r="D239" s="11"/>
      <c r="E239" s="11"/>
      <c r="F239" s="11"/>
      <c r="G239" s="11"/>
      <c r="H239" s="11"/>
      <c r="I239" s="11"/>
      <c r="J239" s="11"/>
    </row>
    <row r="240" spans="1:10" ht="14.25">
      <c r="A240" s="11"/>
      <c r="B240" s="11"/>
      <c r="C240" s="11"/>
      <c r="D240" s="11"/>
      <c r="E240" s="11"/>
      <c r="F240" s="11"/>
      <c r="G240" s="11"/>
      <c r="H240" s="11"/>
      <c r="I240" s="11"/>
      <c r="J240" s="11"/>
    </row>
    <row r="241" spans="1:10" ht="14.25">
      <c r="A241" s="11"/>
      <c r="B241" s="11"/>
      <c r="C241" s="11"/>
      <c r="D241" s="11"/>
      <c r="E241" s="11"/>
      <c r="F241" s="11"/>
      <c r="G241" s="11"/>
      <c r="H241" s="11"/>
      <c r="I241" s="11"/>
      <c r="J241" s="11"/>
    </row>
    <row r="242" spans="1:10" ht="14.25">
      <c r="A242" s="11"/>
      <c r="B242" s="11"/>
      <c r="C242" s="11"/>
      <c r="D242" s="11"/>
      <c r="E242" s="11"/>
      <c r="F242" s="11"/>
      <c r="G242" s="11"/>
      <c r="H242" s="11"/>
      <c r="I242" s="11"/>
      <c r="J242" s="11"/>
    </row>
    <row r="243" spans="1:10" ht="14.25">
      <c r="A243" s="11"/>
      <c r="B243" s="11"/>
      <c r="C243" s="11"/>
      <c r="D243" s="11"/>
      <c r="E243" s="11"/>
      <c r="F243" s="11"/>
      <c r="G243" s="11"/>
      <c r="H243" s="11"/>
      <c r="I243" s="11"/>
      <c r="J243" s="11"/>
    </row>
    <row r="244" spans="1:10" ht="14.25">
      <c r="A244" s="11"/>
      <c r="B244" s="11"/>
      <c r="C244" s="11"/>
      <c r="D244" s="11"/>
      <c r="E244" s="11"/>
      <c r="F244" s="11"/>
      <c r="G244" s="11"/>
      <c r="H244" s="11"/>
      <c r="I244" s="11"/>
      <c r="J244" s="11"/>
    </row>
    <row r="245" spans="1:10" ht="14.25">
      <c r="A245" s="11"/>
      <c r="B245" s="11"/>
      <c r="C245" s="11"/>
      <c r="D245" s="11"/>
      <c r="E245" s="11"/>
      <c r="F245" s="11"/>
      <c r="G245" s="11"/>
      <c r="H245" s="11"/>
      <c r="I245" s="11"/>
      <c r="J245" s="11"/>
    </row>
    <row r="246" spans="1:10" ht="14.25">
      <c r="A246" s="11"/>
      <c r="B246" s="11"/>
      <c r="C246" s="11"/>
      <c r="D246" s="11"/>
      <c r="E246" s="11"/>
      <c r="F246" s="11"/>
      <c r="G246" s="11"/>
      <c r="H246" s="11"/>
      <c r="I246" s="11"/>
      <c r="J246" s="11"/>
    </row>
    <row r="247" spans="1:10" ht="14.25">
      <c r="A247" s="11"/>
      <c r="B247" s="11"/>
      <c r="C247" s="11"/>
      <c r="D247" s="11"/>
      <c r="E247" s="11"/>
      <c r="F247" s="11"/>
      <c r="G247" s="11"/>
      <c r="H247" s="11"/>
      <c r="I247" s="11"/>
      <c r="J247" s="11"/>
    </row>
    <row r="248" spans="1:10" ht="14.25">
      <c r="A248" s="11"/>
      <c r="B248" s="11"/>
      <c r="C248" s="11"/>
      <c r="D248" s="11"/>
      <c r="E248" s="11"/>
      <c r="F248" s="11"/>
      <c r="G248" s="11"/>
      <c r="H248" s="11"/>
      <c r="I248" s="11"/>
      <c r="J248" s="11"/>
    </row>
    <row r="249" spans="1:10" ht="14.25">
      <c r="A249" s="11"/>
      <c r="B249" s="11"/>
      <c r="C249" s="11"/>
      <c r="D249" s="11"/>
      <c r="E249" s="11"/>
      <c r="F249" s="11"/>
      <c r="G249" s="11"/>
      <c r="H249" s="11"/>
      <c r="I249" s="11"/>
      <c r="J249" s="11"/>
    </row>
    <row r="250" spans="1:10" ht="14.25">
      <c r="A250" s="11"/>
      <c r="B250" s="11"/>
      <c r="C250" s="11"/>
      <c r="D250" s="11"/>
      <c r="E250" s="11"/>
      <c r="F250" s="11"/>
      <c r="G250" s="11"/>
      <c r="H250" s="11"/>
      <c r="I250" s="11"/>
      <c r="J250" s="11"/>
    </row>
    <row r="251" spans="1:10" ht="14.25">
      <c r="A251" s="11"/>
      <c r="B251" s="11"/>
      <c r="C251" s="11"/>
      <c r="D251" s="11"/>
      <c r="E251" s="11"/>
      <c r="F251" s="11"/>
      <c r="G251" s="11"/>
      <c r="H251" s="11"/>
      <c r="I251" s="11"/>
      <c r="J251" s="11"/>
    </row>
    <row r="252" spans="1:10" ht="14.25">
      <c r="A252" s="11"/>
      <c r="B252" s="11"/>
      <c r="C252" s="11"/>
      <c r="D252" s="11"/>
      <c r="E252" s="11"/>
      <c r="F252" s="11"/>
      <c r="G252" s="11"/>
      <c r="H252" s="11"/>
      <c r="I252" s="11"/>
      <c r="J252" s="11"/>
    </row>
    <row r="253" spans="1:10" ht="14.25">
      <c r="A253" s="11"/>
      <c r="B253" s="11"/>
      <c r="C253" s="11"/>
      <c r="D253" s="11"/>
      <c r="E253" s="11"/>
      <c r="F253" s="11"/>
      <c r="G253" s="11"/>
      <c r="H253" s="11"/>
      <c r="I253" s="11"/>
      <c r="J253" s="11"/>
    </row>
    <row r="254" spans="1:10" ht="14.25">
      <c r="A254" s="11"/>
      <c r="B254" s="11"/>
      <c r="C254" s="11"/>
      <c r="D254" s="11"/>
      <c r="E254" s="11"/>
      <c r="F254" s="11"/>
      <c r="G254" s="11"/>
      <c r="H254" s="11"/>
      <c r="I254" s="11"/>
      <c r="J254" s="11"/>
    </row>
    <row r="255" spans="1:10" ht="14.25">
      <c r="A255" s="11"/>
      <c r="B255" s="11"/>
      <c r="C255" s="11"/>
      <c r="D255" s="11"/>
      <c r="E255" s="11"/>
      <c r="F255" s="11"/>
      <c r="G255" s="11"/>
      <c r="H255" s="11"/>
      <c r="I255" s="11"/>
      <c r="J255" s="11"/>
    </row>
    <row r="256" spans="1:10" ht="14.25">
      <c r="A256" s="11"/>
      <c r="B256" s="11"/>
      <c r="C256" s="11"/>
      <c r="D256" s="11"/>
      <c r="E256" s="11"/>
      <c r="F256" s="11"/>
      <c r="G256" s="11"/>
      <c r="H256" s="11"/>
      <c r="I256" s="11"/>
      <c r="J256" s="11"/>
    </row>
    <row r="257" spans="1:10" ht="14.25">
      <c r="A257" s="11"/>
      <c r="B257" s="11"/>
      <c r="C257" s="11"/>
      <c r="D257" s="11"/>
      <c r="E257" s="11"/>
      <c r="F257" s="11"/>
      <c r="G257" s="11"/>
      <c r="H257" s="11"/>
      <c r="I257" s="11"/>
      <c r="J257" s="11"/>
    </row>
    <row r="258" spans="1:10" ht="14.25">
      <c r="A258" s="11"/>
      <c r="B258" s="11"/>
      <c r="C258" s="11"/>
      <c r="D258" s="11"/>
      <c r="E258" s="11"/>
      <c r="F258" s="11"/>
      <c r="G258" s="11"/>
      <c r="H258" s="11"/>
      <c r="I258" s="11"/>
      <c r="J258" s="11"/>
    </row>
    <row r="259" spans="1:10" ht="14.25">
      <c r="A259" s="11"/>
      <c r="B259" s="11"/>
      <c r="C259" s="11"/>
      <c r="D259" s="11"/>
      <c r="E259" s="11"/>
      <c r="F259" s="11"/>
      <c r="G259" s="11"/>
      <c r="H259" s="11"/>
      <c r="I259" s="11"/>
      <c r="J259" s="11"/>
    </row>
    <row r="260" spans="1:10" ht="14.25">
      <c r="A260" s="11"/>
      <c r="B260" s="11"/>
      <c r="C260" s="11"/>
      <c r="D260" s="11"/>
      <c r="E260" s="11"/>
      <c r="F260" s="11"/>
      <c r="G260" s="11"/>
      <c r="H260" s="11"/>
      <c r="I260" s="11"/>
      <c r="J260" s="11"/>
    </row>
    <row r="261" spans="1:10" ht="14.25">
      <c r="A261" s="11"/>
      <c r="B261" s="11"/>
      <c r="C261" s="11"/>
      <c r="D261" s="11"/>
      <c r="E261" s="11"/>
      <c r="F261" s="11"/>
      <c r="G261" s="11"/>
      <c r="H261" s="11"/>
      <c r="I261" s="11"/>
      <c r="J261" s="11"/>
    </row>
    <row r="262" spans="1:10" ht="14.25">
      <c r="A262" s="11"/>
      <c r="B262" s="11"/>
      <c r="C262" s="11"/>
      <c r="D262" s="11"/>
      <c r="E262" s="11"/>
      <c r="F262" s="11"/>
      <c r="G262" s="11"/>
      <c r="H262" s="11"/>
      <c r="I262" s="11"/>
      <c r="J262" s="11"/>
    </row>
    <row r="263" spans="1:10" ht="14.25">
      <c r="A263" s="11"/>
      <c r="B263" s="11"/>
      <c r="C263" s="11"/>
      <c r="D263" s="11"/>
      <c r="E263" s="11"/>
      <c r="F263" s="11"/>
      <c r="G263" s="11"/>
      <c r="H263" s="11"/>
      <c r="I263" s="11"/>
      <c r="J263" s="11"/>
    </row>
    <row r="264" spans="1:10" ht="14.25">
      <c r="A264" s="11"/>
      <c r="B264" s="11"/>
      <c r="C264" s="11"/>
      <c r="D264" s="11"/>
      <c r="E264" s="11"/>
      <c r="F264" s="11"/>
      <c r="G264" s="11"/>
      <c r="H264" s="11"/>
      <c r="I264" s="11"/>
      <c r="J264" s="11"/>
    </row>
    <row r="265" spans="1:10" ht="14.25">
      <c r="A265" s="11"/>
      <c r="B265" s="11"/>
      <c r="C265" s="11"/>
      <c r="D265" s="11"/>
      <c r="E265" s="11"/>
      <c r="F265" s="11"/>
      <c r="G265" s="11"/>
      <c r="H265" s="11"/>
      <c r="I265" s="11"/>
      <c r="J265" s="11"/>
    </row>
    <row r="266" spans="1:10" ht="14.25">
      <c r="A266" s="11"/>
      <c r="B266" s="11"/>
      <c r="C266" s="11"/>
      <c r="D266" s="11"/>
      <c r="E266" s="11"/>
      <c r="F266" s="11"/>
      <c r="G266" s="11"/>
      <c r="H266" s="11"/>
      <c r="I266" s="11"/>
      <c r="J266" s="11"/>
    </row>
    <row r="267" spans="1:10" ht="14.25">
      <c r="A267" s="11"/>
      <c r="B267" s="11"/>
      <c r="C267" s="11"/>
      <c r="D267" s="11"/>
      <c r="E267" s="11"/>
      <c r="F267" s="11"/>
      <c r="G267" s="11"/>
      <c r="H267" s="11"/>
      <c r="I267" s="11"/>
      <c r="J267" s="11"/>
    </row>
    <row r="268" spans="1:10" ht="14.25">
      <c r="A268" s="11"/>
      <c r="B268" s="11"/>
      <c r="C268" s="11"/>
      <c r="D268" s="11"/>
      <c r="E268" s="11"/>
      <c r="F268" s="11"/>
      <c r="G268" s="11"/>
      <c r="H268" s="11"/>
      <c r="I268" s="11"/>
      <c r="J268" s="11"/>
    </row>
    <row r="269" spans="1:10" ht="14.25">
      <c r="A269" s="11"/>
      <c r="B269" s="11"/>
      <c r="C269" s="11"/>
      <c r="D269" s="11"/>
      <c r="E269" s="11"/>
      <c r="F269" s="11"/>
      <c r="G269" s="11"/>
      <c r="H269" s="11"/>
      <c r="I269" s="11"/>
      <c r="J269" s="11"/>
    </row>
    <row r="270" spans="1:10" ht="14.25">
      <c r="A270" s="11"/>
      <c r="B270" s="11"/>
      <c r="C270" s="11"/>
      <c r="D270" s="11"/>
      <c r="E270" s="11"/>
      <c r="F270" s="11"/>
      <c r="G270" s="11"/>
      <c r="H270" s="11"/>
      <c r="I270" s="11"/>
      <c r="J270" s="11"/>
    </row>
  </sheetData>
  <mergeCells count="2">
    <mergeCell ref="B6:B8"/>
    <mergeCell ref="C6:F6"/>
  </mergeCells>
  <pageMargins left="0.875" right="0.32" top="0.94488188976377996" bottom="1.49606299212598" header="0.511811023622047" footer="1.1811023622047201"/>
  <pageSetup paperSize="9" firstPageNumber="345"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8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375"/>
  <sheetViews>
    <sheetView topLeftCell="A16" workbookViewId="0">
      <selection activeCell="W7" sqref="W7"/>
    </sheetView>
  </sheetViews>
  <sheetFormatPr defaultRowHeight="14.25"/>
  <cols>
    <col min="1" max="1" width="25.5703125" style="8" customWidth="1"/>
    <col min="2" max="4" width="10.7109375" style="50" hidden="1" customWidth="1"/>
    <col min="5" max="8" width="10.7109375" style="50" customWidth="1"/>
    <col min="9" max="9" width="9.140625" style="50"/>
    <col min="10" max="10" width="9.140625" style="356"/>
    <col min="11" max="16384" width="9.140625" style="31"/>
  </cols>
  <sheetData>
    <row r="1" spans="1:10" s="2" customFormat="1" ht="24" customHeight="1">
      <c r="A1" s="32" t="s">
        <v>700</v>
      </c>
      <c r="B1" s="46"/>
      <c r="C1" s="47"/>
      <c r="D1" s="47"/>
      <c r="E1" s="47"/>
      <c r="F1" s="47"/>
      <c r="G1" s="47"/>
      <c r="H1" s="47"/>
      <c r="I1" s="47"/>
      <c r="J1" s="356"/>
    </row>
    <row r="2" spans="1:10" s="5" customFormat="1" ht="20.100000000000001" customHeight="1">
      <c r="A2" s="48" t="s">
        <v>79</v>
      </c>
      <c r="B2" s="48"/>
      <c r="C2" s="48"/>
      <c r="D2" s="48"/>
      <c r="E2" s="48"/>
      <c r="F2" s="48"/>
      <c r="G2" s="48"/>
      <c r="H2" s="48"/>
      <c r="I2" s="48"/>
      <c r="J2" s="356"/>
    </row>
    <row r="3" spans="1:10" s="2" customFormat="1" ht="6" customHeight="1">
      <c r="A3" s="32"/>
      <c r="B3" s="46"/>
      <c r="C3" s="47"/>
      <c r="D3" s="47"/>
      <c r="E3" s="47"/>
      <c r="F3" s="47"/>
      <c r="G3" s="47"/>
      <c r="H3" s="47"/>
      <c r="I3" s="47"/>
      <c r="J3" s="356"/>
    </row>
    <row r="4" spans="1:10" s="8" customFormat="1" ht="20.100000000000001" customHeight="1">
      <c r="A4" s="9"/>
      <c r="B4" s="49"/>
      <c r="C4" s="50"/>
      <c r="D4" s="49"/>
      <c r="E4" s="50"/>
      <c r="F4" s="49"/>
      <c r="G4" s="49"/>
      <c r="H4" s="49" t="s">
        <v>1</v>
      </c>
      <c r="I4" s="50"/>
      <c r="J4" s="356"/>
    </row>
    <row r="5" spans="1:10" s="8" customFormat="1" ht="24" customHeight="1">
      <c r="A5" s="14"/>
      <c r="B5" s="51">
        <v>2010</v>
      </c>
      <c r="C5" s="52">
        <v>2014</v>
      </c>
      <c r="D5" s="52">
        <v>2015</v>
      </c>
      <c r="E5" s="52">
        <v>2016</v>
      </c>
      <c r="F5" s="52">
        <v>2017</v>
      </c>
      <c r="G5" s="52">
        <v>2018</v>
      </c>
      <c r="H5" s="52">
        <v>2019</v>
      </c>
      <c r="I5" s="52">
        <v>2020</v>
      </c>
      <c r="J5" s="356"/>
    </row>
    <row r="6" spans="1:10" s="8" customFormat="1" ht="7.5" customHeight="1">
      <c r="A6" s="14"/>
      <c r="B6" s="53"/>
      <c r="C6" s="53"/>
      <c r="D6" s="53"/>
      <c r="E6" s="53"/>
      <c r="F6" s="53"/>
      <c r="G6" s="53"/>
      <c r="H6" s="53"/>
      <c r="I6" s="53"/>
      <c r="J6" s="356"/>
    </row>
    <row r="7" spans="1:10" s="8" customFormat="1" ht="23.25" customHeight="1">
      <c r="A7" s="36" t="s">
        <v>30</v>
      </c>
      <c r="B7" s="112">
        <f t="shared" ref="B7:D7" si="0">SUM(B8:B31)</f>
        <v>2708</v>
      </c>
      <c r="C7" s="112">
        <f t="shared" si="0"/>
        <v>2875</v>
      </c>
      <c r="D7" s="112">
        <f t="shared" si="0"/>
        <v>2847</v>
      </c>
      <c r="E7" s="89">
        <v>3767</v>
      </c>
      <c r="F7" s="89">
        <v>3839</v>
      </c>
      <c r="G7" s="89">
        <v>4514.7</v>
      </c>
      <c r="H7" s="89">
        <v>5025.91</v>
      </c>
      <c r="I7" s="89">
        <v>5698</v>
      </c>
      <c r="J7" s="356"/>
    </row>
    <row r="8" spans="1:10" s="8" customFormat="1" ht="20.25" customHeight="1">
      <c r="A8" s="38" t="s">
        <v>3</v>
      </c>
      <c r="B8" s="90" t="s">
        <v>33</v>
      </c>
      <c r="C8" s="90" t="s">
        <v>33</v>
      </c>
      <c r="D8" s="90" t="s">
        <v>33</v>
      </c>
      <c r="E8" s="90">
        <v>0</v>
      </c>
      <c r="F8" s="90">
        <v>0</v>
      </c>
      <c r="G8" s="90">
        <v>0</v>
      </c>
      <c r="H8" s="90">
        <v>0</v>
      </c>
      <c r="I8" s="90">
        <v>0</v>
      </c>
      <c r="J8" s="356"/>
    </row>
    <row r="9" spans="1:10" s="8" customFormat="1" ht="20.25" customHeight="1">
      <c r="A9" s="399" t="s">
        <v>4</v>
      </c>
      <c r="B9" s="90"/>
      <c r="C9" s="90"/>
      <c r="D9" s="90"/>
      <c r="E9" s="91"/>
      <c r="F9" s="91"/>
      <c r="G9" s="91"/>
      <c r="H9" s="91"/>
      <c r="I9" s="91"/>
      <c r="J9" s="356"/>
    </row>
    <row r="10" spans="1:10" s="8" customFormat="1" ht="20.25" customHeight="1">
      <c r="A10" s="38" t="s">
        <v>5</v>
      </c>
      <c r="B10" s="90">
        <v>264</v>
      </c>
      <c r="C10" s="90">
        <v>231</v>
      </c>
      <c r="D10" s="90">
        <v>233</v>
      </c>
      <c r="E10" s="91">
        <v>239</v>
      </c>
      <c r="F10" s="91">
        <v>266</v>
      </c>
      <c r="G10" s="91">
        <v>281.10000000000002</v>
      </c>
      <c r="H10" s="91">
        <v>303.89999999999998</v>
      </c>
      <c r="I10" s="91">
        <v>342.2</v>
      </c>
      <c r="J10" s="356"/>
    </row>
    <row r="11" spans="1:10" s="8" customFormat="1" ht="20.25" customHeight="1">
      <c r="A11" s="399" t="s">
        <v>6</v>
      </c>
      <c r="B11" s="90"/>
      <c r="C11" s="90"/>
      <c r="D11" s="90"/>
      <c r="E11" s="91"/>
      <c r="F11" s="91"/>
      <c r="G11" s="91"/>
      <c r="H11" s="91"/>
      <c r="I11" s="91"/>
      <c r="J11" s="356"/>
    </row>
    <row r="12" spans="1:10" s="8" customFormat="1" ht="20.25" customHeight="1">
      <c r="A12" s="38" t="s">
        <v>7</v>
      </c>
      <c r="B12" s="90">
        <v>13</v>
      </c>
      <c r="C12" s="90">
        <v>22</v>
      </c>
      <c r="D12" s="90">
        <v>23</v>
      </c>
      <c r="E12" s="91">
        <v>87</v>
      </c>
      <c r="F12" s="91">
        <v>112</v>
      </c>
      <c r="G12" s="91">
        <v>105.2</v>
      </c>
      <c r="H12" s="91">
        <v>136.4</v>
      </c>
      <c r="I12" s="91">
        <v>303.10000000000002</v>
      </c>
      <c r="J12" s="356"/>
    </row>
    <row r="13" spans="1:10" s="8" customFormat="1" ht="20.25" customHeight="1">
      <c r="A13" s="399" t="s">
        <v>8</v>
      </c>
      <c r="B13" s="90"/>
      <c r="C13" s="90"/>
      <c r="D13" s="90"/>
      <c r="E13" s="91"/>
      <c r="F13" s="91"/>
      <c r="G13" s="91"/>
      <c r="H13" s="91"/>
      <c r="I13" s="91"/>
      <c r="J13" s="356"/>
    </row>
    <row r="14" spans="1:10" s="8" customFormat="1" ht="20.25" customHeight="1">
      <c r="A14" s="38" t="s">
        <v>9</v>
      </c>
      <c r="B14" s="90" t="s">
        <v>33</v>
      </c>
      <c r="C14" s="90">
        <v>0</v>
      </c>
      <c r="D14" s="90">
        <v>0</v>
      </c>
      <c r="E14" s="90">
        <v>0</v>
      </c>
      <c r="F14" s="90">
        <v>0</v>
      </c>
      <c r="G14" s="90">
        <v>0</v>
      </c>
      <c r="H14" s="90">
        <v>0</v>
      </c>
      <c r="I14" s="90">
        <v>0</v>
      </c>
      <c r="J14" s="356"/>
    </row>
    <row r="15" spans="1:10" s="8" customFormat="1" ht="20.25" customHeight="1">
      <c r="A15" s="399" t="s">
        <v>31</v>
      </c>
      <c r="B15" s="90"/>
      <c r="C15" s="90"/>
      <c r="D15" s="90"/>
      <c r="E15" s="91"/>
      <c r="F15" s="91"/>
      <c r="G15" s="91"/>
      <c r="H15" s="91"/>
      <c r="I15" s="91"/>
      <c r="J15" s="356"/>
    </row>
    <row r="16" spans="1:10" s="8" customFormat="1" ht="20.25" customHeight="1">
      <c r="A16" s="38" t="s">
        <v>11</v>
      </c>
      <c r="B16" s="90">
        <v>42</v>
      </c>
      <c r="C16" s="90">
        <v>30</v>
      </c>
      <c r="D16" s="90">
        <v>32</v>
      </c>
      <c r="E16" s="91">
        <v>38</v>
      </c>
      <c r="F16" s="91">
        <v>41</v>
      </c>
      <c r="G16" s="91">
        <v>81.5</v>
      </c>
      <c r="H16" s="91">
        <v>97</v>
      </c>
      <c r="I16" s="91">
        <v>142.1</v>
      </c>
      <c r="J16" s="356"/>
    </row>
    <row r="17" spans="1:10" s="8" customFormat="1" ht="20.25" customHeight="1">
      <c r="A17" s="399" t="s">
        <v>32</v>
      </c>
      <c r="B17" s="90"/>
      <c r="C17" s="90"/>
      <c r="D17" s="90"/>
      <c r="E17" s="91"/>
      <c r="F17" s="91"/>
      <c r="G17" s="91"/>
      <c r="H17" s="91"/>
      <c r="I17" s="91"/>
      <c r="J17" s="356"/>
    </row>
    <row r="18" spans="1:10" s="8" customFormat="1" ht="20.25" customHeight="1">
      <c r="A18" s="38" t="s">
        <v>13</v>
      </c>
      <c r="B18" s="90" t="s">
        <v>33</v>
      </c>
      <c r="C18" s="90">
        <v>2</v>
      </c>
      <c r="D18" s="90">
        <v>2</v>
      </c>
      <c r="E18" s="91">
        <v>2</v>
      </c>
      <c r="F18" s="91">
        <v>3</v>
      </c>
      <c r="G18" s="91">
        <v>1.9</v>
      </c>
      <c r="H18" s="91">
        <v>1.64</v>
      </c>
      <c r="I18" s="91">
        <v>0.7</v>
      </c>
      <c r="J18" s="356"/>
    </row>
    <row r="19" spans="1:10" s="8" customFormat="1" ht="20.25" customHeight="1">
      <c r="A19" s="399" t="s">
        <v>34</v>
      </c>
      <c r="B19" s="90"/>
      <c r="C19" s="90"/>
      <c r="D19" s="90"/>
      <c r="E19" s="91"/>
      <c r="F19" s="91"/>
      <c r="G19" s="91"/>
      <c r="H19" s="91"/>
      <c r="I19" s="91"/>
      <c r="J19" s="356"/>
    </row>
    <row r="20" spans="1:10" s="8" customFormat="1" ht="20.25" customHeight="1">
      <c r="A20" s="38" t="s">
        <v>15</v>
      </c>
      <c r="B20" s="90">
        <v>5</v>
      </c>
      <c r="C20" s="90">
        <v>146</v>
      </c>
      <c r="D20" s="90">
        <v>227</v>
      </c>
      <c r="E20" s="91">
        <v>239</v>
      </c>
      <c r="F20" s="91">
        <v>217</v>
      </c>
      <c r="G20" s="91">
        <v>226.3</v>
      </c>
      <c r="H20" s="91">
        <v>175.1</v>
      </c>
      <c r="I20" s="91">
        <v>177.9</v>
      </c>
      <c r="J20" s="356"/>
    </row>
    <row r="21" spans="1:10" s="8" customFormat="1" ht="20.25" customHeight="1">
      <c r="A21" s="399" t="s">
        <v>35</v>
      </c>
      <c r="B21" s="90"/>
      <c r="C21" s="90"/>
      <c r="D21" s="90"/>
      <c r="E21" s="91"/>
      <c r="F21" s="91"/>
      <c r="G21" s="91"/>
      <c r="H21" s="91"/>
      <c r="I21" s="91"/>
      <c r="J21" s="356"/>
    </row>
    <row r="22" spans="1:10" s="8" customFormat="1" ht="20.25" customHeight="1">
      <c r="A22" s="38" t="s">
        <v>17</v>
      </c>
      <c r="B22" s="90">
        <v>410</v>
      </c>
      <c r="C22" s="90">
        <v>348</v>
      </c>
      <c r="D22" s="90">
        <v>350</v>
      </c>
      <c r="E22" s="91">
        <v>473</v>
      </c>
      <c r="F22" s="91">
        <v>476</v>
      </c>
      <c r="G22" s="91">
        <v>678.1</v>
      </c>
      <c r="H22" s="91">
        <v>872</v>
      </c>
      <c r="I22" s="91">
        <v>1032.5</v>
      </c>
      <c r="J22" s="356"/>
    </row>
    <row r="23" spans="1:10" s="8" customFormat="1" ht="20.25" customHeight="1">
      <c r="A23" s="399" t="s">
        <v>36</v>
      </c>
      <c r="B23" s="90"/>
      <c r="C23" s="90"/>
      <c r="D23" s="90"/>
      <c r="E23" s="91"/>
      <c r="F23" s="91"/>
      <c r="G23" s="91"/>
      <c r="H23" s="91"/>
      <c r="I23" s="91"/>
      <c r="J23" s="356"/>
    </row>
    <row r="24" spans="1:10" s="8" customFormat="1" ht="20.25" customHeight="1">
      <c r="A24" s="38" t="s">
        <v>19</v>
      </c>
      <c r="B24" s="90">
        <v>814</v>
      </c>
      <c r="C24" s="90">
        <v>942</v>
      </c>
      <c r="D24" s="90">
        <v>951</v>
      </c>
      <c r="E24" s="91">
        <v>1126</v>
      </c>
      <c r="F24" s="91">
        <v>1114</v>
      </c>
      <c r="G24" s="91">
        <v>1164.5</v>
      </c>
      <c r="H24" s="91">
        <v>1238.03</v>
      </c>
      <c r="I24" s="91">
        <v>1323.3</v>
      </c>
      <c r="J24" s="356"/>
    </row>
    <row r="25" spans="1:10" s="8" customFormat="1" ht="20.25" customHeight="1">
      <c r="A25" s="399" t="s">
        <v>37</v>
      </c>
      <c r="B25" s="90"/>
      <c r="C25" s="400"/>
      <c r="D25" s="400"/>
      <c r="E25" s="91"/>
      <c r="F25" s="91"/>
      <c r="G25" s="91"/>
      <c r="H25" s="91"/>
      <c r="I25" s="91"/>
      <c r="J25" s="356"/>
    </row>
    <row r="26" spans="1:10" s="8" customFormat="1" ht="20.25" customHeight="1">
      <c r="A26" s="38" t="s">
        <v>21</v>
      </c>
      <c r="B26" s="90">
        <v>1056</v>
      </c>
      <c r="C26" s="90">
        <v>1071</v>
      </c>
      <c r="D26" s="90">
        <v>938</v>
      </c>
      <c r="E26" s="91">
        <v>1453</v>
      </c>
      <c r="F26" s="91">
        <v>1460</v>
      </c>
      <c r="G26" s="91">
        <v>1820.7</v>
      </c>
      <c r="H26" s="91">
        <v>1993.2</v>
      </c>
      <c r="I26" s="91">
        <v>2058.1999999999998</v>
      </c>
      <c r="J26" s="356"/>
    </row>
    <row r="27" spans="1:10" s="8" customFormat="1" ht="20.25" customHeight="1">
      <c r="A27" s="399" t="s">
        <v>38</v>
      </c>
      <c r="B27" s="90"/>
      <c r="C27" s="90"/>
      <c r="D27" s="90"/>
      <c r="E27" s="91"/>
      <c r="F27" s="91"/>
      <c r="G27" s="91"/>
      <c r="H27" s="91"/>
      <c r="I27" s="91"/>
      <c r="J27" s="356"/>
    </row>
    <row r="28" spans="1:10" s="8" customFormat="1" ht="20.25" customHeight="1">
      <c r="A28" s="38" t="s">
        <v>23</v>
      </c>
      <c r="B28" s="90">
        <v>92</v>
      </c>
      <c r="C28" s="90">
        <v>62</v>
      </c>
      <c r="D28" s="90">
        <v>65</v>
      </c>
      <c r="E28" s="91">
        <v>69</v>
      </c>
      <c r="F28" s="91">
        <v>90</v>
      </c>
      <c r="G28" s="91">
        <v>95.4</v>
      </c>
      <c r="H28" s="91">
        <v>142.76</v>
      </c>
      <c r="I28" s="91">
        <v>233.3</v>
      </c>
      <c r="J28" s="356"/>
    </row>
    <row r="29" spans="1:10" s="8" customFormat="1" ht="20.25" customHeight="1">
      <c r="A29" s="399" t="s">
        <v>39</v>
      </c>
      <c r="B29" s="90"/>
      <c r="C29" s="90"/>
      <c r="D29" s="90"/>
      <c r="E29" s="91"/>
      <c r="F29" s="91"/>
      <c r="G29" s="91"/>
      <c r="H29" s="91"/>
      <c r="I29" s="91"/>
      <c r="J29" s="356"/>
    </row>
    <row r="30" spans="1:10" s="8" customFormat="1" ht="20.25" customHeight="1">
      <c r="A30" s="38" t="s">
        <v>25</v>
      </c>
      <c r="B30" s="90">
        <v>12</v>
      </c>
      <c r="C30" s="90">
        <v>21</v>
      </c>
      <c r="D30" s="90">
        <v>26</v>
      </c>
      <c r="E30" s="91">
        <v>41</v>
      </c>
      <c r="F30" s="91">
        <v>60</v>
      </c>
      <c r="G30" s="91">
        <v>60</v>
      </c>
      <c r="H30" s="91">
        <v>65.88</v>
      </c>
      <c r="I30" s="91">
        <v>84.7</v>
      </c>
      <c r="J30" s="356"/>
    </row>
    <row r="31" spans="1:10" s="8" customFormat="1" ht="20.25" customHeight="1">
      <c r="A31" s="399" t="s">
        <v>40</v>
      </c>
      <c r="B31" s="90"/>
      <c r="C31" s="400"/>
      <c r="D31" s="400"/>
      <c r="E31" s="400"/>
      <c r="F31" s="400"/>
      <c r="G31" s="400"/>
      <c r="H31" s="400"/>
      <c r="I31" s="53"/>
      <c r="J31" s="356"/>
    </row>
    <row r="32" spans="1:10" s="8" customFormat="1" ht="5.25" customHeight="1">
      <c r="A32" s="25"/>
      <c r="B32" s="94"/>
      <c r="C32" s="94"/>
      <c r="D32" s="94"/>
      <c r="E32" s="94"/>
      <c r="F32" s="94"/>
      <c r="G32" s="94"/>
      <c r="H32" s="94"/>
      <c r="I32" s="94"/>
      <c r="J32" s="356"/>
    </row>
    <row r="33" spans="1:10" s="8" customFormat="1" ht="20.100000000000001" customHeight="1">
      <c r="A33" s="14"/>
      <c r="B33" s="53"/>
      <c r="C33" s="53"/>
      <c r="D33" s="53"/>
      <c r="E33" s="53"/>
      <c r="F33" s="53"/>
      <c r="G33" s="53"/>
      <c r="H33" s="53"/>
      <c r="I33" s="53"/>
      <c r="J33" s="356"/>
    </row>
    <row r="34" spans="1:10" s="8" customFormat="1" ht="20.100000000000001" customHeight="1">
      <c r="A34" s="14"/>
      <c r="B34" s="53"/>
      <c r="C34" s="53"/>
      <c r="D34" s="53"/>
      <c r="E34" s="53"/>
      <c r="F34" s="53"/>
      <c r="G34" s="53"/>
      <c r="H34" s="53"/>
      <c r="I34" s="53"/>
      <c r="J34" s="356"/>
    </row>
    <row r="35" spans="1:10" s="8" customFormat="1" ht="20.100000000000001" customHeight="1">
      <c r="A35" s="401"/>
      <c r="B35" s="61"/>
      <c r="C35" s="53"/>
      <c r="D35" s="53"/>
      <c r="E35" s="53"/>
      <c r="F35" s="53"/>
      <c r="G35" s="53"/>
      <c r="H35" s="53"/>
      <c r="I35" s="53"/>
      <c r="J35" s="356"/>
    </row>
    <row r="36" spans="1:10" s="8" customFormat="1" ht="20.100000000000001" customHeight="1">
      <c r="A36" s="62"/>
      <c r="B36" s="401"/>
      <c r="C36" s="53"/>
      <c r="D36" s="53"/>
      <c r="E36" s="53"/>
      <c r="F36" s="53"/>
      <c r="G36" s="53"/>
      <c r="H36" s="53"/>
      <c r="I36" s="53"/>
      <c r="J36" s="356"/>
    </row>
    <row r="37" spans="1:10" s="8" customFormat="1" ht="20.100000000000001" customHeight="1">
      <c r="A37" s="14"/>
      <c r="B37" s="53"/>
      <c r="C37" s="53"/>
      <c r="D37" s="53"/>
      <c r="E37" s="53"/>
      <c r="F37" s="53"/>
      <c r="G37" s="53"/>
      <c r="H37" s="53"/>
      <c r="I37" s="53"/>
      <c r="J37" s="356"/>
    </row>
    <row r="38" spans="1:10" s="8" customFormat="1" ht="20.100000000000001" customHeight="1">
      <c r="A38" s="14"/>
      <c r="B38" s="53"/>
      <c r="C38" s="53"/>
      <c r="D38" s="53"/>
      <c r="E38" s="53"/>
      <c r="F38" s="53"/>
      <c r="G38" s="53"/>
      <c r="H38" s="53"/>
      <c r="I38" s="53"/>
      <c r="J38" s="356"/>
    </row>
    <row r="39" spans="1:10" s="8" customFormat="1" ht="20.100000000000001" customHeight="1">
      <c r="A39" s="14"/>
      <c r="B39" s="53"/>
      <c r="C39" s="53"/>
      <c r="D39" s="53"/>
      <c r="E39" s="53"/>
      <c r="F39" s="53"/>
      <c r="G39" s="53"/>
      <c r="H39" s="53"/>
      <c r="I39" s="53"/>
      <c r="J39" s="356"/>
    </row>
    <row r="40" spans="1:10" s="8" customFormat="1" ht="20.100000000000001" customHeight="1">
      <c r="A40" s="14"/>
      <c r="B40" s="53"/>
      <c r="C40" s="53"/>
      <c r="D40" s="53"/>
      <c r="E40" s="53"/>
      <c r="F40" s="53"/>
      <c r="G40" s="53"/>
      <c r="H40" s="53"/>
      <c r="I40" s="53"/>
      <c r="J40" s="356"/>
    </row>
    <row r="41" spans="1:10" s="8" customFormat="1" ht="20.100000000000001" customHeight="1">
      <c r="A41" s="14"/>
      <c r="B41" s="53"/>
      <c r="C41" s="53"/>
      <c r="D41" s="53"/>
      <c r="E41" s="53"/>
      <c r="F41" s="53"/>
      <c r="G41" s="53"/>
      <c r="H41" s="53"/>
      <c r="I41" s="53"/>
      <c r="J41" s="356"/>
    </row>
    <row r="42" spans="1:10" s="8" customFormat="1" ht="20.100000000000001" customHeight="1">
      <c r="A42" s="14"/>
      <c r="B42" s="53"/>
      <c r="C42" s="53"/>
      <c r="D42" s="53"/>
      <c r="E42" s="53"/>
      <c r="F42" s="53"/>
      <c r="G42" s="53"/>
      <c r="H42" s="53"/>
      <c r="I42" s="53"/>
      <c r="J42" s="356"/>
    </row>
    <row r="43" spans="1:10" s="8" customFormat="1" ht="20.100000000000001" customHeight="1">
      <c r="A43" s="14"/>
      <c r="B43" s="53"/>
      <c r="C43" s="53"/>
      <c r="D43" s="53"/>
      <c r="E43" s="53"/>
      <c r="F43" s="53"/>
      <c r="G43" s="53"/>
      <c r="H43" s="53"/>
      <c r="I43" s="53"/>
      <c r="J43" s="356"/>
    </row>
    <row r="44" spans="1:10" s="8" customFormat="1" ht="20.100000000000001" customHeight="1">
      <c r="A44" s="14"/>
      <c r="B44" s="53"/>
      <c r="C44" s="53"/>
      <c r="D44" s="53"/>
      <c r="E44" s="53"/>
      <c r="F44" s="53"/>
      <c r="G44" s="53"/>
      <c r="H44" s="53"/>
      <c r="I44" s="53"/>
      <c r="J44" s="356"/>
    </row>
    <row r="45" spans="1:10" s="8" customFormat="1" ht="20.100000000000001" customHeight="1">
      <c r="A45" s="14"/>
      <c r="B45" s="53"/>
      <c r="C45" s="53"/>
      <c r="D45" s="53"/>
      <c r="E45" s="53"/>
      <c r="F45" s="53"/>
      <c r="G45" s="53"/>
      <c r="H45" s="53"/>
      <c r="I45" s="53"/>
      <c r="J45" s="356"/>
    </row>
    <row r="46" spans="1:10" s="8" customFormat="1" ht="20.100000000000001" customHeight="1">
      <c r="A46" s="14"/>
      <c r="B46" s="53"/>
      <c r="C46" s="53"/>
      <c r="D46" s="53"/>
      <c r="E46" s="53"/>
      <c r="F46" s="53"/>
      <c r="G46" s="53"/>
      <c r="H46" s="53"/>
      <c r="I46" s="53"/>
      <c r="J46" s="356"/>
    </row>
    <row r="47" spans="1:10" s="8" customFormat="1" ht="20.100000000000001" customHeight="1">
      <c r="A47" s="14"/>
      <c r="B47" s="53"/>
      <c r="C47" s="53"/>
      <c r="D47" s="53"/>
      <c r="E47" s="53"/>
      <c r="F47" s="53"/>
      <c r="G47" s="53"/>
      <c r="H47" s="53"/>
      <c r="I47" s="53"/>
      <c r="J47" s="356"/>
    </row>
    <row r="48" spans="1:10" s="8" customFormat="1" ht="20.100000000000001" customHeight="1">
      <c r="A48" s="14"/>
      <c r="B48" s="53"/>
      <c r="C48" s="53"/>
      <c r="D48" s="53"/>
      <c r="E48" s="53"/>
      <c r="F48" s="53"/>
      <c r="G48" s="53"/>
      <c r="H48" s="53"/>
      <c r="I48" s="53"/>
      <c r="J48" s="356"/>
    </row>
    <row r="49" spans="1:10" s="8" customFormat="1" ht="20.100000000000001" customHeight="1">
      <c r="A49" s="14"/>
      <c r="B49" s="53"/>
      <c r="C49" s="53"/>
      <c r="D49" s="53"/>
      <c r="E49" s="53"/>
      <c r="F49" s="53"/>
      <c r="G49" s="53"/>
      <c r="H49" s="53"/>
      <c r="I49" s="53"/>
      <c r="J49" s="356"/>
    </row>
    <row r="50" spans="1:10" s="8" customFormat="1" ht="20.100000000000001" customHeight="1">
      <c r="A50" s="14"/>
      <c r="B50" s="53"/>
      <c r="C50" s="53"/>
      <c r="D50" s="53"/>
      <c r="E50" s="53"/>
      <c r="F50" s="53"/>
      <c r="G50" s="53"/>
      <c r="H50" s="53"/>
      <c r="I50" s="53"/>
      <c r="J50" s="356"/>
    </row>
    <row r="51" spans="1:10" s="8" customFormat="1" ht="20.100000000000001" customHeight="1">
      <c r="A51" s="14"/>
      <c r="B51" s="53"/>
      <c r="C51" s="53"/>
      <c r="D51" s="53"/>
      <c r="E51" s="53"/>
      <c r="F51" s="53"/>
      <c r="G51" s="53"/>
      <c r="H51" s="53"/>
      <c r="I51" s="53"/>
      <c r="J51" s="356"/>
    </row>
    <row r="52" spans="1:10" s="8" customFormat="1" ht="20.100000000000001" customHeight="1">
      <c r="A52" s="14"/>
      <c r="B52" s="53"/>
      <c r="C52" s="53"/>
      <c r="D52" s="53"/>
      <c r="E52" s="53"/>
      <c r="F52" s="53"/>
      <c r="G52" s="53"/>
      <c r="H52" s="53"/>
      <c r="I52" s="53"/>
      <c r="J52" s="356"/>
    </row>
    <row r="53" spans="1:10" s="8" customFormat="1" ht="20.100000000000001" customHeight="1">
      <c r="A53" s="14"/>
      <c r="B53" s="53"/>
      <c r="C53" s="53"/>
      <c r="D53" s="53"/>
      <c r="E53" s="53"/>
      <c r="F53" s="53"/>
      <c r="G53" s="53"/>
      <c r="H53" s="53"/>
      <c r="I53" s="53"/>
      <c r="J53" s="356"/>
    </row>
    <row r="54" spans="1:10" s="8" customFormat="1" ht="20.100000000000001" customHeight="1">
      <c r="A54" s="14"/>
      <c r="B54" s="53"/>
      <c r="C54" s="53"/>
      <c r="D54" s="53"/>
      <c r="E54" s="53"/>
      <c r="F54" s="53"/>
      <c r="G54" s="53"/>
      <c r="H54" s="53"/>
      <c r="I54" s="53"/>
      <c r="J54" s="356"/>
    </row>
    <row r="55" spans="1:10" s="8" customFormat="1" ht="20.100000000000001" customHeight="1">
      <c r="A55" s="14"/>
      <c r="B55" s="53"/>
      <c r="C55" s="53"/>
      <c r="D55" s="53"/>
      <c r="E55" s="53"/>
      <c r="F55" s="53"/>
      <c r="G55" s="53"/>
      <c r="H55" s="53"/>
      <c r="I55" s="53"/>
      <c r="J55" s="356"/>
    </row>
    <row r="56" spans="1:10" s="8" customFormat="1" ht="20.100000000000001" customHeight="1">
      <c r="A56" s="14"/>
      <c r="B56" s="53"/>
      <c r="C56" s="53"/>
      <c r="D56" s="53"/>
      <c r="E56" s="53"/>
      <c r="F56" s="53"/>
      <c r="G56" s="53"/>
      <c r="H56" s="53"/>
      <c r="I56" s="53"/>
      <c r="J56" s="356"/>
    </row>
    <row r="57" spans="1:10" s="8" customFormat="1" ht="20.100000000000001" customHeight="1">
      <c r="A57" s="14"/>
      <c r="B57" s="53"/>
      <c r="C57" s="53"/>
      <c r="D57" s="53"/>
      <c r="E57" s="53"/>
      <c r="F57" s="53"/>
      <c r="G57" s="53"/>
      <c r="H57" s="53"/>
      <c r="I57" s="53"/>
      <c r="J57" s="356"/>
    </row>
    <row r="58" spans="1:10" s="8" customFormat="1" ht="20.100000000000001" customHeight="1">
      <c r="A58" s="14"/>
      <c r="B58" s="53"/>
      <c r="C58" s="53"/>
      <c r="D58" s="53"/>
      <c r="E58" s="53"/>
      <c r="F58" s="53"/>
      <c r="G58" s="53"/>
      <c r="H58" s="53"/>
      <c r="I58" s="53"/>
      <c r="J58" s="356"/>
    </row>
    <row r="59" spans="1:10" s="8" customFormat="1" ht="20.100000000000001" customHeight="1">
      <c r="A59" s="14"/>
      <c r="B59" s="53"/>
      <c r="C59" s="53"/>
      <c r="D59" s="53"/>
      <c r="E59" s="53"/>
      <c r="F59" s="53"/>
      <c r="G59" s="53"/>
      <c r="H59" s="53"/>
      <c r="I59" s="53"/>
      <c r="J59" s="356"/>
    </row>
    <row r="60" spans="1:10" s="8" customFormat="1" ht="20.100000000000001" customHeight="1">
      <c r="A60" s="14"/>
      <c r="B60" s="53"/>
      <c r="C60" s="53"/>
      <c r="D60" s="53"/>
      <c r="E60" s="53"/>
      <c r="F60" s="53"/>
      <c r="G60" s="53"/>
      <c r="H60" s="53"/>
      <c r="I60" s="53"/>
      <c r="J60" s="356"/>
    </row>
    <row r="61" spans="1:10" s="8" customFormat="1" ht="20.100000000000001" customHeight="1">
      <c r="A61" s="14"/>
      <c r="B61" s="53"/>
      <c r="C61" s="53"/>
      <c r="D61" s="53"/>
      <c r="E61" s="53"/>
      <c r="F61" s="53"/>
      <c r="G61" s="53"/>
      <c r="H61" s="53"/>
      <c r="I61" s="53"/>
      <c r="J61" s="356"/>
    </row>
    <row r="62" spans="1:10" s="8" customFormat="1" ht="20.100000000000001" customHeight="1">
      <c r="A62" s="14"/>
      <c r="B62" s="53"/>
      <c r="C62" s="53"/>
      <c r="D62" s="53"/>
      <c r="E62" s="53"/>
      <c r="F62" s="53"/>
      <c r="G62" s="53"/>
      <c r="H62" s="53"/>
      <c r="I62" s="53"/>
      <c r="J62" s="356"/>
    </row>
    <row r="63" spans="1:10" s="8" customFormat="1" ht="20.100000000000001" customHeight="1">
      <c r="A63" s="14"/>
      <c r="B63" s="53"/>
      <c r="C63" s="53"/>
      <c r="D63" s="53"/>
      <c r="E63" s="53"/>
      <c r="F63" s="53"/>
      <c r="G63" s="53"/>
      <c r="H63" s="53"/>
      <c r="I63" s="53"/>
      <c r="J63" s="356"/>
    </row>
    <row r="64" spans="1:10" s="8" customFormat="1" ht="20.100000000000001" customHeight="1">
      <c r="A64" s="14"/>
      <c r="B64" s="53"/>
      <c r="C64" s="53"/>
      <c r="D64" s="53"/>
      <c r="E64" s="53"/>
      <c r="F64" s="53"/>
      <c r="G64" s="53"/>
      <c r="H64" s="53"/>
      <c r="I64" s="53"/>
      <c r="J64" s="356"/>
    </row>
    <row r="65" spans="1:10" s="8" customFormat="1" ht="20.100000000000001" customHeight="1">
      <c r="A65" s="14"/>
      <c r="B65" s="53"/>
      <c r="C65" s="53"/>
      <c r="D65" s="53"/>
      <c r="E65" s="53"/>
      <c r="F65" s="53"/>
      <c r="G65" s="53"/>
      <c r="H65" s="53"/>
      <c r="I65" s="53"/>
      <c r="J65" s="356"/>
    </row>
    <row r="66" spans="1:10" s="8" customFormat="1" ht="20.100000000000001" customHeight="1">
      <c r="A66" s="14"/>
      <c r="B66" s="53"/>
      <c r="C66" s="53"/>
      <c r="D66" s="53"/>
      <c r="E66" s="53"/>
      <c r="F66" s="53"/>
      <c r="G66" s="53"/>
      <c r="H66" s="53"/>
      <c r="I66" s="53"/>
      <c r="J66" s="356"/>
    </row>
    <row r="67" spans="1:10" s="8" customFormat="1" ht="20.100000000000001" customHeight="1">
      <c r="A67" s="14"/>
      <c r="B67" s="53"/>
      <c r="C67" s="53"/>
      <c r="D67" s="53"/>
      <c r="E67" s="53"/>
      <c r="F67" s="53"/>
      <c r="G67" s="53"/>
      <c r="H67" s="53"/>
      <c r="I67" s="53"/>
      <c r="J67" s="356"/>
    </row>
    <row r="68" spans="1:10" s="8" customFormat="1" ht="20.100000000000001" customHeight="1">
      <c r="A68" s="14"/>
      <c r="B68" s="53"/>
      <c r="C68" s="53"/>
      <c r="D68" s="53"/>
      <c r="E68" s="53"/>
      <c r="F68" s="53"/>
      <c r="G68" s="53"/>
      <c r="H68" s="53"/>
      <c r="I68" s="53"/>
      <c r="J68" s="356"/>
    </row>
    <row r="69" spans="1:10" s="8" customFormat="1" ht="20.100000000000001" customHeight="1">
      <c r="A69" s="14"/>
      <c r="B69" s="53"/>
      <c r="C69" s="53"/>
      <c r="D69" s="53"/>
      <c r="E69" s="53"/>
      <c r="F69" s="53"/>
      <c r="G69" s="53"/>
      <c r="H69" s="53"/>
      <c r="I69" s="53"/>
      <c r="J69" s="356"/>
    </row>
    <row r="70" spans="1:10" s="8" customFormat="1" ht="20.100000000000001" customHeight="1">
      <c r="A70" s="14"/>
      <c r="B70" s="53"/>
      <c r="C70" s="53"/>
      <c r="D70" s="53"/>
      <c r="E70" s="53"/>
      <c r="F70" s="53"/>
      <c r="G70" s="53"/>
      <c r="H70" s="53"/>
      <c r="I70" s="53"/>
      <c r="J70" s="356"/>
    </row>
    <row r="71" spans="1:10" s="8" customFormat="1" ht="20.100000000000001" customHeight="1">
      <c r="A71" s="14"/>
      <c r="B71" s="53"/>
      <c r="C71" s="53"/>
      <c r="D71" s="53"/>
      <c r="E71" s="53"/>
      <c r="F71" s="53"/>
      <c r="G71" s="53"/>
      <c r="H71" s="53"/>
      <c r="I71" s="53"/>
      <c r="J71" s="356"/>
    </row>
    <row r="72" spans="1:10" s="8" customFormat="1" ht="20.100000000000001" customHeight="1">
      <c r="A72" s="14"/>
      <c r="B72" s="53"/>
      <c r="C72" s="53"/>
      <c r="D72" s="53"/>
      <c r="E72" s="53"/>
      <c r="F72" s="53"/>
      <c r="G72" s="53"/>
      <c r="H72" s="53"/>
      <c r="I72" s="53"/>
      <c r="J72" s="356"/>
    </row>
    <row r="73" spans="1:10" s="8" customFormat="1" ht="20.100000000000001" customHeight="1">
      <c r="A73" s="14"/>
      <c r="B73" s="53"/>
      <c r="C73" s="53"/>
      <c r="D73" s="53"/>
      <c r="E73" s="53"/>
      <c r="F73" s="53"/>
      <c r="G73" s="53"/>
      <c r="H73" s="53"/>
      <c r="I73" s="53"/>
      <c r="J73" s="356"/>
    </row>
    <row r="74" spans="1:10" s="8" customFormat="1" ht="20.100000000000001" customHeight="1">
      <c r="A74" s="14"/>
      <c r="B74" s="53"/>
      <c r="C74" s="53"/>
      <c r="D74" s="53"/>
      <c r="E74" s="53"/>
      <c r="F74" s="53"/>
      <c r="G74" s="53"/>
      <c r="H74" s="53"/>
      <c r="I74" s="53"/>
      <c r="J74" s="356"/>
    </row>
    <row r="75" spans="1:10" s="8" customFormat="1" ht="20.100000000000001" customHeight="1">
      <c r="B75" s="50"/>
      <c r="C75" s="50"/>
      <c r="D75" s="50"/>
      <c r="E75" s="50"/>
      <c r="F75" s="50"/>
      <c r="G75" s="50"/>
      <c r="H75" s="50"/>
      <c r="I75" s="50"/>
      <c r="J75" s="356"/>
    </row>
    <row r="76" spans="1:10" s="8" customFormat="1" ht="20.100000000000001" customHeight="1">
      <c r="B76" s="50"/>
      <c r="C76" s="50"/>
      <c r="D76" s="50"/>
      <c r="E76" s="50"/>
      <c r="F76" s="50"/>
      <c r="G76" s="50"/>
      <c r="H76" s="50"/>
      <c r="I76" s="50"/>
      <c r="J76" s="356"/>
    </row>
    <row r="77" spans="1:10" s="8" customFormat="1" ht="20.100000000000001" customHeight="1">
      <c r="B77" s="50"/>
      <c r="C77" s="50"/>
      <c r="D77" s="50"/>
      <c r="E77" s="50"/>
      <c r="F77" s="50"/>
      <c r="G77" s="50"/>
      <c r="H77" s="50"/>
      <c r="I77" s="50"/>
      <c r="J77" s="356"/>
    </row>
    <row r="78" spans="1:10" s="8" customFormat="1" ht="20.100000000000001" customHeight="1">
      <c r="B78" s="50"/>
      <c r="C78" s="50"/>
      <c r="D78" s="50"/>
      <c r="E78" s="50"/>
      <c r="F78" s="50"/>
      <c r="G78" s="50"/>
      <c r="H78" s="50"/>
      <c r="I78" s="50"/>
      <c r="J78" s="356"/>
    </row>
    <row r="79" spans="1:10" s="8" customFormat="1" ht="20.100000000000001" customHeight="1">
      <c r="B79" s="50"/>
      <c r="C79" s="50"/>
      <c r="D79" s="50"/>
      <c r="E79" s="50"/>
      <c r="F79" s="50"/>
      <c r="G79" s="50"/>
      <c r="H79" s="50"/>
      <c r="I79" s="50"/>
      <c r="J79" s="356"/>
    </row>
    <row r="80" spans="1:10" s="8" customFormat="1" ht="20.100000000000001" customHeight="1">
      <c r="B80" s="50"/>
      <c r="C80" s="50"/>
      <c r="D80" s="50"/>
      <c r="E80" s="50"/>
      <c r="F80" s="50"/>
      <c r="G80" s="50"/>
      <c r="H80" s="50"/>
      <c r="I80" s="50"/>
      <c r="J80" s="356"/>
    </row>
    <row r="81" spans="2:10" s="8" customFormat="1" ht="20.100000000000001" customHeight="1">
      <c r="B81" s="50"/>
      <c r="C81" s="50"/>
      <c r="D81" s="50"/>
      <c r="E81" s="50"/>
      <c r="F81" s="50"/>
      <c r="G81" s="50"/>
      <c r="H81" s="50"/>
      <c r="I81" s="50"/>
      <c r="J81" s="356"/>
    </row>
    <row r="82" spans="2:10" s="8" customFormat="1" ht="20.100000000000001" customHeight="1">
      <c r="B82" s="50"/>
      <c r="C82" s="50"/>
      <c r="D82" s="50"/>
      <c r="E82" s="50"/>
      <c r="F82" s="50"/>
      <c r="G82" s="50"/>
      <c r="H82" s="50"/>
      <c r="I82" s="50"/>
      <c r="J82" s="356"/>
    </row>
    <row r="83" spans="2:10" s="8" customFormat="1" ht="20.100000000000001" customHeight="1">
      <c r="B83" s="50"/>
      <c r="C83" s="50"/>
      <c r="D83" s="50"/>
      <c r="E83" s="50"/>
      <c r="F83" s="50"/>
      <c r="G83" s="50"/>
      <c r="H83" s="50"/>
      <c r="I83" s="50"/>
      <c r="J83" s="356"/>
    </row>
    <row r="84" spans="2:10" s="8" customFormat="1" ht="20.100000000000001" customHeight="1">
      <c r="B84" s="50"/>
      <c r="C84" s="50"/>
      <c r="D84" s="50"/>
      <c r="E84" s="50"/>
      <c r="F84" s="50"/>
      <c r="G84" s="50"/>
      <c r="H84" s="50"/>
      <c r="I84" s="50"/>
      <c r="J84" s="356"/>
    </row>
    <row r="85" spans="2:10" s="8" customFormat="1" ht="20.100000000000001" customHeight="1">
      <c r="B85" s="50"/>
      <c r="C85" s="50"/>
      <c r="D85" s="50"/>
      <c r="E85" s="50"/>
      <c r="F85" s="50"/>
      <c r="G85" s="50"/>
      <c r="H85" s="50"/>
      <c r="I85" s="50"/>
      <c r="J85" s="356"/>
    </row>
    <row r="86" spans="2:10" s="8" customFormat="1" ht="20.100000000000001" customHeight="1">
      <c r="B86" s="50"/>
      <c r="C86" s="50"/>
      <c r="D86" s="50"/>
      <c r="E86" s="50"/>
      <c r="F86" s="50"/>
      <c r="G86" s="50"/>
      <c r="H86" s="50"/>
      <c r="I86" s="50"/>
      <c r="J86" s="356"/>
    </row>
    <row r="87" spans="2:10" s="8" customFormat="1" ht="20.100000000000001" customHeight="1">
      <c r="B87" s="50"/>
      <c r="C87" s="50"/>
      <c r="D87" s="50"/>
      <c r="E87" s="50"/>
      <c r="F87" s="50"/>
      <c r="G87" s="50"/>
      <c r="H87" s="50"/>
      <c r="I87" s="50"/>
      <c r="J87" s="356"/>
    </row>
    <row r="88" spans="2:10" s="8" customFormat="1" ht="20.100000000000001" customHeight="1">
      <c r="B88" s="50"/>
      <c r="C88" s="50"/>
      <c r="D88" s="50"/>
      <c r="E88" s="50"/>
      <c r="F88" s="50"/>
      <c r="G88" s="50"/>
      <c r="H88" s="50"/>
      <c r="I88" s="50"/>
      <c r="J88" s="356"/>
    </row>
    <row r="89" spans="2:10" s="8" customFormat="1" ht="20.100000000000001" customHeight="1">
      <c r="B89" s="50"/>
      <c r="C89" s="50"/>
      <c r="D89" s="50"/>
      <c r="E89" s="50"/>
      <c r="F89" s="50"/>
      <c r="G89" s="50"/>
      <c r="H89" s="50"/>
      <c r="I89" s="50"/>
      <c r="J89" s="356"/>
    </row>
    <row r="90" spans="2:10" s="8" customFormat="1" ht="20.100000000000001" customHeight="1">
      <c r="B90" s="50"/>
      <c r="C90" s="50"/>
      <c r="D90" s="50"/>
      <c r="E90" s="50"/>
      <c r="F90" s="50"/>
      <c r="G90" s="50"/>
      <c r="H90" s="50"/>
      <c r="I90" s="50"/>
      <c r="J90" s="356"/>
    </row>
    <row r="91" spans="2:10" s="8" customFormat="1" ht="20.100000000000001" customHeight="1">
      <c r="B91" s="50"/>
      <c r="C91" s="50"/>
      <c r="D91" s="50"/>
      <c r="E91" s="50"/>
      <c r="F91" s="50"/>
      <c r="G91" s="50"/>
      <c r="H91" s="50"/>
      <c r="I91" s="50"/>
      <c r="J91" s="356"/>
    </row>
    <row r="92" spans="2:10" s="8" customFormat="1" ht="20.100000000000001" customHeight="1">
      <c r="B92" s="50"/>
      <c r="C92" s="50"/>
      <c r="D92" s="50"/>
      <c r="E92" s="50"/>
      <c r="F92" s="50"/>
      <c r="G92" s="50"/>
      <c r="H92" s="50"/>
      <c r="I92" s="50"/>
      <c r="J92" s="356"/>
    </row>
    <row r="93" spans="2:10" s="8" customFormat="1" ht="20.100000000000001" customHeight="1">
      <c r="B93" s="50"/>
      <c r="C93" s="50"/>
      <c r="D93" s="50"/>
      <c r="E93" s="50"/>
      <c r="F93" s="50"/>
      <c r="G93" s="50"/>
      <c r="H93" s="50"/>
      <c r="I93" s="50"/>
      <c r="J93" s="356"/>
    </row>
    <row r="94" spans="2:10" s="8" customFormat="1" ht="20.100000000000001" customHeight="1">
      <c r="B94" s="50"/>
      <c r="C94" s="50"/>
      <c r="D94" s="50"/>
      <c r="E94" s="50"/>
      <c r="F94" s="50"/>
      <c r="G94" s="50"/>
      <c r="H94" s="50"/>
      <c r="I94" s="50"/>
      <c r="J94" s="356"/>
    </row>
    <row r="95" spans="2:10" s="8" customFormat="1" ht="20.100000000000001" customHeight="1">
      <c r="B95" s="50"/>
      <c r="C95" s="50"/>
      <c r="D95" s="50"/>
      <c r="E95" s="50"/>
      <c r="F95" s="50"/>
      <c r="G95" s="50"/>
      <c r="H95" s="50"/>
      <c r="I95" s="50"/>
      <c r="J95" s="356"/>
    </row>
    <row r="96" spans="2:10" s="8" customFormat="1" ht="20.100000000000001" customHeight="1">
      <c r="B96" s="50"/>
      <c r="C96" s="50"/>
      <c r="D96" s="50"/>
      <c r="E96" s="50"/>
      <c r="F96" s="50"/>
      <c r="G96" s="50"/>
      <c r="H96" s="50"/>
      <c r="I96" s="50"/>
      <c r="J96" s="356"/>
    </row>
    <row r="97" spans="2:10" s="8" customFormat="1" ht="20.100000000000001" customHeight="1">
      <c r="B97" s="50"/>
      <c r="C97" s="50"/>
      <c r="D97" s="50"/>
      <c r="E97" s="50"/>
      <c r="F97" s="50"/>
      <c r="G97" s="50"/>
      <c r="H97" s="50"/>
      <c r="I97" s="50"/>
      <c r="J97" s="356"/>
    </row>
    <row r="98" spans="2:10" s="8" customFormat="1" ht="20.100000000000001" customHeight="1">
      <c r="B98" s="50"/>
      <c r="C98" s="50"/>
      <c r="D98" s="50"/>
      <c r="E98" s="50"/>
      <c r="F98" s="50"/>
      <c r="G98" s="50"/>
      <c r="H98" s="50"/>
      <c r="I98" s="50"/>
      <c r="J98" s="356"/>
    </row>
    <row r="99" spans="2:10" s="8" customFormat="1" ht="20.100000000000001" customHeight="1">
      <c r="B99" s="50"/>
      <c r="C99" s="50"/>
      <c r="D99" s="50"/>
      <c r="E99" s="50"/>
      <c r="F99" s="50"/>
      <c r="G99" s="50"/>
      <c r="H99" s="50"/>
      <c r="I99" s="50"/>
      <c r="J99" s="356"/>
    </row>
    <row r="100" spans="2:10" s="8" customFormat="1" ht="20.100000000000001" customHeight="1">
      <c r="B100" s="50"/>
      <c r="C100" s="50"/>
      <c r="D100" s="50"/>
      <c r="E100" s="50"/>
      <c r="F100" s="50"/>
      <c r="G100" s="50"/>
      <c r="H100" s="50"/>
      <c r="I100" s="50"/>
      <c r="J100" s="356"/>
    </row>
    <row r="101" spans="2:10" s="8" customFormat="1" ht="20.100000000000001" customHeight="1">
      <c r="B101" s="50"/>
      <c r="C101" s="50"/>
      <c r="D101" s="50"/>
      <c r="E101" s="50"/>
      <c r="F101" s="50"/>
      <c r="G101" s="50"/>
      <c r="H101" s="50"/>
      <c r="I101" s="50"/>
      <c r="J101" s="356"/>
    </row>
    <row r="102" spans="2:10" s="8" customFormat="1" ht="20.100000000000001" customHeight="1">
      <c r="B102" s="50"/>
      <c r="C102" s="50"/>
      <c r="D102" s="50"/>
      <c r="E102" s="50"/>
      <c r="F102" s="50"/>
      <c r="G102" s="50"/>
      <c r="H102" s="50"/>
      <c r="I102" s="50"/>
      <c r="J102" s="356"/>
    </row>
    <row r="103" spans="2:10" s="8" customFormat="1" ht="20.100000000000001" customHeight="1">
      <c r="B103" s="50"/>
      <c r="C103" s="50"/>
      <c r="D103" s="50"/>
      <c r="E103" s="50"/>
      <c r="F103" s="50"/>
      <c r="G103" s="50"/>
      <c r="H103" s="50"/>
      <c r="I103" s="50"/>
      <c r="J103" s="356"/>
    </row>
    <row r="104" spans="2:10" s="8" customFormat="1" ht="20.100000000000001" customHeight="1">
      <c r="B104" s="50"/>
      <c r="C104" s="50"/>
      <c r="D104" s="50"/>
      <c r="E104" s="50"/>
      <c r="F104" s="50"/>
      <c r="G104" s="50"/>
      <c r="H104" s="50"/>
      <c r="I104" s="50"/>
      <c r="J104" s="356"/>
    </row>
    <row r="105" spans="2:10" s="8" customFormat="1" ht="20.100000000000001" customHeight="1">
      <c r="B105" s="50"/>
      <c r="C105" s="50"/>
      <c r="D105" s="50"/>
      <c r="E105" s="50"/>
      <c r="F105" s="50"/>
      <c r="G105" s="50"/>
      <c r="H105" s="50"/>
      <c r="I105" s="50"/>
      <c r="J105" s="356"/>
    </row>
    <row r="106" spans="2:10" s="8" customFormat="1" ht="20.100000000000001" customHeight="1">
      <c r="B106" s="50"/>
      <c r="C106" s="50"/>
      <c r="D106" s="50"/>
      <c r="E106" s="50"/>
      <c r="F106" s="50"/>
      <c r="G106" s="50"/>
      <c r="H106" s="50"/>
      <c r="I106" s="50"/>
      <c r="J106" s="356"/>
    </row>
    <row r="107" spans="2:10" s="8" customFormat="1" ht="20.100000000000001" customHeight="1">
      <c r="B107" s="50"/>
      <c r="C107" s="50"/>
      <c r="D107" s="50"/>
      <c r="E107" s="50"/>
      <c r="F107" s="50"/>
      <c r="G107" s="50"/>
      <c r="H107" s="50"/>
      <c r="I107" s="50"/>
      <c r="J107" s="356"/>
    </row>
    <row r="108" spans="2:10" s="8" customFormat="1" ht="20.100000000000001" customHeight="1">
      <c r="B108" s="50"/>
      <c r="C108" s="50"/>
      <c r="D108" s="50"/>
      <c r="E108" s="50"/>
      <c r="F108" s="50"/>
      <c r="G108" s="50"/>
      <c r="H108" s="50"/>
      <c r="I108" s="50"/>
      <c r="J108" s="356"/>
    </row>
    <row r="109" spans="2:10" s="8" customFormat="1" ht="20.100000000000001" customHeight="1">
      <c r="B109" s="50"/>
      <c r="C109" s="50"/>
      <c r="D109" s="50"/>
      <c r="E109" s="50"/>
      <c r="F109" s="50"/>
      <c r="G109" s="50"/>
      <c r="H109" s="50"/>
      <c r="I109" s="50"/>
      <c r="J109" s="356"/>
    </row>
    <row r="110" spans="2:10" s="8" customFormat="1" ht="20.100000000000001" customHeight="1">
      <c r="B110" s="50"/>
      <c r="C110" s="50"/>
      <c r="D110" s="50"/>
      <c r="E110" s="50"/>
      <c r="F110" s="50"/>
      <c r="G110" s="50"/>
      <c r="H110" s="50"/>
      <c r="I110" s="50"/>
      <c r="J110" s="356"/>
    </row>
    <row r="111" spans="2:10" s="8" customFormat="1" ht="20.100000000000001" customHeight="1">
      <c r="B111" s="50"/>
      <c r="C111" s="50"/>
      <c r="D111" s="50"/>
      <c r="E111" s="50"/>
      <c r="F111" s="50"/>
      <c r="G111" s="50"/>
      <c r="H111" s="50"/>
      <c r="I111" s="50"/>
      <c r="J111" s="356"/>
    </row>
    <row r="112" spans="2:10" s="8" customFormat="1" ht="20.100000000000001" customHeight="1">
      <c r="B112" s="50"/>
      <c r="C112" s="50"/>
      <c r="D112" s="50"/>
      <c r="E112" s="50"/>
      <c r="F112" s="50"/>
      <c r="G112" s="50"/>
      <c r="H112" s="50"/>
      <c r="I112" s="50"/>
      <c r="J112" s="356"/>
    </row>
    <row r="113" spans="2:10" s="8" customFormat="1" ht="20.100000000000001" customHeight="1">
      <c r="B113" s="50"/>
      <c r="C113" s="50"/>
      <c r="D113" s="50"/>
      <c r="E113" s="50"/>
      <c r="F113" s="50"/>
      <c r="G113" s="50"/>
      <c r="H113" s="50"/>
      <c r="I113" s="50"/>
      <c r="J113" s="356"/>
    </row>
    <row r="114" spans="2:10" s="8" customFormat="1" ht="20.100000000000001" customHeight="1">
      <c r="B114" s="50"/>
      <c r="C114" s="50"/>
      <c r="D114" s="50"/>
      <c r="E114" s="50"/>
      <c r="F114" s="50"/>
      <c r="G114" s="50"/>
      <c r="H114" s="50"/>
      <c r="I114" s="50"/>
      <c r="J114" s="356"/>
    </row>
    <row r="115" spans="2:10" s="8" customFormat="1" ht="20.100000000000001" customHeight="1">
      <c r="B115" s="50"/>
      <c r="C115" s="50"/>
      <c r="D115" s="50"/>
      <c r="E115" s="50"/>
      <c r="F115" s="50"/>
      <c r="G115" s="50"/>
      <c r="H115" s="50"/>
      <c r="I115" s="50"/>
      <c r="J115" s="356"/>
    </row>
    <row r="116" spans="2:10" s="8" customFormat="1" ht="20.100000000000001" customHeight="1">
      <c r="B116" s="50"/>
      <c r="C116" s="50"/>
      <c r="D116" s="50"/>
      <c r="E116" s="50"/>
      <c r="F116" s="50"/>
      <c r="G116" s="50"/>
      <c r="H116" s="50"/>
      <c r="I116" s="50"/>
      <c r="J116" s="356"/>
    </row>
    <row r="117" spans="2:10" s="8" customFormat="1" ht="20.100000000000001" customHeight="1">
      <c r="B117" s="50"/>
      <c r="C117" s="50"/>
      <c r="D117" s="50"/>
      <c r="E117" s="50"/>
      <c r="F117" s="50"/>
      <c r="G117" s="50"/>
      <c r="H117" s="50"/>
      <c r="I117" s="50"/>
      <c r="J117" s="356"/>
    </row>
    <row r="118" spans="2:10" s="8" customFormat="1" ht="20.100000000000001" customHeight="1">
      <c r="B118" s="50"/>
      <c r="C118" s="50"/>
      <c r="D118" s="50"/>
      <c r="E118" s="50"/>
      <c r="F118" s="50"/>
      <c r="G118" s="50"/>
      <c r="H118" s="50"/>
      <c r="I118" s="50"/>
      <c r="J118" s="356"/>
    </row>
    <row r="119" spans="2:10" s="8" customFormat="1" ht="20.100000000000001" customHeight="1">
      <c r="B119" s="50"/>
      <c r="C119" s="50"/>
      <c r="D119" s="50"/>
      <c r="E119" s="50"/>
      <c r="F119" s="50"/>
      <c r="G119" s="50"/>
      <c r="H119" s="50"/>
      <c r="I119" s="50"/>
      <c r="J119" s="356"/>
    </row>
    <row r="120" spans="2:10" s="8" customFormat="1" ht="20.100000000000001" customHeight="1">
      <c r="B120" s="50"/>
      <c r="C120" s="50"/>
      <c r="D120" s="50"/>
      <c r="E120" s="50"/>
      <c r="F120" s="50"/>
      <c r="G120" s="50"/>
      <c r="H120" s="50"/>
      <c r="I120" s="50"/>
      <c r="J120" s="356"/>
    </row>
    <row r="121" spans="2:10" s="8" customFormat="1" ht="20.100000000000001" customHeight="1">
      <c r="B121" s="50"/>
      <c r="C121" s="50"/>
      <c r="D121" s="50"/>
      <c r="E121" s="50"/>
      <c r="F121" s="50"/>
      <c r="G121" s="50"/>
      <c r="H121" s="50"/>
      <c r="I121" s="50"/>
      <c r="J121" s="356"/>
    </row>
    <row r="122" spans="2:10" s="8" customFormat="1" ht="20.100000000000001" customHeight="1">
      <c r="B122" s="50"/>
      <c r="C122" s="50"/>
      <c r="D122" s="50"/>
      <c r="E122" s="50"/>
      <c r="F122" s="50"/>
      <c r="G122" s="50"/>
      <c r="H122" s="50"/>
      <c r="I122" s="50"/>
      <c r="J122" s="356"/>
    </row>
    <row r="123" spans="2:10" s="8" customFormat="1" ht="20.100000000000001" customHeight="1">
      <c r="B123" s="50"/>
      <c r="C123" s="50"/>
      <c r="D123" s="50"/>
      <c r="E123" s="50"/>
      <c r="F123" s="50"/>
      <c r="G123" s="50"/>
      <c r="H123" s="50"/>
      <c r="I123" s="50"/>
      <c r="J123" s="356"/>
    </row>
    <row r="124" spans="2:10" s="8" customFormat="1" ht="20.100000000000001" customHeight="1">
      <c r="B124" s="50"/>
      <c r="C124" s="50"/>
      <c r="D124" s="50"/>
      <c r="E124" s="50"/>
      <c r="F124" s="50"/>
      <c r="G124" s="50"/>
      <c r="H124" s="50"/>
      <c r="I124" s="50"/>
      <c r="J124" s="356"/>
    </row>
    <row r="125" spans="2:10" s="8" customFormat="1" ht="20.100000000000001" customHeight="1">
      <c r="B125" s="50"/>
      <c r="C125" s="50"/>
      <c r="D125" s="50"/>
      <c r="E125" s="50"/>
      <c r="F125" s="50"/>
      <c r="G125" s="50"/>
      <c r="H125" s="50"/>
      <c r="I125" s="50"/>
      <c r="J125" s="356"/>
    </row>
    <row r="126" spans="2:10" s="8" customFormat="1" ht="20.100000000000001" customHeight="1">
      <c r="B126" s="50"/>
      <c r="C126" s="50"/>
      <c r="D126" s="50"/>
      <c r="E126" s="50"/>
      <c r="F126" s="50"/>
      <c r="G126" s="50"/>
      <c r="H126" s="50"/>
      <c r="I126" s="50"/>
      <c r="J126" s="356"/>
    </row>
    <row r="127" spans="2:10" s="8" customFormat="1" ht="20.100000000000001" customHeight="1">
      <c r="B127" s="50"/>
      <c r="C127" s="50"/>
      <c r="D127" s="50"/>
      <c r="E127" s="50"/>
      <c r="F127" s="50"/>
      <c r="G127" s="50"/>
      <c r="H127" s="50"/>
      <c r="I127" s="50"/>
      <c r="J127" s="356"/>
    </row>
    <row r="128" spans="2:10" s="8" customFormat="1" ht="20.100000000000001" customHeight="1">
      <c r="B128" s="50"/>
      <c r="C128" s="50"/>
      <c r="D128" s="50"/>
      <c r="E128" s="50"/>
      <c r="F128" s="50"/>
      <c r="G128" s="50"/>
      <c r="H128" s="50"/>
      <c r="I128" s="50"/>
      <c r="J128" s="356"/>
    </row>
    <row r="129" spans="2:10" s="8" customFormat="1" ht="20.100000000000001" customHeight="1">
      <c r="B129" s="50"/>
      <c r="C129" s="50"/>
      <c r="D129" s="50"/>
      <c r="E129" s="50"/>
      <c r="F129" s="50"/>
      <c r="G129" s="50"/>
      <c r="H129" s="50"/>
      <c r="I129" s="50"/>
      <c r="J129" s="356"/>
    </row>
    <row r="130" spans="2:10" s="8" customFormat="1" ht="20.100000000000001" customHeight="1">
      <c r="B130" s="50"/>
      <c r="C130" s="50"/>
      <c r="D130" s="50"/>
      <c r="E130" s="50"/>
      <c r="F130" s="50"/>
      <c r="G130" s="50"/>
      <c r="H130" s="50"/>
      <c r="I130" s="50"/>
      <c r="J130" s="356"/>
    </row>
    <row r="131" spans="2:10" s="8" customFormat="1" ht="20.100000000000001" customHeight="1">
      <c r="B131" s="50"/>
      <c r="C131" s="50"/>
      <c r="D131" s="50"/>
      <c r="E131" s="50"/>
      <c r="F131" s="50"/>
      <c r="G131" s="50"/>
      <c r="H131" s="50"/>
      <c r="I131" s="50"/>
      <c r="J131" s="356"/>
    </row>
    <row r="132" spans="2:10" s="8" customFormat="1" ht="20.100000000000001" customHeight="1">
      <c r="B132" s="50"/>
      <c r="C132" s="50"/>
      <c r="D132" s="50"/>
      <c r="E132" s="50"/>
      <c r="F132" s="50"/>
      <c r="G132" s="50"/>
      <c r="H132" s="50"/>
      <c r="I132" s="50"/>
      <c r="J132" s="356"/>
    </row>
    <row r="133" spans="2:10" s="8" customFormat="1" ht="20.100000000000001" customHeight="1">
      <c r="B133" s="50"/>
      <c r="C133" s="50"/>
      <c r="D133" s="50"/>
      <c r="E133" s="50"/>
      <c r="F133" s="50"/>
      <c r="G133" s="50"/>
      <c r="H133" s="50"/>
      <c r="I133" s="50"/>
      <c r="J133" s="356"/>
    </row>
    <row r="134" spans="2:10" s="8" customFormat="1" ht="20.100000000000001" customHeight="1">
      <c r="B134" s="50"/>
      <c r="C134" s="50"/>
      <c r="D134" s="50"/>
      <c r="E134" s="50"/>
      <c r="F134" s="50"/>
      <c r="G134" s="50"/>
      <c r="H134" s="50"/>
      <c r="I134" s="50"/>
      <c r="J134" s="356"/>
    </row>
    <row r="135" spans="2:10" s="8" customFormat="1" ht="20.100000000000001" customHeight="1">
      <c r="B135" s="50"/>
      <c r="C135" s="50"/>
      <c r="D135" s="50"/>
      <c r="E135" s="50"/>
      <c r="F135" s="50"/>
      <c r="G135" s="50"/>
      <c r="H135" s="50"/>
      <c r="I135" s="50"/>
      <c r="J135" s="356"/>
    </row>
    <row r="136" spans="2:10" s="8" customFormat="1" ht="20.100000000000001" customHeight="1">
      <c r="B136" s="50"/>
      <c r="C136" s="50"/>
      <c r="D136" s="50"/>
      <c r="E136" s="50"/>
      <c r="F136" s="50"/>
      <c r="G136" s="50"/>
      <c r="H136" s="50"/>
      <c r="I136" s="50"/>
      <c r="J136" s="356"/>
    </row>
    <row r="137" spans="2:10" s="8" customFormat="1" ht="20.100000000000001" customHeight="1">
      <c r="B137" s="50"/>
      <c r="C137" s="50"/>
      <c r="D137" s="50"/>
      <c r="E137" s="50"/>
      <c r="F137" s="50"/>
      <c r="G137" s="50"/>
      <c r="H137" s="50"/>
      <c r="I137" s="50"/>
      <c r="J137" s="356"/>
    </row>
    <row r="138" spans="2:10" s="8" customFormat="1" ht="20.100000000000001" customHeight="1">
      <c r="B138" s="50"/>
      <c r="C138" s="50"/>
      <c r="D138" s="50"/>
      <c r="E138" s="50"/>
      <c r="F138" s="50"/>
      <c r="G138" s="50"/>
      <c r="H138" s="50"/>
      <c r="I138" s="50"/>
      <c r="J138" s="356"/>
    </row>
    <row r="139" spans="2:10" s="8" customFormat="1" ht="20.100000000000001" customHeight="1">
      <c r="B139" s="50"/>
      <c r="C139" s="50"/>
      <c r="D139" s="50"/>
      <c r="E139" s="50"/>
      <c r="F139" s="50"/>
      <c r="G139" s="50"/>
      <c r="H139" s="50"/>
      <c r="I139" s="50"/>
      <c r="J139" s="356"/>
    </row>
    <row r="140" spans="2:10" s="8" customFormat="1" ht="20.100000000000001" customHeight="1">
      <c r="B140" s="50"/>
      <c r="C140" s="50"/>
      <c r="D140" s="50"/>
      <c r="E140" s="50"/>
      <c r="F140" s="50"/>
      <c r="G140" s="50"/>
      <c r="H140" s="50"/>
      <c r="I140" s="50"/>
      <c r="J140" s="356"/>
    </row>
    <row r="141" spans="2:10" s="8" customFormat="1" ht="20.100000000000001" customHeight="1">
      <c r="B141" s="50"/>
      <c r="C141" s="50"/>
      <c r="D141" s="50"/>
      <c r="E141" s="50"/>
      <c r="F141" s="50"/>
      <c r="G141" s="50"/>
      <c r="H141" s="50"/>
      <c r="I141" s="50"/>
      <c r="J141" s="356"/>
    </row>
    <row r="142" spans="2:10" s="8" customFormat="1" ht="20.100000000000001" customHeight="1">
      <c r="B142" s="50"/>
      <c r="C142" s="50"/>
      <c r="D142" s="50"/>
      <c r="E142" s="50"/>
      <c r="F142" s="50"/>
      <c r="G142" s="50"/>
      <c r="H142" s="50"/>
      <c r="I142" s="50"/>
      <c r="J142" s="356"/>
    </row>
    <row r="143" spans="2:10" s="8" customFormat="1" ht="20.100000000000001" customHeight="1">
      <c r="B143" s="50"/>
      <c r="C143" s="50"/>
      <c r="D143" s="50"/>
      <c r="E143" s="50"/>
      <c r="F143" s="50"/>
      <c r="G143" s="50"/>
      <c r="H143" s="50"/>
      <c r="I143" s="50"/>
      <c r="J143" s="356"/>
    </row>
    <row r="144" spans="2:10" s="8" customFormat="1" ht="20.100000000000001" customHeight="1">
      <c r="B144" s="50"/>
      <c r="C144" s="50"/>
      <c r="D144" s="50"/>
      <c r="E144" s="50"/>
      <c r="F144" s="50"/>
      <c r="G144" s="50"/>
      <c r="H144" s="50"/>
      <c r="I144" s="50"/>
      <c r="J144" s="356"/>
    </row>
    <row r="145" spans="2:10" s="8" customFormat="1" ht="20.100000000000001" customHeight="1">
      <c r="B145" s="50"/>
      <c r="C145" s="50"/>
      <c r="D145" s="50"/>
      <c r="E145" s="50"/>
      <c r="F145" s="50"/>
      <c r="G145" s="50"/>
      <c r="H145" s="50"/>
      <c r="I145" s="50"/>
      <c r="J145" s="356"/>
    </row>
    <row r="146" spans="2:10" s="8" customFormat="1" ht="20.100000000000001" customHeight="1">
      <c r="B146" s="50"/>
      <c r="C146" s="50"/>
      <c r="D146" s="50"/>
      <c r="E146" s="50"/>
      <c r="F146" s="50"/>
      <c r="G146" s="50"/>
      <c r="H146" s="50"/>
      <c r="I146" s="50"/>
      <c r="J146" s="356"/>
    </row>
    <row r="147" spans="2:10" s="8" customFormat="1" ht="20.100000000000001" customHeight="1">
      <c r="B147" s="50"/>
      <c r="C147" s="50"/>
      <c r="D147" s="50"/>
      <c r="E147" s="50"/>
      <c r="F147" s="50"/>
      <c r="G147" s="50"/>
      <c r="H147" s="50"/>
      <c r="I147" s="50"/>
      <c r="J147" s="356"/>
    </row>
    <row r="148" spans="2:10" s="8" customFormat="1" ht="20.100000000000001" customHeight="1">
      <c r="B148" s="50"/>
      <c r="C148" s="50"/>
      <c r="D148" s="50"/>
      <c r="E148" s="50"/>
      <c r="F148" s="50"/>
      <c r="G148" s="50"/>
      <c r="H148" s="50"/>
      <c r="I148" s="50"/>
      <c r="J148" s="356"/>
    </row>
    <row r="149" spans="2:10" s="8" customFormat="1" ht="20.100000000000001" customHeight="1">
      <c r="B149" s="50"/>
      <c r="C149" s="50"/>
      <c r="D149" s="50"/>
      <c r="E149" s="50"/>
      <c r="F149" s="50"/>
      <c r="G149" s="50"/>
      <c r="H149" s="50"/>
      <c r="I149" s="50"/>
      <c r="J149" s="356"/>
    </row>
    <row r="150" spans="2:10" s="8" customFormat="1" ht="20.100000000000001" customHeight="1">
      <c r="B150" s="50"/>
      <c r="C150" s="50"/>
      <c r="D150" s="50"/>
      <c r="E150" s="50"/>
      <c r="F150" s="50"/>
      <c r="G150" s="50"/>
      <c r="H150" s="50"/>
      <c r="I150" s="50"/>
      <c r="J150" s="356"/>
    </row>
    <row r="151" spans="2:10" s="8" customFormat="1" ht="20.100000000000001" customHeight="1">
      <c r="B151" s="50"/>
      <c r="C151" s="50"/>
      <c r="D151" s="50"/>
      <c r="E151" s="50"/>
      <c r="F151" s="50"/>
      <c r="G151" s="50"/>
      <c r="H151" s="50"/>
      <c r="I151" s="50"/>
      <c r="J151" s="356"/>
    </row>
    <row r="152" spans="2:10" s="8" customFormat="1" ht="20.100000000000001" customHeight="1">
      <c r="B152" s="50"/>
      <c r="C152" s="50"/>
      <c r="D152" s="50"/>
      <c r="E152" s="50"/>
      <c r="F152" s="50"/>
      <c r="G152" s="50"/>
      <c r="H152" s="50"/>
      <c r="I152" s="50"/>
      <c r="J152" s="356"/>
    </row>
    <row r="153" spans="2:10" s="8" customFormat="1" ht="20.100000000000001" customHeight="1">
      <c r="B153" s="50"/>
      <c r="C153" s="50"/>
      <c r="D153" s="50"/>
      <c r="E153" s="50"/>
      <c r="F153" s="50"/>
      <c r="G153" s="50"/>
      <c r="H153" s="50"/>
      <c r="I153" s="50"/>
      <c r="J153" s="356"/>
    </row>
    <row r="154" spans="2:10" s="8" customFormat="1" ht="20.100000000000001" customHeight="1">
      <c r="B154" s="50"/>
      <c r="C154" s="50"/>
      <c r="D154" s="50"/>
      <c r="E154" s="50"/>
      <c r="F154" s="50"/>
      <c r="G154" s="50"/>
      <c r="H154" s="50"/>
      <c r="I154" s="50"/>
      <c r="J154" s="356"/>
    </row>
    <row r="155" spans="2:10" s="8" customFormat="1" ht="20.100000000000001" customHeight="1">
      <c r="B155" s="50"/>
      <c r="C155" s="50"/>
      <c r="D155" s="50"/>
      <c r="E155" s="50"/>
      <c r="F155" s="50"/>
      <c r="G155" s="50"/>
      <c r="H155" s="50"/>
      <c r="I155" s="50"/>
      <c r="J155" s="356"/>
    </row>
    <row r="156" spans="2:10" s="8" customFormat="1" ht="20.100000000000001" customHeight="1">
      <c r="B156" s="50"/>
      <c r="C156" s="50"/>
      <c r="D156" s="50"/>
      <c r="E156" s="50"/>
      <c r="F156" s="50"/>
      <c r="G156" s="50"/>
      <c r="H156" s="50"/>
      <c r="I156" s="50"/>
      <c r="J156" s="356"/>
    </row>
    <row r="157" spans="2:10" s="8" customFormat="1" ht="20.100000000000001" customHeight="1">
      <c r="B157" s="50"/>
      <c r="C157" s="50"/>
      <c r="D157" s="50"/>
      <c r="E157" s="50"/>
      <c r="F157" s="50"/>
      <c r="G157" s="50"/>
      <c r="H157" s="50"/>
      <c r="I157" s="50"/>
      <c r="J157" s="356"/>
    </row>
    <row r="158" spans="2:10" s="8" customFormat="1" ht="20.100000000000001" customHeight="1">
      <c r="B158" s="50"/>
      <c r="C158" s="50"/>
      <c r="D158" s="50"/>
      <c r="E158" s="50"/>
      <c r="F158" s="50"/>
      <c r="G158" s="50"/>
      <c r="H158" s="50"/>
      <c r="I158" s="50"/>
      <c r="J158" s="356"/>
    </row>
    <row r="159" spans="2:10" s="8" customFormat="1" ht="20.100000000000001" customHeight="1">
      <c r="B159" s="50"/>
      <c r="C159" s="50"/>
      <c r="D159" s="50"/>
      <c r="E159" s="50"/>
      <c r="F159" s="50"/>
      <c r="G159" s="50"/>
      <c r="H159" s="50"/>
      <c r="I159" s="50"/>
      <c r="J159" s="356"/>
    </row>
    <row r="160" spans="2:10" s="8" customFormat="1" ht="20.100000000000001" customHeight="1">
      <c r="B160" s="50"/>
      <c r="C160" s="50"/>
      <c r="D160" s="50"/>
      <c r="E160" s="50"/>
      <c r="F160" s="50"/>
      <c r="G160" s="50"/>
      <c r="H160" s="50"/>
      <c r="I160" s="50"/>
      <c r="J160" s="356"/>
    </row>
    <row r="161" spans="2:10" s="8" customFormat="1" ht="20.100000000000001" customHeight="1">
      <c r="B161" s="50"/>
      <c r="C161" s="50"/>
      <c r="D161" s="50"/>
      <c r="E161" s="50"/>
      <c r="F161" s="50"/>
      <c r="G161" s="50"/>
      <c r="H161" s="50"/>
      <c r="I161" s="50"/>
      <c r="J161" s="356"/>
    </row>
    <row r="162" spans="2:10" s="8" customFormat="1" ht="20.100000000000001" customHeight="1">
      <c r="B162" s="50"/>
      <c r="C162" s="50"/>
      <c r="D162" s="50"/>
      <c r="E162" s="50"/>
      <c r="F162" s="50"/>
      <c r="G162" s="50"/>
      <c r="H162" s="50"/>
      <c r="I162" s="50"/>
      <c r="J162" s="356"/>
    </row>
    <row r="163" spans="2:10" s="8" customFormat="1" ht="20.100000000000001" customHeight="1">
      <c r="B163" s="50"/>
      <c r="C163" s="50"/>
      <c r="D163" s="50"/>
      <c r="E163" s="50"/>
      <c r="F163" s="50"/>
      <c r="G163" s="50"/>
      <c r="H163" s="50"/>
      <c r="I163" s="50"/>
      <c r="J163" s="356"/>
    </row>
    <row r="164" spans="2:10" s="8" customFormat="1" ht="20.100000000000001" customHeight="1">
      <c r="B164" s="50"/>
      <c r="C164" s="50"/>
      <c r="D164" s="50"/>
      <c r="E164" s="50"/>
      <c r="F164" s="50"/>
      <c r="G164" s="50"/>
      <c r="H164" s="50"/>
      <c r="I164" s="50"/>
      <c r="J164" s="356"/>
    </row>
    <row r="165" spans="2:10" s="8" customFormat="1" ht="20.100000000000001" customHeight="1">
      <c r="B165" s="50"/>
      <c r="C165" s="50"/>
      <c r="D165" s="50"/>
      <c r="E165" s="50"/>
      <c r="F165" s="50"/>
      <c r="G165" s="50"/>
      <c r="H165" s="50"/>
      <c r="I165" s="50"/>
      <c r="J165" s="356"/>
    </row>
    <row r="166" spans="2:10" s="8" customFormat="1" ht="20.100000000000001" customHeight="1">
      <c r="B166" s="50"/>
      <c r="C166" s="50"/>
      <c r="D166" s="50"/>
      <c r="E166" s="50"/>
      <c r="F166" s="50"/>
      <c r="G166" s="50"/>
      <c r="H166" s="50"/>
      <c r="I166" s="50"/>
      <c r="J166" s="356"/>
    </row>
    <row r="167" spans="2:10" s="8" customFormat="1" ht="20.100000000000001" customHeight="1">
      <c r="B167" s="50"/>
      <c r="C167" s="50"/>
      <c r="D167" s="50"/>
      <c r="E167" s="50"/>
      <c r="F167" s="50"/>
      <c r="G167" s="50"/>
      <c r="H167" s="50"/>
      <c r="I167" s="50"/>
      <c r="J167" s="356"/>
    </row>
    <row r="168" spans="2:10" s="8" customFormat="1" ht="20.100000000000001" customHeight="1">
      <c r="B168" s="50"/>
      <c r="C168" s="50"/>
      <c r="D168" s="50"/>
      <c r="E168" s="50"/>
      <c r="F168" s="50"/>
      <c r="G168" s="50"/>
      <c r="H168" s="50"/>
      <c r="I168" s="50"/>
      <c r="J168" s="356"/>
    </row>
    <row r="169" spans="2:10" s="8" customFormat="1" ht="20.100000000000001" customHeight="1">
      <c r="B169" s="50"/>
      <c r="C169" s="50"/>
      <c r="D169" s="50"/>
      <c r="E169" s="50"/>
      <c r="F169" s="50"/>
      <c r="G169" s="50"/>
      <c r="H169" s="50"/>
      <c r="I169" s="50"/>
      <c r="J169" s="356"/>
    </row>
    <row r="170" spans="2:10" s="8" customFormat="1" ht="20.100000000000001" customHeight="1">
      <c r="B170" s="50"/>
      <c r="C170" s="50"/>
      <c r="D170" s="50"/>
      <c r="E170" s="50"/>
      <c r="F170" s="50"/>
      <c r="G170" s="50"/>
      <c r="H170" s="50"/>
      <c r="I170" s="50"/>
      <c r="J170" s="356"/>
    </row>
    <row r="171" spans="2:10" s="8" customFormat="1" ht="20.100000000000001" customHeight="1">
      <c r="B171" s="50"/>
      <c r="C171" s="50"/>
      <c r="D171" s="50"/>
      <c r="E171" s="50"/>
      <c r="F171" s="50"/>
      <c r="G171" s="50"/>
      <c r="H171" s="50"/>
      <c r="I171" s="50"/>
      <c r="J171" s="356"/>
    </row>
    <row r="172" spans="2:10" s="8" customFormat="1" ht="20.100000000000001" customHeight="1">
      <c r="B172" s="50"/>
      <c r="C172" s="50"/>
      <c r="D172" s="50"/>
      <c r="E172" s="50"/>
      <c r="F172" s="50"/>
      <c r="G172" s="50"/>
      <c r="H172" s="50"/>
      <c r="I172" s="50"/>
      <c r="J172" s="356"/>
    </row>
    <row r="173" spans="2:10" s="8" customFormat="1" ht="20.100000000000001" customHeight="1">
      <c r="B173" s="50"/>
      <c r="C173" s="50"/>
      <c r="D173" s="50"/>
      <c r="E173" s="50"/>
      <c r="F173" s="50"/>
      <c r="G173" s="50"/>
      <c r="H173" s="50"/>
      <c r="I173" s="50"/>
      <c r="J173" s="356"/>
    </row>
    <row r="174" spans="2:10" s="8" customFormat="1" ht="20.100000000000001" customHeight="1">
      <c r="B174" s="50"/>
      <c r="C174" s="50"/>
      <c r="D174" s="50"/>
      <c r="E174" s="50"/>
      <c r="F174" s="50"/>
      <c r="G174" s="50"/>
      <c r="H174" s="50"/>
      <c r="I174" s="50"/>
      <c r="J174" s="356"/>
    </row>
    <row r="175" spans="2:10" s="8" customFormat="1" ht="20.100000000000001" customHeight="1">
      <c r="B175" s="50"/>
      <c r="C175" s="50"/>
      <c r="D175" s="50"/>
      <c r="E175" s="50"/>
      <c r="F175" s="50"/>
      <c r="G175" s="50"/>
      <c r="H175" s="50"/>
      <c r="I175" s="50"/>
      <c r="J175" s="356"/>
    </row>
    <row r="176" spans="2:10" s="8" customFormat="1" ht="20.100000000000001" customHeight="1">
      <c r="B176" s="50"/>
      <c r="C176" s="50"/>
      <c r="D176" s="50"/>
      <c r="E176" s="50"/>
      <c r="F176" s="50"/>
      <c r="G176" s="50"/>
      <c r="H176" s="50"/>
      <c r="I176" s="50"/>
      <c r="J176" s="356"/>
    </row>
    <row r="177" spans="2:10" s="8" customFormat="1" ht="20.100000000000001" customHeight="1">
      <c r="B177" s="50"/>
      <c r="C177" s="50"/>
      <c r="D177" s="50"/>
      <c r="E177" s="50"/>
      <c r="F177" s="50"/>
      <c r="G177" s="50"/>
      <c r="H177" s="50"/>
      <c r="I177" s="50"/>
      <c r="J177" s="356"/>
    </row>
    <row r="178" spans="2:10" s="8" customFormat="1" ht="20.100000000000001" customHeight="1">
      <c r="B178" s="50"/>
      <c r="C178" s="50"/>
      <c r="D178" s="50"/>
      <c r="E178" s="50"/>
      <c r="F178" s="50"/>
      <c r="G178" s="50"/>
      <c r="H178" s="50"/>
      <c r="I178" s="50"/>
      <c r="J178" s="356"/>
    </row>
    <row r="179" spans="2:10" s="8" customFormat="1" ht="20.100000000000001" customHeight="1">
      <c r="B179" s="50"/>
      <c r="C179" s="50"/>
      <c r="D179" s="50"/>
      <c r="E179" s="50"/>
      <c r="F179" s="50"/>
      <c r="G179" s="50"/>
      <c r="H179" s="50"/>
      <c r="I179" s="50"/>
      <c r="J179" s="356"/>
    </row>
    <row r="180" spans="2:10" s="8" customFormat="1" ht="20.100000000000001" customHeight="1">
      <c r="B180" s="50"/>
      <c r="C180" s="50"/>
      <c r="D180" s="50"/>
      <c r="E180" s="50"/>
      <c r="F180" s="50"/>
      <c r="G180" s="50"/>
      <c r="H180" s="50"/>
      <c r="I180" s="50"/>
      <c r="J180" s="356"/>
    </row>
    <row r="181" spans="2:10" s="8" customFormat="1" ht="20.100000000000001" customHeight="1">
      <c r="B181" s="50"/>
      <c r="C181" s="50"/>
      <c r="D181" s="50"/>
      <c r="E181" s="50"/>
      <c r="F181" s="50"/>
      <c r="G181" s="50"/>
      <c r="H181" s="50"/>
      <c r="I181" s="50"/>
      <c r="J181" s="356"/>
    </row>
    <row r="182" spans="2:10" s="8" customFormat="1" ht="20.100000000000001" customHeight="1">
      <c r="B182" s="50"/>
      <c r="C182" s="50"/>
      <c r="D182" s="50"/>
      <c r="E182" s="50"/>
      <c r="F182" s="50"/>
      <c r="G182" s="50"/>
      <c r="H182" s="50"/>
      <c r="I182" s="50"/>
      <c r="J182" s="356"/>
    </row>
    <row r="183" spans="2:10" s="8" customFormat="1" ht="20.100000000000001" customHeight="1">
      <c r="B183" s="50"/>
      <c r="C183" s="50"/>
      <c r="D183" s="50"/>
      <c r="E183" s="50"/>
      <c r="F183" s="50"/>
      <c r="G183" s="50"/>
      <c r="H183" s="50"/>
      <c r="I183" s="50"/>
      <c r="J183" s="356"/>
    </row>
    <row r="184" spans="2:10" s="8" customFormat="1" ht="20.100000000000001" customHeight="1">
      <c r="B184" s="50"/>
      <c r="C184" s="50"/>
      <c r="D184" s="50"/>
      <c r="E184" s="50"/>
      <c r="F184" s="50"/>
      <c r="G184" s="50"/>
      <c r="H184" s="50"/>
      <c r="I184" s="50"/>
      <c r="J184" s="356"/>
    </row>
    <row r="185" spans="2:10" s="8" customFormat="1" ht="20.100000000000001" customHeight="1">
      <c r="B185" s="50"/>
      <c r="C185" s="50"/>
      <c r="D185" s="50"/>
      <c r="E185" s="50"/>
      <c r="F185" s="50"/>
      <c r="G185" s="50"/>
      <c r="H185" s="50"/>
      <c r="I185" s="50"/>
      <c r="J185" s="356"/>
    </row>
    <row r="186" spans="2:10" s="8" customFormat="1" ht="20.100000000000001" customHeight="1">
      <c r="B186" s="50"/>
      <c r="C186" s="50"/>
      <c r="D186" s="50"/>
      <c r="E186" s="50"/>
      <c r="F186" s="50"/>
      <c r="G186" s="50"/>
      <c r="H186" s="50"/>
      <c r="I186" s="50"/>
      <c r="J186" s="356"/>
    </row>
    <row r="187" spans="2:10" s="8" customFormat="1" ht="20.100000000000001" customHeight="1">
      <c r="B187" s="50"/>
      <c r="C187" s="50"/>
      <c r="D187" s="50"/>
      <c r="E187" s="50"/>
      <c r="F187" s="50"/>
      <c r="G187" s="50"/>
      <c r="H187" s="50"/>
      <c r="I187" s="50"/>
      <c r="J187" s="356"/>
    </row>
    <row r="188" spans="2:10" s="8" customFormat="1" ht="20.100000000000001" customHeight="1">
      <c r="B188" s="50"/>
      <c r="C188" s="50"/>
      <c r="D188" s="50"/>
      <c r="E188" s="50"/>
      <c r="F188" s="50"/>
      <c r="G188" s="50"/>
      <c r="H188" s="50"/>
      <c r="I188" s="50"/>
      <c r="J188" s="356"/>
    </row>
    <row r="189" spans="2:10" s="8" customFormat="1" ht="20.100000000000001" customHeight="1">
      <c r="B189" s="50"/>
      <c r="C189" s="50"/>
      <c r="D189" s="50"/>
      <c r="E189" s="50"/>
      <c r="F189" s="50"/>
      <c r="G189" s="50"/>
      <c r="H189" s="50"/>
      <c r="I189" s="50"/>
      <c r="J189" s="356"/>
    </row>
    <row r="190" spans="2:10" s="8" customFormat="1" ht="20.100000000000001" customHeight="1">
      <c r="B190" s="50"/>
      <c r="C190" s="50"/>
      <c r="D190" s="50"/>
      <c r="E190" s="50"/>
      <c r="F190" s="50"/>
      <c r="G190" s="50"/>
      <c r="H190" s="50"/>
      <c r="I190" s="50"/>
      <c r="J190" s="356"/>
    </row>
    <row r="191" spans="2:10" s="8" customFormat="1" ht="20.100000000000001" customHeight="1">
      <c r="B191" s="50"/>
      <c r="C191" s="50"/>
      <c r="D191" s="50"/>
      <c r="E191" s="50"/>
      <c r="F191" s="50"/>
      <c r="G191" s="50"/>
      <c r="H191" s="50"/>
      <c r="I191" s="50"/>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row r="353" ht="20.100000000000001" customHeight="1"/>
    <row r="354" ht="20.100000000000001" customHeight="1"/>
    <row r="355" ht="20.100000000000001" customHeight="1"/>
    <row r="356" ht="20.100000000000001" customHeight="1"/>
    <row r="357" ht="20.100000000000001" customHeight="1"/>
    <row r="358" ht="20.100000000000001" customHeight="1"/>
    <row r="359" ht="20.100000000000001" customHeight="1"/>
    <row r="360" ht="20.100000000000001" customHeight="1"/>
    <row r="361" ht="20.100000000000001" customHeight="1"/>
    <row r="362" ht="20.100000000000001" customHeight="1"/>
    <row r="363" ht="20.100000000000001" customHeight="1"/>
    <row r="364" ht="20.100000000000001" customHeight="1"/>
    <row r="365" ht="20.100000000000001" customHeight="1"/>
    <row r="366" ht="20.100000000000001" customHeight="1"/>
    <row r="367" ht="20.100000000000001" customHeight="1"/>
    <row r="368" ht="20.100000000000001" customHeight="1"/>
    <row r="369" ht="20.100000000000001" customHeight="1"/>
    <row r="370" ht="20.100000000000001" customHeight="1"/>
    <row r="371" ht="20.100000000000001" customHeight="1"/>
    <row r="372" ht="20.100000000000001" customHeight="1"/>
    <row r="373" ht="20.100000000000001" customHeight="1"/>
    <row r="374" ht="20.100000000000001" customHeight="1"/>
    <row r="375" ht="20.100000000000001" customHeight="1"/>
  </sheetData>
  <pageMargins left="0.98425196850393704" right="0.98425196850393704" top="0.94488188976377996" bottom="1.49606299212598" header="0.511811023622047" footer="1.1811023622047201"/>
  <pageSetup paperSize="9" firstPageNumber="418"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8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F0"/>
  </sheetPr>
  <dimension ref="A1:J375"/>
  <sheetViews>
    <sheetView workbookViewId="0">
      <selection activeCell="W7" sqref="W7"/>
    </sheetView>
  </sheetViews>
  <sheetFormatPr defaultRowHeight="14.25"/>
  <cols>
    <col min="1" max="1" width="25.5703125" style="8" customWidth="1"/>
    <col min="2" max="4" width="10.7109375" style="50" hidden="1" customWidth="1"/>
    <col min="5" max="8" width="10.7109375" style="50" customWidth="1"/>
    <col min="9" max="9" width="10.85546875" style="50" customWidth="1"/>
    <col min="10" max="10" width="9.140625" style="356"/>
    <col min="11" max="16384" width="9.140625" style="31"/>
  </cols>
  <sheetData>
    <row r="1" spans="1:10" s="2" customFormat="1" ht="24" customHeight="1">
      <c r="A1" s="32" t="s">
        <v>701</v>
      </c>
      <c r="B1" s="46"/>
      <c r="C1" s="47"/>
      <c r="D1" s="47"/>
      <c r="E1" s="47"/>
      <c r="F1" s="47"/>
      <c r="G1" s="47"/>
      <c r="H1" s="47"/>
      <c r="I1" s="47"/>
      <c r="J1" s="356"/>
    </row>
    <row r="2" spans="1:10" s="5" customFormat="1" ht="20.100000000000001" customHeight="1">
      <c r="A2" s="48" t="s">
        <v>80</v>
      </c>
      <c r="B2" s="48"/>
      <c r="C2" s="48"/>
      <c r="D2" s="48"/>
      <c r="E2" s="48"/>
      <c r="F2" s="48"/>
      <c r="G2" s="48"/>
      <c r="H2" s="48"/>
      <c r="I2" s="48"/>
      <c r="J2" s="356"/>
    </row>
    <row r="3" spans="1:10" s="2" customFormat="1" ht="8.25" customHeight="1">
      <c r="A3" s="32"/>
      <c r="B3" s="46"/>
      <c r="C3" s="47"/>
      <c r="D3" s="47"/>
      <c r="E3" s="47"/>
      <c r="F3" s="47"/>
      <c r="G3" s="47"/>
      <c r="H3" s="47"/>
      <c r="I3" s="47"/>
      <c r="J3" s="356"/>
    </row>
    <row r="4" spans="1:10" s="8" customFormat="1" ht="20.100000000000001" customHeight="1">
      <c r="A4" s="9"/>
      <c r="B4" s="49"/>
      <c r="C4" s="50"/>
      <c r="D4" s="49"/>
      <c r="E4" s="50"/>
      <c r="F4" s="49"/>
      <c r="G4" s="49"/>
      <c r="H4" s="49" t="s">
        <v>43</v>
      </c>
      <c r="I4" s="50"/>
      <c r="J4" s="356"/>
    </row>
    <row r="5" spans="1:10" s="8" customFormat="1" ht="27" customHeight="1">
      <c r="A5" s="14"/>
      <c r="B5" s="51">
        <v>2010</v>
      </c>
      <c r="C5" s="52">
        <v>2014</v>
      </c>
      <c r="D5" s="52">
        <v>2015</v>
      </c>
      <c r="E5" s="52">
        <v>2016</v>
      </c>
      <c r="F5" s="52">
        <v>2017</v>
      </c>
      <c r="G5" s="52">
        <v>2018</v>
      </c>
      <c r="H5" s="52">
        <v>2019</v>
      </c>
      <c r="I5" s="52">
        <v>2020</v>
      </c>
      <c r="J5" s="356"/>
    </row>
    <row r="6" spans="1:10" s="8" customFormat="1" ht="7.5" customHeight="1">
      <c r="A6" s="14"/>
      <c r="B6" s="53"/>
      <c r="C6" s="53"/>
      <c r="D6" s="53"/>
      <c r="E6" s="53"/>
      <c r="F6" s="53"/>
      <c r="G6" s="53"/>
      <c r="H6" s="53"/>
      <c r="I6" s="53"/>
      <c r="J6" s="356"/>
    </row>
    <row r="7" spans="1:10" s="8" customFormat="1" ht="23.25" customHeight="1">
      <c r="A7" s="36" t="s">
        <v>30</v>
      </c>
      <c r="B7" s="112">
        <f t="shared" ref="B7:D7" si="0">SUM(B8:B31)</f>
        <v>16524</v>
      </c>
      <c r="C7" s="112">
        <f t="shared" si="0"/>
        <v>28748</v>
      </c>
      <c r="D7" s="112">
        <f t="shared" si="0"/>
        <v>32114</v>
      </c>
      <c r="E7" s="112">
        <v>46200</v>
      </c>
      <c r="F7" s="112">
        <v>39509</v>
      </c>
      <c r="G7" s="112">
        <v>61805</v>
      </c>
      <c r="H7" s="112">
        <v>59462.140200000009</v>
      </c>
      <c r="I7" s="112">
        <v>69824.5</v>
      </c>
      <c r="J7" s="112"/>
    </row>
    <row r="8" spans="1:10" s="8" customFormat="1" ht="20.25" customHeight="1">
      <c r="A8" s="38" t="s">
        <v>3</v>
      </c>
      <c r="B8" s="90" t="s">
        <v>33</v>
      </c>
      <c r="C8" s="90" t="s">
        <v>33</v>
      </c>
      <c r="D8" s="90" t="s">
        <v>33</v>
      </c>
      <c r="E8" s="90" t="s">
        <v>33</v>
      </c>
      <c r="F8" s="90" t="s">
        <v>33</v>
      </c>
      <c r="G8" s="90">
        <v>0</v>
      </c>
      <c r="H8" s="90">
        <v>0</v>
      </c>
      <c r="I8" s="90">
        <v>0</v>
      </c>
      <c r="J8" s="356"/>
    </row>
    <row r="9" spans="1:10" s="8" customFormat="1" ht="20.25" customHeight="1">
      <c r="A9" s="399" t="s">
        <v>4</v>
      </c>
      <c r="B9" s="90"/>
      <c r="C9" s="90"/>
      <c r="D9" s="90"/>
      <c r="E9" s="90"/>
      <c r="F9" s="90"/>
      <c r="G9" s="90"/>
      <c r="H9" s="90"/>
      <c r="I9" s="90"/>
      <c r="J9" s="356"/>
    </row>
    <row r="10" spans="1:10" s="8" customFormat="1" ht="20.25" customHeight="1">
      <c r="A10" s="38" t="s">
        <v>5</v>
      </c>
      <c r="B10" s="90">
        <v>3660</v>
      </c>
      <c r="C10" s="90">
        <v>4568</v>
      </c>
      <c r="D10" s="90">
        <v>4631</v>
      </c>
      <c r="E10" s="90">
        <v>4596</v>
      </c>
      <c r="F10" s="90">
        <v>3523</v>
      </c>
      <c r="G10" s="90">
        <v>4947</v>
      </c>
      <c r="H10" s="90">
        <v>5152</v>
      </c>
      <c r="I10" s="90">
        <v>5817</v>
      </c>
      <c r="J10" s="356"/>
    </row>
    <row r="11" spans="1:10" s="8" customFormat="1" ht="20.25" customHeight="1">
      <c r="A11" s="399" t="s">
        <v>6</v>
      </c>
      <c r="B11" s="90"/>
      <c r="C11" s="90"/>
      <c r="D11" s="90"/>
      <c r="E11" s="90"/>
      <c r="F11" s="90"/>
      <c r="G11" s="90"/>
      <c r="H11" s="90"/>
      <c r="I11" s="90"/>
      <c r="J11" s="356"/>
    </row>
    <row r="12" spans="1:10" s="8" customFormat="1" ht="20.25" customHeight="1">
      <c r="A12" s="38" t="s">
        <v>7</v>
      </c>
      <c r="B12" s="113">
        <v>90</v>
      </c>
      <c r="C12" s="90">
        <v>322</v>
      </c>
      <c r="D12" s="90">
        <v>341</v>
      </c>
      <c r="E12" s="90">
        <v>1282</v>
      </c>
      <c r="F12" s="90">
        <v>1660</v>
      </c>
      <c r="G12" s="90">
        <v>1545</v>
      </c>
      <c r="H12" s="90">
        <v>1692.5876000000001</v>
      </c>
      <c r="I12" s="90">
        <v>1767</v>
      </c>
      <c r="J12" s="356"/>
    </row>
    <row r="13" spans="1:10" s="8" customFormat="1" ht="20.25" customHeight="1">
      <c r="A13" s="399" t="s">
        <v>8</v>
      </c>
      <c r="B13" s="90"/>
      <c r="C13" s="90"/>
      <c r="D13" s="90"/>
      <c r="E13" s="90"/>
      <c r="F13" s="90"/>
      <c r="G13" s="90"/>
      <c r="H13" s="90"/>
      <c r="I13" s="90"/>
      <c r="J13" s="356"/>
    </row>
    <row r="14" spans="1:10" s="8" customFormat="1" ht="20.25" customHeight="1">
      <c r="A14" s="38" t="s">
        <v>9</v>
      </c>
      <c r="B14" s="90" t="s">
        <v>33</v>
      </c>
      <c r="C14" s="90">
        <v>0</v>
      </c>
      <c r="D14" s="90">
        <v>0</v>
      </c>
      <c r="E14" s="90">
        <v>0</v>
      </c>
      <c r="F14" s="90">
        <v>0</v>
      </c>
      <c r="G14" s="90">
        <v>0</v>
      </c>
      <c r="H14" s="90">
        <v>0</v>
      </c>
      <c r="I14" s="90">
        <v>0</v>
      </c>
      <c r="J14" s="356"/>
    </row>
    <row r="15" spans="1:10" s="8" customFormat="1" ht="20.25" customHeight="1">
      <c r="A15" s="399" t="s">
        <v>31</v>
      </c>
      <c r="B15" s="90"/>
      <c r="C15" s="90"/>
      <c r="D15" s="90"/>
      <c r="E15" s="90"/>
      <c r="F15" s="90"/>
      <c r="G15" s="90"/>
      <c r="H15" s="90"/>
      <c r="I15" s="90"/>
      <c r="J15" s="356"/>
    </row>
    <row r="16" spans="1:10" s="8" customFormat="1" ht="20.25" customHeight="1">
      <c r="A16" s="38" t="s">
        <v>11</v>
      </c>
      <c r="B16" s="90">
        <v>290</v>
      </c>
      <c r="C16" s="90">
        <v>457</v>
      </c>
      <c r="D16" s="90">
        <v>481</v>
      </c>
      <c r="E16" s="90">
        <v>574</v>
      </c>
      <c r="F16" s="90">
        <v>631</v>
      </c>
      <c r="G16" s="90">
        <v>1400</v>
      </c>
      <c r="H16" s="90">
        <v>1682.95</v>
      </c>
      <c r="I16" s="90">
        <v>2700</v>
      </c>
      <c r="J16" s="356"/>
    </row>
    <row r="17" spans="1:10" s="8" customFormat="1" ht="20.25" customHeight="1">
      <c r="A17" s="399" t="s">
        <v>32</v>
      </c>
      <c r="B17" s="90"/>
      <c r="C17" s="90"/>
      <c r="D17" s="90"/>
      <c r="E17" s="90"/>
      <c r="F17" s="90"/>
      <c r="G17" s="90"/>
      <c r="H17" s="90"/>
      <c r="I17" s="90"/>
      <c r="J17" s="356"/>
    </row>
    <row r="18" spans="1:10" s="8" customFormat="1" ht="20.25" customHeight="1">
      <c r="A18" s="38" t="s">
        <v>13</v>
      </c>
      <c r="B18" s="90" t="s">
        <v>33</v>
      </c>
      <c r="C18" s="90">
        <v>19</v>
      </c>
      <c r="D18" s="90">
        <v>15</v>
      </c>
      <c r="E18" s="90">
        <v>15</v>
      </c>
      <c r="F18" s="90">
        <v>22</v>
      </c>
      <c r="G18" s="90">
        <v>15</v>
      </c>
      <c r="H18" s="90">
        <v>13.15</v>
      </c>
      <c r="I18" s="90">
        <v>14</v>
      </c>
      <c r="J18" s="356"/>
    </row>
    <row r="19" spans="1:10" s="8" customFormat="1" ht="20.25" customHeight="1">
      <c r="A19" s="399" t="s">
        <v>34</v>
      </c>
      <c r="B19" s="90"/>
      <c r="C19" s="90"/>
      <c r="D19" s="90"/>
      <c r="E19" s="90"/>
      <c r="F19" s="90"/>
      <c r="G19" s="90"/>
      <c r="H19" s="90"/>
      <c r="I19" s="90"/>
      <c r="J19" s="356"/>
    </row>
    <row r="20" spans="1:10" s="8" customFormat="1" ht="20.25" customHeight="1">
      <c r="A20" s="38" t="s">
        <v>15</v>
      </c>
      <c r="B20" s="90">
        <v>29</v>
      </c>
      <c r="C20" s="90">
        <v>3072</v>
      </c>
      <c r="D20" s="90">
        <v>4824</v>
      </c>
      <c r="E20" s="90">
        <v>4815</v>
      </c>
      <c r="F20" s="90">
        <v>4256</v>
      </c>
      <c r="G20" s="90">
        <v>4461</v>
      </c>
      <c r="H20" s="90">
        <v>2538.9499999999998</v>
      </c>
      <c r="I20" s="90">
        <v>2579.6</v>
      </c>
      <c r="J20" s="356"/>
    </row>
    <row r="21" spans="1:10" s="8" customFormat="1" ht="20.25" customHeight="1">
      <c r="A21" s="399" t="s">
        <v>35</v>
      </c>
      <c r="B21" s="90"/>
      <c r="C21" s="90"/>
      <c r="D21" s="90"/>
      <c r="E21" s="90"/>
      <c r="F21" s="90"/>
      <c r="G21" s="90"/>
      <c r="H21" s="90"/>
      <c r="I21" s="90"/>
      <c r="J21" s="356"/>
    </row>
    <row r="22" spans="1:10" s="8" customFormat="1" ht="20.25" customHeight="1">
      <c r="A22" s="38" t="s">
        <v>17</v>
      </c>
      <c r="B22" s="90">
        <v>2000</v>
      </c>
      <c r="C22" s="90">
        <v>3842</v>
      </c>
      <c r="D22" s="90">
        <v>4077</v>
      </c>
      <c r="E22" s="90">
        <v>8864</v>
      </c>
      <c r="F22" s="90">
        <v>7160</v>
      </c>
      <c r="G22" s="90">
        <v>14904</v>
      </c>
      <c r="H22" s="90">
        <v>10334.072</v>
      </c>
      <c r="I22" s="90">
        <v>13570.2</v>
      </c>
      <c r="J22" s="356"/>
    </row>
    <row r="23" spans="1:10" s="8" customFormat="1" ht="20.25" customHeight="1">
      <c r="A23" s="399" t="s">
        <v>36</v>
      </c>
      <c r="B23" s="90"/>
      <c r="C23" s="90"/>
      <c r="D23" s="90"/>
      <c r="E23" s="90"/>
      <c r="F23" s="90"/>
      <c r="G23" s="90"/>
      <c r="H23" s="90"/>
      <c r="I23" s="90"/>
      <c r="J23" s="356"/>
    </row>
    <row r="24" spans="1:10" s="8" customFormat="1" ht="20.25" customHeight="1">
      <c r="A24" s="38" t="s">
        <v>19</v>
      </c>
      <c r="B24" s="90">
        <v>3842</v>
      </c>
      <c r="C24" s="90">
        <v>8134</v>
      </c>
      <c r="D24" s="90">
        <v>8319</v>
      </c>
      <c r="E24" s="90">
        <v>12601</v>
      </c>
      <c r="F24" s="90">
        <v>10284</v>
      </c>
      <c r="G24" s="90">
        <v>13561</v>
      </c>
      <c r="H24" s="90">
        <v>11142.27</v>
      </c>
      <c r="I24" s="90">
        <v>15085.2</v>
      </c>
      <c r="J24" s="356"/>
    </row>
    <row r="25" spans="1:10" s="8" customFormat="1" ht="20.25" customHeight="1">
      <c r="A25" s="399" t="s">
        <v>37</v>
      </c>
      <c r="B25" s="90"/>
      <c r="C25" s="400"/>
      <c r="D25" s="400"/>
      <c r="E25" s="356"/>
      <c r="F25" s="356"/>
      <c r="G25" s="356"/>
      <c r="H25" s="356"/>
      <c r="I25" s="356"/>
      <c r="J25" s="356"/>
    </row>
    <row r="26" spans="1:10" s="8" customFormat="1" ht="20.25" customHeight="1">
      <c r="A26" s="38" t="s">
        <v>21</v>
      </c>
      <c r="B26" s="90">
        <v>6098</v>
      </c>
      <c r="C26" s="90">
        <v>7767</v>
      </c>
      <c r="D26" s="90">
        <v>8773</v>
      </c>
      <c r="E26" s="90">
        <v>12668</v>
      </c>
      <c r="F26" s="90">
        <v>10814</v>
      </c>
      <c r="G26" s="90">
        <v>19587</v>
      </c>
      <c r="H26" s="90">
        <v>24613.459200000001</v>
      </c>
      <c r="I26" s="90">
        <v>25206</v>
      </c>
      <c r="J26" s="356"/>
    </row>
    <row r="27" spans="1:10" s="8" customFormat="1" ht="20.25" customHeight="1">
      <c r="A27" s="399" t="s">
        <v>38</v>
      </c>
      <c r="B27" s="90"/>
      <c r="C27" s="90"/>
      <c r="D27" s="90"/>
      <c r="E27" s="90"/>
      <c r="F27" s="90"/>
      <c r="G27" s="90"/>
      <c r="H27" s="90"/>
      <c r="I27" s="90"/>
      <c r="J27" s="356"/>
    </row>
    <row r="28" spans="1:10" s="8" customFormat="1" ht="20.25" customHeight="1">
      <c r="A28" s="38" t="s">
        <v>23</v>
      </c>
      <c r="B28" s="90">
        <v>450</v>
      </c>
      <c r="C28" s="90">
        <v>434</v>
      </c>
      <c r="D28" s="90">
        <v>484</v>
      </c>
      <c r="E28" s="90">
        <v>522</v>
      </c>
      <c r="F28" s="90">
        <v>737</v>
      </c>
      <c r="G28" s="90">
        <v>963</v>
      </c>
      <c r="H28" s="90">
        <v>1815.1934000000001</v>
      </c>
      <c r="I28" s="90">
        <v>2608</v>
      </c>
      <c r="J28" s="356"/>
    </row>
    <row r="29" spans="1:10" s="8" customFormat="1" ht="20.25" customHeight="1">
      <c r="A29" s="399" t="s">
        <v>39</v>
      </c>
      <c r="B29" s="90"/>
      <c r="C29" s="90"/>
      <c r="D29" s="90"/>
      <c r="E29" s="90"/>
      <c r="F29" s="90"/>
      <c r="G29" s="90"/>
      <c r="H29" s="90"/>
      <c r="I29" s="90"/>
      <c r="J29" s="356"/>
    </row>
    <row r="30" spans="1:10" s="8" customFormat="1" ht="20.25" customHeight="1">
      <c r="A30" s="38" t="s">
        <v>25</v>
      </c>
      <c r="B30" s="90">
        <v>65</v>
      </c>
      <c r="C30" s="90">
        <v>133</v>
      </c>
      <c r="D30" s="90">
        <v>169</v>
      </c>
      <c r="E30" s="90">
        <v>263</v>
      </c>
      <c r="F30" s="90">
        <v>422</v>
      </c>
      <c r="G30" s="90">
        <v>422</v>
      </c>
      <c r="H30" s="90">
        <v>477.50799999999998</v>
      </c>
      <c r="I30" s="90">
        <v>477.5</v>
      </c>
      <c r="J30" s="356"/>
    </row>
    <row r="31" spans="1:10" s="8" customFormat="1" ht="20.25" customHeight="1">
      <c r="A31" s="383" t="s">
        <v>53</v>
      </c>
      <c r="B31" s="90"/>
      <c r="C31" s="400"/>
      <c r="D31" s="400"/>
      <c r="E31" s="400"/>
      <c r="F31" s="400"/>
      <c r="G31" s="400"/>
      <c r="H31" s="400"/>
      <c r="I31" s="53"/>
      <c r="J31" s="356"/>
    </row>
    <row r="32" spans="1:10" s="8" customFormat="1" ht="5.25" customHeight="1">
      <c r="A32" s="25"/>
      <c r="B32" s="94"/>
      <c r="C32" s="94"/>
      <c r="D32" s="94"/>
      <c r="E32" s="94"/>
      <c r="F32" s="94"/>
      <c r="G32" s="94"/>
      <c r="H32" s="94"/>
      <c r="I32" s="94"/>
      <c r="J32" s="356"/>
    </row>
    <row r="33" spans="1:10" s="8" customFormat="1" ht="20.100000000000001" customHeight="1">
      <c r="A33" s="14"/>
      <c r="B33" s="53"/>
      <c r="C33" s="53"/>
      <c r="D33" s="53"/>
      <c r="E33" s="53"/>
      <c r="F33" s="53"/>
      <c r="G33" s="53"/>
      <c r="H33" s="53"/>
      <c r="I33" s="53"/>
      <c r="J33" s="356"/>
    </row>
    <row r="34" spans="1:10" s="8" customFormat="1" ht="20.100000000000001" customHeight="1">
      <c r="A34" s="14"/>
      <c r="B34" s="53"/>
      <c r="C34" s="53"/>
      <c r="D34" s="53"/>
      <c r="E34" s="53"/>
      <c r="F34" s="53"/>
      <c r="G34" s="53"/>
      <c r="H34" s="53"/>
      <c r="I34" s="53"/>
      <c r="J34" s="356"/>
    </row>
    <row r="35" spans="1:10" s="8" customFormat="1" ht="20.100000000000001" customHeight="1">
      <c r="A35" s="401"/>
      <c r="B35" s="61"/>
      <c r="C35" s="53"/>
      <c r="D35" s="53"/>
      <c r="E35" s="53"/>
      <c r="F35" s="53"/>
      <c r="G35" s="53"/>
      <c r="H35" s="53"/>
      <c r="I35" s="53"/>
      <c r="J35" s="356"/>
    </row>
    <row r="36" spans="1:10" s="8" customFormat="1" ht="20.100000000000001" customHeight="1">
      <c r="A36" s="62"/>
      <c r="B36" s="401"/>
      <c r="C36" s="53"/>
      <c r="D36" s="53"/>
      <c r="E36" s="53"/>
      <c r="F36" s="53"/>
      <c r="G36" s="53"/>
      <c r="H36" s="53"/>
      <c r="I36" s="53"/>
      <c r="J36" s="356"/>
    </row>
    <row r="37" spans="1:10" s="8" customFormat="1" ht="20.100000000000001" customHeight="1">
      <c r="A37" s="14"/>
      <c r="B37" s="53"/>
      <c r="C37" s="53"/>
      <c r="D37" s="53"/>
      <c r="E37" s="53"/>
      <c r="F37" s="53"/>
      <c r="G37" s="53"/>
      <c r="H37" s="53"/>
      <c r="I37" s="53"/>
      <c r="J37" s="356"/>
    </row>
    <row r="38" spans="1:10" s="8" customFormat="1" ht="20.100000000000001" customHeight="1">
      <c r="A38" s="14"/>
      <c r="B38" s="53"/>
      <c r="C38" s="53"/>
      <c r="D38" s="53"/>
      <c r="E38" s="53"/>
      <c r="F38" s="53"/>
      <c r="G38" s="53"/>
      <c r="H38" s="53"/>
      <c r="I38" s="53"/>
      <c r="J38" s="356"/>
    </row>
    <row r="39" spans="1:10" s="8" customFormat="1" ht="20.100000000000001" customHeight="1">
      <c r="A39" s="14"/>
      <c r="B39" s="53"/>
      <c r="C39" s="53"/>
      <c r="D39" s="53"/>
      <c r="E39" s="53"/>
      <c r="F39" s="53"/>
      <c r="G39" s="53"/>
      <c r="H39" s="53"/>
      <c r="I39" s="53"/>
      <c r="J39" s="356"/>
    </row>
    <row r="40" spans="1:10" s="8" customFormat="1" ht="20.100000000000001" customHeight="1">
      <c r="A40" s="14"/>
      <c r="B40" s="53"/>
      <c r="C40" s="53"/>
      <c r="D40" s="53"/>
      <c r="E40" s="53"/>
      <c r="F40" s="53"/>
      <c r="G40" s="53"/>
      <c r="H40" s="53"/>
      <c r="I40" s="53"/>
      <c r="J40" s="356"/>
    </row>
    <row r="41" spans="1:10" s="8" customFormat="1" ht="20.100000000000001" customHeight="1">
      <c r="A41" s="14"/>
      <c r="B41" s="53"/>
      <c r="C41" s="53"/>
      <c r="D41" s="53"/>
      <c r="E41" s="53"/>
      <c r="F41" s="53"/>
      <c r="G41" s="53"/>
      <c r="H41" s="53"/>
      <c r="I41" s="53"/>
      <c r="J41" s="356"/>
    </row>
    <row r="42" spans="1:10" s="8" customFormat="1" ht="20.100000000000001" customHeight="1">
      <c r="A42" s="14"/>
      <c r="B42" s="53"/>
      <c r="C42" s="53"/>
      <c r="D42" s="53"/>
      <c r="E42" s="53"/>
      <c r="F42" s="53"/>
      <c r="G42" s="53"/>
      <c r="H42" s="53"/>
      <c r="I42" s="53"/>
      <c r="J42" s="356"/>
    </row>
    <row r="43" spans="1:10" s="8" customFormat="1" ht="20.100000000000001" customHeight="1">
      <c r="A43" s="14"/>
      <c r="B43" s="53"/>
      <c r="C43" s="53"/>
      <c r="D43" s="53"/>
      <c r="E43" s="53"/>
      <c r="F43" s="53"/>
      <c r="G43" s="53"/>
      <c r="H43" s="53"/>
      <c r="I43" s="53"/>
      <c r="J43" s="356"/>
    </row>
    <row r="44" spans="1:10" s="8" customFormat="1" ht="20.100000000000001" customHeight="1">
      <c r="A44" s="14"/>
      <c r="B44" s="53"/>
      <c r="C44" s="53"/>
      <c r="D44" s="53"/>
      <c r="E44" s="53"/>
      <c r="F44" s="53"/>
      <c r="G44" s="53"/>
      <c r="H44" s="53"/>
      <c r="I44" s="53"/>
      <c r="J44" s="356"/>
    </row>
    <row r="45" spans="1:10" s="8" customFormat="1" ht="20.100000000000001" customHeight="1">
      <c r="A45" s="14"/>
      <c r="B45" s="53"/>
      <c r="C45" s="53"/>
      <c r="D45" s="53"/>
      <c r="E45" s="53"/>
      <c r="F45" s="53"/>
      <c r="G45" s="53"/>
      <c r="H45" s="53"/>
      <c r="I45" s="53"/>
      <c r="J45" s="356"/>
    </row>
    <row r="46" spans="1:10" s="8" customFormat="1" ht="20.100000000000001" customHeight="1">
      <c r="A46" s="14"/>
      <c r="B46" s="53"/>
      <c r="C46" s="53"/>
      <c r="D46" s="53"/>
      <c r="E46" s="53"/>
      <c r="F46" s="53"/>
      <c r="G46" s="53"/>
      <c r="H46" s="53"/>
      <c r="I46" s="53"/>
      <c r="J46" s="356"/>
    </row>
    <row r="47" spans="1:10" s="8" customFormat="1" ht="20.100000000000001" customHeight="1">
      <c r="A47" s="14"/>
      <c r="B47" s="53"/>
      <c r="C47" s="53"/>
      <c r="D47" s="53"/>
      <c r="E47" s="53"/>
      <c r="F47" s="53"/>
      <c r="G47" s="53"/>
      <c r="H47" s="53"/>
      <c r="I47" s="53"/>
      <c r="J47" s="356"/>
    </row>
    <row r="48" spans="1:10" s="8" customFormat="1" ht="20.100000000000001" customHeight="1">
      <c r="A48" s="14"/>
      <c r="B48" s="53"/>
      <c r="C48" s="53"/>
      <c r="D48" s="53"/>
      <c r="E48" s="53"/>
      <c r="F48" s="53"/>
      <c r="G48" s="53"/>
      <c r="H48" s="53"/>
      <c r="I48" s="53"/>
      <c r="J48" s="356"/>
    </row>
    <row r="49" spans="1:10" s="8" customFormat="1" ht="20.100000000000001" customHeight="1">
      <c r="A49" s="14"/>
      <c r="B49" s="53"/>
      <c r="C49" s="53"/>
      <c r="D49" s="53"/>
      <c r="E49" s="53"/>
      <c r="F49" s="53"/>
      <c r="G49" s="53"/>
      <c r="H49" s="53"/>
      <c r="I49" s="53"/>
      <c r="J49" s="356"/>
    </row>
    <row r="50" spans="1:10" s="8" customFormat="1" ht="20.100000000000001" customHeight="1">
      <c r="A50" s="14"/>
      <c r="B50" s="53"/>
      <c r="C50" s="53"/>
      <c r="D50" s="53"/>
      <c r="E50" s="53"/>
      <c r="F50" s="53"/>
      <c r="G50" s="53"/>
      <c r="H50" s="53"/>
      <c r="I50" s="53"/>
      <c r="J50" s="356"/>
    </row>
    <row r="51" spans="1:10" s="8" customFormat="1" ht="20.100000000000001" customHeight="1">
      <c r="A51" s="14"/>
      <c r="B51" s="53"/>
      <c r="C51" s="53"/>
      <c r="D51" s="53"/>
      <c r="E51" s="53"/>
      <c r="F51" s="53"/>
      <c r="G51" s="53"/>
      <c r="H51" s="53"/>
      <c r="I51" s="53"/>
      <c r="J51" s="356"/>
    </row>
    <row r="52" spans="1:10" s="8" customFormat="1" ht="20.100000000000001" customHeight="1">
      <c r="A52" s="14"/>
      <c r="B52" s="53"/>
      <c r="C52" s="53"/>
      <c r="D52" s="53"/>
      <c r="E52" s="53"/>
      <c r="F52" s="53"/>
      <c r="G52" s="53"/>
      <c r="H52" s="53"/>
      <c r="I52" s="53"/>
      <c r="J52" s="356"/>
    </row>
    <row r="53" spans="1:10" s="8" customFormat="1" ht="20.100000000000001" customHeight="1">
      <c r="A53" s="14"/>
      <c r="B53" s="53"/>
      <c r="C53" s="53"/>
      <c r="D53" s="53"/>
      <c r="E53" s="53"/>
      <c r="F53" s="53"/>
      <c r="G53" s="53"/>
      <c r="H53" s="53"/>
      <c r="I53" s="53"/>
      <c r="J53" s="356"/>
    </row>
    <row r="54" spans="1:10" s="8" customFormat="1" ht="20.100000000000001" customHeight="1">
      <c r="A54" s="14"/>
      <c r="B54" s="53"/>
      <c r="C54" s="53"/>
      <c r="D54" s="53"/>
      <c r="E54" s="53"/>
      <c r="F54" s="53"/>
      <c r="G54" s="53"/>
      <c r="H54" s="53"/>
      <c r="I54" s="53"/>
      <c r="J54" s="356"/>
    </row>
    <row r="55" spans="1:10" s="8" customFormat="1" ht="20.100000000000001" customHeight="1">
      <c r="A55" s="14"/>
      <c r="B55" s="53"/>
      <c r="C55" s="53"/>
      <c r="D55" s="53"/>
      <c r="E55" s="53"/>
      <c r="F55" s="53"/>
      <c r="G55" s="53"/>
      <c r="H55" s="53"/>
      <c r="I55" s="53"/>
      <c r="J55" s="356"/>
    </row>
    <row r="56" spans="1:10" s="8" customFormat="1" ht="20.100000000000001" customHeight="1">
      <c r="A56" s="14"/>
      <c r="B56" s="53"/>
      <c r="C56" s="53"/>
      <c r="D56" s="53"/>
      <c r="E56" s="53"/>
      <c r="F56" s="53"/>
      <c r="G56" s="53"/>
      <c r="H56" s="53"/>
      <c r="I56" s="53"/>
      <c r="J56" s="356"/>
    </row>
    <row r="57" spans="1:10" s="8" customFormat="1" ht="20.100000000000001" customHeight="1">
      <c r="A57" s="14"/>
      <c r="B57" s="53"/>
      <c r="C57" s="53"/>
      <c r="D57" s="53"/>
      <c r="E57" s="53"/>
      <c r="F57" s="53"/>
      <c r="G57" s="53"/>
      <c r="H57" s="53"/>
      <c r="I57" s="53"/>
      <c r="J57" s="356"/>
    </row>
    <row r="58" spans="1:10" s="8" customFormat="1" ht="20.100000000000001" customHeight="1">
      <c r="A58" s="14"/>
      <c r="B58" s="53"/>
      <c r="C58" s="53"/>
      <c r="D58" s="53"/>
      <c r="E58" s="53"/>
      <c r="F58" s="53"/>
      <c r="G58" s="53"/>
      <c r="H58" s="53"/>
      <c r="I58" s="53"/>
      <c r="J58" s="356"/>
    </row>
    <row r="59" spans="1:10" s="8" customFormat="1" ht="20.100000000000001" customHeight="1">
      <c r="A59" s="14"/>
      <c r="B59" s="53"/>
      <c r="C59" s="53"/>
      <c r="D59" s="53"/>
      <c r="E59" s="53"/>
      <c r="F59" s="53"/>
      <c r="G59" s="53"/>
      <c r="H59" s="53"/>
      <c r="I59" s="53"/>
      <c r="J59" s="356"/>
    </row>
    <row r="60" spans="1:10" s="8" customFormat="1" ht="20.100000000000001" customHeight="1">
      <c r="A60" s="14"/>
      <c r="B60" s="53"/>
      <c r="C60" s="53"/>
      <c r="D60" s="53"/>
      <c r="E60" s="53"/>
      <c r="F60" s="53"/>
      <c r="G60" s="53"/>
      <c r="H60" s="53"/>
      <c r="I60" s="53"/>
      <c r="J60" s="356"/>
    </row>
    <row r="61" spans="1:10" s="8" customFormat="1" ht="20.100000000000001" customHeight="1">
      <c r="A61" s="14"/>
      <c r="B61" s="53"/>
      <c r="C61" s="53"/>
      <c r="D61" s="53"/>
      <c r="E61" s="53"/>
      <c r="F61" s="53"/>
      <c r="G61" s="53"/>
      <c r="H61" s="53"/>
      <c r="I61" s="53"/>
      <c r="J61" s="356"/>
    </row>
    <row r="62" spans="1:10" s="8" customFormat="1" ht="20.100000000000001" customHeight="1">
      <c r="A62" s="14"/>
      <c r="B62" s="53"/>
      <c r="C62" s="53"/>
      <c r="D62" s="53"/>
      <c r="E62" s="53"/>
      <c r="F62" s="53"/>
      <c r="G62" s="53"/>
      <c r="H62" s="53"/>
      <c r="I62" s="53"/>
      <c r="J62" s="356"/>
    </row>
    <row r="63" spans="1:10" s="8" customFormat="1" ht="20.100000000000001" customHeight="1">
      <c r="A63" s="14"/>
      <c r="B63" s="53"/>
      <c r="C63" s="53"/>
      <c r="D63" s="53"/>
      <c r="E63" s="53"/>
      <c r="F63" s="53"/>
      <c r="G63" s="53"/>
      <c r="H63" s="53"/>
      <c r="I63" s="53"/>
      <c r="J63" s="356"/>
    </row>
    <row r="64" spans="1:10" s="8" customFormat="1" ht="20.100000000000001" customHeight="1">
      <c r="A64" s="14"/>
      <c r="B64" s="53"/>
      <c r="C64" s="53"/>
      <c r="D64" s="53"/>
      <c r="E64" s="53"/>
      <c r="F64" s="53"/>
      <c r="G64" s="53"/>
      <c r="H64" s="53"/>
      <c r="I64" s="53"/>
      <c r="J64" s="356"/>
    </row>
    <row r="65" spans="1:10" s="8" customFormat="1" ht="20.100000000000001" customHeight="1">
      <c r="A65" s="14"/>
      <c r="B65" s="53"/>
      <c r="C65" s="53"/>
      <c r="D65" s="53"/>
      <c r="E65" s="53"/>
      <c r="F65" s="53"/>
      <c r="G65" s="53"/>
      <c r="H65" s="53"/>
      <c r="I65" s="53"/>
      <c r="J65" s="356"/>
    </row>
    <row r="66" spans="1:10" s="8" customFormat="1" ht="20.100000000000001" customHeight="1">
      <c r="A66" s="14"/>
      <c r="B66" s="53"/>
      <c r="C66" s="53"/>
      <c r="D66" s="53"/>
      <c r="E66" s="53"/>
      <c r="F66" s="53"/>
      <c r="G66" s="53"/>
      <c r="H66" s="53"/>
      <c r="I66" s="53"/>
      <c r="J66" s="356"/>
    </row>
    <row r="67" spans="1:10" s="8" customFormat="1" ht="20.100000000000001" customHeight="1">
      <c r="A67" s="14"/>
      <c r="B67" s="53"/>
      <c r="C67" s="53"/>
      <c r="D67" s="53"/>
      <c r="E67" s="53"/>
      <c r="F67" s="53"/>
      <c r="G67" s="53"/>
      <c r="H67" s="53"/>
      <c r="I67" s="53"/>
      <c r="J67" s="356"/>
    </row>
    <row r="68" spans="1:10" s="8" customFormat="1" ht="20.100000000000001" customHeight="1">
      <c r="A68" s="14"/>
      <c r="B68" s="53"/>
      <c r="C68" s="53"/>
      <c r="D68" s="53"/>
      <c r="E68" s="53"/>
      <c r="F68" s="53"/>
      <c r="G68" s="53"/>
      <c r="H68" s="53"/>
      <c r="I68" s="53"/>
      <c r="J68" s="356"/>
    </row>
    <row r="69" spans="1:10" s="8" customFormat="1" ht="20.100000000000001" customHeight="1">
      <c r="A69" s="14"/>
      <c r="B69" s="53"/>
      <c r="C69" s="53"/>
      <c r="D69" s="53"/>
      <c r="E69" s="53"/>
      <c r="F69" s="53"/>
      <c r="G69" s="53"/>
      <c r="H69" s="53"/>
      <c r="I69" s="53"/>
      <c r="J69" s="356"/>
    </row>
    <row r="70" spans="1:10" s="8" customFormat="1" ht="20.100000000000001" customHeight="1">
      <c r="A70" s="14"/>
      <c r="B70" s="53"/>
      <c r="C70" s="53"/>
      <c r="D70" s="53"/>
      <c r="E70" s="53"/>
      <c r="F70" s="53"/>
      <c r="G70" s="53"/>
      <c r="H70" s="53"/>
      <c r="I70" s="53"/>
      <c r="J70" s="356"/>
    </row>
    <row r="71" spans="1:10" s="8" customFormat="1" ht="20.100000000000001" customHeight="1">
      <c r="A71" s="14"/>
      <c r="B71" s="53"/>
      <c r="C71" s="53"/>
      <c r="D71" s="53"/>
      <c r="E71" s="53"/>
      <c r="F71" s="53"/>
      <c r="G71" s="53"/>
      <c r="H71" s="53"/>
      <c r="I71" s="53"/>
      <c r="J71" s="356"/>
    </row>
    <row r="72" spans="1:10" s="8" customFormat="1" ht="20.100000000000001" customHeight="1">
      <c r="A72" s="14"/>
      <c r="B72" s="53"/>
      <c r="C72" s="53"/>
      <c r="D72" s="53"/>
      <c r="E72" s="53"/>
      <c r="F72" s="53"/>
      <c r="G72" s="53"/>
      <c r="H72" s="53"/>
      <c r="I72" s="53"/>
      <c r="J72" s="356"/>
    </row>
    <row r="73" spans="1:10" s="8" customFormat="1" ht="20.100000000000001" customHeight="1">
      <c r="A73" s="14"/>
      <c r="B73" s="53"/>
      <c r="C73" s="53"/>
      <c r="D73" s="53"/>
      <c r="E73" s="53"/>
      <c r="F73" s="53"/>
      <c r="G73" s="53"/>
      <c r="H73" s="53"/>
      <c r="I73" s="53"/>
      <c r="J73" s="356"/>
    </row>
    <row r="74" spans="1:10" s="8" customFormat="1" ht="20.100000000000001" customHeight="1">
      <c r="A74" s="14"/>
      <c r="B74" s="53"/>
      <c r="C74" s="53"/>
      <c r="D74" s="53"/>
      <c r="E74" s="53"/>
      <c r="F74" s="53"/>
      <c r="G74" s="53"/>
      <c r="H74" s="53"/>
      <c r="I74" s="53"/>
      <c r="J74" s="356"/>
    </row>
    <row r="75" spans="1:10" s="8" customFormat="1" ht="20.100000000000001" customHeight="1">
      <c r="B75" s="50"/>
      <c r="C75" s="50"/>
      <c r="D75" s="50"/>
      <c r="E75" s="50"/>
      <c r="F75" s="50"/>
      <c r="G75" s="50"/>
      <c r="H75" s="50"/>
      <c r="I75" s="50"/>
      <c r="J75" s="356"/>
    </row>
    <row r="76" spans="1:10" s="8" customFormat="1" ht="20.100000000000001" customHeight="1">
      <c r="B76" s="50"/>
      <c r="C76" s="50"/>
      <c r="D76" s="50"/>
      <c r="E76" s="50"/>
      <c r="F76" s="50"/>
      <c r="G76" s="50"/>
      <c r="H76" s="50"/>
      <c r="I76" s="50"/>
      <c r="J76" s="356"/>
    </row>
    <row r="77" spans="1:10" s="8" customFormat="1" ht="20.100000000000001" customHeight="1">
      <c r="B77" s="50"/>
      <c r="C77" s="50"/>
      <c r="D77" s="50"/>
      <c r="E77" s="50"/>
      <c r="F77" s="50"/>
      <c r="G77" s="50"/>
      <c r="H77" s="50"/>
      <c r="I77" s="50"/>
      <c r="J77" s="356"/>
    </row>
    <row r="78" spans="1:10" s="8" customFormat="1" ht="20.100000000000001" customHeight="1">
      <c r="B78" s="50"/>
      <c r="C78" s="50"/>
      <c r="D78" s="50"/>
      <c r="E78" s="50"/>
      <c r="F78" s="50"/>
      <c r="G78" s="50"/>
      <c r="H78" s="50"/>
      <c r="I78" s="50"/>
      <c r="J78" s="356"/>
    </row>
    <row r="79" spans="1:10" s="8" customFormat="1" ht="20.100000000000001" customHeight="1">
      <c r="B79" s="50"/>
      <c r="C79" s="50"/>
      <c r="D79" s="50"/>
      <c r="E79" s="50"/>
      <c r="F79" s="50"/>
      <c r="G79" s="50"/>
      <c r="H79" s="50"/>
      <c r="I79" s="50"/>
      <c r="J79" s="356"/>
    </row>
    <row r="80" spans="1:10" s="8" customFormat="1" ht="20.100000000000001" customHeight="1">
      <c r="B80" s="50"/>
      <c r="C80" s="50"/>
      <c r="D80" s="50"/>
      <c r="E80" s="50"/>
      <c r="F80" s="50"/>
      <c r="G80" s="50"/>
      <c r="H80" s="50"/>
      <c r="I80" s="50"/>
      <c r="J80" s="356"/>
    </row>
    <row r="81" spans="2:10" s="8" customFormat="1" ht="20.100000000000001" customHeight="1">
      <c r="B81" s="50"/>
      <c r="C81" s="50"/>
      <c r="D81" s="50"/>
      <c r="E81" s="50"/>
      <c r="F81" s="50"/>
      <c r="G81" s="50"/>
      <c r="H81" s="50"/>
      <c r="I81" s="50"/>
      <c r="J81" s="356"/>
    </row>
    <row r="82" spans="2:10" s="8" customFormat="1" ht="20.100000000000001" customHeight="1">
      <c r="B82" s="50"/>
      <c r="C82" s="50"/>
      <c r="D82" s="50"/>
      <c r="E82" s="50"/>
      <c r="F82" s="50"/>
      <c r="G82" s="50"/>
      <c r="H82" s="50"/>
      <c r="I82" s="50"/>
      <c r="J82" s="356"/>
    </row>
    <row r="83" spans="2:10" s="8" customFormat="1" ht="20.100000000000001" customHeight="1">
      <c r="B83" s="50"/>
      <c r="C83" s="50"/>
      <c r="D83" s="50"/>
      <c r="E83" s="50"/>
      <c r="F83" s="50"/>
      <c r="G83" s="50"/>
      <c r="H83" s="50"/>
      <c r="I83" s="50"/>
      <c r="J83" s="356"/>
    </row>
    <row r="84" spans="2:10" s="8" customFormat="1" ht="20.100000000000001" customHeight="1">
      <c r="B84" s="50"/>
      <c r="C84" s="50"/>
      <c r="D84" s="50"/>
      <c r="E84" s="50"/>
      <c r="F84" s="50"/>
      <c r="G84" s="50"/>
      <c r="H84" s="50"/>
      <c r="I84" s="50"/>
      <c r="J84" s="356"/>
    </row>
    <row r="85" spans="2:10" s="8" customFormat="1" ht="20.100000000000001" customHeight="1">
      <c r="B85" s="50"/>
      <c r="C85" s="50"/>
      <c r="D85" s="50"/>
      <c r="E85" s="50"/>
      <c r="F85" s="50"/>
      <c r="G85" s="50"/>
      <c r="H85" s="50"/>
      <c r="I85" s="50"/>
      <c r="J85" s="356"/>
    </row>
    <row r="86" spans="2:10" s="8" customFormat="1" ht="20.100000000000001" customHeight="1">
      <c r="B86" s="50"/>
      <c r="C86" s="50"/>
      <c r="D86" s="50"/>
      <c r="E86" s="50"/>
      <c r="F86" s="50"/>
      <c r="G86" s="50"/>
      <c r="H86" s="50"/>
      <c r="I86" s="50"/>
      <c r="J86" s="356"/>
    </row>
    <row r="87" spans="2:10" s="8" customFormat="1" ht="20.100000000000001" customHeight="1">
      <c r="B87" s="50"/>
      <c r="C87" s="50"/>
      <c r="D87" s="50"/>
      <c r="E87" s="50"/>
      <c r="F87" s="50"/>
      <c r="G87" s="50"/>
      <c r="H87" s="50"/>
      <c r="I87" s="50"/>
      <c r="J87" s="356"/>
    </row>
    <row r="88" spans="2:10" s="8" customFormat="1" ht="20.100000000000001" customHeight="1">
      <c r="B88" s="50"/>
      <c r="C88" s="50"/>
      <c r="D88" s="50"/>
      <c r="E88" s="50"/>
      <c r="F88" s="50"/>
      <c r="G88" s="50"/>
      <c r="H88" s="50"/>
      <c r="I88" s="50"/>
      <c r="J88" s="356"/>
    </row>
    <row r="89" spans="2:10" s="8" customFormat="1" ht="20.100000000000001" customHeight="1">
      <c r="B89" s="50"/>
      <c r="C89" s="50"/>
      <c r="D89" s="50"/>
      <c r="E89" s="50"/>
      <c r="F89" s="50"/>
      <c r="G89" s="50"/>
      <c r="H89" s="50"/>
      <c r="I89" s="50"/>
      <c r="J89" s="356"/>
    </row>
    <row r="90" spans="2:10" s="8" customFormat="1" ht="20.100000000000001" customHeight="1">
      <c r="B90" s="50"/>
      <c r="C90" s="50"/>
      <c r="D90" s="50"/>
      <c r="E90" s="50"/>
      <c r="F90" s="50"/>
      <c r="G90" s="50"/>
      <c r="H90" s="50"/>
      <c r="I90" s="50"/>
      <c r="J90" s="356"/>
    </row>
    <row r="91" spans="2:10" s="8" customFormat="1" ht="20.100000000000001" customHeight="1">
      <c r="B91" s="50"/>
      <c r="C91" s="50"/>
      <c r="D91" s="50"/>
      <c r="E91" s="50"/>
      <c r="F91" s="50"/>
      <c r="G91" s="50"/>
      <c r="H91" s="50"/>
      <c r="I91" s="50"/>
      <c r="J91" s="356"/>
    </row>
    <row r="92" spans="2:10" s="8" customFormat="1" ht="20.100000000000001" customHeight="1">
      <c r="B92" s="50"/>
      <c r="C92" s="50"/>
      <c r="D92" s="50"/>
      <c r="E92" s="50"/>
      <c r="F92" s="50"/>
      <c r="G92" s="50"/>
      <c r="H92" s="50"/>
      <c r="I92" s="50"/>
      <c r="J92" s="356"/>
    </row>
    <row r="93" spans="2:10" s="8" customFormat="1" ht="20.100000000000001" customHeight="1">
      <c r="B93" s="50"/>
      <c r="C93" s="50"/>
      <c r="D93" s="50"/>
      <c r="E93" s="50"/>
      <c r="F93" s="50"/>
      <c r="G93" s="50"/>
      <c r="H93" s="50"/>
      <c r="I93" s="50"/>
      <c r="J93" s="356"/>
    </row>
    <row r="94" spans="2:10" s="8" customFormat="1" ht="20.100000000000001" customHeight="1">
      <c r="B94" s="50"/>
      <c r="C94" s="50"/>
      <c r="D94" s="50"/>
      <c r="E94" s="50"/>
      <c r="F94" s="50"/>
      <c r="G94" s="50"/>
      <c r="H94" s="50"/>
      <c r="I94" s="50"/>
      <c r="J94" s="356"/>
    </row>
    <row r="95" spans="2:10" s="8" customFormat="1" ht="20.100000000000001" customHeight="1">
      <c r="B95" s="50"/>
      <c r="C95" s="50"/>
      <c r="D95" s="50"/>
      <c r="E95" s="50"/>
      <c r="F95" s="50"/>
      <c r="G95" s="50"/>
      <c r="H95" s="50"/>
      <c r="I95" s="50"/>
      <c r="J95" s="356"/>
    </row>
    <row r="96" spans="2:10" s="8" customFormat="1" ht="20.100000000000001" customHeight="1">
      <c r="B96" s="50"/>
      <c r="C96" s="50"/>
      <c r="D96" s="50"/>
      <c r="E96" s="50"/>
      <c r="F96" s="50"/>
      <c r="G96" s="50"/>
      <c r="H96" s="50"/>
      <c r="I96" s="50"/>
      <c r="J96" s="356"/>
    </row>
    <row r="97" spans="2:10" s="8" customFormat="1" ht="20.100000000000001" customHeight="1">
      <c r="B97" s="50"/>
      <c r="C97" s="50"/>
      <c r="D97" s="50"/>
      <c r="E97" s="50"/>
      <c r="F97" s="50"/>
      <c r="G97" s="50"/>
      <c r="H97" s="50"/>
      <c r="I97" s="50"/>
      <c r="J97" s="356"/>
    </row>
    <row r="98" spans="2:10" s="8" customFormat="1" ht="20.100000000000001" customHeight="1">
      <c r="B98" s="50"/>
      <c r="C98" s="50"/>
      <c r="D98" s="50"/>
      <c r="E98" s="50"/>
      <c r="F98" s="50"/>
      <c r="G98" s="50"/>
      <c r="H98" s="50"/>
      <c r="I98" s="50"/>
      <c r="J98" s="356"/>
    </row>
    <row r="99" spans="2:10" s="8" customFormat="1" ht="20.100000000000001" customHeight="1">
      <c r="B99" s="50"/>
      <c r="C99" s="50"/>
      <c r="D99" s="50"/>
      <c r="E99" s="50"/>
      <c r="F99" s="50"/>
      <c r="G99" s="50"/>
      <c r="H99" s="50"/>
      <c r="I99" s="50"/>
      <c r="J99" s="356"/>
    </row>
    <row r="100" spans="2:10" s="8" customFormat="1" ht="20.100000000000001" customHeight="1">
      <c r="B100" s="50"/>
      <c r="C100" s="50"/>
      <c r="D100" s="50"/>
      <c r="E100" s="50"/>
      <c r="F100" s="50"/>
      <c r="G100" s="50"/>
      <c r="H100" s="50"/>
      <c r="I100" s="50"/>
      <c r="J100" s="356"/>
    </row>
    <row r="101" spans="2:10" s="8" customFormat="1" ht="20.100000000000001" customHeight="1">
      <c r="B101" s="50"/>
      <c r="C101" s="50"/>
      <c r="D101" s="50"/>
      <c r="E101" s="50"/>
      <c r="F101" s="50"/>
      <c r="G101" s="50"/>
      <c r="H101" s="50"/>
      <c r="I101" s="50"/>
      <c r="J101" s="356"/>
    </row>
    <row r="102" spans="2:10" s="8" customFormat="1" ht="20.100000000000001" customHeight="1">
      <c r="B102" s="50"/>
      <c r="C102" s="50"/>
      <c r="D102" s="50"/>
      <c r="E102" s="50"/>
      <c r="F102" s="50"/>
      <c r="G102" s="50"/>
      <c r="H102" s="50"/>
      <c r="I102" s="50"/>
      <c r="J102" s="356"/>
    </row>
    <row r="103" spans="2:10" s="8" customFormat="1" ht="20.100000000000001" customHeight="1">
      <c r="B103" s="50"/>
      <c r="C103" s="50"/>
      <c r="D103" s="50"/>
      <c r="E103" s="50"/>
      <c r="F103" s="50"/>
      <c r="G103" s="50"/>
      <c r="H103" s="50"/>
      <c r="I103" s="50"/>
      <c r="J103" s="356"/>
    </row>
    <row r="104" spans="2:10" s="8" customFormat="1" ht="20.100000000000001" customHeight="1">
      <c r="B104" s="50"/>
      <c r="C104" s="50"/>
      <c r="D104" s="50"/>
      <c r="E104" s="50"/>
      <c r="F104" s="50"/>
      <c r="G104" s="50"/>
      <c r="H104" s="50"/>
      <c r="I104" s="50"/>
      <c r="J104" s="356"/>
    </row>
    <row r="105" spans="2:10" s="8" customFormat="1" ht="20.100000000000001" customHeight="1">
      <c r="B105" s="50"/>
      <c r="C105" s="50"/>
      <c r="D105" s="50"/>
      <c r="E105" s="50"/>
      <c r="F105" s="50"/>
      <c r="G105" s="50"/>
      <c r="H105" s="50"/>
      <c r="I105" s="50"/>
      <c r="J105" s="356"/>
    </row>
    <row r="106" spans="2:10" s="8" customFormat="1" ht="20.100000000000001" customHeight="1">
      <c r="B106" s="50"/>
      <c r="C106" s="50"/>
      <c r="D106" s="50"/>
      <c r="E106" s="50"/>
      <c r="F106" s="50"/>
      <c r="G106" s="50"/>
      <c r="H106" s="50"/>
      <c r="I106" s="50"/>
      <c r="J106" s="356"/>
    </row>
    <row r="107" spans="2:10" s="8" customFormat="1" ht="20.100000000000001" customHeight="1">
      <c r="B107" s="50"/>
      <c r="C107" s="50"/>
      <c r="D107" s="50"/>
      <c r="E107" s="50"/>
      <c r="F107" s="50"/>
      <c r="G107" s="50"/>
      <c r="H107" s="50"/>
      <c r="I107" s="50"/>
      <c r="J107" s="356"/>
    </row>
    <row r="108" spans="2:10" s="8" customFormat="1" ht="20.100000000000001" customHeight="1">
      <c r="B108" s="50"/>
      <c r="C108" s="50"/>
      <c r="D108" s="50"/>
      <c r="E108" s="50"/>
      <c r="F108" s="50"/>
      <c r="G108" s="50"/>
      <c r="H108" s="50"/>
      <c r="I108" s="50"/>
      <c r="J108" s="356"/>
    </row>
    <row r="109" spans="2:10" s="8" customFormat="1" ht="20.100000000000001" customHeight="1">
      <c r="B109" s="50"/>
      <c r="C109" s="50"/>
      <c r="D109" s="50"/>
      <c r="E109" s="50"/>
      <c r="F109" s="50"/>
      <c r="G109" s="50"/>
      <c r="H109" s="50"/>
      <c r="I109" s="50"/>
      <c r="J109" s="356"/>
    </row>
    <row r="110" spans="2:10" s="8" customFormat="1" ht="20.100000000000001" customHeight="1">
      <c r="B110" s="50"/>
      <c r="C110" s="50"/>
      <c r="D110" s="50"/>
      <c r="E110" s="50"/>
      <c r="F110" s="50"/>
      <c r="G110" s="50"/>
      <c r="H110" s="50"/>
      <c r="I110" s="50"/>
      <c r="J110" s="356"/>
    </row>
    <row r="111" spans="2:10" s="8" customFormat="1" ht="20.100000000000001" customHeight="1">
      <c r="B111" s="50"/>
      <c r="C111" s="50"/>
      <c r="D111" s="50"/>
      <c r="E111" s="50"/>
      <c r="F111" s="50"/>
      <c r="G111" s="50"/>
      <c r="H111" s="50"/>
      <c r="I111" s="50"/>
      <c r="J111" s="356"/>
    </row>
    <row r="112" spans="2:10" s="8" customFormat="1" ht="20.100000000000001" customHeight="1">
      <c r="B112" s="50"/>
      <c r="C112" s="50"/>
      <c r="D112" s="50"/>
      <c r="E112" s="50"/>
      <c r="F112" s="50"/>
      <c r="G112" s="50"/>
      <c r="H112" s="50"/>
      <c r="I112" s="50"/>
      <c r="J112" s="356"/>
    </row>
    <row r="113" spans="2:10" s="8" customFormat="1" ht="20.100000000000001" customHeight="1">
      <c r="B113" s="50"/>
      <c r="C113" s="50"/>
      <c r="D113" s="50"/>
      <c r="E113" s="50"/>
      <c r="F113" s="50"/>
      <c r="G113" s="50"/>
      <c r="H113" s="50"/>
      <c r="I113" s="50"/>
      <c r="J113" s="356"/>
    </row>
    <row r="114" spans="2:10" s="8" customFormat="1" ht="20.100000000000001" customHeight="1">
      <c r="B114" s="50"/>
      <c r="C114" s="50"/>
      <c r="D114" s="50"/>
      <c r="E114" s="50"/>
      <c r="F114" s="50"/>
      <c r="G114" s="50"/>
      <c r="H114" s="50"/>
      <c r="I114" s="50"/>
      <c r="J114" s="356"/>
    </row>
    <row r="115" spans="2:10" s="8" customFormat="1" ht="20.100000000000001" customHeight="1">
      <c r="B115" s="50"/>
      <c r="C115" s="50"/>
      <c r="D115" s="50"/>
      <c r="E115" s="50"/>
      <c r="F115" s="50"/>
      <c r="G115" s="50"/>
      <c r="H115" s="50"/>
      <c r="I115" s="50"/>
      <c r="J115" s="356"/>
    </row>
    <row r="116" spans="2:10" s="8" customFormat="1" ht="20.100000000000001" customHeight="1">
      <c r="B116" s="50"/>
      <c r="C116" s="50"/>
      <c r="D116" s="50"/>
      <c r="E116" s="50"/>
      <c r="F116" s="50"/>
      <c r="G116" s="50"/>
      <c r="H116" s="50"/>
      <c r="I116" s="50"/>
      <c r="J116" s="356"/>
    </row>
    <row r="117" spans="2:10" s="8" customFormat="1" ht="20.100000000000001" customHeight="1">
      <c r="B117" s="50"/>
      <c r="C117" s="50"/>
      <c r="D117" s="50"/>
      <c r="E117" s="50"/>
      <c r="F117" s="50"/>
      <c r="G117" s="50"/>
      <c r="H117" s="50"/>
      <c r="I117" s="50"/>
      <c r="J117" s="356"/>
    </row>
    <row r="118" spans="2:10" s="8" customFormat="1" ht="20.100000000000001" customHeight="1">
      <c r="B118" s="50"/>
      <c r="C118" s="50"/>
      <c r="D118" s="50"/>
      <c r="E118" s="50"/>
      <c r="F118" s="50"/>
      <c r="G118" s="50"/>
      <c r="H118" s="50"/>
      <c r="I118" s="50"/>
      <c r="J118" s="356"/>
    </row>
    <row r="119" spans="2:10" s="8" customFormat="1" ht="20.100000000000001" customHeight="1">
      <c r="B119" s="50"/>
      <c r="C119" s="50"/>
      <c r="D119" s="50"/>
      <c r="E119" s="50"/>
      <c r="F119" s="50"/>
      <c r="G119" s="50"/>
      <c r="H119" s="50"/>
      <c r="I119" s="50"/>
      <c r="J119" s="356"/>
    </row>
    <row r="120" spans="2:10" s="8" customFormat="1" ht="20.100000000000001" customHeight="1">
      <c r="B120" s="50"/>
      <c r="C120" s="50"/>
      <c r="D120" s="50"/>
      <c r="E120" s="50"/>
      <c r="F120" s="50"/>
      <c r="G120" s="50"/>
      <c r="H120" s="50"/>
      <c r="I120" s="50"/>
      <c r="J120" s="356"/>
    </row>
    <row r="121" spans="2:10" s="8" customFormat="1" ht="20.100000000000001" customHeight="1">
      <c r="B121" s="50"/>
      <c r="C121" s="50"/>
      <c r="D121" s="50"/>
      <c r="E121" s="50"/>
      <c r="F121" s="50"/>
      <c r="G121" s="50"/>
      <c r="H121" s="50"/>
      <c r="I121" s="50"/>
      <c r="J121" s="356"/>
    </row>
    <row r="122" spans="2:10" s="8" customFormat="1" ht="20.100000000000001" customHeight="1">
      <c r="B122" s="50"/>
      <c r="C122" s="50"/>
      <c r="D122" s="50"/>
      <c r="E122" s="50"/>
      <c r="F122" s="50"/>
      <c r="G122" s="50"/>
      <c r="H122" s="50"/>
      <c r="I122" s="50"/>
      <c r="J122" s="356"/>
    </row>
    <row r="123" spans="2:10" s="8" customFormat="1" ht="20.100000000000001" customHeight="1">
      <c r="B123" s="50"/>
      <c r="C123" s="50"/>
      <c r="D123" s="50"/>
      <c r="E123" s="50"/>
      <c r="F123" s="50"/>
      <c r="G123" s="50"/>
      <c r="H123" s="50"/>
      <c r="I123" s="50"/>
      <c r="J123" s="356"/>
    </row>
    <row r="124" spans="2:10" s="8" customFormat="1" ht="20.100000000000001" customHeight="1">
      <c r="B124" s="50"/>
      <c r="C124" s="50"/>
      <c r="D124" s="50"/>
      <c r="E124" s="50"/>
      <c r="F124" s="50"/>
      <c r="G124" s="50"/>
      <c r="H124" s="50"/>
      <c r="I124" s="50"/>
      <c r="J124" s="356"/>
    </row>
    <row r="125" spans="2:10" s="8" customFormat="1" ht="20.100000000000001" customHeight="1">
      <c r="B125" s="50"/>
      <c r="C125" s="50"/>
      <c r="D125" s="50"/>
      <c r="E125" s="50"/>
      <c r="F125" s="50"/>
      <c r="G125" s="50"/>
      <c r="H125" s="50"/>
      <c r="I125" s="50"/>
      <c r="J125" s="356"/>
    </row>
    <row r="126" spans="2:10" s="8" customFormat="1" ht="20.100000000000001" customHeight="1">
      <c r="B126" s="50"/>
      <c r="C126" s="50"/>
      <c r="D126" s="50"/>
      <c r="E126" s="50"/>
      <c r="F126" s="50"/>
      <c r="G126" s="50"/>
      <c r="H126" s="50"/>
      <c r="I126" s="50"/>
      <c r="J126" s="356"/>
    </row>
    <row r="127" spans="2:10" s="8" customFormat="1" ht="20.100000000000001" customHeight="1">
      <c r="B127" s="50"/>
      <c r="C127" s="50"/>
      <c r="D127" s="50"/>
      <c r="E127" s="50"/>
      <c r="F127" s="50"/>
      <c r="G127" s="50"/>
      <c r="H127" s="50"/>
      <c r="I127" s="50"/>
      <c r="J127" s="356"/>
    </row>
    <row r="128" spans="2:10" s="8" customFormat="1" ht="20.100000000000001" customHeight="1">
      <c r="B128" s="50"/>
      <c r="C128" s="50"/>
      <c r="D128" s="50"/>
      <c r="E128" s="50"/>
      <c r="F128" s="50"/>
      <c r="G128" s="50"/>
      <c r="H128" s="50"/>
      <c r="I128" s="50"/>
      <c r="J128" s="356"/>
    </row>
    <row r="129" spans="2:10" s="8" customFormat="1" ht="20.100000000000001" customHeight="1">
      <c r="B129" s="50"/>
      <c r="C129" s="50"/>
      <c r="D129" s="50"/>
      <c r="E129" s="50"/>
      <c r="F129" s="50"/>
      <c r="G129" s="50"/>
      <c r="H129" s="50"/>
      <c r="I129" s="50"/>
      <c r="J129" s="356"/>
    </row>
    <row r="130" spans="2:10" s="8" customFormat="1" ht="20.100000000000001" customHeight="1">
      <c r="B130" s="50"/>
      <c r="C130" s="50"/>
      <c r="D130" s="50"/>
      <c r="E130" s="50"/>
      <c r="F130" s="50"/>
      <c r="G130" s="50"/>
      <c r="H130" s="50"/>
      <c r="I130" s="50"/>
      <c r="J130" s="356"/>
    </row>
    <row r="131" spans="2:10" s="8" customFormat="1" ht="20.100000000000001" customHeight="1">
      <c r="B131" s="50"/>
      <c r="C131" s="50"/>
      <c r="D131" s="50"/>
      <c r="E131" s="50"/>
      <c r="F131" s="50"/>
      <c r="G131" s="50"/>
      <c r="H131" s="50"/>
      <c r="I131" s="50"/>
      <c r="J131" s="356"/>
    </row>
    <row r="132" spans="2:10" s="8" customFormat="1" ht="20.100000000000001" customHeight="1">
      <c r="B132" s="50"/>
      <c r="C132" s="50"/>
      <c r="D132" s="50"/>
      <c r="E132" s="50"/>
      <c r="F132" s="50"/>
      <c r="G132" s="50"/>
      <c r="H132" s="50"/>
      <c r="I132" s="50"/>
      <c r="J132" s="356"/>
    </row>
    <row r="133" spans="2:10" s="8" customFormat="1" ht="20.100000000000001" customHeight="1">
      <c r="B133" s="50"/>
      <c r="C133" s="50"/>
      <c r="D133" s="50"/>
      <c r="E133" s="50"/>
      <c r="F133" s="50"/>
      <c r="G133" s="50"/>
      <c r="H133" s="50"/>
      <c r="I133" s="50"/>
      <c r="J133" s="356"/>
    </row>
    <row r="134" spans="2:10" s="8" customFormat="1" ht="20.100000000000001" customHeight="1">
      <c r="B134" s="50"/>
      <c r="C134" s="50"/>
      <c r="D134" s="50"/>
      <c r="E134" s="50"/>
      <c r="F134" s="50"/>
      <c r="G134" s="50"/>
      <c r="H134" s="50"/>
      <c r="I134" s="50"/>
      <c r="J134" s="356"/>
    </row>
    <row r="135" spans="2:10" s="8" customFormat="1" ht="20.100000000000001" customHeight="1">
      <c r="B135" s="50"/>
      <c r="C135" s="50"/>
      <c r="D135" s="50"/>
      <c r="E135" s="50"/>
      <c r="F135" s="50"/>
      <c r="G135" s="50"/>
      <c r="H135" s="50"/>
      <c r="I135" s="50"/>
      <c r="J135" s="356"/>
    </row>
    <row r="136" spans="2:10" s="8" customFormat="1" ht="20.100000000000001" customHeight="1">
      <c r="B136" s="50"/>
      <c r="C136" s="50"/>
      <c r="D136" s="50"/>
      <c r="E136" s="50"/>
      <c r="F136" s="50"/>
      <c r="G136" s="50"/>
      <c r="H136" s="50"/>
      <c r="I136" s="50"/>
      <c r="J136" s="356"/>
    </row>
    <row r="137" spans="2:10" s="8" customFormat="1" ht="20.100000000000001" customHeight="1">
      <c r="B137" s="50"/>
      <c r="C137" s="50"/>
      <c r="D137" s="50"/>
      <c r="E137" s="50"/>
      <c r="F137" s="50"/>
      <c r="G137" s="50"/>
      <c r="H137" s="50"/>
      <c r="I137" s="50"/>
      <c r="J137" s="356"/>
    </row>
    <row r="138" spans="2:10" s="8" customFormat="1" ht="20.100000000000001" customHeight="1">
      <c r="B138" s="50"/>
      <c r="C138" s="50"/>
      <c r="D138" s="50"/>
      <c r="E138" s="50"/>
      <c r="F138" s="50"/>
      <c r="G138" s="50"/>
      <c r="H138" s="50"/>
      <c r="I138" s="50"/>
      <c r="J138" s="356"/>
    </row>
    <row r="139" spans="2:10" s="8" customFormat="1" ht="20.100000000000001" customHeight="1">
      <c r="B139" s="50"/>
      <c r="C139" s="50"/>
      <c r="D139" s="50"/>
      <c r="E139" s="50"/>
      <c r="F139" s="50"/>
      <c r="G139" s="50"/>
      <c r="H139" s="50"/>
      <c r="I139" s="50"/>
      <c r="J139" s="356"/>
    </row>
    <row r="140" spans="2:10" s="8" customFormat="1" ht="20.100000000000001" customHeight="1">
      <c r="B140" s="50"/>
      <c r="C140" s="50"/>
      <c r="D140" s="50"/>
      <c r="E140" s="50"/>
      <c r="F140" s="50"/>
      <c r="G140" s="50"/>
      <c r="H140" s="50"/>
      <c r="I140" s="50"/>
      <c r="J140" s="356"/>
    </row>
    <row r="141" spans="2:10" s="8" customFormat="1" ht="20.100000000000001" customHeight="1">
      <c r="B141" s="50"/>
      <c r="C141" s="50"/>
      <c r="D141" s="50"/>
      <c r="E141" s="50"/>
      <c r="F141" s="50"/>
      <c r="G141" s="50"/>
      <c r="H141" s="50"/>
      <c r="I141" s="50"/>
      <c r="J141" s="356"/>
    </row>
    <row r="142" spans="2:10" s="8" customFormat="1" ht="20.100000000000001" customHeight="1">
      <c r="B142" s="50"/>
      <c r="C142" s="50"/>
      <c r="D142" s="50"/>
      <c r="E142" s="50"/>
      <c r="F142" s="50"/>
      <c r="G142" s="50"/>
      <c r="H142" s="50"/>
      <c r="I142" s="50"/>
      <c r="J142" s="356"/>
    </row>
    <row r="143" spans="2:10" s="8" customFormat="1" ht="20.100000000000001" customHeight="1">
      <c r="B143" s="50"/>
      <c r="C143" s="50"/>
      <c r="D143" s="50"/>
      <c r="E143" s="50"/>
      <c r="F143" s="50"/>
      <c r="G143" s="50"/>
      <c r="H143" s="50"/>
      <c r="I143" s="50"/>
      <c r="J143" s="356"/>
    </row>
    <row r="144" spans="2:10" s="8" customFormat="1" ht="20.100000000000001" customHeight="1">
      <c r="B144" s="50"/>
      <c r="C144" s="50"/>
      <c r="D144" s="50"/>
      <c r="E144" s="50"/>
      <c r="F144" s="50"/>
      <c r="G144" s="50"/>
      <c r="H144" s="50"/>
      <c r="I144" s="50"/>
      <c r="J144" s="356"/>
    </row>
    <row r="145" spans="2:10" s="8" customFormat="1" ht="20.100000000000001" customHeight="1">
      <c r="B145" s="50"/>
      <c r="C145" s="50"/>
      <c r="D145" s="50"/>
      <c r="E145" s="50"/>
      <c r="F145" s="50"/>
      <c r="G145" s="50"/>
      <c r="H145" s="50"/>
      <c r="I145" s="50"/>
      <c r="J145" s="356"/>
    </row>
    <row r="146" spans="2:10" s="8" customFormat="1" ht="20.100000000000001" customHeight="1">
      <c r="B146" s="50"/>
      <c r="C146" s="50"/>
      <c r="D146" s="50"/>
      <c r="E146" s="50"/>
      <c r="F146" s="50"/>
      <c r="G146" s="50"/>
      <c r="H146" s="50"/>
      <c r="I146" s="50"/>
      <c r="J146" s="356"/>
    </row>
    <row r="147" spans="2:10" s="8" customFormat="1" ht="20.100000000000001" customHeight="1">
      <c r="B147" s="50"/>
      <c r="C147" s="50"/>
      <c r="D147" s="50"/>
      <c r="E147" s="50"/>
      <c r="F147" s="50"/>
      <c r="G147" s="50"/>
      <c r="H147" s="50"/>
      <c r="I147" s="50"/>
      <c r="J147" s="356"/>
    </row>
    <row r="148" spans="2:10" s="8" customFormat="1" ht="20.100000000000001" customHeight="1">
      <c r="B148" s="50"/>
      <c r="C148" s="50"/>
      <c r="D148" s="50"/>
      <c r="E148" s="50"/>
      <c r="F148" s="50"/>
      <c r="G148" s="50"/>
      <c r="H148" s="50"/>
      <c r="I148" s="50"/>
      <c r="J148" s="356"/>
    </row>
    <row r="149" spans="2:10" s="8" customFormat="1" ht="20.100000000000001" customHeight="1">
      <c r="B149" s="50"/>
      <c r="C149" s="50"/>
      <c r="D149" s="50"/>
      <c r="E149" s="50"/>
      <c r="F149" s="50"/>
      <c r="G149" s="50"/>
      <c r="H149" s="50"/>
      <c r="I149" s="50"/>
      <c r="J149" s="356"/>
    </row>
    <row r="150" spans="2:10" s="8" customFormat="1" ht="20.100000000000001" customHeight="1">
      <c r="B150" s="50"/>
      <c r="C150" s="50"/>
      <c r="D150" s="50"/>
      <c r="E150" s="50"/>
      <c r="F150" s="50"/>
      <c r="G150" s="50"/>
      <c r="H150" s="50"/>
      <c r="I150" s="50"/>
      <c r="J150" s="356"/>
    </row>
    <row r="151" spans="2:10" s="8" customFormat="1" ht="20.100000000000001" customHeight="1">
      <c r="B151" s="50"/>
      <c r="C151" s="50"/>
      <c r="D151" s="50"/>
      <c r="E151" s="50"/>
      <c r="F151" s="50"/>
      <c r="G151" s="50"/>
      <c r="H151" s="50"/>
      <c r="I151" s="50"/>
      <c r="J151" s="356"/>
    </row>
    <row r="152" spans="2:10" s="8" customFormat="1" ht="20.100000000000001" customHeight="1">
      <c r="B152" s="50"/>
      <c r="C152" s="50"/>
      <c r="D152" s="50"/>
      <c r="E152" s="50"/>
      <c r="F152" s="50"/>
      <c r="G152" s="50"/>
      <c r="H152" s="50"/>
      <c r="I152" s="50"/>
      <c r="J152" s="356"/>
    </row>
    <row r="153" spans="2:10" s="8" customFormat="1" ht="20.100000000000001" customHeight="1">
      <c r="B153" s="50"/>
      <c r="C153" s="50"/>
      <c r="D153" s="50"/>
      <c r="E153" s="50"/>
      <c r="F153" s="50"/>
      <c r="G153" s="50"/>
      <c r="H153" s="50"/>
      <c r="I153" s="50"/>
      <c r="J153" s="356"/>
    </row>
    <row r="154" spans="2:10" s="8" customFormat="1" ht="20.100000000000001" customHeight="1">
      <c r="B154" s="50"/>
      <c r="C154" s="50"/>
      <c r="D154" s="50"/>
      <c r="E154" s="50"/>
      <c r="F154" s="50"/>
      <c r="G154" s="50"/>
      <c r="H154" s="50"/>
      <c r="I154" s="50"/>
      <c r="J154" s="356"/>
    </row>
    <row r="155" spans="2:10" s="8" customFormat="1" ht="20.100000000000001" customHeight="1">
      <c r="B155" s="50"/>
      <c r="C155" s="50"/>
      <c r="D155" s="50"/>
      <c r="E155" s="50"/>
      <c r="F155" s="50"/>
      <c r="G155" s="50"/>
      <c r="H155" s="50"/>
      <c r="I155" s="50"/>
      <c r="J155" s="356"/>
    </row>
    <row r="156" spans="2:10" s="8" customFormat="1" ht="20.100000000000001" customHeight="1">
      <c r="B156" s="50"/>
      <c r="C156" s="50"/>
      <c r="D156" s="50"/>
      <c r="E156" s="50"/>
      <c r="F156" s="50"/>
      <c r="G156" s="50"/>
      <c r="H156" s="50"/>
      <c r="I156" s="50"/>
      <c r="J156" s="356"/>
    </row>
    <row r="157" spans="2:10" s="8" customFormat="1" ht="20.100000000000001" customHeight="1">
      <c r="B157" s="50"/>
      <c r="C157" s="50"/>
      <c r="D157" s="50"/>
      <c r="E157" s="50"/>
      <c r="F157" s="50"/>
      <c r="G157" s="50"/>
      <c r="H157" s="50"/>
      <c r="I157" s="50"/>
      <c r="J157" s="356"/>
    </row>
    <row r="158" spans="2:10" s="8" customFormat="1" ht="20.100000000000001" customHeight="1">
      <c r="B158" s="50"/>
      <c r="C158" s="50"/>
      <c r="D158" s="50"/>
      <c r="E158" s="50"/>
      <c r="F158" s="50"/>
      <c r="G158" s="50"/>
      <c r="H158" s="50"/>
      <c r="I158" s="50"/>
      <c r="J158" s="356"/>
    </row>
    <row r="159" spans="2:10" s="8" customFormat="1" ht="20.100000000000001" customHeight="1">
      <c r="B159" s="50"/>
      <c r="C159" s="50"/>
      <c r="D159" s="50"/>
      <c r="E159" s="50"/>
      <c r="F159" s="50"/>
      <c r="G159" s="50"/>
      <c r="H159" s="50"/>
      <c r="I159" s="50"/>
      <c r="J159" s="356"/>
    </row>
    <row r="160" spans="2:10" s="8" customFormat="1" ht="20.100000000000001" customHeight="1">
      <c r="B160" s="50"/>
      <c r="C160" s="50"/>
      <c r="D160" s="50"/>
      <c r="E160" s="50"/>
      <c r="F160" s="50"/>
      <c r="G160" s="50"/>
      <c r="H160" s="50"/>
      <c r="I160" s="50"/>
      <c r="J160" s="356"/>
    </row>
    <row r="161" spans="2:10" s="8" customFormat="1" ht="20.100000000000001" customHeight="1">
      <c r="B161" s="50"/>
      <c r="C161" s="50"/>
      <c r="D161" s="50"/>
      <c r="E161" s="50"/>
      <c r="F161" s="50"/>
      <c r="G161" s="50"/>
      <c r="H161" s="50"/>
      <c r="I161" s="50"/>
      <c r="J161" s="356"/>
    </row>
    <row r="162" spans="2:10" s="8" customFormat="1" ht="20.100000000000001" customHeight="1">
      <c r="B162" s="50"/>
      <c r="C162" s="50"/>
      <c r="D162" s="50"/>
      <c r="E162" s="50"/>
      <c r="F162" s="50"/>
      <c r="G162" s="50"/>
      <c r="H162" s="50"/>
      <c r="I162" s="50"/>
      <c r="J162" s="356"/>
    </row>
    <row r="163" spans="2:10" s="8" customFormat="1" ht="20.100000000000001" customHeight="1">
      <c r="B163" s="50"/>
      <c r="C163" s="50"/>
      <c r="D163" s="50"/>
      <c r="E163" s="50"/>
      <c r="F163" s="50"/>
      <c r="G163" s="50"/>
      <c r="H163" s="50"/>
      <c r="I163" s="50"/>
      <c r="J163" s="356"/>
    </row>
    <row r="164" spans="2:10" s="8" customFormat="1" ht="20.100000000000001" customHeight="1">
      <c r="B164" s="50"/>
      <c r="C164" s="50"/>
      <c r="D164" s="50"/>
      <c r="E164" s="50"/>
      <c r="F164" s="50"/>
      <c r="G164" s="50"/>
      <c r="H164" s="50"/>
      <c r="I164" s="50"/>
      <c r="J164" s="356"/>
    </row>
    <row r="165" spans="2:10" s="8" customFormat="1" ht="20.100000000000001" customHeight="1">
      <c r="B165" s="50"/>
      <c r="C165" s="50"/>
      <c r="D165" s="50"/>
      <c r="E165" s="50"/>
      <c r="F165" s="50"/>
      <c r="G165" s="50"/>
      <c r="H165" s="50"/>
      <c r="I165" s="50"/>
      <c r="J165" s="356"/>
    </row>
    <row r="166" spans="2:10" s="8" customFormat="1" ht="20.100000000000001" customHeight="1">
      <c r="B166" s="50"/>
      <c r="C166" s="50"/>
      <c r="D166" s="50"/>
      <c r="E166" s="50"/>
      <c r="F166" s="50"/>
      <c r="G166" s="50"/>
      <c r="H166" s="50"/>
      <c r="I166" s="50"/>
      <c r="J166" s="356"/>
    </row>
    <row r="167" spans="2:10" s="8" customFormat="1" ht="20.100000000000001" customHeight="1">
      <c r="B167" s="50"/>
      <c r="C167" s="50"/>
      <c r="D167" s="50"/>
      <c r="E167" s="50"/>
      <c r="F167" s="50"/>
      <c r="G167" s="50"/>
      <c r="H167" s="50"/>
      <c r="I167" s="50"/>
      <c r="J167" s="356"/>
    </row>
    <row r="168" spans="2:10" s="8" customFormat="1" ht="20.100000000000001" customHeight="1">
      <c r="B168" s="50"/>
      <c r="C168" s="50"/>
      <c r="D168" s="50"/>
      <c r="E168" s="50"/>
      <c r="F168" s="50"/>
      <c r="G168" s="50"/>
      <c r="H168" s="50"/>
      <c r="I168" s="50"/>
      <c r="J168" s="356"/>
    </row>
    <row r="169" spans="2:10" s="8" customFormat="1" ht="20.100000000000001" customHeight="1">
      <c r="B169" s="50"/>
      <c r="C169" s="50"/>
      <c r="D169" s="50"/>
      <c r="E169" s="50"/>
      <c r="F169" s="50"/>
      <c r="G169" s="50"/>
      <c r="H169" s="50"/>
      <c r="I169" s="50"/>
      <c r="J169" s="356"/>
    </row>
    <row r="170" spans="2:10" s="8" customFormat="1" ht="20.100000000000001" customHeight="1">
      <c r="B170" s="50"/>
      <c r="C170" s="50"/>
      <c r="D170" s="50"/>
      <c r="E170" s="50"/>
      <c r="F170" s="50"/>
      <c r="G170" s="50"/>
      <c r="H170" s="50"/>
      <c r="I170" s="50"/>
      <c r="J170" s="356"/>
    </row>
    <row r="171" spans="2:10" s="8" customFormat="1" ht="20.100000000000001" customHeight="1">
      <c r="B171" s="50"/>
      <c r="C171" s="50"/>
      <c r="D171" s="50"/>
      <c r="E171" s="50"/>
      <c r="F171" s="50"/>
      <c r="G171" s="50"/>
      <c r="H171" s="50"/>
      <c r="I171" s="50"/>
      <c r="J171" s="356"/>
    </row>
    <row r="172" spans="2:10" s="8" customFormat="1" ht="20.100000000000001" customHeight="1">
      <c r="B172" s="50"/>
      <c r="C172" s="50"/>
      <c r="D172" s="50"/>
      <c r="E172" s="50"/>
      <c r="F172" s="50"/>
      <c r="G172" s="50"/>
      <c r="H172" s="50"/>
      <c r="I172" s="50"/>
      <c r="J172" s="356"/>
    </row>
    <row r="173" spans="2:10" s="8" customFormat="1" ht="20.100000000000001" customHeight="1">
      <c r="B173" s="50"/>
      <c r="C173" s="50"/>
      <c r="D173" s="50"/>
      <c r="E173" s="50"/>
      <c r="F173" s="50"/>
      <c r="G173" s="50"/>
      <c r="H173" s="50"/>
      <c r="I173" s="50"/>
      <c r="J173" s="356"/>
    </row>
    <row r="174" spans="2:10" s="8" customFormat="1" ht="20.100000000000001" customHeight="1">
      <c r="B174" s="50"/>
      <c r="C174" s="50"/>
      <c r="D174" s="50"/>
      <c r="E174" s="50"/>
      <c r="F174" s="50"/>
      <c r="G174" s="50"/>
      <c r="H174" s="50"/>
      <c r="I174" s="50"/>
      <c r="J174" s="356"/>
    </row>
    <row r="175" spans="2:10" s="8" customFormat="1" ht="20.100000000000001" customHeight="1">
      <c r="B175" s="50"/>
      <c r="C175" s="50"/>
      <c r="D175" s="50"/>
      <c r="E175" s="50"/>
      <c r="F175" s="50"/>
      <c r="G175" s="50"/>
      <c r="H175" s="50"/>
      <c r="I175" s="50"/>
      <c r="J175" s="356"/>
    </row>
    <row r="176" spans="2:10" s="8" customFormat="1" ht="20.100000000000001" customHeight="1">
      <c r="B176" s="50"/>
      <c r="C176" s="50"/>
      <c r="D176" s="50"/>
      <c r="E176" s="50"/>
      <c r="F176" s="50"/>
      <c r="G176" s="50"/>
      <c r="H176" s="50"/>
      <c r="I176" s="50"/>
      <c r="J176" s="356"/>
    </row>
    <row r="177" spans="2:10" s="8" customFormat="1" ht="20.100000000000001" customHeight="1">
      <c r="B177" s="50"/>
      <c r="C177" s="50"/>
      <c r="D177" s="50"/>
      <c r="E177" s="50"/>
      <c r="F177" s="50"/>
      <c r="G177" s="50"/>
      <c r="H177" s="50"/>
      <c r="I177" s="50"/>
      <c r="J177" s="356"/>
    </row>
    <row r="178" spans="2:10" s="8" customFormat="1" ht="20.100000000000001" customHeight="1">
      <c r="B178" s="50"/>
      <c r="C178" s="50"/>
      <c r="D178" s="50"/>
      <c r="E178" s="50"/>
      <c r="F178" s="50"/>
      <c r="G178" s="50"/>
      <c r="H178" s="50"/>
      <c r="I178" s="50"/>
      <c r="J178" s="356"/>
    </row>
    <row r="179" spans="2:10" s="8" customFormat="1" ht="20.100000000000001" customHeight="1">
      <c r="B179" s="50"/>
      <c r="C179" s="50"/>
      <c r="D179" s="50"/>
      <c r="E179" s="50"/>
      <c r="F179" s="50"/>
      <c r="G179" s="50"/>
      <c r="H179" s="50"/>
      <c r="I179" s="50"/>
      <c r="J179" s="356"/>
    </row>
    <row r="180" spans="2:10" s="8" customFormat="1" ht="20.100000000000001" customHeight="1">
      <c r="B180" s="50"/>
      <c r="C180" s="50"/>
      <c r="D180" s="50"/>
      <c r="E180" s="50"/>
      <c r="F180" s="50"/>
      <c r="G180" s="50"/>
      <c r="H180" s="50"/>
      <c r="I180" s="50"/>
      <c r="J180" s="356"/>
    </row>
    <row r="181" spans="2:10" s="8" customFormat="1" ht="20.100000000000001" customHeight="1">
      <c r="B181" s="50"/>
      <c r="C181" s="50"/>
      <c r="D181" s="50"/>
      <c r="E181" s="50"/>
      <c r="F181" s="50"/>
      <c r="G181" s="50"/>
      <c r="H181" s="50"/>
      <c r="I181" s="50"/>
      <c r="J181" s="356"/>
    </row>
    <row r="182" spans="2:10" s="8" customFormat="1" ht="20.100000000000001" customHeight="1">
      <c r="B182" s="50"/>
      <c r="C182" s="50"/>
      <c r="D182" s="50"/>
      <c r="E182" s="50"/>
      <c r="F182" s="50"/>
      <c r="G182" s="50"/>
      <c r="H182" s="50"/>
      <c r="I182" s="50"/>
      <c r="J182" s="356"/>
    </row>
    <row r="183" spans="2:10" s="8" customFormat="1" ht="20.100000000000001" customHeight="1">
      <c r="B183" s="50"/>
      <c r="C183" s="50"/>
      <c r="D183" s="50"/>
      <c r="E183" s="50"/>
      <c r="F183" s="50"/>
      <c r="G183" s="50"/>
      <c r="H183" s="50"/>
      <c r="I183" s="50"/>
      <c r="J183" s="356"/>
    </row>
    <row r="184" spans="2:10" s="8" customFormat="1" ht="20.100000000000001" customHeight="1">
      <c r="B184" s="50"/>
      <c r="C184" s="50"/>
      <c r="D184" s="50"/>
      <c r="E184" s="50"/>
      <c r="F184" s="50"/>
      <c r="G184" s="50"/>
      <c r="H184" s="50"/>
      <c r="I184" s="50"/>
      <c r="J184" s="356"/>
    </row>
    <row r="185" spans="2:10" s="8" customFormat="1" ht="20.100000000000001" customHeight="1">
      <c r="B185" s="50"/>
      <c r="C185" s="50"/>
      <c r="D185" s="50"/>
      <c r="E185" s="50"/>
      <c r="F185" s="50"/>
      <c r="G185" s="50"/>
      <c r="H185" s="50"/>
      <c r="I185" s="50"/>
      <c r="J185" s="356"/>
    </row>
    <row r="186" spans="2:10" s="8" customFormat="1" ht="20.100000000000001" customHeight="1">
      <c r="B186" s="50"/>
      <c r="C186" s="50"/>
      <c r="D186" s="50"/>
      <c r="E186" s="50"/>
      <c r="F186" s="50"/>
      <c r="G186" s="50"/>
      <c r="H186" s="50"/>
      <c r="I186" s="50"/>
      <c r="J186" s="356"/>
    </row>
    <row r="187" spans="2:10" s="8" customFormat="1" ht="20.100000000000001" customHeight="1">
      <c r="B187" s="50"/>
      <c r="C187" s="50"/>
      <c r="D187" s="50"/>
      <c r="E187" s="50"/>
      <c r="F187" s="50"/>
      <c r="G187" s="50"/>
      <c r="H187" s="50"/>
      <c r="I187" s="50"/>
      <c r="J187" s="356"/>
    </row>
    <row r="188" spans="2:10" s="8" customFormat="1" ht="20.100000000000001" customHeight="1">
      <c r="B188" s="50"/>
      <c r="C188" s="50"/>
      <c r="D188" s="50"/>
      <c r="E188" s="50"/>
      <c r="F188" s="50"/>
      <c r="G188" s="50"/>
      <c r="H188" s="50"/>
      <c r="I188" s="50"/>
      <c r="J188" s="356"/>
    </row>
    <row r="189" spans="2:10" s="8" customFormat="1" ht="20.100000000000001" customHeight="1">
      <c r="B189" s="50"/>
      <c r="C189" s="50"/>
      <c r="D189" s="50"/>
      <c r="E189" s="50"/>
      <c r="F189" s="50"/>
      <c r="G189" s="50"/>
      <c r="H189" s="50"/>
      <c r="I189" s="50"/>
      <c r="J189" s="356"/>
    </row>
    <row r="190" spans="2:10" s="8" customFormat="1" ht="20.100000000000001" customHeight="1">
      <c r="B190" s="50"/>
      <c r="C190" s="50"/>
      <c r="D190" s="50"/>
      <c r="E190" s="50"/>
      <c r="F190" s="50"/>
      <c r="G190" s="50"/>
      <c r="H190" s="50"/>
      <c r="I190" s="50"/>
      <c r="J190" s="356"/>
    </row>
    <row r="191" spans="2:10" s="8" customFormat="1" ht="20.100000000000001" customHeight="1">
      <c r="B191" s="50"/>
      <c r="C191" s="50"/>
      <c r="D191" s="50"/>
      <c r="E191" s="50"/>
      <c r="F191" s="50"/>
      <c r="G191" s="50"/>
      <c r="H191" s="50"/>
      <c r="I191" s="50"/>
      <c r="J191" s="356"/>
    </row>
    <row r="192" spans="2:10"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row r="304" ht="20.100000000000001" customHeight="1"/>
    <row r="305" ht="20.100000000000001" customHeight="1"/>
    <row r="306" ht="20.100000000000001" customHeight="1"/>
    <row r="307" ht="20.100000000000001" customHeight="1"/>
    <row r="308" ht="20.100000000000001" customHeight="1"/>
    <row r="309" ht="20.100000000000001" customHeight="1"/>
    <row r="310" ht="20.100000000000001" customHeight="1"/>
    <row r="311" ht="20.100000000000001" customHeight="1"/>
    <row r="312" ht="20.100000000000001" customHeight="1"/>
    <row r="313" ht="20.100000000000001" customHeight="1"/>
    <row r="314" ht="20.100000000000001" customHeight="1"/>
    <row r="315" ht="20.100000000000001" customHeight="1"/>
    <row r="316" ht="20.100000000000001" customHeight="1"/>
    <row r="317" ht="20.100000000000001" customHeight="1"/>
    <row r="318" ht="20.100000000000001" customHeight="1"/>
    <row r="319" ht="20.100000000000001" customHeight="1"/>
    <row r="320" ht="20.100000000000001" customHeight="1"/>
    <row r="321" ht="20.100000000000001" customHeight="1"/>
    <row r="322" ht="20.100000000000001" customHeight="1"/>
    <row r="323" ht="20.100000000000001" customHeight="1"/>
    <row r="324" ht="20.100000000000001" customHeight="1"/>
    <row r="325" ht="20.100000000000001" customHeight="1"/>
    <row r="326" ht="20.100000000000001" customHeight="1"/>
    <row r="327" ht="20.100000000000001" customHeight="1"/>
    <row r="328" ht="20.100000000000001" customHeight="1"/>
    <row r="329" ht="20.100000000000001" customHeight="1"/>
    <row r="330" ht="20.100000000000001" customHeight="1"/>
    <row r="331" ht="20.100000000000001" customHeight="1"/>
    <row r="332" ht="20.100000000000001" customHeight="1"/>
    <row r="333" ht="20.100000000000001" customHeight="1"/>
    <row r="334" ht="20.100000000000001" customHeight="1"/>
    <row r="335" ht="20.100000000000001" customHeight="1"/>
    <row r="336" ht="20.100000000000001" customHeight="1"/>
    <row r="337" ht="20.100000000000001" customHeight="1"/>
    <row r="338" ht="20.100000000000001" customHeight="1"/>
    <row r="339" ht="20.100000000000001" customHeight="1"/>
    <row r="340" ht="20.100000000000001" customHeight="1"/>
    <row r="341" ht="20.100000000000001" customHeight="1"/>
    <row r="342" ht="20.100000000000001" customHeight="1"/>
    <row r="343" ht="20.100000000000001" customHeight="1"/>
    <row r="344" ht="20.100000000000001" customHeight="1"/>
    <row r="345" ht="20.100000000000001" customHeight="1"/>
    <row r="346" ht="20.100000000000001" customHeight="1"/>
    <row r="347" ht="20.100000000000001" customHeight="1"/>
    <row r="348" ht="20.100000000000001" customHeight="1"/>
    <row r="349" ht="20.100000000000001" customHeight="1"/>
    <row r="350" ht="20.100000000000001" customHeight="1"/>
    <row r="351" ht="20.100000000000001" customHeight="1"/>
    <row r="352" ht="20.100000000000001" customHeight="1"/>
    <row r="353" ht="20.100000000000001" customHeight="1"/>
    <row r="354" ht="20.100000000000001" customHeight="1"/>
    <row r="355" ht="20.100000000000001" customHeight="1"/>
    <row r="356" ht="20.100000000000001" customHeight="1"/>
    <row r="357" ht="20.100000000000001" customHeight="1"/>
    <row r="358" ht="20.100000000000001" customHeight="1"/>
    <row r="359" ht="20.100000000000001" customHeight="1"/>
    <row r="360" ht="20.100000000000001" customHeight="1"/>
    <row r="361" ht="20.100000000000001" customHeight="1"/>
    <row r="362" ht="20.100000000000001" customHeight="1"/>
    <row r="363" ht="20.100000000000001" customHeight="1"/>
    <row r="364" ht="20.100000000000001" customHeight="1"/>
    <row r="365" ht="20.100000000000001" customHeight="1"/>
    <row r="366" ht="20.100000000000001" customHeight="1"/>
    <row r="367" ht="20.100000000000001" customHeight="1"/>
    <row r="368" ht="20.100000000000001" customHeight="1"/>
    <row r="369" ht="20.100000000000001" customHeight="1"/>
    <row r="370" ht="20.100000000000001" customHeight="1"/>
    <row r="371" ht="20.100000000000001" customHeight="1"/>
    <row r="372" ht="20.100000000000001" customHeight="1"/>
    <row r="373" ht="20.100000000000001" customHeight="1"/>
    <row r="374" ht="20.100000000000001" customHeight="1"/>
    <row r="375" ht="20.100000000000001" customHeight="1"/>
  </sheetData>
  <pageMargins left="0.98425196850393704" right="0.98425196850393704" top="0.94488188976377996" bottom="1.49606299212598" header="0.511811023622047" footer="1.1811023622047201"/>
  <pageSetup paperSize="9" firstPageNumber="419" orientation="portrait" useFirstPageNumber="1" r:id="rId1"/>
  <headerFooter alignWithMargins="0">
    <oddFooter>&amp;C&amp;"-,Bold"Nông nghiệp, lâm nghiệp và thủy sản -&amp;"-,Regular" &amp;"-,Italic"Agriculture, forestry and fishing&amp;"-,Regular"           &amp;20&amp;P</oddFooter>
  </headerFooter>
  <legacy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73"/>
  <sheetViews>
    <sheetView topLeftCell="H1" zoomScale="98" zoomScaleNormal="98" workbookViewId="0">
      <selection activeCell="Z6" sqref="Z6"/>
    </sheetView>
  </sheetViews>
  <sheetFormatPr defaultRowHeight="15.95" customHeight="1"/>
  <cols>
    <col min="1" max="1" width="26.28515625" style="10" customWidth="1"/>
    <col min="2" max="2" width="10.42578125" style="10" hidden="1" customWidth="1"/>
    <col min="3" max="3" width="10.28515625" style="10" hidden="1" customWidth="1"/>
    <col min="4" max="4" width="12.28515625" style="10" hidden="1" customWidth="1"/>
    <col min="5" max="5" width="11.42578125" style="10" customWidth="1"/>
    <col min="6" max="7" width="11.7109375" style="10" customWidth="1"/>
    <col min="8" max="9" width="11.85546875" style="10" customWidth="1"/>
    <col min="10" max="10" width="0.5703125" style="10" customWidth="1"/>
    <col min="11" max="11" width="4.140625" style="10" customWidth="1"/>
    <col min="13" max="13" width="6.28515625" style="10" customWidth="1"/>
    <col min="14" max="16384" width="9.140625" style="10"/>
  </cols>
  <sheetData>
    <row r="1" spans="1:12" s="3" customFormat="1" ht="24" customHeight="1">
      <c r="A1" s="1" t="s">
        <v>702</v>
      </c>
      <c r="B1" s="1"/>
      <c r="F1" s="384"/>
      <c r="G1" s="384"/>
      <c r="H1" s="384"/>
      <c r="I1" s="384"/>
      <c r="L1"/>
    </row>
    <row r="2" spans="1:12" s="3" customFormat="1" ht="20.100000000000001" customHeight="1">
      <c r="A2" s="6" t="s">
        <v>81</v>
      </c>
      <c r="B2" s="1"/>
      <c r="F2" s="384"/>
      <c r="G2" s="384"/>
      <c r="H2" s="384"/>
      <c r="I2" s="384"/>
      <c r="L2"/>
    </row>
    <row r="3" spans="1:12" s="3" customFormat="1" ht="7.5" customHeight="1">
      <c r="A3" s="114"/>
      <c r="B3" s="114"/>
      <c r="F3" s="10"/>
      <c r="G3" s="10"/>
      <c r="H3" s="10"/>
      <c r="I3" s="10"/>
      <c r="L3"/>
    </row>
    <row r="4" spans="1:12" ht="4.5" customHeight="1">
      <c r="A4" s="115"/>
      <c r="B4" s="7"/>
    </row>
    <row r="5" spans="1:12" ht="24" customHeight="1">
      <c r="A5" s="356"/>
      <c r="B5" s="12">
        <v>2010</v>
      </c>
      <c r="C5" s="12">
        <v>2014</v>
      </c>
      <c r="D5" s="12">
        <v>2015</v>
      </c>
      <c r="E5" s="12">
        <v>2016</v>
      </c>
      <c r="F5" s="12">
        <v>2017</v>
      </c>
      <c r="G5" s="12">
        <v>2018</v>
      </c>
      <c r="H5" s="12">
        <v>2019</v>
      </c>
      <c r="I5" s="12">
        <v>2020</v>
      </c>
    </row>
    <row r="6" spans="1:12" ht="18.75" customHeight="1">
      <c r="A6" s="355" t="s">
        <v>765</v>
      </c>
      <c r="B6" s="115"/>
      <c r="D6" s="356"/>
      <c r="E6" s="356"/>
      <c r="F6" s="356"/>
      <c r="G6" s="356"/>
      <c r="H6" s="356"/>
    </row>
    <row r="7" spans="1:12" ht="18.75" customHeight="1">
      <c r="A7" s="396" t="s">
        <v>82</v>
      </c>
      <c r="B7" s="116">
        <v>18996</v>
      </c>
      <c r="C7" s="116">
        <v>15748</v>
      </c>
      <c r="D7" s="116">
        <v>15849</v>
      </c>
      <c r="E7" s="116">
        <v>14959</v>
      </c>
      <c r="F7" s="116">
        <v>14709</v>
      </c>
      <c r="G7" s="116">
        <v>14924</v>
      </c>
      <c r="H7" s="116">
        <v>13834</v>
      </c>
      <c r="I7" s="116">
        <v>13165</v>
      </c>
      <c r="L7" t="s">
        <v>632</v>
      </c>
    </row>
    <row r="8" spans="1:12" ht="18.75" customHeight="1">
      <c r="A8" s="396" t="s">
        <v>83</v>
      </c>
      <c r="B8" s="116">
        <v>73694</v>
      </c>
      <c r="C8" s="116">
        <v>76684</v>
      </c>
      <c r="D8" s="116">
        <v>85497</v>
      </c>
      <c r="E8" s="116">
        <v>96027</v>
      </c>
      <c r="F8" s="116">
        <v>105345</v>
      </c>
      <c r="G8" s="116">
        <v>106874</v>
      </c>
      <c r="H8" s="116">
        <v>96528</v>
      </c>
      <c r="I8" s="116">
        <v>96634</v>
      </c>
      <c r="L8" t="s">
        <v>633</v>
      </c>
    </row>
    <row r="9" spans="1:12" ht="18.75" customHeight="1">
      <c r="A9" s="396" t="s">
        <v>84</v>
      </c>
      <c r="B9" s="116">
        <v>336463</v>
      </c>
      <c r="C9" s="116">
        <v>364257</v>
      </c>
      <c r="D9" s="116">
        <v>381518</v>
      </c>
      <c r="E9" s="116">
        <v>436261</v>
      </c>
      <c r="F9" s="116">
        <v>420709</v>
      </c>
      <c r="G9" s="116">
        <v>425964</v>
      </c>
      <c r="H9" s="116">
        <v>350854</v>
      </c>
      <c r="I9" s="116">
        <v>364170</v>
      </c>
      <c r="L9" t="s">
        <v>634</v>
      </c>
    </row>
    <row r="10" spans="1:12" ht="18.75" customHeight="1">
      <c r="A10" s="396" t="s">
        <v>85</v>
      </c>
      <c r="B10" s="116">
        <v>1141</v>
      </c>
      <c r="C10" s="116">
        <v>663</v>
      </c>
      <c r="D10" s="116">
        <v>576</v>
      </c>
      <c r="E10" s="116">
        <v>564</v>
      </c>
      <c r="F10" s="116">
        <v>462</v>
      </c>
      <c r="G10" s="116">
        <v>419</v>
      </c>
      <c r="H10" s="116">
        <v>360</v>
      </c>
      <c r="I10" s="116">
        <v>349</v>
      </c>
    </row>
    <row r="11" spans="1:12" ht="18.75" customHeight="1">
      <c r="A11" s="396" t="s">
        <v>86</v>
      </c>
      <c r="B11" s="116">
        <v>7758</v>
      </c>
      <c r="C11" s="116">
        <v>7120</v>
      </c>
      <c r="D11" s="116">
        <v>11422</v>
      </c>
      <c r="E11" s="116">
        <v>13254</v>
      </c>
      <c r="F11" s="116">
        <v>16186</v>
      </c>
      <c r="G11" s="116">
        <v>14260</v>
      </c>
      <c r="H11" s="116">
        <v>12707</v>
      </c>
      <c r="I11" s="116">
        <v>12455</v>
      </c>
      <c r="L11" t="s">
        <v>637</v>
      </c>
    </row>
    <row r="12" spans="1:12" ht="33" customHeight="1">
      <c r="A12" s="396" t="s">
        <v>87</v>
      </c>
      <c r="B12" s="117">
        <f>'193'!B7</f>
        <v>2950.55</v>
      </c>
      <c r="C12" s="117">
        <f>'193'!C7</f>
        <v>4418.43</v>
      </c>
      <c r="D12" s="117">
        <f>'193'!D7</f>
        <v>4449.7999999999993</v>
      </c>
      <c r="E12" s="117">
        <v>5693</v>
      </c>
      <c r="F12" s="117">
        <v>5800.0000000000009</v>
      </c>
      <c r="G12" s="117">
        <v>6801.4</v>
      </c>
      <c r="H12" s="117">
        <v>10028.759000000002</v>
      </c>
      <c r="I12" s="117">
        <v>11415.800000000001</v>
      </c>
      <c r="L12" t="s">
        <v>635</v>
      </c>
    </row>
    <row r="13" spans="1:12" ht="26.25" customHeight="1">
      <c r="A13" s="397" t="s">
        <v>88</v>
      </c>
      <c r="B13" s="117">
        <f>'194'!B7</f>
        <v>2327.9</v>
      </c>
      <c r="C13" s="117">
        <f>'194'!C7</f>
        <v>2917.35</v>
      </c>
      <c r="D13" s="117">
        <f>'194'!D7</f>
        <v>2939</v>
      </c>
      <c r="E13" s="117">
        <v>3434.9</v>
      </c>
      <c r="F13" s="117">
        <v>3097.9</v>
      </c>
      <c r="G13" s="117">
        <v>3281.4500000000003</v>
      </c>
      <c r="H13" s="117">
        <v>4703.8</v>
      </c>
      <c r="I13" s="117">
        <v>5392.2</v>
      </c>
      <c r="L13" t="s">
        <v>636</v>
      </c>
    </row>
    <row r="14" spans="1:12" ht="34.5" customHeight="1">
      <c r="A14" s="396" t="s">
        <v>89</v>
      </c>
      <c r="B14" s="117">
        <v>167.6</v>
      </c>
      <c r="C14" s="117">
        <v>307</v>
      </c>
      <c r="D14" s="117">
        <v>261</v>
      </c>
      <c r="E14" s="117">
        <v>2258.1</v>
      </c>
      <c r="F14" s="117">
        <v>374.9</v>
      </c>
      <c r="G14" s="117">
        <v>279.38000000000005</v>
      </c>
      <c r="H14" s="117">
        <v>477.23600000000005</v>
      </c>
      <c r="I14" s="117">
        <v>752.7</v>
      </c>
    </row>
    <row r="15" spans="1:12" ht="25.5" customHeight="1">
      <c r="A15" s="355" t="s">
        <v>766</v>
      </c>
      <c r="B15" s="383"/>
      <c r="C15" s="383"/>
      <c r="D15" s="383"/>
      <c r="E15" s="356"/>
      <c r="F15" s="356"/>
      <c r="G15" s="356"/>
      <c r="H15" s="356"/>
      <c r="I15" s="356"/>
    </row>
    <row r="16" spans="1:12" ht="18.75" customHeight="1">
      <c r="A16" s="396" t="s">
        <v>90</v>
      </c>
      <c r="B16" s="117">
        <v>1056.5</v>
      </c>
      <c r="C16" s="117">
        <v>1080.5</v>
      </c>
      <c r="D16" s="117">
        <f>'[24]195'!G7</f>
        <v>995.2600000000001</v>
      </c>
      <c r="E16" s="117">
        <v>1019.4600000000002</v>
      </c>
      <c r="F16" s="117">
        <v>1059.9000000000001</v>
      </c>
      <c r="G16" s="117">
        <v>1123</v>
      </c>
      <c r="H16" s="117">
        <v>1021.2</v>
      </c>
      <c r="I16" s="117">
        <v>986.80000000000007</v>
      </c>
      <c r="L16" t="s">
        <v>638</v>
      </c>
    </row>
    <row r="17" spans="1:12" ht="24.75" customHeight="1">
      <c r="A17" s="398" t="s">
        <v>91</v>
      </c>
      <c r="B17" s="117"/>
      <c r="C17" s="117"/>
      <c r="D17" s="117"/>
      <c r="E17" s="117"/>
      <c r="F17" s="117"/>
      <c r="G17" s="117"/>
      <c r="H17" s="117"/>
      <c r="I17" s="117"/>
    </row>
    <row r="18" spans="1:12" ht="18.75" customHeight="1">
      <c r="A18" s="397" t="s">
        <v>92</v>
      </c>
      <c r="B18" s="117">
        <v>5240.7000000000007</v>
      </c>
      <c r="C18" s="117">
        <v>3754.2</v>
      </c>
      <c r="D18" s="117">
        <f>'[24]196'!G7</f>
        <v>3843.3999999999996</v>
      </c>
      <c r="E18" s="117">
        <v>4159.3</v>
      </c>
      <c r="F18" s="117">
        <v>4896.6000000000004</v>
      </c>
      <c r="G18" s="117">
        <v>5207.3999999999996</v>
      </c>
      <c r="H18" s="117">
        <v>5854.5</v>
      </c>
      <c r="I18" s="117">
        <v>5722.7000000000007</v>
      </c>
      <c r="L18" t="s">
        <v>639</v>
      </c>
    </row>
    <row r="19" spans="1:12" ht="18.75" customHeight="1">
      <c r="A19" s="398" t="s">
        <v>93</v>
      </c>
      <c r="B19" s="117"/>
      <c r="C19" s="117"/>
      <c r="D19" s="117"/>
      <c r="E19" s="117"/>
      <c r="F19" s="117"/>
      <c r="G19" s="117"/>
      <c r="H19" s="117"/>
      <c r="I19" s="117"/>
    </row>
    <row r="20" spans="1:12" ht="18.75" customHeight="1">
      <c r="A20" s="397" t="s">
        <v>94</v>
      </c>
      <c r="B20" s="117">
        <v>47676</v>
      </c>
      <c r="C20" s="117">
        <v>66324</v>
      </c>
      <c r="D20" s="117">
        <v>65877</v>
      </c>
      <c r="E20" s="117">
        <v>73772.3</v>
      </c>
      <c r="F20" s="117">
        <v>80714.799999999988</v>
      </c>
      <c r="G20" s="117">
        <v>83648.199999999983</v>
      </c>
      <c r="H20" s="117">
        <v>77762.900000000009</v>
      </c>
      <c r="I20" s="117">
        <v>64355.80000000001</v>
      </c>
      <c r="L20" t="s">
        <v>640</v>
      </c>
    </row>
    <row r="21" spans="1:12" ht="18.75" customHeight="1">
      <c r="A21" s="398" t="s">
        <v>95</v>
      </c>
      <c r="B21" s="117"/>
      <c r="C21" s="117"/>
      <c r="D21" s="117"/>
      <c r="E21" s="117"/>
      <c r="F21" s="117"/>
      <c r="G21" s="117"/>
      <c r="H21" s="117"/>
      <c r="I21" s="117"/>
    </row>
    <row r="22" spans="1:12" ht="18.75" customHeight="1">
      <c r="A22" s="397" t="s">
        <v>96</v>
      </c>
      <c r="B22" s="117">
        <v>7387.1</v>
      </c>
      <c r="C22" s="117">
        <v>9775.2000000000007</v>
      </c>
      <c r="D22" s="117">
        <v>9819</v>
      </c>
      <c r="E22" s="117">
        <v>11499</v>
      </c>
      <c r="F22" s="117">
        <v>12752.6</v>
      </c>
      <c r="G22" s="117">
        <v>13624.800000000001</v>
      </c>
      <c r="H22" s="117">
        <v>15316.765625264999</v>
      </c>
      <c r="I22" s="117">
        <v>21467.399999999998</v>
      </c>
    </row>
    <row r="23" spans="1:12" ht="18.75" customHeight="1">
      <c r="A23" s="398" t="s">
        <v>97</v>
      </c>
      <c r="B23" s="117"/>
      <c r="C23" s="117"/>
      <c r="D23" s="117"/>
      <c r="E23" s="117"/>
      <c r="F23" s="117"/>
      <c r="G23" s="117"/>
      <c r="H23" s="117"/>
      <c r="I23" s="117"/>
    </row>
    <row r="24" spans="1:12" ht="18.75" customHeight="1">
      <c r="A24" s="397" t="s">
        <v>98</v>
      </c>
      <c r="B24" s="117">
        <v>6936.8</v>
      </c>
      <c r="C24" s="117">
        <v>8649</v>
      </c>
      <c r="D24" s="117">
        <v>8539</v>
      </c>
      <c r="E24" s="117">
        <v>9681</v>
      </c>
      <c r="F24" s="117">
        <v>10754.9</v>
      </c>
      <c r="G24" s="117">
        <v>11490.7</v>
      </c>
      <c r="H24" s="117">
        <v>13608.777309764999</v>
      </c>
      <c r="I24" s="117">
        <v>5392.2</v>
      </c>
    </row>
    <row r="25" spans="1:12" ht="18.75" customHeight="1">
      <c r="A25" s="398" t="s">
        <v>99</v>
      </c>
      <c r="B25" s="117"/>
      <c r="C25" s="117"/>
      <c r="D25" s="117"/>
      <c r="E25" s="117"/>
      <c r="F25" s="117"/>
      <c r="G25" s="117"/>
      <c r="H25" s="117"/>
      <c r="I25" s="117"/>
    </row>
    <row r="26" spans="1:12" ht="18.75" customHeight="1">
      <c r="A26" s="397" t="s">
        <v>100</v>
      </c>
      <c r="B26" s="116">
        <v>87072</v>
      </c>
      <c r="C26" s="117">
        <v>195878</v>
      </c>
      <c r="D26" s="117">
        <v>218970</v>
      </c>
      <c r="E26" s="367">
        <v>226844</v>
      </c>
      <c r="F26" s="117">
        <v>272920</v>
      </c>
      <c r="G26" s="117">
        <v>286041.90000000002</v>
      </c>
      <c r="H26" s="117">
        <v>312907.76392199995</v>
      </c>
      <c r="I26" s="117">
        <v>346783.8</v>
      </c>
    </row>
    <row r="27" spans="1:12" ht="18.75" customHeight="1">
      <c r="A27" s="398" t="s">
        <v>101</v>
      </c>
      <c r="B27" s="117"/>
      <c r="C27" s="117"/>
      <c r="D27" s="117"/>
      <c r="E27" s="117"/>
      <c r="F27" s="117"/>
      <c r="G27" s="117"/>
      <c r="H27" s="117"/>
      <c r="I27" s="117"/>
    </row>
    <row r="28" spans="1:12" ht="18.75" customHeight="1">
      <c r="A28" s="397" t="s">
        <v>102</v>
      </c>
      <c r="B28" s="116">
        <v>7196</v>
      </c>
      <c r="C28" s="117">
        <v>40478.300000000003</v>
      </c>
      <c r="D28" s="117">
        <v>59991</v>
      </c>
      <c r="E28" s="117">
        <v>69884</v>
      </c>
      <c r="F28" s="117">
        <v>75485</v>
      </c>
      <c r="G28" s="117">
        <v>80268.899999999994</v>
      </c>
      <c r="H28" s="117">
        <v>86852.81</v>
      </c>
      <c r="I28" s="117">
        <v>96765.2</v>
      </c>
    </row>
    <row r="29" spans="1:12" ht="18.75" customHeight="1">
      <c r="A29" s="398" t="s">
        <v>103</v>
      </c>
      <c r="B29" s="117"/>
      <c r="C29" s="117"/>
      <c r="D29" s="117"/>
      <c r="E29" s="117"/>
      <c r="F29" s="117"/>
      <c r="G29" s="117"/>
      <c r="H29" s="117"/>
      <c r="I29" s="117"/>
    </row>
    <row r="30" spans="1:12" ht="18.75" customHeight="1">
      <c r="A30" s="397" t="s">
        <v>104</v>
      </c>
      <c r="B30" s="117">
        <v>747.8</v>
      </c>
      <c r="C30" s="117">
        <v>994.4</v>
      </c>
      <c r="D30" s="117">
        <v>1879</v>
      </c>
      <c r="E30" s="117">
        <v>2060</v>
      </c>
      <c r="F30" s="117">
        <v>1626.3</v>
      </c>
      <c r="G30" s="117">
        <v>1673.8</v>
      </c>
      <c r="H30" s="117">
        <v>1506.58</v>
      </c>
      <c r="I30" s="117">
        <v>1512.2</v>
      </c>
    </row>
    <row r="31" spans="1:12" ht="18.75" customHeight="1">
      <c r="A31" s="398" t="s">
        <v>105</v>
      </c>
      <c r="B31" s="117"/>
      <c r="C31" s="117"/>
      <c r="D31" s="117"/>
      <c r="E31" s="117"/>
      <c r="F31" s="117"/>
      <c r="G31" s="117"/>
      <c r="H31" s="117"/>
      <c r="I31" s="117"/>
    </row>
    <row r="32" spans="1:12" ht="18.75" customHeight="1">
      <c r="A32" s="397" t="s">
        <v>106</v>
      </c>
      <c r="B32" s="117">
        <v>3751</v>
      </c>
      <c r="C32" s="117">
        <v>4031.1</v>
      </c>
      <c r="D32" s="117">
        <v>4578.3</v>
      </c>
      <c r="E32" s="117">
        <v>4884</v>
      </c>
      <c r="F32" s="117">
        <v>5591</v>
      </c>
      <c r="G32" s="117">
        <v>6373.9</v>
      </c>
      <c r="H32" s="117">
        <v>10133</v>
      </c>
      <c r="I32" s="117">
        <v>13585.3</v>
      </c>
    </row>
    <row r="33" spans="1:12" ht="18.75" customHeight="1">
      <c r="A33" s="398" t="s">
        <v>107</v>
      </c>
      <c r="B33" s="360"/>
      <c r="C33" s="360"/>
      <c r="D33" s="360"/>
      <c r="E33" s="356"/>
      <c r="F33" s="356"/>
      <c r="G33" s="356"/>
      <c r="H33" s="356"/>
      <c r="I33" s="356"/>
    </row>
    <row r="34" spans="1:12" ht="10.5" customHeight="1">
      <c r="A34" s="123"/>
      <c r="B34" s="123"/>
      <c r="C34" s="123"/>
      <c r="D34" s="123"/>
      <c r="E34" s="123"/>
      <c r="F34" s="7"/>
      <c r="G34" s="7"/>
      <c r="H34" s="7"/>
      <c r="I34" s="7"/>
    </row>
    <row r="35" spans="1:12" s="125" customFormat="1" ht="11.25" customHeight="1">
      <c r="A35" s="519"/>
      <c r="B35" s="519"/>
      <c r="C35" s="519"/>
      <c r="D35" s="519"/>
      <c r="E35" s="519"/>
      <c r="F35" s="519"/>
      <c r="G35" s="519"/>
      <c r="H35" s="519"/>
      <c r="I35" s="519"/>
      <c r="L35"/>
    </row>
    <row r="36" spans="1:12" s="125" customFormat="1" ht="27.75" customHeight="1">
      <c r="A36" s="515" t="s">
        <v>829</v>
      </c>
      <c r="B36" s="127"/>
      <c r="C36" s="124"/>
      <c r="D36" s="124"/>
      <c r="E36" s="124"/>
      <c r="L36"/>
    </row>
    <row r="37" spans="1:12" ht="15.95" customHeight="1">
      <c r="A37" s="516" t="s">
        <v>830</v>
      </c>
      <c r="B37" s="126"/>
      <c r="C37" s="11"/>
      <c r="D37" s="11"/>
      <c r="E37" s="11"/>
    </row>
    <row r="38" spans="1:12" ht="15.95" customHeight="1">
      <c r="A38" s="11"/>
      <c r="B38" s="11"/>
      <c r="C38" s="11"/>
      <c r="D38" s="11"/>
      <c r="E38" s="11"/>
    </row>
    <row r="39" spans="1:12" ht="15.95" customHeight="1">
      <c r="A39" s="11"/>
      <c r="B39" s="11"/>
      <c r="C39" s="11"/>
      <c r="D39" s="11"/>
      <c r="E39" s="11"/>
    </row>
    <row r="40" spans="1:12" ht="15.95" customHeight="1">
      <c r="A40" s="11"/>
      <c r="B40" s="11"/>
      <c r="C40" s="11"/>
      <c r="D40" s="11"/>
      <c r="E40" s="11"/>
    </row>
    <row r="41" spans="1:12" ht="15.95" customHeight="1">
      <c r="A41" s="11"/>
      <c r="B41" s="11"/>
      <c r="C41" s="11"/>
      <c r="D41" s="11"/>
      <c r="E41" s="11"/>
    </row>
    <row r="42" spans="1:12" ht="15.95" customHeight="1">
      <c r="A42" s="11"/>
      <c r="B42" s="11"/>
      <c r="C42" s="11"/>
      <c r="D42" s="11"/>
      <c r="E42" s="11"/>
    </row>
    <row r="43" spans="1:12" ht="15.95" customHeight="1">
      <c r="A43" s="11"/>
      <c r="B43" s="11"/>
      <c r="C43" s="11"/>
      <c r="D43" s="11"/>
      <c r="E43" s="11"/>
    </row>
    <row r="44" spans="1:12" ht="15.95" customHeight="1">
      <c r="A44" s="11"/>
      <c r="B44" s="11"/>
      <c r="C44" s="11"/>
      <c r="D44" s="11"/>
      <c r="E44" s="11"/>
    </row>
    <row r="45" spans="1:12" ht="15.95" customHeight="1">
      <c r="A45" s="11"/>
      <c r="B45" s="11"/>
      <c r="C45" s="11"/>
      <c r="D45" s="11"/>
      <c r="E45" s="11"/>
    </row>
    <row r="46" spans="1:12" ht="15.95" customHeight="1">
      <c r="A46" s="11"/>
      <c r="B46" s="11"/>
      <c r="C46" s="11"/>
      <c r="D46" s="11"/>
      <c r="E46" s="11"/>
    </row>
    <row r="47" spans="1:12" ht="15.95" customHeight="1">
      <c r="A47" s="11"/>
      <c r="B47" s="11"/>
      <c r="C47" s="11"/>
      <c r="D47" s="11"/>
      <c r="E47" s="11"/>
    </row>
    <row r="48" spans="1:12" ht="15.95" customHeight="1">
      <c r="A48" s="11"/>
      <c r="B48" s="11"/>
      <c r="C48" s="11"/>
      <c r="D48" s="11"/>
      <c r="E48" s="11"/>
    </row>
    <row r="49" spans="1:5" ht="15.95" customHeight="1">
      <c r="A49" s="11"/>
      <c r="B49" s="11"/>
      <c r="C49" s="11"/>
      <c r="D49" s="11"/>
      <c r="E49" s="11"/>
    </row>
    <row r="50" spans="1:5" ht="15.95" customHeight="1">
      <c r="A50" s="11"/>
      <c r="B50" s="11"/>
      <c r="C50" s="11"/>
      <c r="D50" s="11"/>
      <c r="E50" s="11"/>
    </row>
    <row r="51" spans="1:5" ht="15.95" customHeight="1">
      <c r="A51" s="11"/>
      <c r="B51" s="11"/>
      <c r="C51" s="11"/>
      <c r="D51" s="11"/>
      <c r="E51" s="11"/>
    </row>
    <row r="52" spans="1:5" ht="15.95" customHeight="1">
      <c r="A52" s="11"/>
      <c r="B52" s="11"/>
      <c r="C52" s="11"/>
      <c r="D52" s="11"/>
      <c r="E52" s="11"/>
    </row>
    <row r="53" spans="1:5" ht="15.95" customHeight="1">
      <c r="A53" s="11"/>
      <c r="B53" s="11"/>
      <c r="C53" s="11"/>
      <c r="D53" s="11"/>
      <c r="E53" s="11"/>
    </row>
    <row r="54" spans="1:5" ht="15.95" customHeight="1">
      <c r="A54" s="11"/>
      <c r="B54" s="11"/>
      <c r="C54" s="11"/>
      <c r="D54" s="11"/>
      <c r="E54" s="11"/>
    </row>
    <row r="55" spans="1:5" ht="15.95" customHeight="1">
      <c r="A55" s="11"/>
      <c r="B55" s="11"/>
      <c r="C55" s="11"/>
      <c r="D55" s="11"/>
      <c r="E55" s="11"/>
    </row>
    <row r="56" spans="1:5" ht="15.95" customHeight="1">
      <c r="A56" s="11"/>
      <c r="B56" s="11"/>
      <c r="C56" s="11"/>
      <c r="D56" s="11"/>
      <c r="E56" s="11"/>
    </row>
    <row r="57" spans="1:5" ht="15.95" customHeight="1">
      <c r="A57" s="11"/>
      <c r="B57" s="11"/>
      <c r="C57" s="11"/>
      <c r="D57" s="11"/>
      <c r="E57" s="11"/>
    </row>
    <row r="58" spans="1:5" ht="15.95" customHeight="1">
      <c r="A58" s="11"/>
      <c r="B58" s="11"/>
      <c r="C58" s="11"/>
      <c r="D58" s="11"/>
      <c r="E58" s="11"/>
    </row>
    <row r="59" spans="1:5" ht="15.95" customHeight="1">
      <c r="A59" s="11"/>
      <c r="B59" s="11"/>
      <c r="C59" s="11"/>
      <c r="D59" s="11"/>
      <c r="E59" s="11"/>
    </row>
    <row r="60" spans="1:5" ht="15.95" customHeight="1">
      <c r="A60" s="11"/>
      <c r="B60" s="11"/>
      <c r="C60" s="11"/>
      <c r="D60" s="11"/>
      <c r="E60" s="11"/>
    </row>
    <row r="61" spans="1:5" ht="15.95" customHeight="1">
      <c r="A61" s="11"/>
      <c r="B61" s="11"/>
      <c r="C61" s="11"/>
      <c r="D61" s="11"/>
      <c r="E61" s="11"/>
    </row>
    <row r="62" spans="1:5" ht="15.95" customHeight="1">
      <c r="A62" s="11"/>
      <c r="B62" s="11"/>
      <c r="C62" s="11"/>
      <c r="D62" s="11"/>
      <c r="E62" s="11"/>
    </row>
    <row r="63" spans="1:5" ht="15.95" customHeight="1">
      <c r="A63" s="11"/>
      <c r="B63" s="11"/>
      <c r="C63" s="11"/>
      <c r="D63" s="11"/>
      <c r="E63" s="11"/>
    </row>
    <row r="64" spans="1:5" ht="15.95" customHeight="1">
      <c r="A64" s="11"/>
      <c r="B64" s="11"/>
      <c r="C64" s="11"/>
      <c r="D64" s="11"/>
      <c r="E64" s="11"/>
    </row>
    <row r="65" spans="1:5" ht="15.95" customHeight="1">
      <c r="A65" s="11"/>
      <c r="B65" s="11"/>
      <c r="C65" s="11"/>
      <c r="D65" s="11"/>
      <c r="E65" s="11"/>
    </row>
    <row r="66" spans="1:5" ht="15.95" customHeight="1">
      <c r="A66" s="11"/>
      <c r="B66" s="11"/>
      <c r="C66" s="11"/>
      <c r="D66" s="11"/>
      <c r="E66" s="11"/>
    </row>
    <row r="67" spans="1:5" ht="15.95" customHeight="1">
      <c r="A67" s="11"/>
      <c r="B67" s="11"/>
      <c r="C67" s="11"/>
      <c r="D67" s="11"/>
      <c r="E67" s="11"/>
    </row>
    <row r="68" spans="1:5" ht="15.95" customHeight="1">
      <c r="A68" s="11"/>
      <c r="B68" s="11"/>
      <c r="C68" s="11"/>
      <c r="D68" s="11"/>
      <c r="E68" s="11"/>
    </row>
    <row r="69" spans="1:5" ht="15.95" customHeight="1">
      <c r="A69" s="11"/>
      <c r="B69" s="11"/>
      <c r="C69" s="11"/>
      <c r="D69" s="11"/>
      <c r="E69" s="11"/>
    </row>
    <row r="70" spans="1:5" ht="15.95" customHeight="1">
      <c r="A70" s="11"/>
      <c r="B70" s="11"/>
      <c r="C70" s="11"/>
      <c r="D70" s="11"/>
      <c r="E70" s="11"/>
    </row>
    <row r="71" spans="1:5" ht="15.95" customHeight="1">
      <c r="A71" s="11"/>
      <c r="B71" s="11"/>
      <c r="C71" s="11"/>
      <c r="D71" s="11"/>
      <c r="E71" s="11"/>
    </row>
    <row r="72" spans="1:5" ht="15.95" customHeight="1">
      <c r="A72" s="11"/>
      <c r="B72" s="11"/>
      <c r="C72" s="11"/>
      <c r="D72" s="11"/>
      <c r="E72" s="11"/>
    </row>
    <row r="73" spans="1:5" ht="15.95" customHeight="1">
      <c r="A73" s="11"/>
      <c r="B73" s="11"/>
      <c r="C73" s="11"/>
      <c r="D73" s="11"/>
      <c r="E73" s="11"/>
    </row>
  </sheetData>
  <mergeCells count="1">
    <mergeCell ref="A35:I35"/>
  </mergeCells>
  <pageMargins left="0.91" right="0.6" top="0.94488188976377996" bottom="1.49606299212598" header="0.511811023622047" footer="1.1811023622047201"/>
  <pageSetup paperSize="9" firstPageNumber="420" orientation="portrait" useFirstPageNumber="1" r:id="rId1"/>
  <headerFooter alignWithMargins="0">
    <oddFooter>&amp;C&amp;"-,Bold"Nông nghiệp, lâm nghiệp và thủy sản -&amp;"-,Regular" &amp;"-,Italic"Agriculture, forestry and fishing&amp;"-,Regular"           &amp;20&amp;P</oddFooter>
  </headerFooter>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0"/>
  <sheetViews>
    <sheetView workbookViewId="0">
      <selection activeCell="O18" sqref="O18"/>
    </sheetView>
  </sheetViews>
  <sheetFormatPr defaultRowHeight="15.95" customHeight="1"/>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703</v>
      </c>
      <c r="B1" s="1"/>
      <c r="C1" s="3"/>
      <c r="D1" s="3"/>
      <c r="E1" s="3"/>
      <c r="F1" s="3"/>
      <c r="G1" s="3"/>
      <c r="H1" s="3"/>
      <c r="I1" s="3"/>
      <c r="J1" s="3"/>
    </row>
    <row r="2" spans="1:10" s="130" customFormat="1" ht="15.75" customHeight="1">
      <c r="A2" s="4" t="s">
        <v>108</v>
      </c>
      <c r="B2" s="4"/>
      <c r="C2" s="4"/>
      <c r="D2" s="4"/>
      <c r="E2" s="4"/>
      <c r="F2" s="4"/>
      <c r="G2" s="4"/>
      <c r="H2" s="4"/>
      <c r="I2" s="4"/>
      <c r="J2" s="4"/>
    </row>
    <row r="3" spans="1:10" s="129" customFormat="1" ht="7.5" customHeight="1">
      <c r="A3" s="6"/>
      <c r="B3" s="1"/>
      <c r="C3" s="3"/>
      <c r="D3" s="3"/>
      <c r="E3" s="3"/>
      <c r="F3" s="3"/>
      <c r="G3" s="3"/>
      <c r="H3" s="3"/>
      <c r="I3" s="3"/>
      <c r="J3" s="3"/>
    </row>
    <row r="4" spans="1:10" ht="20.100000000000001" customHeight="1">
      <c r="A4" s="7"/>
      <c r="B4" s="7"/>
      <c r="D4" s="7"/>
      <c r="E4" s="7"/>
      <c r="F4" s="7"/>
      <c r="G4" s="7" t="s">
        <v>109</v>
      </c>
      <c r="H4" s="356"/>
    </row>
    <row r="5" spans="1:10" ht="27" customHeight="1">
      <c r="A5" s="11"/>
      <c r="B5" s="12">
        <v>2010</v>
      </c>
      <c r="C5" s="131">
        <v>2014</v>
      </c>
      <c r="D5" s="131">
        <v>2015</v>
      </c>
      <c r="E5" s="131">
        <v>2016</v>
      </c>
      <c r="F5" s="131">
        <v>2017</v>
      </c>
      <c r="G5" s="131">
        <v>2018</v>
      </c>
      <c r="H5" s="131">
        <v>2019</v>
      </c>
      <c r="I5" s="131">
        <v>2020</v>
      </c>
      <c r="J5" s="11"/>
    </row>
    <row r="6" spans="1:10" ht="9" customHeight="1">
      <c r="A6" s="11"/>
      <c r="B6" s="190"/>
      <c r="C6" s="11"/>
      <c r="D6" s="11"/>
      <c r="E6" s="11"/>
      <c r="F6" s="11"/>
      <c r="G6" s="11"/>
      <c r="H6" s="11"/>
      <c r="J6" s="11"/>
    </row>
    <row r="7" spans="1:10" ht="23.25" customHeight="1">
      <c r="A7" s="15" t="s">
        <v>2</v>
      </c>
      <c r="B7" s="119">
        <v>18996</v>
      </c>
      <c r="C7" s="119">
        <f t="shared" ref="C7:D7" si="0">SUM(C8:C31)</f>
        <v>15748</v>
      </c>
      <c r="D7" s="119">
        <f t="shared" si="0"/>
        <v>15849</v>
      </c>
      <c r="E7" s="119">
        <v>14959</v>
      </c>
      <c r="F7" s="119">
        <v>14709</v>
      </c>
      <c r="G7" s="119">
        <v>14924</v>
      </c>
      <c r="H7" s="119">
        <v>13834</v>
      </c>
      <c r="I7" s="119">
        <v>13165</v>
      </c>
      <c r="J7" s="11"/>
    </row>
    <row r="8" spans="1:10" ht="20.25" customHeight="1">
      <c r="A8" s="19" t="s">
        <v>3</v>
      </c>
      <c r="B8" s="120">
        <v>53</v>
      </c>
      <c r="C8" s="120">
        <v>44</v>
      </c>
      <c r="D8" s="120">
        <v>68</v>
      </c>
      <c r="E8" s="519">
        <v>86</v>
      </c>
      <c r="F8" s="519">
        <v>101</v>
      </c>
      <c r="G8" s="519">
        <v>104</v>
      </c>
      <c r="H8" s="519">
        <v>104</v>
      </c>
      <c r="I8" s="519">
        <v>102</v>
      </c>
      <c r="J8" s="11"/>
    </row>
    <row r="9" spans="1:10" ht="20.25" customHeight="1">
      <c r="A9" s="186" t="s">
        <v>4</v>
      </c>
      <c r="B9" s="120"/>
      <c r="C9" s="120"/>
      <c r="D9" s="120"/>
      <c r="E9" s="519"/>
      <c r="F9" s="519"/>
      <c r="G9" s="519"/>
      <c r="H9" s="519"/>
      <c r="I9" s="519"/>
      <c r="J9" s="11"/>
    </row>
    <row r="10" spans="1:10" ht="20.25" customHeight="1">
      <c r="A10" s="19" t="s">
        <v>5</v>
      </c>
      <c r="B10" s="120">
        <v>72</v>
      </c>
      <c r="C10" s="120">
        <v>68</v>
      </c>
      <c r="D10" s="120">
        <v>108</v>
      </c>
      <c r="E10" s="519">
        <v>88</v>
      </c>
      <c r="F10" s="519">
        <v>82</v>
      </c>
      <c r="G10" s="519">
        <v>100</v>
      </c>
      <c r="H10" s="519">
        <v>86</v>
      </c>
      <c r="I10" s="519">
        <v>70</v>
      </c>
      <c r="J10" s="11"/>
    </row>
    <row r="11" spans="1:10" ht="20.25" customHeight="1">
      <c r="A11" s="186" t="s">
        <v>6</v>
      </c>
      <c r="B11" s="120"/>
      <c r="C11" s="120"/>
      <c r="D11" s="120"/>
      <c r="E11" s="519"/>
      <c r="F11" s="519"/>
      <c r="G11" s="519"/>
      <c r="H11" s="519"/>
      <c r="I11" s="519"/>
      <c r="J11" s="11"/>
    </row>
    <row r="12" spans="1:10" ht="20.25" customHeight="1">
      <c r="A12" s="19" t="s">
        <v>7</v>
      </c>
      <c r="B12" s="120">
        <v>161</v>
      </c>
      <c r="C12" s="120">
        <v>331</v>
      </c>
      <c r="D12" s="120">
        <v>338</v>
      </c>
      <c r="E12" s="519">
        <v>236</v>
      </c>
      <c r="F12" s="519">
        <v>248</v>
      </c>
      <c r="G12" s="519">
        <v>173</v>
      </c>
      <c r="H12" s="519">
        <v>163</v>
      </c>
      <c r="I12" s="519">
        <v>155</v>
      </c>
      <c r="J12" s="11"/>
    </row>
    <row r="13" spans="1:10" ht="20.25" customHeight="1">
      <c r="A13" s="186" t="s">
        <v>8</v>
      </c>
      <c r="B13" s="120"/>
      <c r="C13" s="120"/>
      <c r="D13" s="120"/>
      <c r="E13" s="519"/>
      <c r="F13" s="519"/>
      <c r="G13" s="519"/>
      <c r="H13" s="519"/>
      <c r="I13" s="519"/>
      <c r="J13" s="11"/>
    </row>
    <row r="14" spans="1:10" ht="20.25" customHeight="1">
      <c r="A14" s="19" t="s">
        <v>9</v>
      </c>
      <c r="B14" s="120">
        <v>2681</v>
      </c>
      <c r="C14" s="120">
        <v>1819</v>
      </c>
      <c r="D14" s="120">
        <v>1746</v>
      </c>
      <c r="E14" s="519">
        <v>1749</v>
      </c>
      <c r="F14" s="519">
        <v>1790</v>
      </c>
      <c r="G14" s="519">
        <v>1905</v>
      </c>
      <c r="H14" s="519">
        <v>1910</v>
      </c>
      <c r="I14" s="519">
        <v>2015</v>
      </c>
      <c r="J14" s="11"/>
    </row>
    <row r="15" spans="1:10" ht="20.25" customHeight="1">
      <c r="A15" s="186" t="s">
        <v>31</v>
      </c>
      <c r="B15" s="120"/>
      <c r="C15" s="120"/>
      <c r="D15" s="120"/>
      <c r="E15" s="519"/>
      <c r="F15" s="519"/>
      <c r="G15" s="519"/>
      <c r="H15" s="519"/>
      <c r="I15" s="519"/>
      <c r="J15" s="11"/>
    </row>
    <row r="16" spans="1:10" ht="20.25" customHeight="1">
      <c r="A16" s="19" t="s">
        <v>11</v>
      </c>
      <c r="B16" s="120">
        <v>439</v>
      </c>
      <c r="C16" s="120">
        <v>369</v>
      </c>
      <c r="D16" s="120">
        <v>367</v>
      </c>
      <c r="E16" s="519">
        <v>367</v>
      </c>
      <c r="F16" s="519">
        <v>377</v>
      </c>
      <c r="G16" s="519">
        <v>394</v>
      </c>
      <c r="H16" s="519">
        <v>396</v>
      </c>
      <c r="I16" s="519">
        <v>401</v>
      </c>
      <c r="J16" s="11"/>
    </row>
    <row r="17" spans="1:10" ht="20.25" customHeight="1">
      <c r="A17" s="186" t="s">
        <v>32</v>
      </c>
      <c r="B17" s="120"/>
      <c r="C17" s="120"/>
      <c r="D17" s="120"/>
      <c r="E17" s="519"/>
      <c r="F17" s="519"/>
      <c r="G17" s="519"/>
      <c r="H17" s="519"/>
      <c r="I17" s="519"/>
      <c r="J17" s="11"/>
    </row>
    <row r="18" spans="1:10" ht="20.25" customHeight="1">
      <c r="A18" s="19" t="s">
        <v>13</v>
      </c>
      <c r="B18" s="120">
        <v>3731</v>
      </c>
      <c r="C18" s="120">
        <v>2550</v>
      </c>
      <c r="D18" s="120">
        <v>2480</v>
      </c>
      <c r="E18" s="519">
        <v>2405</v>
      </c>
      <c r="F18" s="519">
        <v>2469</v>
      </c>
      <c r="G18" s="519">
        <v>2543</v>
      </c>
      <c r="H18" s="519">
        <v>2479</v>
      </c>
      <c r="I18" s="519">
        <v>2292</v>
      </c>
      <c r="J18" s="11"/>
    </row>
    <row r="19" spans="1:10" ht="20.25" customHeight="1">
      <c r="A19" s="186" t="s">
        <v>34</v>
      </c>
      <c r="B19" s="120"/>
      <c r="C19" s="120"/>
      <c r="D19" s="120"/>
      <c r="E19" s="519"/>
      <c r="F19" s="519"/>
      <c r="G19" s="519"/>
      <c r="H19" s="519"/>
      <c r="I19" s="519"/>
      <c r="J19" s="11"/>
    </row>
    <row r="20" spans="1:10" ht="20.25" customHeight="1">
      <c r="A20" s="19" t="s">
        <v>15</v>
      </c>
      <c r="B20" s="120">
        <v>5929</v>
      </c>
      <c r="C20" s="120">
        <v>5287</v>
      </c>
      <c r="D20" s="120">
        <v>5760</v>
      </c>
      <c r="E20" s="519">
        <v>5122</v>
      </c>
      <c r="F20" s="519">
        <v>4971</v>
      </c>
      <c r="G20" s="519">
        <v>5520</v>
      </c>
      <c r="H20" s="519">
        <v>5549</v>
      </c>
      <c r="I20" s="519">
        <v>4955</v>
      </c>
      <c r="J20" s="11"/>
    </row>
    <row r="21" spans="1:10" ht="20.25" customHeight="1">
      <c r="A21" s="186" t="s">
        <v>35</v>
      </c>
      <c r="B21" s="120"/>
      <c r="C21" s="120"/>
      <c r="D21" s="120"/>
      <c r="E21" s="519"/>
      <c r="F21" s="519"/>
      <c r="G21" s="519"/>
      <c r="H21" s="519"/>
      <c r="I21" s="519"/>
      <c r="J21" s="11"/>
    </row>
    <row r="22" spans="1:10" ht="20.25" customHeight="1">
      <c r="A22" s="19" t="s">
        <v>17</v>
      </c>
      <c r="B22" s="120">
        <v>1118</v>
      </c>
      <c r="C22" s="120">
        <v>978</v>
      </c>
      <c r="D22" s="120">
        <v>915</v>
      </c>
      <c r="E22" s="519">
        <v>737</v>
      </c>
      <c r="F22" s="519">
        <v>994</v>
      </c>
      <c r="G22" s="519">
        <v>817</v>
      </c>
      <c r="H22" s="519">
        <v>813</v>
      </c>
      <c r="I22" s="519">
        <v>905</v>
      </c>
      <c r="J22" s="11"/>
    </row>
    <row r="23" spans="1:10" ht="20.25" customHeight="1">
      <c r="A23" s="186" t="s">
        <v>36</v>
      </c>
      <c r="B23" s="120"/>
      <c r="C23" s="120"/>
      <c r="D23" s="120"/>
      <c r="E23" s="519"/>
      <c r="F23" s="519"/>
      <c r="G23" s="519"/>
      <c r="H23" s="519"/>
      <c r="I23" s="519"/>
      <c r="J23" s="11"/>
    </row>
    <row r="24" spans="1:10" ht="20.25" customHeight="1">
      <c r="A24" s="19" t="s">
        <v>19</v>
      </c>
      <c r="B24" s="120">
        <v>254</v>
      </c>
      <c r="C24" s="120">
        <v>240</v>
      </c>
      <c r="D24" s="120">
        <v>155</v>
      </c>
      <c r="E24" s="519">
        <v>171</v>
      </c>
      <c r="F24" s="519">
        <v>184</v>
      </c>
      <c r="G24" s="519">
        <v>253</v>
      </c>
      <c r="H24" s="519">
        <v>153</v>
      </c>
      <c r="I24" s="519">
        <v>72</v>
      </c>
      <c r="J24" s="11"/>
    </row>
    <row r="25" spans="1:10" ht="20.25" customHeight="1">
      <c r="A25" s="186" t="s">
        <v>37</v>
      </c>
      <c r="B25" s="120"/>
      <c r="C25" s="356"/>
      <c r="D25" s="356"/>
      <c r="E25" s="519"/>
      <c r="F25" s="519"/>
      <c r="G25" s="519"/>
      <c r="H25" s="519"/>
      <c r="I25" s="519"/>
      <c r="J25" s="11"/>
    </row>
    <row r="26" spans="1:10" ht="20.25" customHeight="1">
      <c r="A26" s="19" t="s">
        <v>21</v>
      </c>
      <c r="B26" s="120">
        <v>221</v>
      </c>
      <c r="C26" s="120">
        <v>285</v>
      </c>
      <c r="D26" s="120">
        <v>299</v>
      </c>
      <c r="E26" s="519">
        <v>195</v>
      </c>
      <c r="F26" s="519">
        <v>168</v>
      </c>
      <c r="G26" s="519">
        <v>129</v>
      </c>
      <c r="H26" s="519">
        <v>66</v>
      </c>
      <c r="I26" s="519">
        <v>130</v>
      </c>
      <c r="J26" s="11"/>
    </row>
    <row r="27" spans="1:10" ht="20.25" customHeight="1">
      <c r="A27" s="186" t="s">
        <v>38</v>
      </c>
      <c r="B27" s="120"/>
      <c r="C27" s="120"/>
      <c r="D27" s="120"/>
      <c r="E27" s="519"/>
      <c r="F27" s="519"/>
      <c r="G27" s="519"/>
      <c r="H27" s="519"/>
      <c r="I27" s="519"/>
      <c r="J27" s="11"/>
    </row>
    <row r="28" spans="1:10" ht="20.25" customHeight="1">
      <c r="A28" s="19" t="s">
        <v>23</v>
      </c>
      <c r="B28" s="120">
        <v>2570</v>
      </c>
      <c r="C28" s="120">
        <v>2332</v>
      </c>
      <c r="D28" s="120">
        <v>2217</v>
      </c>
      <c r="E28" s="519">
        <v>2530</v>
      </c>
      <c r="F28" s="519">
        <v>2403</v>
      </c>
      <c r="G28" s="519">
        <v>2255</v>
      </c>
      <c r="H28" s="519">
        <v>1359</v>
      </c>
      <c r="I28" s="519">
        <v>1379</v>
      </c>
      <c r="J28" s="11"/>
    </row>
    <row r="29" spans="1:10" ht="20.25" customHeight="1">
      <c r="A29" s="186" t="s">
        <v>39</v>
      </c>
      <c r="B29" s="120"/>
      <c r="C29" s="120"/>
      <c r="D29" s="120"/>
      <c r="E29" s="519"/>
      <c r="F29" s="519"/>
      <c r="G29" s="519"/>
      <c r="H29" s="519"/>
      <c r="I29" s="519"/>
      <c r="J29" s="11"/>
    </row>
    <row r="30" spans="1:10" ht="20.25" customHeight="1">
      <c r="A30" s="19" t="s">
        <v>25</v>
      </c>
      <c r="B30" s="120">
        <v>1767</v>
      </c>
      <c r="C30" s="120">
        <v>1445</v>
      </c>
      <c r="D30" s="120">
        <v>1396</v>
      </c>
      <c r="E30" s="519">
        <v>1273</v>
      </c>
      <c r="F30" s="519">
        <v>922</v>
      </c>
      <c r="G30" s="519">
        <v>731</v>
      </c>
      <c r="H30" s="519">
        <v>756</v>
      </c>
      <c r="I30" s="519">
        <v>689</v>
      </c>
      <c r="J30" s="11"/>
    </row>
    <row r="31" spans="1:10" ht="20.25" customHeight="1">
      <c r="A31" s="186" t="s">
        <v>40</v>
      </c>
      <c r="B31" s="120"/>
      <c r="C31" s="356"/>
      <c r="D31" s="356"/>
      <c r="E31" s="519"/>
      <c r="F31" s="519"/>
      <c r="G31" s="519"/>
      <c r="H31" s="519"/>
      <c r="I31" s="519"/>
      <c r="J31" s="11"/>
    </row>
    <row r="32" spans="1:10" ht="6" customHeight="1">
      <c r="A32" s="123"/>
      <c r="B32" s="123"/>
      <c r="C32" s="123"/>
      <c r="D32" s="123"/>
      <c r="E32" s="123"/>
      <c r="F32" s="123"/>
      <c r="G32" s="123"/>
      <c r="H32" s="123"/>
      <c r="I32" s="123"/>
      <c r="J32" s="11"/>
    </row>
    <row r="33" spans="1:10" ht="20.100000000000001" customHeight="1">
      <c r="A33" s="11"/>
      <c r="B33" s="11"/>
      <c r="C33" s="11"/>
      <c r="D33" s="11"/>
      <c r="E33" s="11"/>
      <c r="F33" s="11"/>
      <c r="G33" s="11"/>
      <c r="H33" s="11"/>
      <c r="I33" s="11"/>
      <c r="J33" s="11"/>
    </row>
    <row r="34" spans="1:10" ht="20.100000000000001" customHeight="1">
      <c r="A34" s="11"/>
      <c r="B34" s="11"/>
      <c r="C34" s="11"/>
      <c r="D34" s="11"/>
      <c r="E34" s="11"/>
      <c r="F34" s="11"/>
      <c r="G34" s="11"/>
      <c r="H34" s="11"/>
      <c r="I34" s="11"/>
      <c r="J34" s="11"/>
    </row>
    <row r="35" spans="1:10" ht="20.100000000000001" customHeight="1">
      <c r="A35" s="126"/>
      <c r="B35" s="127"/>
      <c r="C35" s="11"/>
      <c r="D35" s="11"/>
      <c r="E35" s="11"/>
      <c r="F35" s="11"/>
      <c r="G35" s="11"/>
      <c r="H35" s="11"/>
      <c r="I35" s="11"/>
      <c r="J35" s="11"/>
    </row>
    <row r="36" spans="1:10" ht="20.100000000000001" customHeight="1">
      <c r="A36" s="128"/>
      <c r="B36" s="126"/>
      <c r="C36" s="11"/>
      <c r="D36" s="11"/>
      <c r="E36" s="11"/>
      <c r="F36" s="11"/>
      <c r="G36" s="11"/>
      <c r="H36" s="11"/>
      <c r="I36" s="11"/>
      <c r="J36" s="11"/>
    </row>
    <row r="37" spans="1:10" ht="20.100000000000001" customHeight="1">
      <c r="A37" s="11"/>
      <c r="B37" s="11"/>
      <c r="C37" s="11"/>
      <c r="D37" s="11"/>
      <c r="E37" s="11"/>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sheetData>
  <mergeCells count="60">
    <mergeCell ref="E8:E9"/>
    <mergeCell ref="F8:F9"/>
    <mergeCell ref="G8:G9"/>
    <mergeCell ref="H8:H9"/>
    <mergeCell ref="I8:I9"/>
    <mergeCell ref="E10:E11"/>
    <mergeCell ref="F10:F11"/>
    <mergeCell ref="G10:G11"/>
    <mergeCell ref="H10:H11"/>
    <mergeCell ref="I10:I11"/>
    <mergeCell ref="E12:E13"/>
    <mergeCell ref="F12:F13"/>
    <mergeCell ref="G12:G13"/>
    <mergeCell ref="H12:H13"/>
    <mergeCell ref="I12:I13"/>
    <mergeCell ref="E14:E15"/>
    <mergeCell ref="F14:F15"/>
    <mergeCell ref="G14:G15"/>
    <mergeCell ref="H14:H15"/>
    <mergeCell ref="I14:I15"/>
    <mergeCell ref="E16:E17"/>
    <mergeCell ref="F16:F17"/>
    <mergeCell ref="G16:G17"/>
    <mergeCell ref="H16:H17"/>
    <mergeCell ref="I16:I17"/>
    <mergeCell ref="E18:E19"/>
    <mergeCell ref="F18:F19"/>
    <mergeCell ref="G18:G19"/>
    <mergeCell ref="H18:H19"/>
    <mergeCell ref="I18:I19"/>
    <mergeCell ref="E20:E21"/>
    <mergeCell ref="F20:F21"/>
    <mergeCell ref="G20:G21"/>
    <mergeCell ref="H20:H21"/>
    <mergeCell ref="I20:I21"/>
    <mergeCell ref="E22:E23"/>
    <mergeCell ref="F22:F23"/>
    <mergeCell ref="G22:G23"/>
    <mergeCell ref="H22:H23"/>
    <mergeCell ref="I22:I23"/>
    <mergeCell ref="E24:E25"/>
    <mergeCell ref="F24:F25"/>
    <mergeCell ref="G24:G25"/>
    <mergeCell ref="H24:H25"/>
    <mergeCell ref="I24:I25"/>
    <mergeCell ref="E26:E27"/>
    <mergeCell ref="F26:F27"/>
    <mergeCell ref="G26:G27"/>
    <mergeCell ref="H26:H27"/>
    <mergeCell ref="I26:I27"/>
    <mergeCell ref="E28:E29"/>
    <mergeCell ref="F28:F29"/>
    <mergeCell ref="G28:G29"/>
    <mergeCell ref="H28:H29"/>
    <mergeCell ref="I28:I29"/>
    <mergeCell ref="E30:E31"/>
    <mergeCell ref="F30:F31"/>
    <mergeCell ref="G30:G31"/>
    <mergeCell ref="H30:H31"/>
    <mergeCell ref="I30:I31"/>
  </mergeCells>
  <pageMargins left="0.98425196850393704" right="0.98425196850393704" top="0.94488188976377996" bottom="1.49606299212598" header="0.511811023622047" footer="1.1811023622047201"/>
  <pageSetup paperSize="9" firstPageNumber="421"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0"/>
  <sheetViews>
    <sheetView workbookViewId="0">
      <selection activeCell="O18" sqref="O18"/>
    </sheetView>
  </sheetViews>
  <sheetFormatPr defaultRowHeight="12.75"/>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704</v>
      </c>
      <c r="B1" s="1"/>
      <c r="C1" s="3"/>
      <c r="D1" s="3"/>
      <c r="E1" s="3"/>
      <c r="F1" s="3"/>
      <c r="G1" s="3"/>
      <c r="H1" s="3"/>
      <c r="I1" s="3"/>
      <c r="J1" s="3"/>
    </row>
    <row r="2" spans="1:10" s="130" customFormat="1" ht="15.75" customHeight="1">
      <c r="A2" s="4" t="s">
        <v>110</v>
      </c>
      <c r="B2" s="4"/>
      <c r="C2" s="4"/>
      <c r="D2" s="4"/>
      <c r="E2" s="4"/>
      <c r="F2" s="4"/>
      <c r="G2" s="4"/>
      <c r="H2" s="4"/>
      <c r="I2" s="4"/>
      <c r="J2" s="4"/>
    </row>
    <row r="3" spans="1:10" s="129" customFormat="1" ht="7.5" customHeight="1">
      <c r="A3" s="6"/>
      <c r="B3" s="1"/>
      <c r="C3" s="3"/>
      <c r="D3" s="3"/>
      <c r="E3" s="3"/>
      <c r="F3" s="3"/>
      <c r="G3" s="3"/>
      <c r="H3" s="3"/>
      <c r="I3" s="3"/>
      <c r="J3" s="3"/>
    </row>
    <row r="4" spans="1:10" ht="20.100000000000001" customHeight="1">
      <c r="A4" s="7"/>
      <c r="B4" s="7"/>
      <c r="D4" s="7"/>
      <c r="F4" s="7"/>
      <c r="G4" s="7" t="s">
        <v>109</v>
      </c>
      <c r="H4" s="356"/>
    </row>
    <row r="5" spans="1:10" ht="23.25" customHeight="1">
      <c r="A5" s="11"/>
      <c r="B5" s="12">
        <v>2010</v>
      </c>
      <c r="C5" s="131">
        <v>2014</v>
      </c>
      <c r="D5" s="131">
        <v>2015</v>
      </c>
      <c r="E5" s="131">
        <v>2016</v>
      </c>
      <c r="F5" s="131">
        <v>2017</v>
      </c>
      <c r="G5" s="131">
        <v>2018</v>
      </c>
      <c r="H5" s="131">
        <v>2019</v>
      </c>
      <c r="I5" s="131">
        <v>2020</v>
      </c>
      <c r="J5" s="11"/>
    </row>
    <row r="6" spans="1:10" ht="9" customHeight="1">
      <c r="A6" s="11"/>
      <c r="B6" s="11"/>
      <c r="C6" s="11"/>
      <c r="D6" s="11"/>
      <c r="E6" s="11"/>
      <c r="F6" s="11"/>
      <c r="G6" s="11"/>
      <c r="H6" s="11"/>
      <c r="J6" s="11"/>
    </row>
    <row r="7" spans="1:10" ht="23.25" customHeight="1">
      <c r="A7" s="15" t="s">
        <v>2</v>
      </c>
      <c r="B7" s="119">
        <v>73694</v>
      </c>
      <c r="C7" s="119">
        <f t="shared" ref="C7:D7" si="0">SUM(C8:C31)</f>
        <v>76684</v>
      </c>
      <c r="D7" s="119">
        <f t="shared" si="0"/>
        <v>85497</v>
      </c>
      <c r="E7" s="119">
        <v>96027</v>
      </c>
      <c r="F7" s="119">
        <v>105345</v>
      </c>
      <c r="G7" s="119">
        <v>106874</v>
      </c>
      <c r="H7" s="119">
        <v>96528</v>
      </c>
      <c r="I7" s="119">
        <v>96634</v>
      </c>
      <c r="J7" s="11"/>
    </row>
    <row r="8" spans="1:10" ht="20.25" customHeight="1">
      <c r="A8" s="19" t="s">
        <v>3</v>
      </c>
      <c r="B8" s="120">
        <v>3060</v>
      </c>
      <c r="C8" s="120">
        <v>1865</v>
      </c>
      <c r="D8" s="120">
        <v>1665</v>
      </c>
      <c r="E8" s="120">
        <v>1341</v>
      </c>
      <c r="F8" s="120">
        <v>1232</v>
      </c>
      <c r="G8" s="120">
        <v>1259</v>
      </c>
      <c r="H8" s="120">
        <v>1236</v>
      </c>
      <c r="I8" s="120">
        <v>1233</v>
      </c>
      <c r="J8" s="11"/>
    </row>
    <row r="9" spans="1:10" ht="20.25" customHeight="1">
      <c r="A9" s="186" t="s">
        <v>4</v>
      </c>
      <c r="B9" s="120"/>
      <c r="C9" s="120"/>
      <c r="D9" s="120"/>
      <c r="E9" s="120"/>
      <c r="F9" s="120"/>
      <c r="G9" s="120"/>
      <c r="H9" s="120"/>
      <c r="I9" s="120"/>
      <c r="J9" s="11"/>
    </row>
    <row r="10" spans="1:10" ht="20.25" customHeight="1">
      <c r="A10" s="19" t="s">
        <v>5</v>
      </c>
      <c r="B10" s="120">
        <v>2236</v>
      </c>
      <c r="C10" s="120">
        <v>2561</v>
      </c>
      <c r="D10" s="120">
        <v>3287</v>
      </c>
      <c r="E10" s="120">
        <v>4340</v>
      </c>
      <c r="F10" s="120">
        <v>3854</v>
      </c>
      <c r="G10" s="120">
        <v>3496</v>
      </c>
      <c r="H10" s="120">
        <v>3030</v>
      </c>
      <c r="I10" s="120">
        <v>2913</v>
      </c>
      <c r="J10" s="11"/>
    </row>
    <row r="11" spans="1:10" ht="20.25" customHeight="1">
      <c r="A11" s="186" t="s">
        <v>6</v>
      </c>
      <c r="B11" s="120"/>
      <c r="C11" s="120"/>
      <c r="D11" s="120"/>
      <c r="E11" s="120"/>
      <c r="F11" s="120"/>
      <c r="G11" s="120"/>
      <c r="H11" s="120"/>
      <c r="I11" s="120"/>
      <c r="J11" s="11"/>
    </row>
    <row r="12" spans="1:10" ht="20.25" customHeight="1">
      <c r="A12" s="19" t="s">
        <v>7</v>
      </c>
      <c r="B12" s="120">
        <v>4202</v>
      </c>
      <c r="C12" s="120">
        <v>4737</v>
      </c>
      <c r="D12" s="120">
        <v>4795</v>
      </c>
      <c r="E12" s="120">
        <v>5199</v>
      </c>
      <c r="F12" s="120">
        <v>5695</v>
      </c>
      <c r="G12" s="120">
        <v>6204</v>
      </c>
      <c r="H12" s="120">
        <v>5857</v>
      </c>
      <c r="I12" s="120">
        <v>5746</v>
      </c>
      <c r="J12" s="11"/>
    </row>
    <row r="13" spans="1:10" ht="20.25" customHeight="1">
      <c r="A13" s="186" t="s">
        <v>8</v>
      </c>
      <c r="B13" s="120"/>
      <c r="C13" s="120"/>
      <c r="D13" s="120"/>
      <c r="E13" s="120"/>
      <c r="F13" s="120"/>
      <c r="G13" s="120"/>
      <c r="H13" s="120"/>
      <c r="I13" s="120"/>
      <c r="J13" s="11"/>
    </row>
    <row r="14" spans="1:10" ht="20.25" customHeight="1">
      <c r="A14" s="19" t="s">
        <v>9</v>
      </c>
      <c r="B14" s="120">
        <v>4109</v>
      </c>
      <c r="C14" s="120">
        <v>3013</v>
      </c>
      <c r="D14" s="120">
        <v>3206</v>
      </c>
      <c r="E14" s="120">
        <v>3300</v>
      </c>
      <c r="F14" s="120">
        <v>3629</v>
      </c>
      <c r="G14" s="120">
        <v>4475</v>
      </c>
      <c r="H14" s="120">
        <v>4614</v>
      </c>
      <c r="I14" s="120">
        <v>4781</v>
      </c>
      <c r="J14" s="11"/>
    </row>
    <row r="15" spans="1:10" ht="20.25" customHeight="1">
      <c r="A15" s="186" t="s">
        <v>31</v>
      </c>
      <c r="B15" s="120"/>
      <c r="C15" s="120"/>
      <c r="D15" s="120"/>
      <c r="E15" s="120"/>
      <c r="F15" s="120"/>
      <c r="G15" s="120"/>
      <c r="H15" s="120"/>
      <c r="I15" s="120"/>
      <c r="J15" s="11"/>
    </row>
    <row r="16" spans="1:10" ht="20.25" customHeight="1">
      <c r="A16" s="19" t="s">
        <v>11</v>
      </c>
      <c r="B16" s="120">
        <v>4673</v>
      </c>
      <c r="C16" s="120">
        <v>3997</v>
      </c>
      <c r="D16" s="120">
        <v>5835</v>
      </c>
      <c r="E16" s="120">
        <v>7988</v>
      </c>
      <c r="F16" s="120">
        <v>8253</v>
      </c>
      <c r="G16" s="120">
        <v>8540</v>
      </c>
      <c r="H16" s="120">
        <v>8233</v>
      </c>
      <c r="I16" s="120">
        <v>7632</v>
      </c>
      <c r="J16" s="11"/>
    </row>
    <row r="17" spans="1:10" ht="20.25" customHeight="1">
      <c r="A17" s="186" t="s">
        <v>32</v>
      </c>
      <c r="B17" s="120"/>
      <c r="C17" s="120"/>
      <c r="D17" s="120"/>
      <c r="E17" s="120"/>
      <c r="F17" s="120"/>
      <c r="G17" s="120"/>
      <c r="H17" s="120"/>
      <c r="I17" s="120"/>
      <c r="J17" s="11"/>
    </row>
    <row r="18" spans="1:10" ht="20.25" customHeight="1">
      <c r="A18" s="19" t="s">
        <v>13</v>
      </c>
      <c r="B18" s="120">
        <v>22037</v>
      </c>
      <c r="C18" s="120">
        <v>21839</v>
      </c>
      <c r="D18" s="120">
        <v>22805</v>
      </c>
      <c r="E18" s="120">
        <v>22888</v>
      </c>
      <c r="F18" s="120">
        <v>25851</v>
      </c>
      <c r="G18" s="120">
        <v>26584</v>
      </c>
      <c r="H18" s="120">
        <v>27103</v>
      </c>
      <c r="I18" s="120">
        <v>27325</v>
      </c>
      <c r="J18" s="11"/>
    </row>
    <row r="19" spans="1:10" ht="20.25" customHeight="1">
      <c r="A19" s="186" t="s">
        <v>34</v>
      </c>
      <c r="B19" s="120"/>
      <c r="C19" s="120"/>
      <c r="D19" s="120"/>
      <c r="E19" s="120"/>
      <c r="F19" s="120"/>
      <c r="G19" s="120"/>
      <c r="H19" s="120"/>
      <c r="I19" s="120"/>
      <c r="J19" s="11"/>
    </row>
    <row r="20" spans="1:10" ht="20.25" customHeight="1">
      <c r="A20" s="19" t="s">
        <v>15</v>
      </c>
      <c r="B20" s="120">
        <v>12826</v>
      </c>
      <c r="C20" s="120">
        <v>17365</v>
      </c>
      <c r="D20" s="120">
        <v>18247</v>
      </c>
      <c r="E20" s="120">
        <v>19535</v>
      </c>
      <c r="F20" s="120">
        <v>20504</v>
      </c>
      <c r="G20" s="120">
        <v>20627</v>
      </c>
      <c r="H20" s="120">
        <v>21530</v>
      </c>
      <c r="I20" s="120">
        <v>22731</v>
      </c>
      <c r="J20" s="11"/>
    </row>
    <row r="21" spans="1:10" ht="20.25" customHeight="1">
      <c r="A21" s="186" t="s">
        <v>35</v>
      </c>
      <c r="B21" s="120"/>
      <c r="C21" s="120"/>
      <c r="D21" s="120"/>
      <c r="E21" s="120"/>
      <c r="F21" s="120"/>
      <c r="G21" s="120"/>
      <c r="H21" s="120"/>
      <c r="I21" s="120"/>
      <c r="J21" s="11"/>
    </row>
    <row r="22" spans="1:10" ht="20.25" customHeight="1">
      <c r="A22" s="19" t="s">
        <v>17</v>
      </c>
      <c r="B22" s="120">
        <v>3141</v>
      </c>
      <c r="C22" s="120">
        <v>2877</v>
      </c>
      <c r="D22" s="120">
        <v>3712</v>
      </c>
      <c r="E22" s="120">
        <v>5031</v>
      </c>
      <c r="F22" s="120">
        <v>6070</v>
      </c>
      <c r="G22" s="120">
        <v>6731</v>
      </c>
      <c r="H22" s="120">
        <v>5191</v>
      </c>
      <c r="I22" s="120">
        <v>4769</v>
      </c>
      <c r="J22" s="11"/>
    </row>
    <row r="23" spans="1:10" ht="20.25" customHeight="1">
      <c r="A23" s="186" t="s">
        <v>36</v>
      </c>
      <c r="B23" s="120"/>
      <c r="C23" s="120"/>
      <c r="D23" s="120"/>
      <c r="E23" s="120"/>
      <c r="F23" s="120"/>
      <c r="G23" s="120"/>
      <c r="H23" s="120"/>
      <c r="I23" s="120"/>
      <c r="J23" s="11"/>
    </row>
    <row r="24" spans="1:10" ht="20.25" customHeight="1">
      <c r="A24" s="19" t="s">
        <v>19</v>
      </c>
      <c r="B24" s="120">
        <v>4121</v>
      </c>
      <c r="C24" s="120">
        <v>3243</v>
      </c>
      <c r="D24" s="120">
        <v>3519</v>
      </c>
      <c r="E24" s="120">
        <v>4249</v>
      </c>
      <c r="F24" s="120">
        <v>4764</v>
      </c>
      <c r="G24" s="120">
        <v>4589</v>
      </c>
      <c r="H24" s="120">
        <v>2805</v>
      </c>
      <c r="I24" s="120">
        <v>2512</v>
      </c>
      <c r="J24" s="11"/>
    </row>
    <row r="25" spans="1:10" ht="20.25" customHeight="1">
      <c r="A25" s="186" t="s">
        <v>37</v>
      </c>
      <c r="B25" s="120"/>
      <c r="C25" s="356"/>
      <c r="D25" s="356"/>
      <c r="E25" s="356"/>
      <c r="F25" s="356"/>
      <c r="G25" s="356"/>
      <c r="H25" s="356"/>
      <c r="I25" s="356"/>
      <c r="J25" s="11"/>
    </row>
    <row r="26" spans="1:10" ht="20.25" customHeight="1">
      <c r="A26" s="19" t="s">
        <v>21</v>
      </c>
      <c r="B26" s="120">
        <v>2503</v>
      </c>
      <c r="C26" s="120">
        <v>2748</v>
      </c>
      <c r="D26" s="120">
        <v>3327</v>
      </c>
      <c r="E26" s="120">
        <v>4239</v>
      </c>
      <c r="F26" s="120">
        <v>4571</v>
      </c>
      <c r="G26" s="120">
        <v>4108</v>
      </c>
      <c r="H26" s="120">
        <v>2125</v>
      </c>
      <c r="I26" s="120">
        <v>2058</v>
      </c>
      <c r="J26" s="11"/>
    </row>
    <row r="27" spans="1:10" ht="20.25" customHeight="1">
      <c r="A27" s="186" t="s">
        <v>38</v>
      </c>
      <c r="B27" s="120"/>
      <c r="C27" s="120"/>
      <c r="D27" s="120"/>
      <c r="E27" s="120"/>
      <c r="F27" s="120"/>
      <c r="G27" s="120"/>
      <c r="H27" s="120"/>
      <c r="I27" s="120"/>
      <c r="J27" s="11"/>
    </row>
    <row r="28" spans="1:10" ht="20.25" customHeight="1">
      <c r="A28" s="19" t="s">
        <v>23</v>
      </c>
      <c r="B28" s="120">
        <v>4587</v>
      </c>
      <c r="C28" s="120">
        <v>4826</v>
      </c>
      <c r="D28" s="120">
        <v>5866</v>
      </c>
      <c r="E28" s="120">
        <v>7893</v>
      </c>
      <c r="F28" s="120">
        <v>8529</v>
      </c>
      <c r="G28" s="120">
        <v>8247</v>
      </c>
      <c r="H28" s="120">
        <v>6142</v>
      </c>
      <c r="I28" s="120">
        <v>5626</v>
      </c>
      <c r="J28" s="11"/>
    </row>
    <row r="29" spans="1:10" ht="20.25" customHeight="1">
      <c r="A29" s="186" t="s">
        <v>39</v>
      </c>
      <c r="B29" s="120"/>
      <c r="C29" s="120"/>
      <c r="D29" s="120"/>
      <c r="E29" s="120"/>
      <c r="F29" s="120"/>
      <c r="G29" s="120"/>
      <c r="H29" s="120"/>
      <c r="I29" s="120"/>
      <c r="J29" s="11"/>
    </row>
    <row r="30" spans="1:10" ht="20.25" customHeight="1">
      <c r="A30" s="19" t="s">
        <v>25</v>
      </c>
      <c r="B30" s="120">
        <v>6199</v>
      </c>
      <c r="C30" s="120">
        <v>7613</v>
      </c>
      <c r="D30" s="120">
        <v>9233</v>
      </c>
      <c r="E30" s="120">
        <v>10024</v>
      </c>
      <c r="F30" s="120">
        <v>12393</v>
      </c>
      <c r="G30" s="120">
        <v>12014</v>
      </c>
      <c r="H30" s="120">
        <v>8662</v>
      </c>
      <c r="I30" s="120">
        <v>9308</v>
      </c>
      <c r="J30" s="11"/>
    </row>
    <row r="31" spans="1:10" ht="20.25" customHeight="1">
      <c r="A31" s="186" t="s">
        <v>40</v>
      </c>
      <c r="B31" s="120"/>
      <c r="C31" s="356"/>
      <c r="D31" s="356"/>
      <c r="E31" s="356"/>
      <c r="F31" s="356"/>
      <c r="G31" s="356"/>
      <c r="H31" s="356"/>
      <c r="I31" s="356"/>
      <c r="J31" s="11"/>
    </row>
    <row r="32" spans="1:10" ht="6" customHeight="1">
      <c r="A32" s="123"/>
      <c r="B32" s="123"/>
      <c r="C32" s="183"/>
      <c r="D32" s="123"/>
      <c r="E32" s="123"/>
      <c r="F32" s="123"/>
      <c r="G32" s="123"/>
      <c r="H32" s="123"/>
      <c r="I32" s="123"/>
      <c r="J32" s="11"/>
    </row>
    <row r="33" spans="1:10" ht="6" customHeight="1">
      <c r="A33" s="190"/>
      <c r="B33" s="190"/>
      <c r="C33" s="323"/>
      <c r="D33" s="190"/>
      <c r="E33" s="190"/>
      <c r="F33" s="190"/>
      <c r="G33" s="190"/>
      <c r="H33" s="190"/>
      <c r="I33" s="190"/>
      <c r="J33" s="11"/>
    </row>
    <row r="34" spans="1:10" ht="23.25" hidden="1" customHeight="1">
      <c r="A34" s="19" t="s">
        <v>111</v>
      </c>
      <c r="B34" s="11"/>
      <c r="C34" s="11"/>
      <c r="D34" s="11"/>
      <c r="E34" s="11"/>
      <c r="F34" s="11"/>
      <c r="G34" s="11"/>
      <c r="H34" s="11"/>
      <c r="I34" s="11"/>
      <c r="J34" s="11"/>
    </row>
    <row r="35" spans="1:10" ht="20.100000000000001" customHeight="1">
      <c r="A35" s="11"/>
      <c r="B35" s="11"/>
      <c r="C35" s="11"/>
      <c r="D35" s="11"/>
      <c r="E35" s="11"/>
      <c r="F35" s="11"/>
      <c r="G35" s="11"/>
      <c r="H35" s="11"/>
      <c r="I35" s="11"/>
      <c r="J35" s="11"/>
    </row>
    <row r="36" spans="1:10" ht="20.100000000000001" customHeight="1">
      <c r="A36" s="126"/>
      <c r="B36" s="127"/>
      <c r="C36" s="11"/>
      <c r="D36" s="11"/>
      <c r="E36" s="11"/>
      <c r="F36" s="11"/>
      <c r="G36" s="11"/>
      <c r="H36" s="11"/>
      <c r="I36" s="11"/>
      <c r="J36" s="11"/>
    </row>
    <row r="37" spans="1:10" ht="20.100000000000001" customHeight="1">
      <c r="A37" s="128"/>
      <c r="B37" s="126"/>
      <c r="C37" s="11"/>
      <c r="D37" s="11"/>
      <c r="E37" s="11"/>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sheetData>
  <pageMargins left="0.98425196850393704" right="0.98425196850393704" top="0.94488188976377996" bottom="1.49606299212598" header="0.511811023622047" footer="1.1811023622047201"/>
  <pageSetup paperSize="9" firstPageNumber="422"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1"/>
  <sheetViews>
    <sheetView workbookViewId="0">
      <selection activeCell="O18" sqref="O18"/>
    </sheetView>
  </sheetViews>
  <sheetFormatPr defaultRowHeight="12.75"/>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705</v>
      </c>
      <c r="B1" s="1"/>
      <c r="C1" s="3"/>
      <c r="D1" s="3"/>
      <c r="E1" s="3"/>
      <c r="F1" s="3"/>
      <c r="G1" s="3"/>
      <c r="H1" s="3"/>
      <c r="I1" s="3"/>
      <c r="J1" s="3"/>
    </row>
    <row r="2" spans="1:10" s="130" customFormat="1" ht="15.75" customHeight="1">
      <c r="A2" s="4" t="s">
        <v>112</v>
      </c>
      <c r="B2" s="4"/>
      <c r="C2" s="4"/>
      <c r="D2" s="4"/>
      <c r="E2" s="4"/>
      <c r="F2" s="4"/>
      <c r="G2" s="4"/>
      <c r="H2" s="4"/>
      <c r="I2" s="4"/>
      <c r="J2" s="4"/>
    </row>
    <row r="3" spans="1:10" s="129" customFormat="1" ht="7.5" customHeight="1">
      <c r="A3" s="6"/>
      <c r="B3" s="1"/>
      <c r="C3" s="3"/>
      <c r="D3" s="3"/>
      <c r="E3" s="3"/>
      <c r="F3" s="3"/>
      <c r="G3" s="3"/>
      <c r="H3" s="3"/>
      <c r="I3" s="3"/>
      <c r="J3" s="3"/>
    </row>
    <row r="4" spans="1:10" ht="16.5" customHeight="1">
      <c r="A4" s="7"/>
      <c r="B4" s="7"/>
      <c r="C4" s="7"/>
      <c r="D4" s="7"/>
      <c r="E4" s="7"/>
      <c r="F4" s="7"/>
      <c r="G4" s="7" t="s">
        <v>109</v>
      </c>
      <c r="H4" s="356"/>
    </row>
    <row r="5" spans="1:10" ht="18.75" customHeight="1">
      <c r="A5" s="11"/>
      <c r="B5" s="12">
        <v>2010</v>
      </c>
      <c r="C5" s="131">
        <v>2014</v>
      </c>
      <c r="D5" s="131">
        <v>2015</v>
      </c>
      <c r="E5" s="131">
        <v>2016</v>
      </c>
      <c r="F5" s="131">
        <v>2017</v>
      </c>
      <c r="G5" s="131">
        <v>2018</v>
      </c>
      <c r="H5" s="131">
        <v>2019</v>
      </c>
      <c r="I5" s="131">
        <v>2020</v>
      </c>
      <c r="J5" s="11"/>
    </row>
    <row r="6" spans="1:10" ht="12.75" customHeight="1">
      <c r="A6" s="11"/>
      <c r="B6" s="132"/>
      <c r="C6" s="133"/>
      <c r="D6" s="11"/>
      <c r="E6" s="11"/>
      <c r="F6" s="11"/>
      <c r="G6" s="11"/>
      <c r="H6" s="11"/>
      <c r="J6" s="11"/>
    </row>
    <row r="7" spans="1:10" ht="23.25" customHeight="1">
      <c r="A7" s="15" t="s">
        <v>2</v>
      </c>
      <c r="B7" s="119">
        <v>336463</v>
      </c>
      <c r="C7" s="119">
        <f t="shared" ref="C7:D7" si="0">SUM(C8:C31)</f>
        <v>364257</v>
      </c>
      <c r="D7" s="119">
        <f t="shared" si="0"/>
        <v>381518</v>
      </c>
      <c r="E7" s="119">
        <v>436261</v>
      </c>
      <c r="F7" s="119">
        <v>420709</v>
      </c>
      <c r="G7" s="119">
        <v>425964</v>
      </c>
      <c r="H7" s="119">
        <v>350854</v>
      </c>
      <c r="I7" s="119">
        <v>364170</v>
      </c>
      <c r="J7" s="11"/>
    </row>
    <row r="8" spans="1:10" ht="20.25" customHeight="1">
      <c r="A8" s="19" t="s">
        <v>3</v>
      </c>
      <c r="B8" s="120">
        <v>11087</v>
      </c>
      <c r="C8" s="120">
        <v>11983</v>
      </c>
      <c r="D8" s="120">
        <v>9717</v>
      </c>
      <c r="E8" s="120">
        <v>8495</v>
      </c>
      <c r="F8" s="120">
        <v>8304</v>
      </c>
      <c r="G8" s="120">
        <v>7042</v>
      </c>
      <c r="H8" s="120">
        <v>6162</v>
      </c>
      <c r="I8" s="120">
        <v>8311</v>
      </c>
      <c r="J8" s="11"/>
    </row>
    <row r="9" spans="1:10" ht="20.25" customHeight="1">
      <c r="A9" s="186" t="s">
        <v>4</v>
      </c>
      <c r="B9" s="120"/>
      <c r="C9" s="120"/>
      <c r="D9" s="120"/>
      <c r="E9" s="120"/>
      <c r="F9" s="120"/>
      <c r="G9" s="120"/>
      <c r="H9" s="120"/>
      <c r="I9" s="120"/>
      <c r="J9" s="11"/>
    </row>
    <row r="10" spans="1:10" ht="20.25" customHeight="1">
      <c r="A10" s="19" t="s">
        <v>5</v>
      </c>
      <c r="B10" s="120">
        <v>73328</v>
      </c>
      <c r="C10" s="120">
        <v>72782</v>
      </c>
      <c r="D10" s="120">
        <v>65302</v>
      </c>
      <c r="E10" s="120">
        <v>89428</v>
      </c>
      <c r="F10" s="120">
        <v>74409</v>
      </c>
      <c r="G10" s="120">
        <v>56521</v>
      </c>
      <c r="H10" s="120">
        <v>48723</v>
      </c>
      <c r="I10" s="120">
        <v>29220</v>
      </c>
      <c r="J10" s="11"/>
    </row>
    <row r="11" spans="1:10" ht="20.25" customHeight="1">
      <c r="A11" s="186" t="s">
        <v>6</v>
      </c>
      <c r="B11" s="120"/>
      <c r="C11" s="120"/>
      <c r="D11" s="120"/>
      <c r="E11" s="120"/>
      <c r="F11" s="120"/>
      <c r="G11" s="120"/>
      <c r="H11" s="120"/>
      <c r="I11" s="120"/>
      <c r="J11" s="11"/>
    </row>
    <row r="12" spans="1:10" ht="20.25" customHeight="1">
      <c r="A12" s="19" t="s">
        <v>7</v>
      </c>
      <c r="B12" s="120">
        <v>7974</v>
      </c>
      <c r="C12" s="120">
        <v>13141</v>
      </c>
      <c r="D12" s="120">
        <v>14310</v>
      </c>
      <c r="E12" s="120">
        <v>13367</v>
      </c>
      <c r="F12" s="120">
        <v>14053</v>
      </c>
      <c r="G12" s="120">
        <v>18907</v>
      </c>
      <c r="H12" s="120">
        <v>7765</v>
      </c>
      <c r="I12" s="120">
        <v>5723</v>
      </c>
      <c r="J12" s="11"/>
    </row>
    <row r="13" spans="1:10" ht="20.25" customHeight="1">
      <c r="A13" s="186" t="s">
        <v>8</v>
      </c>
      <c r="B13" s="120"/>
      <c r="C13" s="120"/>
      <c r="D13" s="120"/>
      <c r="E13" s="120"/>
      <c r="F13" s="120"/>
      <c r="G13" s="120"/>
      <c r="H13" s="120"/>
      <c r="I13" s="120"/>
      <c r="J13" s="11"/>
    </row>
    <row r="14" spans="1:10" ht="20.25" customHeight="1">
      <c r="A14" s="19" t="s">
        <v>9</v>
      </c>
      <c r="B14" s="120">
        <v>3698</v>
      </c>
      <c r="C14" s="120">
        <v>2736</v>
      </c>
      <c r="D14" s="120">
        <v>1898</v>
      </c>
      <c r="E14" s="120">
        <v>2330</v>
      </c>
      <c r="F14" s="120">
        <v>2964</v>
      </c>
      <c r="G14" s="120">
        <v>2737</v>
      </c>
      <c r="H14" s="120">
        <v>1973</v>
      </c>
      <c r="I14" s="120">
        <v>2293</v>
      </c>
      <c r="J14" s="11"/>
    </row>
    <row r="15" spans="1:10" ht="20.25" customHeight="1">
      <c r="A15" s="186" t="s">
        <v>31</v>
      </c>
      <c r="B15" s="120"/>
      <c r="C15" s="120"/>
      <c r="D15" s="120"/>
      <c r="E15" s="120"/>
      <c r="F15" s="120"/>
      <c r="G15" s="120"/>
      <c r="H15" s="120"/>
      <c r="I15" s="120"/>
      <c r="J15" s="11"/>
    </row>
    <row r="16" spans="1:10" ht="20.25" customHeight="1">
      <c r="A16" s="19" t="s">
        <v>11</v>
      </c>
      <c r="B16" s="120">
        <v>38364</v>
      </c>
      <c r="C16" s="120">
        <v>84436</v>
      </c>
      <c r="D16" s="120">
        <v>98392</v>
      </c>
      <c r="E16" s="120">
        <v>105432</v>
      </c>
      <c r="F16" s="120">
        <v>102727</v>
      </c>
      <c r="G16" s="120">
        <v>112001</v>
      </c>
      <c r="H16" s="120">
        <v>81619</v>
      </c>
      <c r="I16" s="120">
        <v>76596</v>
      </c>
      <c r="J16" s="11"/>
    </row>
    <row r="17" spans="1:10" ht="20.25" customHeight="1">
      <c r="A17" s="186" t="s">
        <v>32</v>
      </c>
      <c r="B17" s="120"/>
      <c r="C17" s="120"/>
      <c r="D17" s="120"/>
      <c r="E17" s="120"/>
      <c r="F17" s="120"/>
      <c r="G17" s="120"/>
      <c r="H17" s="120"/>
      <c r="I17" s="120"/>
      <c r="J17" s="11"/>
    </row>
    <row r="18" spans="1:10" ht="20.25" customHeight="1">
      <c r="A18" s="19" t="s">
        <v>13</v>
      </c>
      <c r="B18" s="120">
        <v>12849</v>
      </c>
      <c r="C18" s="120">
        <v>16037</v>
      </c>
      <c r="D18" s="120">
        <v>14653</v>
      </c>
      <c r="E18" s="120">
        <v>10342</v>
      </c>
      <c r="F18" s="120">
        <v>11332</v>
      </c>
      <c r="G18" s="120">
        <v>11973</v>
      </c>
      <c r="H18" s="120">
        <v>9564</v>
      </c>
      <c r="I18" s="120">
        <v>8210</v>
      </c>
      <c r="J18" s="11"/>
    </row>
    <row r="19" spans="1:10" ht="20.25" customHeight="1">
      <c r="A19" s="186" t="s">
        <v>34</v>
      </c>
      <c r="B19" s="120"/>
      <c r="C19" s="120"/>
      <c r="D19" s="120"/>
      <c r="E19" s="120"/>
      <c r="F19" s="120"/>
      <c r="G19" s="120"/>
      <c r="H19" s="120"/>
      <c r="I19" s="120"/>
      <c r="J19" s="11"/>
    </row>
    <row r="20" spans="1:10" ht="20.25" customHeight="1">
      <c r="A20" s="19" t="s">
        <v>15</v>
      </c>
      <c r="B20" s="120">
        <v>55005</v>
      </c>
      <c r="C20" s="120">
        <v>58293</v>
      </c>
      <c r="D20" s="120">
        <v>57504</v>
      </c>
      <c r="E20" s="120">
        <v>78772</v>
      </c>
      <c r="F20" s="120">
        <v>67609</v>
      </c>
      <c r="G20" s="120">
        <v>83159</v>
      </c>
      <c r="H20" s="120">
        <v>69199</v>
      </c>
      <c r="I20" s="120">
        <v>63147</v>
      </c>
      <c r="J20" s="11"/>
    </row>
    <row r="21" spans="1:10" ht="20.25" customHeight="1">
      <c r="A21" s="186" t="s">
        <v>35</v>
      </c>
      <c r="B21" s="120"/>
      <c r="C21" s="120"/>
      <c r="D21" s="120"/>
      <c r="E21" s="120"/>
      <c r="F21" s="120"/>
      <c r="G21" s="120"/>
      <c r="H21" s="120"/>
      <c r="I21" s="120"/>
      <c r="J21" s="11"/>
    </row>
    <row r="22" spans="1:10" ht="20.25" customHeight="1">
      <c r="A22" s="19" t="s">
        <v>17</v>
      </c>
      <c r="B22" s="120">
        <v>60018</v>
      </c>
      <c r="C22" s="120">
        <v>30347</v>
      </c>
      <c r="D22" s="120">
        <v>32960</v>
      </c>
      <c r="E22" s="120">
        <v>32672</v>
      </c>
      <c r="F22" s="120">
        <v>30186</v>
      </c>
      <c r="G22" s="120">
        <v>31771</v>
      </c>
      <c r="H22" s="120">
        <v>16587</v>
      </c>
      <c r="I22" s="120">
        <v>26505</v>
      </c>
      <c r="J22" s="11"/>
    </row>
    <row r="23" spans="1:10" ht="20.25" customHeight="1">
      <c r="A23" s="186" t="s">
        <v>36</v>
      </c>
      <c r="B23" s="120"/>
      <c r="C23" s="120"/>
      <c r="D23" s="120"/>
      <c r="E23" s="120"/>
      <c r="F23" s="120"/>
      <c r="G23" s="120"/>
      <c r="H23" s="120"/>
      <c r="I23" s="120"/>
      <c r="J23" s="11"/>
    </row>
    <row r="24" spans="1:10" ht="20.25" customHeight="1">
      <c r="A24" s="19" t="s">
        <v>19</v>
      </c>
      <c r="B24" s="120">
        <v>41211</v>
      </c>
      <c r="C24" s="120">
        <v>23074</v>
      </c>
      <c r="D24" s="120">
        <v>24257</v>
      </c>
      <c r="E24" s="120">
        <v>26593</v>
      </c>
      <c r="F24" s="120">
        <v>24892</v>
      </c>
      <c r="G24" s="120">
        <v>24709</v>
      </c>
      <c r="H24" s="120">
        <v>16980</v>
      </c>
      <c r="I24" s="120">
        <v>15697</v>
      </c>
      <c r="J24" s="11"/>
    </row>
    <row r="25" spans="1:10" ht="20.25" customHeight="1">
      <c r="A25" s="186" t="s">
        <v>37</v>
      </c>
      <c r="B25" s="120"/>
      <c r="C25" s="356"/>
      <c r="D25" s="356"/>
      <c r="E25" s="356"/>
      <c r="F25" s="356"/>
      <c r="G25" s="356"/>
      <c r="H25" s="356"/>
      <c r="I25" s="356"/>
      <c r="J25" s="11"/>
    </row>
    <row r="26" spans="1:10" ht="20.25" customHeight="1">
      <c r="A26" s="19" t="s">
        <v>21</v>
      </c>
      <c r="B26" s="120">
        <v>7049</v>
      </c>
      <c r="C26" s="120">
        <v>8726</v>
      </c>
      <c r="D26" s="120">
        <v>14411</v>
      </c>
      <c r="E26" s="120">
        <v>17748</v>
      </c>
      <c r="F26" s="120">
        <v>18795</v>
      </c>
      <c r="G26" s="120">
        <v>18935</v>
      </c>
      <c r="H26" s="120">
        <v>26800</v>
      </c>
      <c r="I26" s="120">
        <v>23193</v>
      </c>
      <c r="J26" s="11"/>
    </row>
    <row r="27" spans="1:10" ht="20.25" customHeight="1">
      <c r="A27" s="186" t="s">
        <v>38</v>
      </c>
      <c r="B27" s="120"/>
      <c r="C27" s="120"/>
      <c r="D27" s="120"/>
      <c r="E27" s="120"/>
      <c r="F27" s="120"/>
      <c r="G27" s="120"/>
      <c r="H27" s="120"/>
      <c r="I27" s="120"/>
      <c r="J27" s="11"/>
    </row>
    <row r="28" spans="1:10" ht="20.25" customHeight="1">
      <c r="A28" s="19" t="s">
        <v>23</v>
      </c>
      <c r="B28" s="120">
        <v>10066</v>
      </c>
      <c r="C28" s="120">
        <v>19641</v>
      </c>
      <c r="D28" s="120">
        <v>27742</v>
      </c>
      <c r="E28" s="120">
        <v>32705</v>
      </c>
      <c r="F28" s="120">
        <v>47249</v>
      </c>
      <c r="G28" s="120">
        <v>42827</v>
      </c>
      <c r="H28" s="120">
        <v>57577</v>
      </c>
      <c r="I28" s="120">
        <v>93406</v>
      </c>
      <c r="J28" s="11"/>
    </row>
    <row r="29" spans="1:10" ht="20.25" customHeight="1">
      <c r="A29" s="186" t="s">
        <v>39</v>
      </c>
      <c r="B29" s="120"/>
      <c r="C29" s="120"/>
      <c r="D29" s="120"/>
      <c r="E29" s="120"/>
      <c r="F29" s="120"/>
      <c r="G29" s="120"/>
      <c r="H29" s="120"/>
      <c r="I29" s="120"/>
      <c r="J29" s="11"/>
    </row>
    <row r="30" spans="1:10" ht="20.25" customHeight="1">
      <c r="A30" s="19" t="s">
        <v>25</v>
      </c>
      <c r="B30" s="120">
        <v>15814</v>
      </c>
      <c r="C30" s="120">
        <v>23061</v>
      </c>
      <c r="D30" s="120">
        <v>20372</v>
      </c>
      <c r="E30" s="120">
        <v>18377</v>
      </c>
      <c r="F30" s="120">
        <v>18189</v>
      </c>
      <c r="G30" s="120">
        <v>15382</v>
      </c>
      <c r="H30" s="120">
        <v>7905</v>
      </c>
      <c r="I30" s="120">
        <v>11869</v>
      </c>
      <c r="J30" s="11"/>
    </row>
    <row r="31" spans="1:10" ht="20.25" customHeight="1">
      <c r="A31" s="186" t="s">
        <v>40</v>
      </c>
      <c r="B31" s="120"/>
      <c r="C31" s="356"/>
      <c r="D31" s="356"/>
      <c r="E31" s="356"/>
      <c r="F31" s="356"/>
      <c r="G31" s="356"/>
      <c r="H31" s="356"/>
      <c r="I31" s="356"/>
      <c r="J31" s="11"/>
    </row>
    <row r="32" spans="1:10" ht="9" customHeight="1">
      <c r="A32" s="123"/>
      <c r="B32" s="123"/>
      <c r="C32" s="183"/>
      <c r="D32" s="123"/>
      <c r="E32" s="123"/>
      <c r="F32" s="123"/>
      <c r="G32" s="123"/>
      <c r="H32" s="123"/>
      <c r="I32" s="123"/>
      <c r="J32" s="11"/>
    </row>
    <row r="33" spans="1:10" ht="6" customHeight="1">
      <c r="A33" s="288"/>
      <c r="B33" s="288"/>
      <c r="C33" s="11"/>
      <c r="D33" s="11"/>
      <c r="E33" s="11"/>
      <c r="F33" s="11"/>
      <c r="G33" s="11"/>
      <c r="H33" s="11"/>
      <c r="I33" s="11"/>
      <c r="J33" s="11"/>
    </row>
    <row r="34" spans="1:10" ht="27.75" hidden="1" customHeight="1">
      <c r="A34" s="519" t="s">
        <v>113</v>
      </c>
      <c r="B34" s="519"/>
      <c r="C34" s="519"/>
      <c r="D34" s="519"/>
      <c r="E34" s="519"/>
      <c r="F34" s="11"/>
      <c r="G34" s="11"/>
      <c r="H34" s="11"/>
      <c r="I34" s="11"/>
      <c r="J34" s="11"/>
    </row>
    <row r="35" spans="1:10" ht="27.75" hidden="1" customHeight="1">
      <c r="A35" s="519" t="s">
        <v>114</v>
      </c>
      <c r="B35" s="519"/>
      <c r="C35" s="519"/>
      <c r="D35" s="519"/>
      <c r="E35" s="519"/>
      <c r="F35" s="11"/>
      <c r="G35" s="11"/>
      <c r="H35" s="11"/>
      <c r="I35" s="11"/>
      <c r="J35" s="11"/>
    </row>
    <row r="36" spans="1:10" ht="20.100000000000001" customHeight="1">
      <c r="A36" s="11"/>
      <c r="B36" s="11"/>
      <c r="C36" s="11"/>
      <c r="D36" s="11"/>
      <c r="E36" s="11"/>
      <c r="F36" s="11"/>
      <c r="G36" s="11"/>
      <c r="H36" s="11"/>
      <c r="I36" s="11"/>
      <c r="J36" s="11"/>
    </row>
    <row r="37" spans="1:10" ht="20.100000000000001" customHeight="1">
      <c r="A37" s="126"/>
      <c r="B37" s="127"/>
      <c r="C37" s="11"/>
      <c r="D37" s="11"/>
      <c r="E37" s="11"/>
      <c r="F37" s="11"/>
      <c r="G37" s="11"/>
      <c r="H37" s="11"/>
      <c r="I37" s="11"/>
      <c r="J37" s="11"/>
    </row>
    <row r="38" spans="1:10" ht="20.100000000000001" customHeight="1">
      <c r="A38" s="128"/>
      <c r="B38" s="126"/>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sheetData>
  <mergeCells count="2">
    <mergeCell ref="A35:E35"/>
    <mergeCell ref="A34:E34"/>
  </mergeCells>
  <pageMargins left="0.98425196850393704" right="0.98425196850393704" top="0.94488188976377996" bottom="1.49606299212598" header="0.511811023622047" footer="1.1811023622047201"/>
  <pageSetup paperSize="9" firstPageNumber="423"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1"/>
  <sheetViews>
    <sheetView workbookViewId="0">
      <selection activeCell="O18" sqref="O18"/>
    </sheetView>
  </sheetViews>
  <sheetFormatPr defaultRowHeight="12.75"/>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706</v>
      </c>
      <c r="B1" s="1"/>
      <c r="C1" s="3"/>
      <c r="D1" s="3"/>
      <c r="E1" s="3"/>
      <c r="F1" s="3"/>
      <c r="G1" s="3"/>
      <c r="H1" s="3"/>
      <c r="I1" s="3"/>
      <c r="J1" s="3"/>
    </row>
    <row r="2" spans="1:10" s="130" customFormat="1" ht="15.75" customHeight="1">
      <c r="A2" s="4" t="s">
        <v>115</v>
      </c>
      <c r="B2" s="4"/>
      <c r="C2" s="4"/>
      <c r="D2" s="4"/>
      <c r="E2" s="4"/>
      <c r="F2" s="4"/>
      <c r="G2" s="4"/>
      <c r="H2" s="4"/>
      <c r="I2" s="4"/>
      <c r="J2" s="4"/>
    </row>
    <row r="3" spans="1:10" s="129" customFormat="1" ht="7.5" customHeight="1">
      <c r="A3" s="6"/>
      <c r="B3" s="1"/>
      <c r="C3" s="3"/>
      <c r="D3" s="3"/>
      <c r="E3" s="3"/>
      <c r="F3" s="3"/>
      <c r="G3" s="3"/>
      <c r="H3" s="3"/>
      <c r="I3" s="3"/>
      <c r="J3" s="3"/>
    </row>
    <row r="4" spans="1:10" ht="20.100000000000001" customHeight="1">
      <c r="A4" s="7"/>
      <c r="B4" s="7"/>
      <c r="C4" s="7" t="s">
        <v>116</v>
      </c>
      <c r="D4" s="7"/>
      <c r="E4" s="7"/>
      <c r="G4" s="394" t="s">
        <v>117</v>
      </c>
      <c r="H4" s="356"/>
    </row>
    <row r="5" spans="1:10" ht="27" customHeight="1">
      <c r="A5" s="11"/>
      <c r="B5" s="12">
        <v>2010</v>
      </c>
      <c r="C5" s="131">
        <v>2014</v>
      </c>
      <c r="D5" s="131">
        <v>2015</v>
      </c>
      <c r="E5" s="131">
        <v>2016</v>
      </c>
      <c r="F5" s="131">
        <v>2017</v>
      </c>
      <c r="G5" s="131">
        <v>2018</v>
      </c>
      <c r="H5" s="131">
        <v>2019</v>
      </c>
      <c r="I5" s="131">
        <v>2020</v>
      </c>
      <c r="J5" s="11"/>
    </row>
    <row r="6" spans="1:10" ht="9" customHeight="1">
      <c r="A6" s="11"/>
      <c r="B6" s="134"/>
      <c r="C6" s="135"/>
      <c r="D6" s="11"/>
      <c r="E6" s="11"/>
      <c r="F6" s="11"/>
      <c r="G6" s="11"/>
      <c r="H6" s="11"/>
      <c r="J6" s="11"/>
    </row>
    <row r="7" spans="1:10" ht="23.25" customHeight="1">
      <c r="A7" s="15" t="s">
        <v>2</v>
      </c>
      <c r="B7" s="136">
        <f t="shared" ref="B7:D7" si="0">SUM(B8:B31)</f>
        <v>2950.55</v>
      </c>
      <c r="C7" s="136">
        <f t="shared" si="0"/>
        <v>4418.43</v>
      </c>
      <c r="D7" s="136">
        <f t="shared" si="0"/>
        <v>4449.7999999999993</v>
      </c>
      <c r="E7" s="136">
        <v>5693</v>
      </c>
      <c r="F7" s="136">
        <v>5800.0000000000009</v>
      </c>
      <c r="G7" s="136">
        <v>6801.4</v>
      </c>
      <c r="H7" s="136">
        <v>10028.759000000002</v>
      </c>
      <c r="I7" s="136">
        <v>11415.800000000001</v>
      </c>
      <c r="J7" s="11"/>
    </row>
    <row r="8" spans="1:10" ht="20.25" customHeight="1">
      <c r="A8" s="19" t="s">
        <v>3</v>
      </c>
      <c r="B8" s="117">
        <v>311.39999999999998</v>
      </c>
      <c r="C8" s="117">
        <v>306</v>
      </c>
      <c r="D8" s="117">
        <v>297.3</v>
      </c>
      <c r="E8" s="117">
        <v>275.8</v>
      </c>
      <c r="F8" s="117">
        <v>224.8</v>
      </c>
      <c r="G8" s="117">
        <v>163.4</v>
      </c>
      <c r="H8" s="117">
        <v>215.02</v>
      </c>
      <c r="I8" s="117">
        <v>201.9</v>
      </c>
      <c r="J8" s="11"/>
    </row>
    <row r="9" spans="1:10" ht="20.25" customHeight="1">
      <c r="A9" s="186" t="s">
        <v>4</v>
      </c>
      <c r="B9" s="117"/>
      <c r="C9" s="117"/>
      <c r="D9" s="117"/>
      <c r="E9" s="117"/>
      <c r="F9" s="117"/>
      <c r="G9" s="117"/>
      <c r="H9" s="117"/>
      <c r="I9" s="117"/>
      <c r="J9" s="11"/>
    </row>
    <row r="10" spans="1:10" ht="20.25" customHeight="1">
      <c r="A10" s="19" t="s">
        <v>5</v>
      </c>
      <c r="B10" s="117">
        <v>458.8</v>
      </c>
      <c r="C10" s="117">
        <v>1199.0999999999999</v>
      </c>
      <c r="D10" s="117">
        <v>992.9</v>
      </c>
      <c r="E10" s="117">
        <v>1500.7</v>
      </c>
      <c r="F10" s="117">
        <v>1788.3</v>
      </c>
      <c r="G10" s="117">
        <v>2473.5</v>
      </c>
      <c r="H10" s="117">
        <v>3046.837</v>
      </c>
      <c r="I10" s="117">
        <v>3090.1</v>
      </c>
      <c r="J10" s="11"/>
    </row>
    <row r="11" spans="1:10" ht="20.25" customHeight="1">
      <c r="A11" s="186" t="s">
        <v>6</v>
      </c>
      <c r="B11" s="117"/>
      <c r="C11" s="117"/>
      <c r="D11" s="117"/>
      <c r="E11" s="117"/>
      <c r="F11" s="117"/>
      <c r="G11" s="117"/>
      <c r="H11" s="117"/>
      <c r="I11" s="117"/>
      <c r="J11" s="11"/>
    </row>
    <row r="12" spans="1:10" ht="20.25" customHeight="1">
      <c r="A12" s="19" t="s">
        <v>7</v>
      </c>
      <c r="B12" s="117">
        <v>48.5</v>
      </c>
      <c r="C12" s="117">
        <v>72.2</v>
      </c>
      <c r="D12" s="117">
        <v>84.6</v>
      </c>
      <c r="E12" s="117">
        <v>106.5</v>
      </c>
      <c r="F12" s="117">
        <v>105.6</v>
      </c>
      <c r="G12" s="117">
        <v>86.2</v>
      </c>
      <c r="H12" s="117">
        <v>110.57</v>
      </c>
      <c r="I12" s="117">
        <v>172.3</v>
      </c>
      <c r="J12" s="11"/>
    </row>
    <row r="13" spans="1:10" ht="20.25" customHeight="1">
      <c r="A13" s="186" t="s">
        <v>8</v>
      </c>
      <c r="B13" s="117"/>
      <c r="C13" s="117"/>
      <c r="D13" s="117"/>
      <c r="E13" s="117"/>
      <c r="F13" s="117"/>
      <c r="G13" s="117"/>
      <c r="H13" s="117"/>
      <c r="I13" s="117"/>
      <c r="J13" s="11"/>
    </row>
    <row r="14" spans="1:10" ht="20.25" customHeight="1">
      <c r="A14" s="19" t="s">
        <v>9</v>
      </c>
      <c r="B14" s="117">
        <v>28.45</v>
      </c>
      <c r="C14" s="117">
        <v>20.7</v>
      </c>
      <c r="D14" s="117">
        <v>13.7</v>
      </c>
      <c r="E14" s="117">
        <v>21.7</v>
      </c>
      <c r="F14" s="117">
        <v>21.4</v>
      </c>
      <c r="G14" s="117">
        <v>22.8</v>
      </c>
      <c r="H14" s="117">
        <v>35.521999999999998</v>
      </c>
      <c r="I14" s="117">
        <v>34.5</v>
      </c>
      <c r="J14" s="11"/>
    </row>
    <row r="15" spans="1:10" ht="20.25" customHeight="1">
      <c r="A15" s="186" t="s">
        <v>31</v>
      </c>
      <c r="B15" s="117"/>
      <c r="C15" s="117"/>
      <c r="D15" s="117"/>
      <c r="E15" s="117"/>
      <c r="F15" s="117"/>
      <c r="G15" s="117"/>
      <c r="H15" s="117"/>
      <c r="I15" s="117"/>
      <c r="J15" s="11"/>
    </row>
    <row r="16" spans="1:10" ht="20.25" customHeight="1">
      <c r="A16" s="19" t="s">
        <v>11</v>
      </c>
      <c r="B16" s="117">
        <v>294.8</v>
      </c>
      <c r="C16" s="117">
        <v>610.9</v>
      </c>
      <c r="D16" s="117">
        <v>587.29999999999995</v>
      </c>
      <c r="E16" s="117">
        <v>712.6</v>
      </c>
      <c r="F16" s="117">
        <v>680.6</v>
      </c>
      <c r="G16" s="117">
        <v>746.4</v>
      </c>
      <c r="H16" s="117">
        <v>1080.5559999999998</v>
      </c>
      <c r="I16" s="117">
        <v>1226.9000000000001</v>
      </c>
      <c r="J16" s="11"/>
    </row>
    <row r="17" spans="1:10" ht="20.25" customHeight="1">
      <c r="A17" s="186" t="s">
        <v>32</v>
      </c>
      <c r="B17" s="117"/>
      <c r="C17" s="117"/>
      <c r="D17" s="117"/>
      <c r="E17" s="117"/>
      <c r="F17" s="117"/>
      <c r="G17" s="117"/>
      <c r="H17" s="117"/>
      <c r="I17" s="117"/>
      <c r="J17" s="11"/>
    </row>
    <row r="18" spans="1:10" ht="20.25" customHeight="1">
      <c r="A18" s="19" t="s">
        <v>13</v>
      </c>
      <c r="B18" s="117">
        <v>185.4</v>
      </c>
      <c r="C18" s="117">
        <v>219.4</v>
      </c>
      <c r="D18" s="117">
        <v>227.5</v>
      </c>
      <c r="E18" s="117">
        <v>208.2</v>
      </c>
      <c r="F18" s="117">
        <v>183.3</v>
      </c>
      <c r="G18" s="117">
        <v>187.3</v>
      </c>
      <c r="H18" s="117">
        <v>258.53000000000003</v>
      </c>
      <c r="I18" s="117">
        <v>275.8</v>
      </c>
      <c r="J18" s="11"/>
    </row>
    <row r="19" spans="1:10" ht="20.25" customHeight="1">
      <c r="A19" s="186" t="s">
        <v>34</v>
      </c>
      <c r="B19" s="117"/>
      <c r="C19" s="117"/>
      <c r="D19" s="117"/>
      <c r="E19" s="117"/>
      <c r="F19" s="117"/>
      <c r="G19" s="117"/>
      <c r="H19" s="117"/>
      <c r="I19" s="117"/>
      <c r="J19" s="11"/>
    </row>
    <row r="20" spans="1:10" ht="20.25" customHeight="1">
      <c r="A20" s="19" t="s">
        <v>15</v>
      </c>
      <c r="B20" s="117">
        <v>647</v>
      </c>
      <c r="C20" s="117">
        <v>663.2</v>
      </c>
      <c r="D20" s="117">
        <v>673.7</v>
      </c>
      <c r="E20" s="117">
        <v>696.2</v>
      </c>
      <c r="F20" s="117">
        <v>648</v>
      </c>
      <c r="G20" s="117">
        <v>750.9</v>
      </c>
      <c r="H20" s="117">
        <v>1183.2189999999998</v>
      </c>
      <c r="I20" s="117">
        <v>1391.1</v>
      </c>
      <c r="J20" s="11"/>
    </row>
    <row r="21" spans="1:10" ht="20.25" customHeight="1">
      <c r="A21" s="186" t="s">
        <v>35</v>
      </c>
      <c r="B21" s="117"/>
      <c r="C21" s="117"/>
      <c r="D21" s="117"/>
      <c r="E21" s="117"/>
      <c r="F21" s="117"/>
      <c r="G21" s="117"/>
      <c r="H21" s="117"/>
      <c r="I21" s="117"/>
      <c r="J21" s="11"/>
    </row>
    <row r="22" spans="1:10" ht="20.25" customHeight="1">
      <c r="A22" s="19" t="s">
        <v>17</v>
      </c>
      <c r="B22" s="117">
        <v>260.5</v>
      </c>
      <c r="C22" s="117">
        <v>453.1</v>
      </c>
      <c r="D22" s="117">
        <v>493.6</v>
      </c>
      <c r="E22" s="117">
        <v>640.1</v>
      </c>
      <c r="F22" s="117">
        <v>534.6</v>
      </c>
      <c r="G22" s="117">
        <v>510.7</v>
      </c>
      <c r="H22" s="117">
        <v>1478.7719999999999</v>
      </c>
      <c r="I22" s="117">
        <v>1881.2</v>
      </c>
      <c r="J22" s="11"/>
    </row>
    <row r="23" spans="1:10" ht="20.25" customHeight="1">
      <c r="A23" s="186" t="s">
        <v>36</v>
      </c>
      <c r="B23" s="117"/>
      <c r="C23" s="117"/>
      <c r="D23" s="117"/>
      <c r="E23" s="117"/>
      <c r="F23" s="117"/>
      <c r="G23" s="117"/>
      <c r="H23" s="117"/>
      <c r="I23" s="117"/>
      <c r="J23" s="11"/>
    </row>
    <row r="24" spans="1:10" ht="20.25" customHeight="1">
      <c r="A24" s="19" t="s">
        <v>19</v>
      </c>
      <c r="B24" s="117">
        <v>344.5</v>
      </c>
      <c r="C24" s="117">
        <v>370.9</v>
      </c>
      <c r="D24" s="117">
        <v>633.79999999999995</v>
      </c>
      <c r="E24" s="117">
        <v>934.4</v>
      </c>
      <c r="F24" s="117">
        <v>1078</v>
      </c>
      <c r="G24" s="117">
        <v>1267.3</v>
      </c>
      <c r="H24" s="117">
        <v>1916.28</v>
      </c>
      <c r="I24" s="117">
        <v>2390.9</v>
      </c>
      <c r="J24" s="11"/>
    </row>
    <row r="25" spans="1:10" ht="20.25" customHeight="1">
      <c r="A25" s="186" t="s">
        <v>37</v>
      </c>
      <c r="B25" s="117"/>
      <c r="C25" s="117"/>
      <c r="D25" s="117"/>
      <c r="E25" s="117"/>
      <c r="F25" s="117"/>
      <c r="G25" s="117"/>
      <c r="H25" s="117"/>
      <c r="I25" s="117"/>
      <c r="J25" s="11"/>
    </row>
    <row r="26" spans="1:10" ht="20.25" customHeight="1">
      <c r="A26" s="19" t="s">
        <v>21</v>
      </c>
      <c r="B26" s="117">
        <v>60.6</v>
      </c>
      <c r="C26" s="117">
        <v>83.9</v>
      </c>
      <c r="D26" s="117">
        <v>98.5</v>
      </c>
      <c r="E26" s="117">
        <v>129.19999999999999</v>
      </c>
      <c r="F26" s="117">
        <v>97.5</v>
      </c>
      <c r="G26" s="117">
        <v>127</v>
      </c>
      <c r="H26" s="117">
        <v>170.75000000000003</v>
      </c>
      <c r="I26" s="117">
        <v>201.1</v>
      </c>
      <c r="J26" s="11"/>
    </row>
    <row r="27" spans="1:10" ht="20.25" customHeight="1">
      <c r="A27" s="186" t="s">
        <v>38</v>
      </c>
      <c r="B27" s="117"/>
      <c r="C27" s="117"/>
      <c r="D27" s="117"/>
      <c r="E27" s="117"/>
      <c r="F27" s="117"/>
      <c r="G27" s="117"/>
      <c r="H27" s="117"/>
      <c r="I27" s="117"/>
      <c r="J27" s="11"/>
    </row>
    <row r="28" spans="1:10" ht="20.25" customHeight="1">
      <c r="A28" s="19" t="s">
        <v>23</v>
      </c>
      <c r="B28" s="117">
        <v>138.69999999999999</v>
      </c>
      <c r="C28" s="117">
        <v>193.2</v>
      </c>
      <c r="D28" s="117">
        <v>193</v>
      </c>
      <c r="E28" s="117">
        <v>238.1</v>
      </c>
      <c r="F28" s="117">
        <v>191.1</v>
      </c>
      <c r="G28" s="117">
        <v>220.9</v>
      </c>
      <c r="H28" s="117">
        <v>279.25400000000002</v>
      </c>
      <c r="I28" s="117">
        <v>309.39999999999998</v>
      </c>
      <c r="J28" s="11"/>
    </row>
    <row r="29" spans="1:10" ht="20.25" customHeight="1">
      <c r="A29" s="186" t="s">
        <v>39</v>
      </c>
      <c r="B29" s="117"/>
      <c r="C29" s="117"/>
      <c r="D29" s="117"/>
      <c r="E29" s="117"/>
      <c r="F29" s="117"/>
      <c r="G29" s="117"/>
      <c r="H29" s="117"/>
      <c r="I29" s="117"/>
      <c r="J29" s="11"/>
    </row>
    <row r="30" spans="1:10" ht="20.25" customHeight="1">
      <c r="A30" s="19" t="s">
        <v>25</v>
      </c>
      <c r="B30" s="117">
        <v>171.9</v>
      </c>
      <c r="C30" s="117">
        <v>225.83</v>
      </c>
      <c r="D30" s="117">
        <v>153.9</v>
      </c>
      <c r="E30" s="117">
        <v>229.5</v>
      </c>
      <c r="F30" s="117">
        <v>246.8</v>
      </c>
      <c r="G30" s="117">
        <v>245</v>
      </c>
      <c r="H30" s="117">
        <v>253.44899999999998</v>
      </c>
      <c r="I30" s="117">
        <v>240.6</v>
      </c>
      <c r="J30" s="11"/>
    </row>
    <row r="31" spans="1:10" ht="20.25" customHeight="1">
      <c r="A31" s="186" t="s">
        <v>40</v>
      </c>
      <c r="B31" s="356"/>
      <c r="C31" s="356"/>
      <c r="D31" s="356"/>
      <c r="E31" s="356"/>
      <c r="F31" s="356"/>
      <c r="G31" s="356"/>
      <c r="H31" s="356"/>
      <c r="I31" s="356"/>
      <c r="J31" s="11"/>
    </row>
    <row r="32" spans="1:10" ht="6" customHeight="1">
      <c r="A32" s="123"/>
      <c r="B32" s="123"/>
      <c r="C32" s="395"/>
      <c r="D32" s="123"/>
      <c r="E32" s="123"/>
      <c r="F32" s="123"/>
      <c r="G32" s="123"/>
      <c r="H32" s="123"/>
      <c r="I32" s="123"/>
      <c r="J32" s="11"/>
    </row>
    <row r="33" spans="1:10" ht="20.100000000000001" customHeight="1">
      <c r="A33" s="11"/>
      <c r="B33" s="11"/>
      <c r="C33" s="11"/>
      <c r="D33" s="11"/>
      <c r="E33" s="11"/>
      <c r="F33" s="11"/>
      <c r="G33" s="11"/>
      <c r="H33" s="11"/>
      <c r="I33" s="11"/>
      <c r="J33" s="11"/>
    </row>
    <row r="34" spans="1:10" ht="20.100000000000001" customHeight="1">
      <c r="A34" s="11"/>
      <c r="B34" s="11"/>
      <c r="C34" s="11"/>
      <c r="D34" s="11"/>
      <c r="E34" s="11"/>
      <c r="F34" s="11"/>
      <c r="G34" s="11"/>
      <c r="H34" s="11"/>
      <c r="I34" s="11"/>
      <c r="J34" s="11"/>
    </row>
    <row r="35" spans="1:10" ht="20.100000000000001" customHeight="1">
      <c r="A35" s="126"/>
      <c r="B35" s="127"/>
      <c r="C35" s="11"/>
      <c r="D35" s="11"/>
      <c r="E35" s="11"/>
      <c r="F35" s="11"/>
      <c r="G35" s="11"/>
      <c r="H35" s="11"/>
      <c r="I35" s="11"/>
      <c r="J35" s="11"/>
    </row>
    <row r="36" spans="1:10" ht="20.100000000000001" customHeight="1">
      <c r="A36" s="128"/>
      <c r="B36" s="126"/>
      <c r="C36" s="11"/>
      <c r="D36" s="11"/>
      <c r="E36" s="11"/>
      <c r="F36" s="11"/>
      <c r="G36" s="11"/>
      <c r="H36" s="11"/>
      <c r="I36" s="11"/>
      <c r="J36" s="11"/>
    </row>
    <row r="37" spans="1:10" ht="20.100000000000001" customHeight="1">
      <c r="A37" s="11"/>
      <c r="B37" s="11"/>
      <c r="C37" s="11"/>
      <c r="D37" s="11"/>
      <c r="E37" s="11"/>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sheetData>
  <pageMargins left="0.98425196850393704" right="0.98425196850393704" top="0.94488188976377996" bottom="1.49606299212598" header="0.511811023622047" footer="1.1811023622047201"/>
  <pageSetup paperSize="9" firstPageNumber="424"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1"/>
  <sheetViews>
    <sheetView workbookViewId="0">
      <selection activeCell="O18" sqref="O18"/>
    </sheetView>
  </sheetViews>
  <sheetFormatPr defaultRowHeight="12.75"/>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707</v>
      </c>
      <c r="B1" s="1"/>
      <c r="C1" s="3"/>
      <c r="D1" s="3"/>
      <c r="E1" s="3"/>
      <c r="F1" s="3"/>
      <c r="G1" s="3"/>
      <c r="H1" s="3"/>
      <c r="I1" s="3"/>
      <c r="J1" s="3"/>
    </row>
    <row r="2" spans="1:10" s="130" customFormat="1" ht="15.75" customHeight="1">
      <c r="A2" s="4" t="s">
        <v>118</v>
      </c>
      <c r="B2" s="4"/>
      <c r="C2" s="4"/>
      <c r="D2" s="4"/>
      <c r="E2" s="4"/>
      <c r="F2" s="4"/>
      <c r="G2" s="4"/>
      <c r="H2" s="4"/>
      <c r="I2" s="4"/>
      <c r="J2" s="4"/>
    </row>
    <row r="3" spans="1:10" s="129" customFormat="1" ht="7.5" customHeight="1">
      <c r="A3" s="6"/>
      <c r="B3" s="1"/>
      <c r="C3" s="3"/>
      <c r="D3" s="3"/>
      <c r="E3" s="3"/>
      <c r="F3" s="3"/>
      <c r="G3" s="3"/>
      <c r="H3" s="3"/>
      <c r="I3" s="3"/>
      <c r="J3" s="3"/>
    </row>
    <row r="4" spans="1:10" ht="20.100000000000001" customHeight="1">
      <c r="A4" s="7"/>
      <c r="B4" s="7"/>
      <c r="C4" s="7" t="s">
        <v>116</v>
      </c>
      <c r="E4" s="7"/>
      <c r="G4" s="394" t="s">
        <v>117</v>
      </c>
      <c r="H4" s="356"/>
    </row>
    <row r="5" spans="1:10" ht="27" customHeight="1">
      <c r="A5" s="11"/>
      <c r="B5" s="12">
        <v>2010</v>
      </c>
      <c r="C5" s="131">
        <v>2014</v>
      </c>
      <c r="D5" s="131">
        <v>2015</v>
      </c>
      <c r="E5" s="131">
        <v>2016</v>
      </c>
      <c r="F5" s="131">
        <v>2017</v>
      </c>
      <c r="G5" s="131">
        <v>2018</v>
      </c>
      <c r="H5" s="131">
        <v>2019</v>
      </c>
      <c r="I5" s="131">
        <v>2020</v>
      </c>
      <c r="J5" s="11"/>
    </row>
    <row r="6" spans="1:10" ht="9" customHeight="1">
      <c r="A6" s="11"/>
      <c r="B6" s="118"/>
      <c r="C6" s="11"/>
      <c r="D6" s="11"/>
      <c r="E6" s="11"/>
      <c r="F6" s="11"/>
      <c r="G6" s="11"/>
      <c r="H6" s="11"/>
      <c r="J6" s="11"/>
    </row>
    <row r="7" spans="1:10" s="26" customFormat="1" ht="23.25" customHeight="1">
      <c r="A7" s="15" t="s">
        <v>2</v>
      </c>
      <c r="B7" s="136">
        <f t="shared" ref="B7:D7" si="0">SUM(B8:B31)</f>
        <v>2327.9</v>
      </c>
      <c r="C7" s="136">
        <f t="shared" si="0"/>
        <v>2917.35</v>
      </c>
      <c r="D7" s="136">
        <f t="shared" si="0"/>
        <v>2939</v>
      </c>
      <c r="E7" s="136">
        <v>3434.9</v>
      </c>
      <c r="F7" s="136">
        <v>3097.9</v>
      </c>
      <c r="G7" s="136">
        <v>3281.4500000000003</v>
      </c>
      <c r="H7" s="136">
        <v>4703.8</v>
      </c>
      <c r="I7" s="136">
        <v>5392.2</v>
      </c>
      <c r="J7" s="11"/>
    </row>
    <row r="8" spans="1:10" s="26" customFormat="1" ht="20.25" customHeight="1">
      <c r="A8" s="19" t="s">
        <v>3</v>
      </c>
      <c r="B8" s="138">
        <v>267.8</v>
      </c>
      <c r="C8" s="138">
        <v>266.05</v>
      </c>
      <c r="D8" s="138">
        <v>259.2</v>
      </c>
      <c r="E8" s="138">
        <v>220.2</v>
      </c>
      <c r="F8" s="138">
        <v>191.2</v>
      </c>
      <c r="G8" s="138">
        <v>121.3</v>
      </c>
      <c r="H8" s="138">
        <v>176.28</v>
      </c>
      <c r="I8" s="138">
        <v>162.1</v>
      </c>
      <c r="J8" s="11"/>
    </row>
    <row r="9" spans="1:10" s="26" customFormat="1" ht="20.25" customHeight="1">
      <c r="A9" s="186" t="s">
        <v>4</v>
      </c>
      <c r="B9" s="138"/>
      <c r="C9" s="138"/>
      <c r="D9" s="138"/>
      <c r="E9" s="138"/>
      <c r="F9" s="138"/>
      <c r="G9" s="138"/>
      <c r="H9" s="138"/>
      <c r="I9" s="138"/>
      <c r="J9" s="11"/>
    </row>
    <row r="10" spans="1:10" s="26" customFormat="1" ht="20.25" customHeight="1">
      <c r="A10" s="19" t="s">
        <v>5</v>
      </c>
      <c r="B10" s="138">
        <v>191.4</v>
      </c>
      <c r="C10" s="138">
        <v>191.4</v>
      </c>
      <c r="D10" s="138">
        <v>175.8</v>
      </c>
      <c r="E10" s="138">
        <v>313.3</v>
      </c>
      <c r="F10" s="138">
        <v>265.60000000000002</v>
      </c>
      <c r="G10" s="138">
        <v>252.7</v>
      </c>
      <c r="H10" s="138">
        <v>411.03</v>
      </c>
      <c r="I10" s="138">
        <v>411.5</v>
      </c>
      <c r="J10" s="11"/>
    </row>
    <row r="11" spans="1:10" s="26" customFormat="1" ht="20.25" customHeight="1">
      <c r="A11" s="186" t="s">
        <v>6</v>
      </c>
      <c r="B11" s="138"/>
      <c r="C11" s="138"/>
      <c r="D11" s="138"/>
      <c r="E11" s="138"/>
      <c r="F11" s="138"/>
      <c r="G11" s="138"/>
      <c r="H11" s="138"/>
      <c r="I11" s="138"/>
      <c r="J11" s="11"/>
    </row>
    <row r="12" spans="1:10" s="26" customFormat="1" ht="20.25" customHeight="1">
      <c r="A12" s="19" t="s">
        <v>7</v>
      </c>
      <c r="B12" s="138">
        <v>42.9</v>
      </c>
      <c r="C12" s="138">
        <v>56.9</v>
      </c>
      <c r="D12" s="138">
        <v>76.7</v>
      </c>
      <c r="E12" s="138">
        <v>95.5</v>
      </c>
      <c r="F12" s="138">
        <v>94.9</v>
      </c>
      <c r="G12" s="138">
        <v>77.5</v>
      </c>
      <c r="H12" s="138">
        <v>94.57</v>
      </c>
      <c r="I12" s="138">
        <v>147</v>
      </c>
      <c r="J12" s="11"/>
    </row>
    <row r="13" spans="1:10" s="26" customFormat="1" ht="20.25" customHeight="1">
      <c r="A13" s="186" t="s">
        <v>8</v>
      </c>
      <c r="B13" s="138"/>
      <c r="C13" s="138"/>
      <c r="D13" s="138"/>
      <c r="E13" s="138"/>
      <c r="F13" s="138"/>
      <c r="G13" s="138"/>
      <c r="H13" s="138"/>
      <c r="I13" s="138"/>
      <c r="J13" s="11"/>
    </row>
    <row r="14" spans="1:10" s="26" customFormat="1" ht="20.25" customHeight="1">
      <c r="A14" s="19" t="s">
        <v>9</v>
      </c>
      <c r="B14" s="138">
        <v>27.4</v>
      </c>
      <c r="C14" s="138">
        <v>19.2</v>
      </c>
      <c r="D14" s="138">
        <v>12.7</v>
      </c>
      <c r="E14" s="138">
        <v>16.5</v>
      </c>
      <c r="F14" s="138">
        <v>18.399999999999999</v>
      </c>
      <c r="G14" s="138">
        <v>17.899999999999999</v>
      </c>
      <c r="H14" s="138">
        <v>33.159999999999997</v>
      </c>
      <c r="I14" s="138">
        <v>34.5</v>
      </c>
      <c r="J14" s="11"/>
    </row>
    <row r="15" spans="1:10" s="26" customFormat="1" ht="20.25" customHeight="1">
      <c r="A15" s="186" t="s">
        <v>31</v>
      </c>
      <c r="B15" s="138"/>
      <c r="C15" s="138"/>
      <c r="D15" s="138"/>
      <c r="E15" s="138"/>
      <c r="F15" s="138"/>
      <c r="G15" s="138"/>
      <c r="H15" s="138"/>
      <c r="I15" s="138"/>
      <c r="J15" s="11"/>
    </row>
    <row r="16" spans="1:10" s="26" customFormat="1" ht="20.25" customHeight="1">
      <c r="A16" s="19" t="s">
        <v>11</v>
      </c>
      <c r="B16" s="138">
        <v>260.3</v>
      </c>
      <c r="C16" s="138">
        <v>555.5</v>
      </c>
      <c r="D16" s="138">
        <v>553.20000000000005</v>
      </c>
      <c r="E16" s="138">
        <v>612.79999999999995</v>
      </c>
      <c r="F16" s="138">
        <v>579.9</v>
      </c>
      <c r="G16" s="138">
        <v>657.9</v>
      </c>
      <c r="H16" s="138">
        <v>974.23</v>
      </c>
      <c r="I16" s="138">
        <v>1095.4000000000001</v>
      </c>
      <c r="J16" s="11"/>
    </row>
    <row r="17" spans="1:10" s="26" customFormat="1" ht="20.25" customHeight="1">
      <c r="A17" s="186" t="s">
        <v>32</v>
      </c>
      <c r="B17" s="138"/>
      <c r="C17" s="138"/>
      <c r="D17" s="138"/>
      <c r="E17" s="138"/>
      <c r="F17" s="138"/>
      <c r="G17" s="138"/>
      <c r="H17" s="138"/>
      <c r="I17" s="138"/>
      <c r="J17" s="11"/>
    </row>
    <row r="18" spans="1:10" s="26" customFormat="1" ht="20.25" customHeight="1">
      <c r="A18" s="19" t="s">
        <v>13</v>
      </c>
      <c r="B18" s="138">
        <v>182.8</v>
      </c>
      <c r="C18" s="138">
        <v>196.4</v>
      </c>
      <c r="D18" s="138">
        <v>201.1</v>
      </c>
      <c r="E18" s="138">
        <v>172.8</v>
      </c>
      <c r="F18" s="138">
        <v>169.7</v>
      </c>
      <c r="G18" s="138">
        <v>173.7</v>
      </c>
      <c r="H18" s="138">
        <v>240.48</v>
      </c>
      <c r="I18" s="138">
        <v>250.2</v>
      </c>
      <c r="J18" s="11"/>
    </row>
    <row r="19" spans="1:10" s="26" customFormat="1" ht="20.25" customHeight="1">
      <c r="A19" s="186" t="s">
        <v>34</v>
      </c>
      <c r="B19" s="138"/>
      <c r="C19" s="138"/>
      <c r="D19" s="138"/>
      <c r="E19" s="138"/>
      <c r="F19" s="138"/>
      <c r="G19" s="138"/>
      <c r="H19" s="138"/>
      <c r="I19" s="138"/>
      <c r="J19" s="11"/>
    </row>
    <row r="20" spans="1:10" s="26" customFormat="1" ht="20.25" customHeight="1">
      <c r="A20" s="19" t="s">
        <v>15</v>
      </c>
      <c r="B20" s="138">
        <v>460</v>
      </c>
      <c r="C20" s="138">
        <v>609.1</v>
      </c>
      <c r="D20" s="138">
        <v>628.79999999999995</v>
      </c>
      <c r="E20" s="138">
        <v>630.9</v>
      </c>
      <c r="F20" s="138">
        <v>605.1</v>
      </c>
      <c r="G20" s="138">
        <v>691.35</v>
      </c>
      <c r="H20" s="138">
        <v>1065.42</v>
      </c>
      <c r="I20" s="138">
        <v>1279.4000000000001</v>
      </c>
      <c r="J20" s="11"/>
    </row>
    <row r="21" spans="1:10" s="26" customFormat="1" ht="20.25" customHeight="1">
      <c r="A21" s="186" t="s">
        <v>35</v>
      </c>
      <c r="B21" s="138"/>
      <c r="C21" s="138"/>
      <c r="D21" s="138"/>
      <c r="E21" s="138"/>
      <c r="F21" s="138"/>
      <c r="G21" s="138"/>
      <c r="H21" s="138"/>
      <c r="I21" s="138"/>
      <c r="J21" s="11"/>
    </row>
    <row r="22" spans="1:10" s="26" customFormat="1" ht="20.25" customHeight="1">
      <c r="A22" s="19" t="s">
        <v>17</v>
      </c>
      <c r="B22" s="138">
        <v>254</v>
      </c>
      <c r="C22" s="138">
        <v>384.5</v>
      </c>
      <c r="D22" s="138">
        <v>403.4</v>
      </c>
      <c r="E22" s="138">
        <v>499.2</v>
      </c>
      <c r="F22" s="138">
        <v>359.3</v>
      </c>
      <c r="G22" s="138">
        <v>361.85</v>
      </c>
      <c r="H22" s="138">
        <v>486.94</v>
      </c>
      <c r="I22" s="138">
        <v>734.9</v>
      </c>
      <c r="J22" s="11"/>
    </row>
    <row r="23" spans="1:10" s="26" customFormat="1" ht="20.25" customHeight="1">
      <c r="A23" s="186" t="s">
        <v>36</v>
      </c>
      <c r="B23" s="138"/>
      <c r="C23" s="138"/>
      <c r="D23" s="138"/>
      <c r="E23" s="138"/>
      <c r="F23" s="138"/>
      <c r="G23" s="138"/>
      <c r="H23" s="138"/>
      <c r="I23" s="138"/>
      <c r="J23" s="11"/>
    </row>
    <row r="24" spans="1:10" s="26" customFormat="1" ht="20.25" customHeight="1">
      <c r="A24" s="19" t="s">
        <v>19</v>
      </c>
      <c r="B24" s="138">
        <v>332</v>
      </c>
      <c r="C24" s="138">
        <v>243.6</v>
      </c>
      <c r="D24" s="138">
        <v>265.39999999999998</v>
      </c>
      <c r="E24" s="138">
        <v>390.5</v>
      </c>
      <c r="F24" s="138">
        <v>404.9</v>
      </c>
      <c r="G24" s="138">
        <v>405.35</v>
      </c>
      <c r="H24" s="138">
        <v>629.84</v>
      </c>
      <c r="I24" s="138">
        <v>670.3</v>
      </c>
      <c r="J24" s="11"/>
    </row>
    <row r="25" spans="1:10" s="26" customFormat="1" ht="20.25" customHeight="1">
      <c r="A25" s="186" t="s">
        <v>37</v>
      </c>
      <c r="B25" s="138"/>
      <c r="C25" s="138"/>
      <c r="D25" s="138"/>
      <c r="E25" s="138"/>
      <c r="F25" s="138"/>
      <c r="G25" s="138"/>
      <c r="H25" s="138"/>
      <c r="I25" s="138"/>
      <c r="J25" s="11"/>
    </row>
    <row r="26" spans="1:10" s="26" customFormat="1" ht="20.25" customHeight="1">
      <c r="A26" s="19" t="s">
        <v>21</v>
      </c>
      <c r="B26" s="138">
        <v>55.8</v>
      </c>
      <c r="C26" s="138">
        <v>76</v>
      </c>
      <c r="D26" s="138">
        <v>90.3</v>
      </c>
      <c r="E26" s="138">
        <v>122.1</v>
      </c>
      <c r="F26" s="138">
        <v>93</v>
      </c>
      <c r="G26" s="138">
        <v>118.8</v>
      </c>
      <c r="H26" s="138">
        <v>163.49</v>
      </c>
      <c r="I26" s="138">
        <v>190.1</v>
      </c>
      <c r="J26" s="11"/>
    </row>
    <row r="27" spans="1:10" s="26" customFormat="1" ht="20.25" customHeight="1">
      <c r="A27" s="186" t="s">
        <v>38</v>
      </c>
      <c r="B27" s="138"/>
      <c r="C27" s="138"/>
      <c r="D27" s="138"/>
      <c r="E27" s="138"/>
      <c r="F27" s="138"/>
      <c r="G27" s="138"/>
      <c r="H27" s="138"/>
      <c r="I27" s="138"/>
      <c r="J27" s="11"/>
    </row>
    <row r="28" spans="1:10" s="26" customFormat="1" ht="20.25" customHeight="1">
      <c r="A28" s="19" t="s">
        <v>23</v>
      </c>
      <c r="B28" s="138">
        <v>105</v>
      </c>
      <c r="C28" s="138">
        <v>136.5</v>
      </c>
      <c r="D28" s="138">
        <v>144</v>
      </c>
      <c r="E28" s="138">
        <v>184.8</v>
      </c>
      <c r="F28" s="138">
        <v>153.19999999999999</v>
      </c>
      <c r="G28" s="138">
        <v>190.8</v>
      </c>
      <c r="H28" s="138">
        <v>227.6</v>
      </c>
      <c r="I28" s="138">
        <v>247.4</v>
      </c>
      <c r="J28" s="11"/>
    </row>
    <row r="29" spans="1:10" s="26" customFormat="1" ht="20.25" customHeight="1">
      <c r="A29" s="186" t="s">
        <v>39</v>
      </c>
      <c r="B29" s="138"/>
      <c r="C29" s="138"/>
      <c r="D29" s="138"/>
      <c r="E29" s="138"/>
      <c r="F29" s="138"/>
      <c r="G29" s="138"/>
      <c r="H29" s="138"/>
      <c r="I29" s="138"/>
      <c r="J29" s="11"/>
    </row>
    <row r="30" spans="1:10" s="26" customFormat="1" ht="20.25" customHeight="1">
      <c r="A30" s="19" t="s">
        <v>25</v>
      </c>
      <c r="B30" s="138">
        <v>148.5</v>
      </c>
      <c r="C30" s="138">
        <v>182.2</v>
      </c>
      <c r="D30" s="138">
        <v>128.4</v>
      </c>
      <c r="E30" s="138">
        <v>176.3</v>
      </c>
      <c r="F30" s="138">
        <v>162.69999999999999</v>
      </c>
      <c r="G30" s="138">
        <v>212.3</v>
      </c>
      <c r="H30" s="138">
        <v>200.76</v>
      </c>
      <c r="I30" s="138">
        <v>169.4</v>
      </c>
      <c r="J30" s="11"/>
    </row>
    <row r="31" spans="1:10" s="26" customFormat="1" ht="20.25" customHeight="1">
      <c r="A31" s="186" t="s">
        <v>40</v>
      </c>
      <c r="B31" s="139"/>
      <c r="C31" s="139"/>
      <c r="D31" s="139"/>
      <c r="E31" s="139"/>
      <c r="F31" s="139"/>
      <c r="G31" s="139"/>
      <c r="H31" s="139"/>
      <c r="I31" s="139"/>
      <c r="J31" s="11"/>
    </row>
    <row r="32" spans="1:10" ht="6" customHeight="1">
      <c r="A32" s="123"/>
      <c r="B32" s="123"/>
      <c r="C32" s="395"/>
      <c r="D32" s="123"/>
      <c r="E32" s="123"/>
      <c r="F32" s="123"/>
      <c r="G32" s="123"/>
      <c r="H32" s="123"/>
      <c r="I32" s="123"/>
      <c r="J32" s="11"/>
    </row>
    <row r="33" spans="1:10" ht="20.100000000000001" customHeight="1">
      <c r="A33" s="11"/>
      <c r="B33" s="11"/>
      <c r="C33" s="11"/>
      <c r="D33" s="11"/>
      <c r="E33" s="11"/>
      <c r="F33" s="11"/>
      <c r="G33" s="11"/>
      <c r="H33" s="11"/>
      <c r="I33" s="11"/>
      <c r="J33" s="11"/>
    </row>
    <row r="34" spans="1:10" ht="20.100000000000001" customHeight="1">
      <c r="A34" s="11"/>
      <c r="B34" s="11"/>
      <c r="C34" s="11"/>
      <c r="D34" s="11"/>
      <c r="E34" s="11"/>
      <c r="F34" s="11"/>
      <c r="G34" s="11"/>
      <c r="H34" s="11"/>
      <c r="I34" s="11"/>
      <c r="J34" s="11"/>
    </row>
    <row r="35" spans="1:10" ht="20.100000000000001" customHeight="1">
      <c r="A35" s="126"/>
      <c r="B35" s="127"/>
      <c r="C35" s="11"/>
      <c r="D35" s="11"/>
      <c r="E35" s="11"/>
      <c r="F35" s="11"/>
      <c r="G35" s="11"/>
      <c r="H35" s="11"/>
      <c r="I35" s="11"/>
      <c r="J35" s="11"/>
    </row>
    <row r="36" spans="1:10" ht="20.100000000000001" customHeight="1">
      <c r="A36" s="128"/>
      <c r="B36" s="126"/>
      <c r="C36" s="11"/>
      <c r="D36" s="11"/>
      <c r="E36" s="11"/>
      <c r="F36" s="11"/>
      <c r="G36" s="11"/>
      <c r="H36" s="11"/>
      <c r="I36" s="11"/>
      <c r="J36" s="11"/>
    </row>
    <row r="37" spans="1:10" ht="20.100000000000001" customHeight="1">
      <c r="A37" s="11"/>
      <c r="B37" s="11"/>
      <c r="C37" s="11"/>
      <c r="D37" s="11"/>
      <c r="E37" s="11"/>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sheetData>
  <pageMargins left="0.98425196850393704" right="0.98425196850393704" top="0.94488188976377996" bottom="1.49606299212598" header="0.511811023622047" footer="1.1811023622047201"/>
  <pageSetup paperSize="9" firstPageNumber="425"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1"/>
  <sheetViews>
    <sheetView workbookViewId="0">
      <selection activeCell="O18" sqref="O18"/>
    </sheetView>
  </sheetViews>
  <sheetFormatPr defaultRowHeight="12.75"/>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708</v>
      </c>
      <c r="B1" s="1"/>
      <c r="C1" s="3"/>
      <c r="D1" s="3"/>
      <c r="E1" s="3"/>
      <c r="F1" s="3"/>
      <c r="G1" s="3"/>
      <c r="H1" s="3"/>
      <c r="I1" s="3"/>
      <c r="J1" s="3"/>
    </row>
    <row r="2" spans="1:10" s="130" customFormat="1" ht="15.75" customHeight="1">
      <c r="A2" s="4" t="s">
        <v>119</v>
      </c>
      <c r="B2" s="4"/>
      <c r="C2" s="4"/>
      <c r="D2" s="4"/>
      <c r="E2" s="4"/>
      <c r="F2" s="4"/>
      <c r="G2" s="4"/>
      <c r="H2" s="4"/>
      <c r="I2" s="4"/>
      <c r="J2" s="4"/>
    </row>
    <row r="3" spans="1:10" s="129" customFormat="1" ht="7.5" customHeight="1">
      <c r="A3" s="6"/>
      <c r="B3" s="1"/>
      <c r="C3" s="3"/>
      <c r="D3" s="3"/>
      <c r="E3" s="3"/>
      <c r="F3" s="3"/>
      <c r="G3" s="3"/>
      <c r="H3" s="3"/>
      <c r="I3" s="3"/>
      <c r="J3" s="3"/>
    </row>
    <row r="4" spans="1:10" ht="20.100000000000001" customHeight="1">
      <c r="A4" s="7"/>
      <c r="B4" s="7"/>
      <c r="D4" s="7"/>
      <c r="F4" s="7"/>
      <c r="G4" s="7" t="s">
        <v>109</v>
      </c>
      <c r="H4" s="356"/>
    </row>
    <row r="5" spans="1:10" ht="27" customHeight="1">
      <c r="A5" s="11"/>
      <c r="B5" s="12">
        <v>2010</v>
      </c>
      <c r="C5" s="131">
        <v>2014</v>
      </c>
      <c r="D5" s="131">
        <v>2015</v>
      </c>
      <c r="E5" s="131">
        <v>2016</v>
      </c>
      <c r="F5" s="131">
        <v>2017</v>
      </c>
      <c r="G5" s="131">
        <v>2018</v>
      </c>
      <c r="H5" s="131">
        <v>2019</v>
      </c>
      <c r="I5" s="131">
        <v>2020</v>
      </c>
      <c r="J5" s="11"/>
    </row>
    <row r="6" spans="1:10" ht="9" customHeight="1">
      <c r="A6" s="11"/>
      <c r="B6" s="11"/>
      <c r="C6" s="11"/>
      <c r="D6" s="11"/>
      <c r="E6" s="11"/>
      <c r="F6" s="11"/>
      <c r="G6" s="11"/>
      <c r="H6" s="11"/>
      <c r="J6" s="11"/>
    </row>
    <row r="7" spans="1:10" s="26" customFormat="1" ht="23.25" customHeight="1">
      <c r="A7" s="15" t="s">
        <v>2</v>
      </c>
      <c r="B7" s="359">
        <v>1141</v>
      </c>
      <c r="C7" s="359">
        <f t="shared" ref="C7:D7" si="0">SUM(C8:C31)</f>
        <v>663</v>
      </c>
      <c r="D7" s="359">
        <f t="shared" si="0"/>
        <v>576</v>
      </c>
      <c r="E7" s="359">
        <v>564</v>
      </c>
      <c r="F7" s="359">
        <v>462</v>
      </c>
      <c r="G7" s="359">
        <v>419</v>
      </c>
      <c r="H7" s="359">
        <v>360</v>
      </c>
      <c r="I7" s="359">
        <v>349</v>
      </c>
      <c r="J7" s="11"/>
    </row>
    <row r="8" spans="1:10" s="26" customFormat="1" ht="20.25" customHeight="1">
      <c r="A8" s="19" t="s">
        <v>3</v>
      </c>
      <c r="B8" s="392">
        <v>54</v>
      </c>
      <c r="C8" s="392">
        <v>22</v>
      </c>
      <c r="D8" s="392">
        <v>25</v>
      </c>
      <c r="E8" s="392">
        <v>48</v>
      </c>
      <c r="F8" s="392">
        <v>33</v>
      </c>
      <c r="G8" s="392">
        <v>30</v>
      </c>
      <c r="H8" s="392">
        <v>29</v>
      </c>
      <c r="I8" s="11">
        <v>22</v>
      </c>
      <c r="J8" s="11"/>
    </row>
    <row r="9" spans="1:10" s="26" customFormat="1" ht="20.25" customHeight="1">
      <c r="A9" s="186" t="s">
        <v>4</v>
      </c>
      <c r="B9" s="392"/>
      <c r="C9" s="392"/>
      <c r="D9" s="392"/>
      <c r="E9" s="392"/>
      <c r="F9" s="392"/>
      <c r="G9" s="392"/>
      <c r="H9" s="392"/>
      <c r="I9" s="11"/>
      <c r="J9" s="11"/>
    </row>
    <row r="10" spans="1:10" s="26" customFormat="1" ht="20.25" customHeight="1">
      <c r="A10" s="19" t="s">
        <v>5</v>
      </c>
      <c r="B10" s="392">
        <v>7</v>
      </c>
      <c r="C10" s="392">
        <v>1</v>
      </c>
      <c r="D10" s="393">
        <v>0</v>
      </c>
      <c r="E10" s="392">
        <v>2</v>
      </c>
      <c r="F10" s="392">
        <v>1</v>
      </c>
      <c r="G10" s="392">
        <v>1</v>
      </c>
      <c r="H10" s="393">
        <v>0</v>
      </c>
      <c r="I10" s="393">
        <v>0</v>
      </c>
      <c r="J10" s="11"/>
    </row>
    <row r="11" spans="1:10" s="26" customFormat="1" ht="20.25" customHeight="1">
      <c r="A11" s="186" t="s">
        <v>6</v>
      </c>
      <c r="B11" s="392"/>
      <c r="C11" s="392"/>
      <c r="D11" s="392"/>
      <c r="E11" s="392"/>
      <c r="F11" s="392"/>
      <c r="G11" s="392"/>
      <c r="H11" s="392"/>
      <c r="I11" s="392"/>
      <c r="J11" s="11"/>
    </row>
    <row r="12" spans="1:10" s="26" customFormat="1" ht="20.25" customHeight="1">
      <c r="A12" s="19" t="s">
        <v>7</v>
      </c>
      <c r="B12" s="393">
        <v>0</v>
      </c>
      <c r="C12" s="393">
        <v>0</v>
      </c>
      <c r="D12" s="393">
        <v>0</v>
      </c>
      <c r="E12" s="393">
        <v>0</v>
      </c>
      <c r="F12" s="393">
        <v>0</v>
      </c>
      <c r="G12" s="393">
        <v>0</v>
      </c>
      <c r="H12" s="393">
        <v>0</v>
      </c>
      <c r="I12" s="393">
        <v>0</v>
      </c>
      <c r="J12" s="11"/>
    </row>
    <row r="13" spans="1:10" s="26" customFormat="1" ht="20.25" customHeight="1">
      <c r="A13" s="186" t="s">
        <v>8</v>
      </c>
      <c r="B13" s="392"/>
      <c r="C13" s="392"/>
      <c r="D13" s="392"/>
      <c r="E13" s="392"/>
      <c r="F13" s="392"/>
      <c r="G13" s="392"/>
      <c r="H13" s="392"/>
      <c r="I13" s="11"/>
      <c r="J13" s="11"/>
    </row>
    <row r="14" spans="1:10" s="26" customFormat="1" ht="20.25" customHeight="1">
      <c r="A14" s="19" t="s">
        <v>9</v>
      </c>
      <c r="B14" s="392">
        <v>616</v>
      </c>
      <c r="C14" s="392">
        <v>407</v>
      </c>
      <c r="D14" s="392">
        <v>398</v>
      </c>
      <c r="E14" s="392">
        <v>410</v>
      </c>
      <c r="F14" s="392">
        <v>327</v>
      </c>
      <c r="G14" s="392">
        <v>313</v>
      </c>
      <c r="H14" s="392">
        <v>275</v>
      </c>
      <c r="I14" s="11">
        <v>269</v>
      </c>
      <c r="J14" s="11"/>
    </row>
    <row r="15" spans="1:10" s="26" customFormat="1" ht="20.25" customHeight="1">
      <c r="A15" s="186" t="s">
        <v>31</v>
      </c>
      <c r="B15" s="392"/>
      <c r="C15" s="392"/>
      <c r="D15" s="392"/>
      <c r="E15" s="392"/>
      <c r="F15" s="392"/>
      <c r="G15" s="392"/>
      <c r="H15" s="392"/>
      <c r="I15" s="11"/>
      <c r="J15" s="11"/>
    </row>
    <row r="16" spans="1:10" s="26" customFormat="1" ht="20.25" customHeight="1">
      <c r="A16" s="19" t="s">
        <v>11</v>
      </c>
      <c r="B16" s="392">
        <v>108</v>
      </c>
      <c r="C16" s="392">
        <v>52</v>
      </c>
      <c r="D16" s="392">
        <v>37</v>
      </c>
      <c r="E16" s="392">
        <v>23</v>
      </c>
      <c r="F16" s="392">
        <v>14</v>
      </c>
      <c r="G16" s="392">
        <v>4</v>
      </c>
      <c r="H16" s="393">
        <v>0</v>
      </c>
      <c r="I16" s="393">
        <v>0</v>
      </c>
      <c r="J16" s="11"/>
    </row>
    <row r="17" spans="1:10" s="26" customFormat="1" ht="20.25" customHeight="1">
      <c r="A17" s="186" t="s">
        <v>32</v>
      </c>
      <c r="B17" s="392"/>
      <c r="C17" s="392"/>
      <c r="D17" s="392"/>
      <c r="E17" s="392"/>
      <c r="F17" s="392"/>
      <c r="G17" s="392"/>
      <c r="H17" s="393"/>
      <c r="I17" s="393"/>
      <c r="J17" s="11"/>
    </row>
    <row r="18" spans="1:10" s="26" customFormat="1" ht="20.25" customHeight="1">
      <c r="A18" s="19" t="s">
        <v>13</v>
      </c>
      <c r="B18" s="392">
        <v>80</v>
      </c>
      <c r="C18" s="392">
        <v>45</v>
      </c>
      <c r="D18" s="392">
        <v>21</v>
      </c>
      <c r="E18" s="392">
        <v>6</v>
      </c>
      <c r="F18" s="392">
        <v>4</v>
      </c>
      <c r="G18" s="392">
        <v>2</v>
      </c>
      <c r="H18" s="393">
        <v>0</v>
      </c>
      <c r="I18" s="393">
        <v>0</v>
      </c>
      <c r="J18" s="11"/>
    </row>
    <row r="19" spans="1:10" s="26" customFormat="1" ht="20.25" customHeight="1">
      <c r="A19" s="186" t="s">
        <v>34</v>
      </c>
      <c r="B19" s="392"/>
      <c r="C19" s="392"/>
      <c r="D19" s="392"/>
      <c r="E19" s="392"/>
      <c r="F19" s="392"/>
      <c r="G19" s="392"/>
      <c r="H19" s="392"/>
      <c r="I19" s="11"/>
      <c r="J19" s="11"/>
    </row>
    <row r="20" spans="1:10" s="26" customFormat="1" ht="20.25" customHeight="1">
      <c r="A20" s="19" t="s">
        <v>15</v>
      </c>
      <c r="B20" s="392">
        <v>145</v>
      </c>
      <c r="C20" s="392">
        <v>77</v>
      </c>
      <c r="D20" s="392">
        <v>53</v>
      </c>
      <c r="E20" s="392">
        <v>36</v>
      </c>
      <c r="F20" s="392">
        <v>46</v>
      </c>
      <c r="G20" s="392">
        <v>46</v>
      </c>
      <c r="H20" s="392">
        <v>32</v>
      </c>
      <c r="I20" s="11">
        <v>29</v>
      </c>
      <c r="J20" s="11"/>
    </row>
    <row r="21" spans="1:10" s="26" customFormat="1" ht="20.25" customHeight="1">
      <c r="A21" s="186" t="s">
        <v>35</v>
      </c>
      <c r="B21" s="392"/>
      <c r="C21" s="392"/>
      <c r="D21" s="392"/>
      <c r="E21" s="392"/>
      <c r="F21" s="392"/>
      <c r="G21" s="392"/>
      <c r="H21" s="392"/>
      <c r="I21" s="11"/>
      <c r="J21" s="11"/>
    </row>
    <row r="22" spans="1:10" s="26" customFormat="1" ht="20.25" customHeight="1">
      <c r="A22" s="19" t="s">
        <v>17</v>
      </c>
      <c r="B22" s="392">
        <v>127</v>
      </c>
      <c r="C22" s="392">
        <v>54</v>
      </c>
      <c r="D22" s="392">
        <v>40</v>
      </c>
      <c r="E22" s="392">
        <v>35</v>
      </c>
      <c r="F22" s="392">
        <v>29</v>
      </c>
      <c r="G22" s="392">
        <v>16</v>
      </c>
      <c r="H22" s="392">
        <v>24</v>
      </c>
      <c r="I22" s="11">
        <v>29</v>
      </c>
      <c r="J22" s="11"/>
    </row>
    <row r="23" spans="1:10" s="26" customFormat="1" ht="20.25" customHeight="1">
      <c r="A23" s="186" t="s">
        <v>36</v>
      </c>
      <c r="B23" s="392"/>
      <c r="C23" s="392"/>
      <c r="D23" s="392"/>
      <c r="E23" s="392"/>
      <c r="F23" s="392"/>
      <c r="G23" s="392"/>
      <c r="H23" s="392"/>
      <c r="I23" s="11"/>
      <c r="J23" s="11"/>
    </row>
    <row r="24" spans="1:10" s="26" customFormat="1" ht="20.25" customHeight="1">
      <c r="A24" s="19" t="s">
        <v>19</v>
      </c>
      <c r="B24" s="392">
        <v>4</v>
      </c>
      <c r="C24" s="392">
        <v>2</v>
      </c>
      <c r="D24" s="392">
        <v>0</v>
      </c>
      <c r="E24" s="392">
        <v>0</v>
      </c>
      <c r="F24" s="392">
        <v>1</v>
      </c>
      <c r="G24" s="392">
        <v>0</v>
      </c>
      <c r="H24" s="393">
        <v>0</v>
      </c>
      <c r="I24" s="393">
        <v>0</v>
      </c>
      <c r="J24" s="11"/>
    </row>
    <row r="25" spans="1:10" s="26" customFormat="1" ht="20.25" customHeight="1">
      <c r="A25" s="186" t="s">
        <v>37</v>
      </c>
      <c r="B25" s="392"/>
      <c r="C25" s="392"/>
      <c r="D25" s="392"/>
      <c r="E25" s="392"/>
      <c r="F25" s="392"/>
      <c r="G25" s="392"/>
      <c r="H25" s="393"/>
      <c r="I25" s="393"/>
      <c r="J25" s="11"/>
    </row>
    <row r="26" spans="1:10" s="26" customFormat="1" ht="20.25" customHeight="1">
      <c r="A26" s="19" t="s">
        <v>21</v>
      </c>
      <c r="B26" s="392">
        <v>0</v>
      </c>
      <c r="C26" s="392">
        <v>3</v>
      </c>
      <c r="D26" s="392">
        <v>2</v>
      </c>
      <c r="E26" s="392">
        <v>4</v>
      </c>
      <c r="F26" s="392">
        <v>7</v>
      </c>
      <c r="G26" s="392">
        <v>7</v>
      </c>
      <c r="H26" s="393">
        <v>0</v>
      </c>
      <c r="I26" s="393">
        <v>0</v>
      </c>
      <c r="J26" s="11"/>
    </row>
    <row r="27" spans="1:10" s="26" customFormat="1" ht="20.25" customHeight="1">
      <c r="A27" s="186" t="s">
        <v>38</v>
      </c>
      <c r="B27" s="392"/>
      <c r="C27" s="392"/>
      <c r="D27" s="392"/>
      <c r="E27" s="392"/>
      <c r="F27" s="392"/>
      <c r="G27" s="392"/>
      <c r="H27" s="393"/>
      <c r="I27" s="393"/>
      <c r="J27" s="11"/>
    </row>
    <row r="28" spans="1:10" s="26" customFormat="1" ht="20.25" customHeight="1">
      <c r="A28" s="19" t="s">
        <v>23</v>
      </c>
      <c r="B28" s="392">
        <v>0</v>
      </c>
      <c r="C28" s="392">
        <v>0</v>
      </c>
      <c r="D28" s="392">
        <v>0</v>
      </c>
      <c r="E28" s="392">
        <v>0</v>
      </c>
      <c r="F28" s="392">
        <v>0</v>
      </c>
      <c r="G28" s="392">
        <v>0</v>
      </c>
      <c r="H28" s="393">
        <v>0</v>
      </c>
      <c r="I28" s="393">
        <v>0</v>
      </c>
      <c r="J28" s="11"/>
    </row>
    <row r="29" spans="1:10" s="26" customFormat="1" ht="20.25" customHeight="1">
      <c r="A29" s="186" t="s">
        <v>39</v>
      </c>
      <c r="B29" s="392"/>
      <c r="C29" s="392"/>
      <c r="D29" s="392"/>
      <c r="E29" s="392"/>
      <c r="F29" s="392"/>
      <c r="G29" s="392"/>
      <c r="H29" s="393"/>
      <c r="I29" s="393"/>
      <c r="J29" s="11"/>
    </row>
    <row r="30" spans="1:10" s="26" customFormat="1" ht="20.25" customHeight="1">
      <c r="A30" s="19" t="s">
        <v>25</v>
      </c>
      <c r="B30" s="392">
        <v>0</v>
      </c>
      <c r="C30" s="392">
        <v>0</v>
      </c>
      <c r="D30" s="392">
        <v>0</v>
      </c>
      <c r="E30" s="392">
        <v>0</v>
      </c>
      <c r="F30" s="392">
        <v>0</v>
      </c>
      <c r="G30" s="392">
        <v>0</v>
      </c>
      <c r="H30" s="393">
        <v>0</v>
      </c>
      <c r="I30" s="393">
        <v>0</v>
      </c>
      <c r="J30" s="11"/>
    </row>
    <row r="31" spans="1:10" s="26" customFormat="1" ht="20.25" customHeight="1">
      <c r="A31" s="186" t="s">
        <v>40</v>
      </c>
      <c r="B31" s="356"/>
      <c r="C31" s="356"/>
      <c r="D31" s="356"/>
      <c r="E31" s="356"/>
      <c r="F31" s="356"/>
      <c r="G31" s="356"/>
      <c r="H31" s="356"/>
      <c r="I31" s="356"/>
      <c r="J31" s="11"/>
    </row>
    <row r="32" spans="1:10" ht="6" customHeight="1">
      <c r="A32" s="123"/>
      <c r="B32" s="123"/>
      <c r="C32" s="183"/>
      <c r="D32" s="123"/>
      <c r="E32" s="123"/>
      <c r="F32" s="123"/>
      <c r="G32" s="123"/>
      <c r="H32" s="123"/>
      <c r="I32" s="123"/>
      <c r="J32" s="11"/>
    </row>
    <row r="33" spans="1:10" ht="20.100000000000001" customHeight="1">
      <c r="A33" s="11"/>
      <c r="B33" s="11"/>
      <c r="C33" s="11"/>
      <c r="D33" s="11"/>
      <c r="E33" s="11"/>
      <c r="F33" s="11"/>
      <c r="G33" s="11"/>
      <c r="H33" s="11"/>
      <c r="I33" s="11"/>
      <c r="J33" s="11"/>
    </row>
    <row r="34" spans="1:10" ht="20.100000000000001" customHeight="1">
      <c r="A34" s="11"/>
      <c r="B34" s="11"/>
      <c r="C34" s="11"/>
      <c r="D34" s="11"/>
      <c r="E34" s="11"/>
      <c r="F34" s="11"/>
      <c r="G34" s="11"/>
      <c r="H34" s="11"/>
      <c r="I34" s="11"/>
      <c r="J34" s="11"/>
    </row>
    <row r="35" spans="1:10" ht="20.100000000000001" customHeight="1">
      <c r="A35" s="126"/>
      <c r="B35" s="127"/>
      <c r="C35" s="11"/>
      <c r="D35" s="11"/>
      <c r="E35" s="11"/>
      <c r="F35" s="11"/>
      <c r="G35" s="11"/>
      <c r="H35" s="11"/>
      <c r="I35" s="11"/>
      <c r="J35" s="11"/>
    </row>
    <row r="36" spans="1:10" ht="20.100000000000001" customHeight="1">
      <c r="A36" s="128"/>
      <c r="B36" s="126"/>
      <c r="C36" s="11"/>
      <c r="D36" s="11"/>
      <c r="E36" s="11"/>
      <c r="F36" s="11"/>
      <c r="G36" s="11"/>
      <c r="H36" s="11"/>
      <c r="I36" s="11"/>
      <c r="J36" s="11"/>
    </row>
    <row r="37" spans="1:10" ht="20.100000000000001" customHeight="1">
      <c r="A37" s="11"/>
      <c r="B37" s="11"/>
      <c r="C37" s="11"/>
      <c r="D37" s="11"/>
      <c r="E37" s="11"/>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sheetData>
  <pageMargins left="0.98425196850393704" right="0.98425196850393704" top="0.94488188976377996" bottom="1.49606299212598" header="0.511811023622047" footer="1.1811023622047201"/>
  <pageSetup paperSize="9" firstPageNumber="426"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0"/>
  <sheetViews>
    <sheetView workbookViewId="0">
      <selection activeCell="O18" sqref="O18"/>
    </sheetView>
  </sheetViews>
  <sheetFormatPr defaultRowHeight="12.75"/>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709</v>
      </c>
      <c r="B1" s="1"/>
      <c r="C1" s="3"/>
      <c r="D1" s="3"/>
      <c r="E1" s="3"/>
      <c r="F1" s="3"/>
      <c r="G1" s="3"/>
      <c r="H1" s="3"/>
      <c r="I1" s="3"/>
      <c r="J1" s="3"/>
    </row>
    <row r="2" spans="1:10" s="130" customFormat="1" ht="15.75" customHeight="1">
      <c r="A2" s="4" t="s">
        <v>120</v>
      </c>
      <c r="B2" s="4"/>
      <c r="C2" s="4"/>
      <c r="D2" s="4"/>
      <c r="E2" s="4"/>
      <c r="F2" s="4"/>
      <c r="G2" s="4"/>
      <c r="H2" s="4"/>
      <c r="I2" s="4"/>
      <c r="J2" s="4"/>
    </row>
    <row r="3" spans="1:10" s="129" customFormat="1" ht="7.5" customHeight="1">
      <c r="A3" s="6"/>
      <c r="B3" s="1"/>
      <c r="C3" s="3"/>
      <c r="D3" s="3"/>
      <c r="E3" s="3"/>
      <c r="F3" s="3"/>
      <c r="G3" s="3"/>
      <c r="H3" s="3"/>
      <c r="I3" s="3"/>
      <c r="J3" s="3"/>
    </row>
    <row r="4" spans="1:10" ht="20.100000000000001" customHeight="1">
      <c r="A4" s="7"/>
      <c r="B4" s="7"/>
      <c r="D4" s="7"/>
      <c r="F4" s="7"/>
      <c r="G4" s="7" t="s">
        <v>109</v>
      </c>
      <c r="H4" s="356"/>
    </row>
    <row r="5" spans="1:10" ht="27" customHeight="1">
      <c r="A5" s="11"/>
      <c r="B5" s="12">
        <v>2010</v>
      </c>
      <c r="C5" s="131">
        <v>2014</v>
      </c>
      <c r="D5" s="131">
        <v>2015</v>
      </c>
      <c r="E5" s="131">
        <v>2016</v>
      </c>
      <c r="F5" s="131">
        <v>2017</v>
      </c>
      <c r="G5" s="131">
        <v>2018</v>
      </c>
      <c r="H5" s="131">
        <v>2019</v>
      </c>
      <c r="I5" s="131">
        <v>2020</v>
      </c>
      <c r="J5" s="11"/>
    </row>
    <row r="6" spans="1:10" ht="9" customHeight="1">
      <c r="A6" s="11"/>
      <c r="B6" s="11"/>
      <c r="C6" s="11"/>
      <c r="D6" s="11"/>
      <c r="E6" s="11"/>
      <c r="F6" s="11"/>
      <c r="G6" s="11"/>
      <c r="H6" s="11"/>
      <c r="J6" s="11"/>
    </row>
    <row r="7" spans="1:10" s="26" customFormat="1" ht="23.25" customHeight="1">
      <c r="A7" s="15" t="s">
        <v>2</v>
      </c>
      <c r="B7" s="358">
        <v>7758</v>
      </c>
      <c r="C7" s="358">
        <f t="shared" ref="C7:D7" si="0">SUM(C8:C31)</f>
        <v>7120</v>
      </c>
      <c r="D7" s="358">
        <f t="shared" si="0"/>
        <v>11422</v>
      </c>
      <c r="E7" s="358">
        <v>13254</v>
      </c>
      <c r="F7" s="358">
        <v>16186</v>
      </c>
      <c r="G7" s="358">
        <v>14260</v>
      </c>
      <c r="H7" s="358">
        <v>12707</v>
      </c>
      <c r="I7" s="358">
        <v>12455</v>
      </c>
      <c r="J7" s="11"/>
    </row>
    <row r="8" spans="1:10" s="26" customFormat="1" ht="20.25" customHeight="1">
      <c r="A8" s="19" t="s">
        <v>3</v>
      </c>
      <c r="B8" s="116">
        <v>150</v>
      </c>
      <c r="C8" s="116">
        <v>33</v>
      </c>
      <c r="D8" s="116">
        <v>48</v>
      </c>
      <c r="E8" s="116">
        <v>55</v>
      </c>
      <c r="F8" s="116">
        <v>53</v>
      </c>
      <c r="G8" s="116">
        <v>57</v>
      </c>
      <c r="H8" s="116">
        <v>56</v>
      </c>
      <c r="I8" s="116">
        <v>54</v>
      </c>
      <c r="J8" s="11"/>
    </row>
    <row r="9" spans="1:10" s="26" customFormat="1" ht="20.25" customHeight="1">
      <c r="A9" s="186" t="s">
        <v>4</v>
      </c>
      <c r="B9" s="116"/>
      <c r="C9" s="116"/>
      <c r="D9" s="116"/>
      <c r="E9" s="116"/>
      <c r="F9" s="116"/>
      <c r="G9" s="116"/>
      <c r="H9" s="116"/>
      <c r="I9" s="116"/>
      <c r="J9" s="11"/>
    </row>
    <row r="10" spans="1:10" s="26" customFormat="1" ht="20.25" customHeight="1">
      <c r="A10" s="19" t="s">
        <v>5</v>
      </c>
      <c r="B10" s="116">
        <v>659</v>
      </c>
      <c r="C10" s="116">
        <v>332</v>
      </c>
      <c r="D10" s="116">
        <v>814</v>
      </c>
      <c r="E10" s="116">
        <v>1224</v>
      </c>
      <c r="F10" s="116">
        <v>1236</v>
      </c>
      <c r="G10" s="116">
        <v>975</v>
      </c>
      <c r="H10" s="116">
        <v>394</v>
      </c>
      <c r="I10" s="116">
        <v>903</v>
      </c>
      <c r="J10" s="11"/>
    </row>
    <row r="11" spans="1:10" s="26" customFormat="1" ht="20.25" customHeight="1">
      <c r="A11" s="186" t="s">
        <v>6</v>
      </c>
      <c r="B11" s="116"/>
      <c r="C11" s="116"/>
      <c r="D11" s="116"/>
      <c r="E11" s="116"/>
      <c r="F11" s="116"/>
      <c r="G11" s="116"/>
      <c r="H11" s="116"/>
      <c r="I11" s="116"/>
      <c r="J11" s="11"/>
    </row>
    <row r="12" spans="1:10" s="26" customFormat="1" ht="20.25" customHeight="1">
      <c r="A12" s="19" t="s">
        <v>7</v>
      </c>
      <c r="B12" s="116">
        <v>180</v>
      </c>
      <c r="C12" s="116">
        <v>130</v>
      </c>
      <c r="D12" s="116">
        <v>147</v>
      </c>
      <c r="E12" s="116">
        <v>285</v>
      </c>
      <c r="F12" s="116">
        <v>590</v>
      </c>
      <c r="G12" s="116">
        <v>835</v>
      </c>
      <c r="H12" s="116">
        <v>840</v>
      </c>
      <c r="I12" s="116">
        <v>889</v>
      </c>
      <c r="J12" s="11"/>
    </row>
    <row r="13" spans="1:10" s="26" customFormat="1" ht="20.25" customHeight="1">
      <c r="A13" s="186" t="s">
        <v>8</v>
      </c>
      <c r="B13" s="116"/>
      <c r="C13" s="116"/>
      <c r="D13" s="116"/>
      <c r="E13" s="116"/>
      <c r="F13" s="116"/>
      <c r="G13" s="116"/>
      <c r="H13" s="116"/>
      <c r="I13" s="116"/>
      <c r="J13" s="11"/>
    </row>
    <row r="14" spans="1:10" s="26" customFormat="1" ht="20.25" customHeight="1">
      <c r="A14" s="19" t="s">
        <v>9</v>
      </c>
      <c r="B14" s="116">
        <v>160</v>
      </c>
      <c r="C14" s="116">
        <v>82</v>
      </c>
      <c r="D14" s="116">
        <v>90</v>
      </c>
      <c r="E14" s="116">
        <v>102</v>
      </c>
      <c r="F14" s="116">
        <v>124</v>
      </c>
      <c r="G14" s="116">
        <v>104</v>
      </c>
      <c r="H14" s="116">
        <v>100</v>
      </c>
      <c r="I14" s="116">
        <v>67</v>
      </c>
      <c r="J14" s="11"/>
    </row>
    <row r="15" spans="1:10" s="26" customFormat="1" ht="20.25" customHeight="1">
      <c r="A15" s="186" t="s">
        <v>31</v>
      </c>
      <c r="B15" s="116"/>
      <c r="C15" s="116"/>
      <c r="D15" s="116"/>
      <c r="E15" s="116"/>
      <c r="F15" s="116"/>
      <c r="G15" s="116"/>
      <c r="H15" s="116"/>
      <c r="I15" s="116"/>
      <c r="J15" s="11"/>
    </row>
    <row r="16" spans="1:10" s="26" customFormat="1" ht="20.25" customHeight="1">
      <c r="A16" s="19" t="s">
        <v>11</v>
      </c>
      <c r="B16" s="116">
        <v>361</v>
      </c>
      <c r="C16" s="116">
        <v>280</v>
      </c>
      <c r="D16" s="116">
        <v>556</v>
      </c>
      <c r="E16" s="116">
        <v>543</v>
      </c>
      <c r="F16" s="116">
        <v>814</v>
      </c>
      <c r="G16" s="116">
        <v>843</v>
      </c>
      <c r="H16" s="116">
        <v>785</v>
      </c>
      <c r="I16" s="116">
        <v>919</v>
      </c>
      <c r="J16" s="11"/>
    </row>
    <row r="17" spans="1:10" s="26" customFormat="1" ht="20.25" customHeight="1">
      <c r="A17" s="186" t="s">
        <v>32</v>
      </c>
      <c r="B17" s="116"/>
      <c r="C17" s="116"/>
      <c r="D17" s="116"/>
      <c r="E17" s="116"/>
      <c r="F17" s="116"/>
      <c r="G17" s="116"/>
      <c r="H17" s="116"/>
      <c r="I17" s="116"/>
      <c r="J17" s="11"/>
    </row>
    <row r="18" spans="1:10" s="26" customFormat="1" ht="20.25" customHeight="1">
      <c r="A18" s="19" t="s">
        <v>13</v>
      </c>
      <c r="B18" s="116">
        <v>250</v>
      </c>
      <c r="C18" s="116">
        <v>79</v>
      </c>
      <c r="D18" s="116">
        <v>253</v>
      </c>
      <c r="E18" s="116">
        <v>130</v>
      </c>
      <c r="F18" s="116">
        <v>256</v>
      </c>
      <c r="G18" s="116">
        <v>254</v>
      </c>
      <c r="H18" s="116">
        <v>142</v>
      </c>
      <c r="I18" s="116">
        <v>201</v>
      </c>
      <c r="J18" s="11"/>
    </row>
    <row r="19" spans="1:10" s="26" customFormat="1" ht="20.25" customHeight="1">
      <c r="A19" s="186" t="s">
        <v>34</v>
      </c>
      <c r="B19" s="116"/>
      <c r="C19" s="116"/>
      <c r="D19" s="116"/>
      <c r="E19" s="116"/>
      <c r="F19" s="116"/>
      <c r="G19" s="116"/>
      <c r="H19" s="116"/>
      <c r="I19" s="116"/>
      <c r="J19" s="11"/>
    </row>
    <row r="20" spans="1:10" s="26" customFormat="1" ht="20.25" customHeight="1">
      <c r="A20" s="19" t="s">
        <v>15</v>
      </c>
      <c r="B20" s="116">
        <v>706</v>
      </c>
      <c r="C20" s="116">
        <v>813</v>
      </c>
      <c r="D20" s="116">
        <v>1280</v>
      </c>
      <c r="E20" s="116">
        <v>1815</v>
      </c>
      <c r="F20" s="116">
        <v>1852</v>
      </c>
      <c r="G20" s="116">
        <v>2042</v>
      </c>
      <c r="H20" s="116">
        <v>3533</v>
      </c>
      <c r="I20" s="116">
        <v>2225</v>
      </c>
      <c r="J20" s="11"/>
    </row>
    <row r="21" spans="1:10" s="26" customFormat="1" ht="20.25" customHeight="1">
      <c r="A21" s="186" t="s">
        <v>35</v>
      </c>
      <c r="B21" s="116"/>
      <c r="C21" s="116"/>
      <c r="D21" s="116"/>
      <c r="E21" s="116"/>
      <c r="F21" s="116"/>
      <c r="G21" s="116"/>
      <c r="H21" s="116"/>
      <c r="I21" s="116"/>
      <c r="J21" s="11"/>
    </row>
    <row r="22" spans="1:10" s="26" customFormat="1" ht="20.25" customHeight="1">
      <c r="A22" s="19" t="s">
        <v>17</v>
      </c>
      <c r="B22" s="116">
        <v>1577</v>
      </c>
      <c r="C22" s="116">
        <v>2065</v>
      </c>
      <c r="D22" s="116">
        <v>3661</v>
      </c>
      <c r="E22" s="116">
        <v>3706</v>
      </c>
      <c r="F22" s="116">
        <v>5368</v>
      </c>
      <c r="G22" s="116">
        <v>4785</v>
      </c>
      <c r="H22" s="116">
        <v>4347</v>
      </c>
      <c r="I22" s="116">
        <v>4265</v>
      </c>
      <c r="J22" s="11"/>
    </row>
    <row r="23" spans="1:10" s="26" customFormat="1" ht="20.25" customHeight="1">
      <c r="A23" s="186" t="s">
        <v>36</v>
      </c>
      <c r="B23" s="116"/>
      <c r="C23" s="116"/>
      <c r="D23" s="116"/>
      <c r="E23" s="116"/>
      <c r="F23" s="116"/>
      <c r="G23" s="116"/>
      <c r="H23" s="116"/>
      <c r="I23" s="116"/>
      <c r="J23" s="11"/>
    </row>
    <row r="24" spans="1:10" s="26" customFormat="1" ht="20.25" customHeight="1">
      <c r="A24" s="19" t="s">
        <v>19</v>
      </c>
      <c r="B24" s="116">
        <v>3037</v>
      </c>
      <c r="C24" s="116">
        <v>2712</v>
      </c>
      <c r="D24" s="116">
        <f>3448+20</f>
        <v>3468</v>
      </c>
      <c r="E24" s="116">
        <v>4263</v>
      </c>
      <c r="F24" s="116">
        <v>4488</v>
      </c>
      <c r="G24" s="116">
        <v>3347</v>
      </c>
      <c r="H24" s="116">
        <v>1899</v>
      </c>
      <c r="I24" s="116">
        <v>2344</v>
      </c>
      <c r="J24" s="11"/>
    </row>
    <row r="25" spans="1:10" s="26" customFormat="1" ht="20.25" customHeight="1">
      <c r="A25" s="186" t="s">
        <v>37</v>
      </c>
      <c r="B25" s="116"/>
      <c r="C25" s="116"/>
      <c r="D25" s="116"/>
      <c r="E25" s="116"/>
      <c r="F25" s="116"/>
      <c r="G25" s="116"/>
      <c r="H25" s="116"/>
      <c r="I25" s="116"/>
      <c r="J25" s="11"/>
    </row>
    <row r="26" spans="1:10" s="26" customFormat="1" ht="20.25" customHeight="1">
      <c r="A26" s="19" t="s">
        <v>21</v>
      </c>
      <c r="B26" s="116">
        <v>240</v>
      </c>
      <c r="C26" s="116">
        <v>207</v>
      </c>
      <c r="D26" s="116">
        <v>368</v>
      </c>
      <c r="E26" s="116">
        <v>422</v>
      </c>
      <c r="F26" s="116">
        <v>539</v>
      </c>
      <c r="G26" s="116">
        <v>278</v>
      </c>
      <c r="H26" s="116">
        <v>230</v>
      </c>
      <c r="I26" s="116">
        <v>104</v>
      </c>
      <c r="J26" s="11"/>
    </row>
    <row r="27" spans="1:10" s="26" customFormat="1" ht="20.25" customHeight="1">
      <c r="A27" s="186" t="s">
        <v>38</v>
      </c>
      <c r="B27" s="116"/>
      <c r="C27" s="116"/>
      <c r="D27" s="116"/>
      <c r="E27" s="116"/>
      <c r="F27" s="116"/>
      <c r="G27" s="116"/>
      <c r="H27" s="116"/>
      <c r="I27" s="116"/>
      <c r="J27" s="11"/>
    </row>
    <row r="28" spans="1:10" s="26" customFormat="1" ht="20.25" customHeight="1">
      <c r="A28" s="19" t="s">
        <v>23</v>
      </c>
      <c r="B28" s="116">
        <v>245</v>
      </c>
      <c r="C28" s="116">
        <v>151</v>
      </c>
      <c r="D28" s="116">
        <v>428</v>
      </c>
      <c r="E28" s="116">
        <v>329</v>
      </c>
      <c r="F28" s="116">
        <v>356</v>
      </c>
      <c r="G28" s="116">
        <v>340</v>
      </c>
      <c r="H28" s="116">
        <v>205</v>
      </c>
      <c r="I28" s="116">
        <v>306</v>
      </c>
      <c r="J28" s="11"/>
    </row>
    <row r="29" spans="1:10" s="26" customFormat="1" ht="20.25" customHeight="1">
      <c r="A29" s="186" t="s">
        <v>39</v>
      </c>
      <c r="B29" s="116"/>
      <c r="C29" s="116"/>
      <c r="D29" s="116"/>
      <c r="E29" s="116"/>
      <c r="F29" s="116"/>
      <c r="G29" s="116"/>
      <c r="H29" s="116"/>
      <c r="I29" s="116"/>
      <c r="J29" s="11"/>
    </row>
    <row r="30" spans="1:10" s="26" customFormat="1" ht="20.25" customHeight="1">
      <c r="A30" s="19" t="s">
        <v>25</v>
      </c>
      <c r="B30" s="116">
        <v>193</v>
      </c>
      <c r="C30" s="116">
        <v>236</v>
      </c>
      <c r="D30" s="116">
        <v>309</v>
      </c>
      <c r="E30" s="116">
        <v>380</v>
      </c>
      <c r="F30" s="116">
        <v>510</v>
      </c>
      <c r="G30" s="116">
        <v>400</v>
      </c>
      <c r="H30" s="116">
        <v>176</v>
      </c>
      <c r="I30" s="116">
        <v>178</v>
      </c>
      <c r="J30" s="11"/>
    </row>
    <row r="31" spans="1:10" s="26" customFormat="1" ht="20.25" customHeight="1">
      <c r="A31" s="186" t="s">
        <v>40</v>
      </c>
      <c r="B31" s="356"/>
      <c r="C31" s="356"/>
      <c r="D31" s="356"/>
      <c r="E31" s="356"/>
      <c r="F31" s="356"/>
      <c r="G31" s="356"/>
      <c r="H31" s="356"/>
      <c r="I31" s="356"/>
      <c r="J31" s="11"/>
    </row>
    <row r="32" spans="1:10" ht="6" customHeight="1">
      <c r="A32" s="123"/>
      <c r="B32" s="123"/>
      <c r="C32" s="391"/>
      <c r="D32" s="123"/>
      <c r="E32" s="123"/>
      <c r="F32" s="123"/>
      <c r="G32" s="123"/>
      <c r="H32" s="123"/>
      <c r="I32" s="123"/>
      <c r="J32" s="11"/>
    </row>
    <row r="33" spans="1:10" ht="20.100000000000001" customHeight="1">
      <c r="A33" s="11"/>
      <c r="B33" s="11"/>
      <c r="C33" s="11"/>
      <c r="D33" s="11"/>
      <c r="E33" s="11"/>
      <c r="F33" s="11"/>
      <c r="G33" s="11"/>
      <c r="H33" s="11"/>
      <c r="I33" s="11"/>
      <c r="J33" s="11"/>
    </row>
    <row r="34" spans="1:10" ht="20.100000000000001" customHeight="1">
      <c r="A34" s="11"/>
      <c r="B34" s="11"/>
      <c r="C34" s="11"/>
      <c r="D34" s="11"/>
      <c r="E34" s="11"/>
      <c r="F34" s="11"/>
      <c r="G34" s="11"/>
      <c r="H34" s="11"/>
      <c r="I34" s="11"/>
      <c r="J34" s="11"/>
    </row>
    <row r="35" spans="1:10" ht="20.100000000000001" customHeight="1">
      <c r="A35" s="126"/>
      <c r="B35" s="127"/>
      <c r="C35" s="11"/>
      <c r="D35" s="11"/>
      <c r="E35" s="11"/>
      <c r="F35" s="11"/>
      <c r="G35" s="11"/>
      <c r="H35" s="11"/>
      <c r="I35" s="11"/>
      <c r="J35" s="11"/>
    </row>
    <row r="36" spans="1:10" ht="20.100000000000001" customHeight="1">
      <c r="A36" s="128"/>
      <c r="B36" s="126"/>
      <c r="C36" s="11"/>
      <c r="D36" s="11"/>
      <c r="E36" s="11"/>
      <c r="F36" s="11"/>
      <c r="G36" s="11"/>
      <c r="H36" s="11"/>
      <c r="I36" s="11"/>
      <c r="J36" s="11"/>
    </row>
    <row r="37" spans="1:10" ht="20.100000000000001" customHeight="1">
      <c r="A37" s="11"/>
      <c r="B37" s="11"/>
      <c r="C37" s="11"/>
      <c r="D37" s="11"/>
      <c r="E37" s="11"/>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sheetData>
  <pageMargins left="0.98425196850393704" right="0.98425196850393704" top="0.94488188976377996" bottom="1.49606299212598" header="0.511811023622047" footer="1.1811023622047201"/>
  <pageSetup paperSize="9" firstPageNumber="427"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H413"/>
  <sheetViews>
    <sheetView workbookViewId="0">
      <selection activeCell="R7" sqref="R7"/>
    </sheetView>
  </sheetViews>
  <sheetFormatPr defaultColWidth="12.85546875" defaultRowHeight="12.75"/>
  <cols>
    <col min="1" max="1" width="11.7109375" style="10" customWidth="1"/>
    <col min="2" max="3" width="11.5703125" style="10" customWidth="1"/>
    <col min="4" max="4" width="12.28515625" style="10" customWidth="1"/>
    <col min="5" max="5" width="0.42578125" style="10" customWidth="1"/>
    <col min="6" max="6" width="9.85546875" style="10" customWidth="1"/>
    <col min="7" max="7" width="11.28515625" style="10" customWidth="1"/>
    <col min="8" max="8" width="11.5703125" style="10" customWidth="1"/>
    <col min="9" max="230" width="9.140625" style="27" customWidth="1"/>
    <col min="231" max="231" width="11.7109375" style="27" customWidth="1"/>
    <col min="232" max="233" width="11.5703125" style="27" customWidth="1"/>
    <col min="234" max="234" width="12.28515625" style="27" customWidth="1"/>
    <col min="235" max="235" width="0.42578125" style="27" customWidth="1"/>
    <col min="236" max="236" width="9.85546875" style="27" customWidth="1"/>
    <col min="237" max="237" width="11.28515625" style="27" customWidth="1"/>
    <col min="238" max="238" width="11.5703125" style="27" customWidth="1"/>
    <col min="239" max="16384" width="12.85546875" style="27"/>
  </cols>
  <sheetData>
    <row r="1" spans="1:8" s="3" customFormat="1" ht="24" customHeight="1">
      <c r="A1" s="221" t="s">
        <v>809</v>
      </c>
      <c r="B1" s="1"/>
      <c r="C1" s="1"/>
      <c r="D1" s="1"/>
      <c r="E1" s="1"/>
      <c r="F1" s="1"/>
    </row>
    <row r="2" spans="1:8" s="3" customFormat="1" ht="17.25" customHeight="1">
      <c r="A2" s="222" t="s">
        <v>374</v>
      </c>
      <c r="B2" s="1"/>
      <c r="C2" s="1"/>
      <c r="D2" s="1"/>
      <c r="E2" s="1"/>
      <c r="F2" s="1"/>
    </row>
    <row r="3" spans="1:8" s="3" customFormat="1" ht="14.25" customHeight="1">
      <c r="A3" s="252"/>
      <c r="B3" s="252"/>
      <c r="C3" s="252"/>
      <c r="D3" s="252"/>
      <c r="E3" s="252"/>
      <c r="F3" s="252"/>
      <c r="G3" s="252"/>
      <c r="H3" s="252"/>
    </row>
    <row r="4" spans="1:8" s="10" customFormat="1" ht="18" customHeight="1">
      <c r="A4" s="223"/>
      <c r="B4" s="517" t="s">
        <v>375</v>
      </c>
      <c r="C4" s="517"/>
      <c r="D4" s="517"/>
      <c r="E4" s="224"/>
      <c r="F4" s="517" t="s">
        <v>376</v>
      </c>
      <c r="G4" s="517"/>
      <c r="H4" s="517"/>
    </row>
    <row r="5" spans="1:8" s="10" customFormat="1" ht="18" customHeight="1">
      <c r="A5" s="223"/>
      <c r="B5" s="225" t="s">
        <v>377</v>
      </c>
      <c r="C5" s="517" t="s">
        <v>378</v>
      </c>
      <c r="D5" s="517"/>
      <c r="E5" s="226"/>
      <c r="F5" s="225" t="s">
        <v>377</v>
      </c>
      <c r="G5" s="517" t="s">
        <v>378</v>
      </c>
      <c r="H5" s="517"/>
    </row>
    <row r="6" spans="1:8" s="10" customFormat="1" ht="18" customHeight="1">
      <c r="A6" s="223"/>
      <c r="B6" s="227" t="s">
        <v>379</v>
      </c>
      <c r="C6" s="228" t="s">
        <v>380</v>
      </c>
      <c r="D6" s="229" t="s">
        <v>381</v>
      </c>
      <c r="E6" s="229"/>
      <c r="F6" s="227" t="s">
        <v>379</v>
      </c>
      <c r="G6" s="228" t="s">
        <v>380</v>
      </c>
      <c r="H6" s="229" t="s">
        <v>381</v>
      </c>
    </row>
    <row r="7" spans="1:8" s="10" customFormat="1" ht="2.25" customHeight="1">
      <c r="A7" s="225"/>
      <c r="B7" s="223"/>
      <c r="C7" s="223"/>
      <c r="D7" s="223"/>
      <c r="E7" s="223"/>
      <c r="F7" s="223"/>
      <c r="G7" s="223"/>
      <c r="H7" s="223"/>
    </row>
    <row r="8" spans="1:8" s="230" customFormat="1" ht="14.25" customHeight="1">
      <c r="A8" s="437"/>
      <c r="B8" s="526" t="s">
        <v>382</v>
      </c>
      <c r="C8" s="526"/>
      <c r="D8" s="526"/>
      <c r="E8" s="435"/>
      <c r="F8" s="517" t="s">
        <v>789</v>
      </c>
      <c r="G8" s="517"/>
      <c r="H8" s="517"/>
    </row>
    <row r="9" spans="1:8" s="10" customFormat="1" ht="3" customHeight="1">
      <c r="A9" s="223"/>
      <c r="B9" s="438"/>
      <c r="C9" s="438"/>
      <c r="D9" s="438"/>
      <c r="E9" s="438"/>
      <c r="F9" s="438"/>
      <c r="G9" s="438"/>
      <c r="H9" s="438"/>
    </row>
    <row r="10" spans="1:8" s="10" customFormat="1" ht="16.5" customHeight="1">
      <c r="A10" s="225">
        <v>2010</v>
      </c>
      <c r="B10" s="385">
        <f>'117'!B7</f>
        <v>50037</v>
      </c>
      <c r="C10" s="385">
        <f>'120'!B8</f>
        <v>33828</v>
      </c>
      <c r="D10" s="385">
        <f>'136-ngô'!B7</f>
        <v>16201</v>
      </c>
      <c r="E10" s="385"/>
      <c r="F10" s="385">
        <v>212917</v>
      </c>
      <c r="G10" s="385">
        <v>141753</v>
      </c>
      <c r="H10" s="385">
        <v>71164</v>
      </c>
    </row>
    <row r="11" spans="1:8" s="10" customFormat="1" ht="16.5" customHeight="1">
      <c r="A11" s="225">
        <v>2011</v>
      </c>
      <c r="B11" s="385">
        <v>50919</v>
      </c>
      <c r="C11" s="385">
        <v>34158</v>
      </c>
      <c r="D11" s="385">
        <v>16761</v>
      </c>
      <c r="E11" s="385"/>
      <c r="F11" s="385">
        <v>236735</v>
      </c>
      <c r="G11" s="385">
        <v>158315</v>
      </c>
      <c r="H11" s="385">
        <v>78420</v>
      </c>
    </row>
    <row r="12" spans="1:8" s="10" customFormat="1" ht="16.5" customHeight="1">
      <c r="A12" s="225">
        <v>2012</v>
      </c>
      <c r="B12" s="385">
        <v>50876</v>
      </c>
      <c r="C12" s="385">
        <v>33194</v>
      </c>
      <c r="D12" s="385">
        <v>17669</v>
      </c>
      <c r="E12" s="385"/>
      <c r="F12" s="385">
        <v>251305</v>
      </c>
      <c r="G12" s="385">
        <v>163160</v>
      </c>
      <c r="H12" s="385">
        <v>88140</v>
      </c>
    </row>
    <row r="13" spans="1:8" s="10" customFormat="1" ht="16.5" customHeight="1">
      <c r="A13" s="225">
        <v>2013</v>
      </c>
      <c r="B13" s="385">
        <v>48921</v>
      </c>
      <c r="C13" s="385">
        <f>'120'!B11</f>
        <v>32415</v>
      </c>
      <c r="D13" s="385">
        <v>16503</v>
      </c>
      <c r="E13" s="385"/>
      <c r="F13" s="385">
        <v>240396</v>
      </c>
      <c r="G13" s="385">
        <v>156423</v>
      </c>
      <c r="H13" s="385">
        <v>83972</v>
      </c>
    </row>
    <row r="14" spans="1:8" s="10" customFormat="1" ht="16.5" customHeight="1">
      <c r="A14" s="225">
        <v>2014</v>
      </c>
      <c r="B14" s="385">
        <f>'117'!C7</f>
        <v>47341</v>
      </c>
      <c r="C14" s="385">
        <f>'120'!B12</f>
        <v>31975</v>
      </c>
      <c r="D14" s="385">
        <f>'136-ngô'!C7</f>
        <v>15360</v>
      </c>
      <c r="E14" s="385"/>
      <c r="F14" s="385">
        <v>237176</v>
      </c>
      <c r="G14" s="385">
        <v>158004</v>
      </c>
      <c r="H14" s="385">
        <v>79148.599999999991</v>
      </c>
    </row>
    <row r="15" spans="1:8" s="10" customFormat="1" ht="16.5" customHeight="1">
      <c r="A15" s="225">
        <v>2015</v>
      </c>
      <c r="B15" s="385">
        <v>45875</v>
      </c>
      <c r="C15" s="385">
        <v>31988</v>
      </c>
      <c r="D15" s="385">
        <f>'136-ngô'!D7</f>
        <v>13886</v>
      </c>
      <c r="E15" s="385"/>
      <c r="F15" s="385">
        <v>230518</v>
      </c>
      <c r="G15" s="385">
        <v>156215</v>
      </c>
      <c r="H15" s="385">
        <v>74298</v>
      </c>
    </row>
    <row r="16" spans="1:8" s="10" customFormat="1" ht="16.5" customHeight="1">
      <c r="A16" s="225">
        <v>2016</v>
      </c>
      <c r="B16" s="385">
        <f>'117'!E7</f>
        <v>42778.2</v>
      </c>
      <c r="C16" s="385">
        <f>'120'!B14</f>
        <v>29886</v>
      </c>
      <c r="D16" s="385">
        <f>'136-ngô'!E7</f>
        <v>12767</v>
      </c>
      <c r="E16" s="385"/>
      <c r="F16" s="385">
        <v>215299.9</v>
      </c>
      <c r="G16" s="385">
        <v>145388</v>
      </c>
      <c r="H16" s="385">
        <v>69311.399999999994</v>
      </c>
    </row>
    <row r="17" spans="1:8" s="10" customFormat="1" ht="16.5" customHeight="1">
      <c r="A17" s="225">
        <v>2017</v>
      </c>
      <c r="B17" s="385">
        <v>42464</v>
      </c>
      <c r="C17" s="385">
        <f>'120'!B15</f>
        <v>30341.599999999999</v>
      </c>
      <c r="D17" s="385">
        <f>'136-ngô'!F7</f>
        <v>11996</v>
      </c>
      <c r="E17" s="385"/>
      <c r="F17" s="385">
        <v>217171.50000000003</v>
      </c>
      <c r="G17" s="385">
        <v>151403.5</v>
      </c>
      <c r="H17" s="385">
        <v>65511.9</v>
      </c>
    </row>
    <row r="18" spans="1:8" s="10" customFormat="1" ht="16.5" customHeight="1">
      <c r="A18" s="225">
        <v>2018</v>
      </c>
      <c r="B18" s="385">
        <f>'117'!G7</f>
        <v>38588.590000000004</v>
      </c>
      <c r="C18" s="385">
        <f>'120'!B16</f>
        <v>28709.360000000001</v>
      </c>
      <c r="D18" s="385">
        <f>'136-ngô'!G7</f>
        <v>9819.23</v>
      </c>
      <c r="E18" s="385"/>
      <c r="F18" s="385">
        <v>204476.34</v>
      </c>
      <c r="G18" s="385">
        <v>149864.94</v>
      </c>
      <c r="H18" s="385">
        <v>54334.45</v>
      </c>
    </row>
    <row r="19" spans="1:8" s="10" customFormat="1" ht="16.5" customHeight="1">
      <c r="A19" s="225">
        <v>2019</v>
      </c>
      <c r="B19" s="385">
        <f>'117'!H7</f>
        <v>36828.67</v>
      </c>
      <c r="C19" s="385">
        <f>'120'!B17</f>
        <v>28153</v>
      </c>
      <c r="D19" s="385">
        <f>'136-ngô'!H7</f>
        <v>8625</v>
      </c>
      <c r="E19" s="385"/>
      <c r="F19" s="385">
        <v>195547.14</v>
      </c>
      <c r="G19" s="385">
        <v>147297.85999999999</v>
      </c>
      <c r="H19" s="385">
        <v>48009.600000000006</v>
      </c>
    </row>
    <row r="20" spans="1:8" s="10" customFormat="1" ht="16.5" customHeight="1">
      <c r="A20" s="225">
        <v>2020</v>
      </c>
      <c r="B20" s="385">
        <f>'117'!I7</f>
        <v>35317</v>
      </c>
      <c r="C20" s="385">
        <f>'120'!B18</f>
        <v>27614.6</v>
      </c>
      <c r="D20" s="385">
        <f>'136-ngô'!I7</f>
        <v>7694.5</v>
      </c>
      <c r="E20" s="385"/>
      <c r="F20" s="385">
        <v>188357.6</v>
      </c>
      <c r="G20" s="385">
        <v>144540.5</v>
      </c>
      <c r="H20" s="385">
        <v>43769</v>
      </c>
    </row>
    <row r="21" spans="1:8" s="230" customFormat="1" ht="16.5" customHeight="1">
      <c r="A21" s="290"/>
      <c r="B21" s="526" t="s">
        <v>398</v>
      </c>
      <c r="C21" s="526"/>
      <c r="D21" s="526"/>
      <c r="E21" s="526"/>
      <c r="F21" s="526"/>
      <c r="G21" s="526"/>
      <c r="H21" s="526"/>
    </row>
    <row r="22" spans="1:8" s="230" customFormat="1" ht="16.5" customHeight="1">
      <c r="A22" s="290"/>
      <c r="B22" s="527" t="s">
        <v>383</v>
      </c>
      <c r="C22" s="527"/>
      <c r="D22" s="527"/>
      <c r="E22" s="527"/>
      <c r="F22" s="527"/>
      <c r="G22" s="527"/>
      <c r="H22" s="527"/>
    </row>
    <row r="23" spans="1:8" s="10" customFormat="1" ht="16.5" customHeight="1">
      <c r="A23" s="225">
        <v>2010</v>
      </c>
      <c r="B23" s="377">
        <v>97.68</v>
      </c>
      <c r="C23" s="377">
        <v>101.53</v>
      </c>
      <c r="D23" s="377">
        <v>90.58</v>
      </c>
      <c r="E23" s="377"/>
      <c r="F23" s="377">
        <v>93.16</v>
      </c>
      <c r="G23" s="377">
        <v>94.08</v>
      </c>
      <c r="H23" s="377">
        <v>91.41</v>
      </c>
    </row>
    <row r="24" spans="1:8" s="10" customFormat="1" ht="16.5" customHeight="1">
      <c r="A24" s="225">
        <v>2011</v>
      </c>
      <c r="B24" s="377">
        <f t="shared" ref="B24:D33" si="0">B11/B10*100</f>
        <v>101.76269560525211</v>
      </c>
      <c r="C24" s="377">
        <f t="shared" si="0"/>
        <v>100.9755232351898</v>
      </c>
      <c r="D24" s="377">
        <f t="shared" si="0"/>
        <v>103.45657675452134</v>
      </c>
      <c r="E24" s="377"/>
      <c r="F24" s="377">
        <v>111.1865186903817</v>
      </c>
      <c r="G24" s="377">
        <v>111.68370334313913</v>
      </c>
      <c r="H24" s="377">
        <v>110.19616660109044</v>
      </c>
    </row>
    <row r="25" spans="1:8" s="10" customFormat="1" ht="16.5" customHeight="1">
      <c r="A25" s="225">
        <v>2012</v>
      </c>
      <c r="B25" s="377">
        <f t="shared" si="0"/>
        <v>99.915552151456239</v>
      </c>
      <c r="C25" s="377">
        <f t="shared" si="0"/>
        <v>97.177820715498569</v>
      </c>
      <c r="D25" s="377">
        <f t="shared" si="0"/>
        <v>105.417337867669</v>
      </c>
      <c r="E25" s="377"/>
      <c r="F25" s="377">
        <v>106.15456100703318</v>
      </c>
      <c r="G25" s="377">
        <v>103.06035435682026</v>
      </c>
      <c r="H25" s="377">
        <v>112.39479724560061</v>
      </c>
    </row>
    <row r="26" spans="1:8" s="10" customFormat="1" ht="16.5" customHeight="1">
      <c r="A26" s="225">
        <v>2013</v>
      </c>
      <c r="B26" s="377">
        <f t="shared" si="0"/>
        <v>96.157323688969257</v>
      </c>
      <c r="C26" s="377">
        <f t="shared" si="0"/>
        <v>97.653190335602829</v>
      </c>
      <c r="D26" s="377">
        <f t="shared" si="0"/>
        <v>93.400871582998462</v>
      </c>
      <c r="E26" s="377"/>
      <c r="F26" s="377">
        <v>95.659059708322559</v>
      </c>
      <c r="G26" s="377">
        <v>95.870924246138756</v>
      </c>
      <c r="H26" s="377">
        <v>95.27115951894713</v>
      </c>
    </row>
    <row r="27" spans="1:8" s="10" customFormat="1" ht="16.5" customHeight="1">
      <c r="A27" s="225">
        <v>2014</v>
      </c>
      <c r="B27" s="377">
        <f t="shared" si="0"/>
        <v>96.770303141800042</v>
      </c>
      <c r="C27" s="377">
        <f t="shared" si="0"/>
        <v>98.642603732839746</v>
      </c>
      <c r="D27" s="377">
        <f t="shared" si="0"/>
        <v>93.073986547900375</v>
      </c>
      <c r="E27" s="377"/>
      <c r="F27" s="377">
        <v>98.660543436662834</v>
      </c>
      <c r="G27" s="377">
        <v>101.01072092978653</v>
      </c>
      <c r="H27" s="377">
        <v>94.255942457009468</v>
      </c>
    </row>
    <row r="28" spans="1:8" s="10" customFormat="1" ht="16.5" customHeight="1">
      <c r="A28" s="225">
        <v>2015</v>
      </c>
      <c r="B28" s="377">
        <f t="shared" si="0"/>
        <v>96.903318476584772</v>
      </c>
      <c r="C28" s="377">
        <f t="shared" si="0"/>
        <v>100.04065676309617</v>
      </c>
      <c r="D28" s="377">
        <f t="shared" si="0"/>
        <v>90.403645833333329</v>
      </c>
      <c r="E28" s="377"/>
      <c r="F28" s="377">
        <v>97.192801969845178</v>
      </c>
      <c r="G28" s="377">
        <v>98.867750183539655</v>
      </c>
      <c r="H28" s="377">
        <v>93.871527733908124</v>
      </c>
    </row>
    <row r="29" spans="1:8" s="10" customFormat="1" ht="16.5" customHeight="1">
      <c r="A29" s="225">
        <v>2016</v>
      </c>
      <c r="B29" s="377">
        <f t="shared" si="0"/>
        <v>93.249482288828332</v>
      </c>
      <c r="C29" s="377">
        <f t="shared" si="0"/>
        <v>93.42878579467299</v>
      </c>
      <c r="D29" s="377">
        <f t="shared" si="0"/>
        <v>91.941523836958083</v>
      </c>
      <c r="E29" s="377"/>
      <c r="F29" s="377">
        <v>93.398302952480933</v>
      </c>
      <c r="G29" s="377">
        <v>93.069167493518549</v>
      </c>
      <c r="H29" s="377">
        <v>93.288379229588941</v>
      </c>
    </row>
    <row r="30" spans="1:8" s="10" customFormat="1" ht="16.5" customHeight="1">
      <c r="A30" s="225">
        <v>2017</v>
      </c>
      <c r="B30" s="377">
        <f t="shared" si="0"/>
        <v>99.265513742981256</v>
      </c>
      <c r="C30" s="377">
        <f t="shared" si="0"/>
        <v>101.52445961319681</v>
      </c>
      <c r="D30" s="377">
        <f t="shared" si="0"/>
        <v>93.960993185556518</v>
      </c>
      <c r="E30" s="377"/>
      <c r="F30" s="377">
        <v>100.86929905680404</v>
      </c>
      <c r="G30" s="377">
        <v>104.13754917874927</v>
      </c>
      <c r="H30" s="377">
        <v>94.51821778235616</v>
      </c>
    </row>
    <row r="31" spans="1:8" s="10" customFormat="1" ht="16.5" customHeight="1">
      <c r="A31" s="225">
        <v>2018</v>
      </c>
      <c r="B31" s="377">
        <f t="shared" si="0"/>
        <v>90.873657686510938</v>
      </c>
      <c r="C31" s="377">
        <f t="shared" si="0"/>
        <v>94.620455084768125</v>
      </c>
      <c r="D31" s="377">
        <f t="shared" si="0"/>
        <v>81.85420140046682</v>
      </c>
      <c r="E31" s="377"/>
      <c r="F31" s="377">
        <v>94.154315828734411</v>
      </c>
      <c r="G31" s="377">
        <v>98.983801563372054</v>
      </c>
      <c r="H31" s="377">
        <v>82.938290600638965</v>
      </c>
    </row>
    <row r="32" spans="1:8" s="10" customFormat="1" ht="16.5" customHeight="1">
      <c r="A32" s="225">
        <v>2019</v>
      </c>
      <c r="B32" s="377">
        <f t="shared" si="0"/>
        <v>95.439273629847563</v>
      </c>
      <c r="C32" s="377">
        <f t="shared" si="0"/>
        <v>98.062095428111249</v>
      </c>
      <c r="D32" s="377">
        <f t="shared" si="0"/>
        <v>87.837844718985096</v>
      </c>
      <c r="E32" s="377"/>
      <c r="F32" s="377">
        <v>95.63313779970828</v>
      </c>
      <c r="G32" s="377">
        <v>98.287071012072587</v>
      </c>
      <c r="H32" s="377">
        <v>88.359411018239825</v>
      </c>
    </row>
    <row r="33" spans="1:8" s="10" customFormat="1" ht="16.5" customHeight="1">
      <c r="A33" s="225">
        <v>2020</v>
      </c>
      <c r="B33" s="377">
        <f t="shared" si="0"/>
        <v>95.895398883532863</v>
      </c>
      <c r="C33" s="377">
        <f t="shared" si="0"/>
        <v>98.087592796504808</v>
      </c>
      <c r="D33" s="377">
        <f t="shared" si="0"/>
        <v>89.211594202898553</v>
      </c>
      <c r="E33" s="377"/>
      <c r="F33" s="377">
        <v>96.323372461494444</v>
      </c>
      <c r="G33" s="377">
        <v>98.128037976926493</v>
      </c>
      <c r="H33" s="377">
        <v>91.167183230020655</v>
      </c>
    </row>
    <row r="34" spans="1:8" s="232" customFormat="1" ht="16.5" customHeight="1">
      <c r="A34" s="437"/>
      <c r="B34" s="528" t="s">
        <v>790</v>
      </c>
      <c r="C34" s="528"/>
      <c r="D34" s="528"/>
      <c r="E34" s="528"/>
      <c r="F34" s="528"/>
      <c r="G34" s="528"/>
      <c r="H34" s="528"/>
    </row>
    <row r="35" spans="1:8" s="10" customFormat="1" ht="16.5" customHeight="1">
      <c r="A35" s="225">
        <v>2010</v>
      </c>
      <c r="B35" s="448">
        <v>100</v>
      </c>
      <c r="C35" s="448">
        <f>C10/B10*100</f>
        <v>67.605971581030033</v>
      </c>
      <c r="D35" s="448">
        <f>D10/B10*100</f>
        <v>32.378040250214838</v>
      </c>
      <c r="E35" s="448"/>
      <c r="F35" s="448">
        <v>100</v>
      </c>
      <c r="G35" s="448">
        <v>66.576647238125659</v>
      </c>
      <c r="H35" s="448">
        <v>33.423352761874348</v>
      </c>
    </row>
    <row r="36" spans="1:8" s="10" customFormat="1" ht="16.5" customHeight="1">
      <c r="A36" s="259">
        <v>2011</v>
      </c>
      <c r="B36" s="448">
        <v>100</v>
      </c>
      <c r="C36" s="448">
        <f>C11/B11*100</f>
        <v>67.083014199021974</v>
      </c>
      <c r="D36" s="448">
        <f>D11/B11*100</f>
        <v>32.916985800978019</v>
      </c>
      <c r="E36" s="448"/>
      <c r="F36" s="448">
        <v>100</v>
      </c>
      <c r="G36" s="448">
        <v>66.874353179715712</v>
      </c>
      <c r="H36" s="448">
        <v>33.125646820284281</v>
      </c>
    </row>
    <row r="37" spans="1:8" s="10" customFormat="1" ht="16.5" customHeight="1">
      <c r="A37" s="259">
        <v>2012</v>
      </c>
      <c r="B37" s="448">
        <v>100</v>
      </c>
      <c r="C37" s="448">
        <f t="shared" ref="C37:C42" si="1">C12/B12*100</f>
        <v>65.244909190974127</v>
      </c>
      <c r="D37" s="448">
        <f t="shared" ref="D37:D42" si="2">D12/B12*100</f>
        <v>34.729538485730011</v>
      </c>
      <c r="E37" s="448"/>
      <c r="F37" s="448">
        <v>100</v>
      </c>
      <c r="G37" s="448">
        <v>64.925091024850275</v>
      </c>
      <c r="H37" s="448">
        <v>35.07291936093592</v>
      </c>
    </row>
    <row r="38" spans="1:8" s="10" customFormat="1" ht="16.5" customHeight="1">
      <c r="A38" s="259">
        <v>2013</v>
      </c>
      <c r="B38" s="448">
        <v>100</v>
      </c>
      <c r="C38" s="448">
        <f t="shared" si="1"/>
        <v>66.259888391488317</v>
      </c>
      <c r="D38" s="448">
        <f t="shared" si="2"/>
        <v>33.733979272704971</v>
      </c>
      <c r="E38" s="448"/>
      <c r="F38" s="448">
        <v>100</v>
      </c>
      <c r="G38" s="448">
        <v>65.068886337543049</v>
      </c>
      <c r="H38" s="448">
        <v>34.930697682157771</v>
      </c>
    </row>
    <row r="39" spans="1:8" s="10" customFormat="1" ht="16.5" customHeight="1">
      <c r="A39" s="259">
        <v>2014</v>
      </c>
      <c r="B39" s="448">
        <v>100</v>
      </c>
      <c r="C39" s="448">
        <f t="shared" si="1"/>
        <v>67.541877019919312</v>
      </c>
      <c r="D39" s="448">
        <f t="shared" si="2"/>
        <v>32.445448976574212</v>
      </c>
      <c r="E39" s="448"/>
      <c r="F39" s="448">
        <v>100</v>
      </c>
      <c r="G39" s="448">
        <v>66.618882180321776</v>
      </c>
      <c r="H39" s="448">
        <v>33.371251728674061</v>
      </c>
    </row>
    <row r="40" spans="1:8" s="10" customFormat="1" ht="16.5" customHeight="1">
      <c r="A40" s="259">
        <v>2015</v>
      </c>
      <c r="B40" s="448">
        <v>100</v>
      </c>
      <c r="C40" s="448">
        <f t="shared" si="1"/>
        <v>69.728610354223434</v>
      </c>
      <c r="D40" s="448">
        <f t="shared" si="2"/>
        <v>30.269209809264304</v>
      </c>
      <c r="E40" s="448"/>
      <c r="F40" s="448">
        <v>100</v>
      </c>
      <c r="G40" s="448">
        <v>67.766942277826459</v>
      </c>
      <c r="H40" s="448">
        <v>32.230888694158374</v>
      </c>
    </row>
    <row r="41" spans="1:8" s="10" customFormat="1" ht="16.5" customHeight="1">
      <c r="A41" s="259">
        <v>2016</v>
      </c>
      <c r="B41" s="448">
        <v>100</v>
      </c>
      <c r="C41" s="448">
        <f t="shared" si="1"/>
        <v>69.862687069582179</v>
      </c>
      <c r="D41" s="448">
        <f t="shared" si="2"/>
        <v>29.844640494457458</v>
      </c>
      <c r="E41" s="448"/>
      <c r="F41" s="448">
        <v>100</v>
      </c>
      <c r="G41" s="448">
        <v>67.528131689796425</v>
      </c>
      <c r="H41" s="448">
        <v>32.192955036207636</v>
      </c>
    </row>
    <row r="42" spans="1:8" s="10" customFormat="1" ht="16.5" customHeight="1">
      <c r="A42" s="259">
        <v>2017</v>
      </c>
      <c r="B42" s="448">
        <v>100</v>
      </c>
      <c r="C42" s="448">
        <f t="shared" si="1"/>
        <v>71.452524491333833</v>
      </c>
      <c r="D42" s="448">
        <f t="shared" si="2"/>
        <v>28.249811605124343</v>
      </c>
      <c r="E42" s="448"/>
      <c r="F42" s="448">
        <v>100</v>
      </c>
      <c r="G42" s="448">
        <v>69.716099948658083</v>
      </c>
      <c r="H42" s="448">
        <v>30.165974817137602</v>
      </c>
    </row>
    <row r="43" spans="1:8" s="10" customFormat="1" ht="16.5" customHeight="1">
      <c r="A43" s="259">
        <v>2018</v>
      </c>
      <c r="B43" s="448">
        <v>100</v>
      </c>
      <c r="C43" s="448">
        <f>C18/B18*100</f>
        <v>74.398572220441324</v>
      </c>
      <c r="D43" s="448">
        <f>D18/B18*100</f>
        <v>25.445941403922763</v>
      </c>
      <c r="E43" s="448"/>
      <c r="F43" s="448">
        <v>100</v>
      </c>
      <c r="G43" s="448">
        <v>73.292068901468014</v>
      </c>
      <c r="H43" s="448">
        <v>26.572487555283903</v>
      </c>
    </row>
    <row r="44" spans="1:8" s="10" customFormat="1" ht="16.5" customHeight="1">
      <c r="A44" s="259">
        <v>2019</v>
      </c>
      <c r="B44" s="448">
        <v>100</v>
      </c>
      <c r="C44" s="448">
        <f>C19/B19*100</f>
        <v>76.443162351504952</v>
      </c>
      <c r="D44" s="448">
        <f>D19/B19*100</f>
        <v>23.419254618752188</v>
      </c>
      <c r="E44" s="448"/>
      <c r="F44" s="448">
        <v>100</v>
      </c>
      <c r="G44" s="448">
        <v>75.326010904582901</v>
      </c>
      <c r="H44" s="448">
        <v>24.5514201844118</v>
      </c>
    </row>
    <row r="45" spans="1:8" s="10" customFormat="1" ht="16.5" customHeight="1">
      <c r="A45" s="259">
        <v>2020</v>
      </c>
      <c r="B45" s="448">
        <v>100</v>
      </c>
      <c r="C45" s="448">
        <f>C20/B20*100</f>
        <v>78.190673046974553</v>
      </c>
      <c r="D45" s="448">
        <f>D20/B20*100</f>
        <v>21.786958122150807</v>
      </c>
      <c r="E45" s="448"/>
      <c r="F45" s="448">
        <v>100</v>
      </c>
      <c r="G45" s="448">
        <v>76.737280576945139</v>
      </c>
      <c r="H45" s="448">
        <v>23.237182890416953</v>
      </c>
    </row>
    <row r="46" spans="1:8" s="10" customFormat="1" ht="8.25" customHeight="1">
      <c r="A46" s="180"/>
      <c r="B46" s="294"/>
      <c r="C46" s="395"/>
      <c r="D46" s="395"/>
      <c r="E46" s="395"/>
      <c r="F46" s="294"/>
      <c r="G46" s="395"/>
      <c r="H46" s="395"/>
    </row>
    <row r="47" spans="1:8" s="10" customFormat="1" ht="15.95" customHeight="1">
      <c r="A47" s="126"/>
      <c r="B47" s="127"/>
      <c r="C47" s="220"/>
      <c r="D47" s="220"/>
      <c r="E47" s="220"/>
      <c r="F47" s="517"/>
      <c r="G47" s="517"/>
      <c r="H47" s="517"/>
    </row>
    <row r="48" spans="1:8" s="10" customFormat="1" ht="15.95" customHeight="1">
      <c r="A48" s="128"/>
      <c r="B48" s="126"/>
      <c r="C48" s="220"/>
      <c r="D48" s="220"/>
      <c r="E48" s="220"/>
      <c r="F48" s="220"/>
      <c r="G48" s="220"/>
      <c r="H48" s="11"/>
    </row>
    <row r="49" spans="1:8" s="10" customFormat="1" ht="15.95" customHeight="1">
      <c r="A49" s="11"/>
      <c r="B49" s="11"/>
      <c r="C49" s="11"/>
      <c r="D49" s="11"/>
      <c r="E49" s="11"/>
      <c r="F49" s="11"/>
      <c r="G49" s="11"/>
      <c r="H49" s="11"/>
    </row>
    <row r="50" spans="1:8" s="10" customFormat="1" ht="15.95" customHeight="1">
      <c r="A50" s="11"/>
      <c r="B50" s="11"/>
      <c r="C50" s="11"/>
      <c r="D50" s="11"/>
      <c r="E50" s="11"/>
      <c r="F50" s="11"/>
      <c r="G50" s="11"/>
      <c r="H50" s="11"/>
    </row>
    <row r="51" spans="1:8" s="10" customFormat="1" ht="15.95" customHeight="1">
      <c r="A51" s="11"/>
      <c r="B51" s="11"/>
      <c r="C51" s="11"/>
      <c r="D51" s="11"/>
      <c r="E51" s="11"/>
      <c r="F51" s="11"/>
      <c r="G51" s="11"/>
      <c r="H51" s="11"/>
    </row>
    <row r="52" spans="1:8" s="10" customFormat="1" ht="15.95" customHeight="1">
      <c r="A52" s="11"/>
      <c r="B52" s="11"/>
      <c r="C52" s="11"/>
      <c r="D52" s="11"/>
      <c r="E52" s="11"/>
      <c r="F52" s="11"/>
      <c r="G52" s="11"/>
      <c r="H52" s="11"/>
    </row>
    <row r="53" spans="1:8" s="10" customFormat="1" ht="15.95" customHeight="1">
      <c r="A53" s="11"/>
      <c r="B53" s="11"/>
      <c r="C53" s="11"/>
      <c r="D53" s="11"/>
      <c r="E53" s="11"/>
      <c r="F53" s="11"/>
      <c r="G53" s="11"/>
      <c r="H53" s="11"/>
    </row>
    <row r="54" spans="1:8" s="10" customFormat="1" ht="15.95" customHeight="1">
      <c r="A54" s="11"/>
      <c r="B54" s="11"/>
      <c r="C54" s="11"/>
      <c r="D54" s="11"/>
      <c r="E54" s="11"/>
      <c r="F54" s="11"/>
      <c r="G54" s="11"/>
      <c r="H54" s="11"/>
    </row>
    <row r="55" spans="1:8" s="10" customFormat="1" ht="15.95" customHeight="1">
      <c r="A55" s="11"/>
      <c r="B55" s="11"/>
      <c r="C55" s="11"/>
      <c r="D55" s="11"/>
      <c r="E55" s="11"/>
      <c r="F55" s="11"/>
      <c r="G55" s="11"/>
      <c r="H55" s="11"/>
    </row>
    <row r="56" spans="1:8" s="10" customFormat="1" ht="15.95" customHeight="1">
      <c r="A56" s="11"/>
      <c r="B56" s="11"/>
      <c r="C56" s="11"/>
      <c r="D56" s="11"/>
      <c r="E56" s="11"/>
      <c r="F56" s="11"/>
      <c r="G56" s="11"/>
      <c r="H56" s="11"/>
    </row>
    <row r="57" spans="1:8" s="10" customFormat="1" ht="15.95" customHeight="1">
      <c r="A57" s="11"/>
      <c r="B57" s="11"/>
      <c r="C57" s="11"/>
      <c r="D57" s="11"/>
      <c r="E57" s="11"/>
      <c r="F57" s="11"/>
      <c r="G57" s="11"/>
      <c r="H57" s="11"/>
    </row>
    <row r="58" spans="1:8" s="10" customFormat="1" ht="15.95" customHeight="1">
      <c r="A58" s="11"/>
      <c r="B58" s="11"/>
      <c r="C58" s="11"/>
      <c r="D58" s="11"/>
      <c r="E58" s="11"/>
      <c r="F58" s="11"/>
      <c r="G58" s="11"/>
      <c r="H58" s="11"/>
    </row>
    <row r="59" spans="1:8" s="10" customFormat="1" ht="15.95" customHeight="1">
      <c r="A59" s="11"/>
      <c r="B59" s="11"/>
      <c r="C59" s="11"/>
      <c r="D59" s="11"/>
      <c r="E59" s="11"/>
      <c r="F59" s="11"/>
      <c r="G59" s="11"/>
      <c r="H59" s="11"/>
    </row>
    <row r="60" spans="1:8" s="10" customFormat="1" ht="15.95" customHeight="1">
      <c r="A60" s="11"/>
      <c r="B60" s="11"/>
      <c r="C60" s="11"/>
      <c r="D60" s="11"/>
      <c r="E60" s="11"/>
      <c r="F60" s="11"/>
      <c r="G60" s="11"/>
      <c r="H60" s="11"/>
    </row>
    <row r="61" spans="1:8" s="10" customFormat="1" ht="15.95" customHeight="1">
      <c r="A61" s="11"/>
      <c r="B61" s="11"/>
      <c r="C61" s="11"/>
      <c r="D61" s="11"/>
      <c r="E61" s="11"/>
      <c r="F61" s="11"/>
      <c r="G61" s="11"/>
      <c r="H61" s="11"/>
    </row>
    <row r="62" spans="1:8" s="10" customFormat="1" ht="15.95" customHeight="1">
      <c r="A62" s="11"/>
      <c r="B62" s="11"/>
      <c r="C62" s="11"/>
      <c r="D62" s="11"/>
      <c r="E62" s="11"/>
      <c r="F62" s="11"/>
      <c r="G62" s="11"/>
      <c r="H62" s="11"/>
    </row>
    <row r="63" spans="1:8" s="10" customFormat="1" ht="15.95" customHeight="1">
      <c r="A63" s="11"/>
      <c r="B63" s="11"/>
      <c r="C63" s="11"/>
      <c r="D63" s="11"/>
      <c r="E63" s="11"/>
      <c r="F63" s="11"/>
      <c r="G63" s="11"/>
      <c r="H63" s="11"/>
    </row>
    <row r="64" spans="1:8" s="10" customFormat="1" ht="15.95" customHeight="1">
      <c r="A64" s="11"/>
      <c r="B64" s="11"/>
      <c r="C64" s="11"/>
      <c r="D64" s="11"/>
      <c r="E64" s="11"/>
      <c r="F64" s="11"/>
      <c r="G64" s="11"/>
      <c r="H64" s="11"/>
    </row>
    <row r="65" spans="1:8" s="10" customFormat="1" ht="15.95" customHeight="1">
      <c r="A65" s="11"/>
      <c r="B65" s="11"/>
      <c r="C65" s="11"/>
      <c r="D65" s="11"/>
      <c r="E65" s="11"/>
      <c r="F65" s="11"/>
      <c r="G65" s="11"/>
      <c r="H65" s="11"/>
    </row>
    <row r="66" spans="1:8" s="10" customFormat="1" ht="15.95" customHeight="1">
      <c r="A66" s="11"/>
      <c r="B66" s="11"/>
      <c r="C66" s="11"/>
      <c r="D66" s="11"/>
      <c r="E66" s="11"/>
      <c r="F66" s="11"/>
      <c r="G66" s="11"/>
      <c r="H66" s="11"/>
    </row>
    <row r="67" spans="1:8" s="10" customFormat="1" ht="15.95" customHeight="1">
      <c r="A67" s="11"/>
      <c r="B67" s="11"/>
      <c r="C67" s="11"/>
      <c r="D67" s="11"/>
      <c r="E67" s="11"/>
      <c r="F67" s="11"/>
      <c r="G67" s="11"/>
      <c r="H67" s="11"/>
    </row>
    <row r="68" spans="1:8" s="10" customFormat="1" ht="15.95" customHeight="1">
      <c r="A68" s="11"/>
      <c r="B68" s="11"/>
      <c r="C68" s="11"/>
      <c r="D68" s="11"/>
      <c r="E68" s="11"/>
      <c r="F68" s="11"/>
      <c r="G68" s="11"/>
      <c r="H68" s="11"/>
    </row>
    <row r="69" spans="1:8" s="10" customFormat="1" ht="15.95" customHeight="1">
      <c r="A69" s="11"/>
      <c r="B69" s="11"/>
      <c r="C69" s="11"/>
      <c r="D69" s="11"/>
      <c r="E69" s="11"/>
      <c r="F69" s="11"/>
      <c r="G69" s="11"/>
      <c r="H69" s="11"/>
    </row>
    <row r="70" spans="1:8" s="10" customFormat="1" ht="15.95" customHeight="1">
      <c r="A70" s="11"/>
      <c r="B70" s="11"/>
      <c r="C70" s="11"/>
      <c r="D70" s="11"/>
      <c r="E70" s="11"/>
      <c r="F70" s="11"/>
      <c r="G70" s="11"/>
      <c r="H70" s="11"/>
    </row>
    <row r="71" spans="1:8" s="10" customFormat="1" ht="15.95" customHeight="1">
      <c r="A71" s="11"/>
      <c r="B71" s="11"/>
      <c r="C71" s="11"/>
      <c r="D71" s="11"/>
      <c r="E71" s="11"/>
      <c r="F71" s="11"/>
      <c r="G71" s="11"/>
      <c r="H71" s="11"/>
    </row>
    <row r="72" spans="1:8" s="10" customFormat="1" ht="15.95" customHeight="1">
      <c r="A72" s="11"/>
      <c r="B72" s="11"/>
      <c r="C72" s="11"/>
      <c r="D72" s="11"/>
      <c r="E72" s="11"/>
      <c r="F72" s="11"/>
      <c r="G72" s="11"/>
      <c r="H72" s="11"/>
    </row>
    <row r="73" spans="1:8" s="10" customFormat="1" ht="15.95" customHeight="1">
      <c r="A73" s="11"/>
      <c r="B73" s="11"/>
      <c r="C73" s="11"/>
      <c r="D73" s="11"/>
      <c r="E73" s="11"/>
      <c r="F73" s="11"/>
      <c r="G73" s="11"/>
      <c r="H73" s="11"/>
    </row>
    <row r="74" spans="1:8" s="10" customFormat="1" ht="15.95" customHeight="1">
      <c r="A74" s="11"/>
      <c r="B74" s="11"/>
      <c r="C74" s="11"/>
      <c r="D74" s="11"/>
      <c r="E74" s="11"/>
      <c r="F74" s="11"/>
      <c r="G74" s="11"/>
      <c r="H74" s="11"/>
    </row>
    <row r="75" spans="1:8" s="10" customFormat="1" ht="15.95" customHeight="1">
      <c r="A75" s="11"/>
      <c r="B75" s="11"/>
      <c r="C75" s="11"/>
      <c r="D75" s="11"/>
      <c r="E75" s="11"/>
      <c r="F75" s="11"/>
      <c r="G75" s="11"/>
      <c r="H75" s="11"/>
    </row>
    <row r="76" spans="1:8" s="10" customFormat="1" ht="15.95" customHeight="1">
      <c r="A76" s="11"/>
      <c r="B76" s="11"/>
      <c r="C76" s="11"/>
      <c r="D76" s="11"/>
      <c r="E76" s="11"/>
      <c r="F76" s="11"/>
      <c r="G76" s="11"/>
      <c r="H76" s="11"/>
    </row>
    <row r="77" spans="1:8" s="10" customFormat="1" ht="15.95" customHeight="1">
      <c r="A77" s="11"/>
      <c r="B77" s="11"/>
      <c r="C77" s="11"/>
      <c r="D77" s="11"/>
      <c r="E77" s="11"/>
      <c r="F77" s="11"/>
      <c r="G77" s="11"/>
      <c r="H77" s="11"/>
    </row>
    <row r="78" spans="1:8" s="10" customFormat="1" ht="15.95" customHeight="1">
      <c r="A78" s="11"/>
      <c r="B78" s="11"/>
      <c r="C78" s="11"/>
      <c r="D78" s="11"/>
      <c r="E78" s="11"/>
      <c r="F78" s="11"/>
      <c r="G78" s="11"/>
      <c r="H78" s="11"/>
    </row>
    <row r="79" spans="1:8" s="10" customFormat="1" ht="15.95" customHeight="1">
      <c r="A79" s="11"/>
      <c r="B79" s="11"/>
      <c r="C79" s="11"/>
      <c r="D79" s="11"/>
      <c r="E79" s="11"/>
      <c r="F79" s="11"/>
      <c r="G79" s="11"/>
      <c r="H79" s="11"/>
    </row>
    <row r="80" spans="1:8" s="10" customFormat="1" ht="15.95" customHeight="1">
      <c r="A80" s="11"/>
      <c r="B80" s="11"/>
      <c r="C80" s="11"/>
      <c r="D80" s="11"/>
      <c r="E80" s="11"/>
      <c r="F80" s="11"/>
      <c r="G80" s="11"/>
      <c r="H80" s="11"/>
    </row>
    <row r="81" spans="1:8" s="10" customFormat="1" ht="15.95" customHeight="1">
      <c r="A81" s="11"/>
      <c r="B81" s="11"/>
      <c r="C81" s="11"/>
      <c r="D81" s="11"/>
      <c r="E81" s="11"/>
      <c r="F81" s="11"/>
      <c r="G81" s="11"/>
      <c r="H81" s="11"/>
    </row>
    <row r="82" spans="1:8" s="10" customFormat="1" ht="15.95" customHeight="1">
      <c r="A82" s="11"/>
      <c r="B82" s="11"/>
      <c r="C82" s="11"/>
      <c r="D82" s="11"/>
      <c r="E82" s="11"/>
      <c r="F82" s="11"/>
      <c r="G82" s="11"/>
      <c r="H82" s="11"/>
    </row>
    <row r="83" spans="1:8" s="10" customFormat="1" ht="15.95" customHeight="1">
      <c r="A83" s="11"/>
      <c r="B83" s="11"/>
      <c r="C83" s="11"/>
      <c r="D83" s="11"/>
      <c r="E83" s="11"/>
      <c r="F83" s="11"/>
      <c r="G83" s="11"/>
      <c r="H83" s="11"/>
    </row>
    <row r="84" spans="1:8" s="10" customFormat="1" ht="15.95" customHeight="1">
      <c r="A84" s="11"/>
      <c r="B84" s="11"/>
      <c r="C84" s="11"/>
      <c r="D84" s="11"/>
      <c r="E84" s="11"/>
      <c r="F84" s="11"/>
      <c r="G84" s="11"/>
      <c r="H84" s="11"/>
    </row>
    <row r="85" spans="1:8" s="10" customFormat="1" ht="15.95" customHeight="1">
      <c r="A85" s="11"/>
      <c r="B85" s="11"/>
      <c r="C85" s="11"/>
      <c r="D85" s="11"/>
      <c r="E85" s="11"/>
      <c r="F85" s="11"/>
      <c r="G85" s="11"/>
      <c r="H85" s="11"/>
    </row>
    <row r="86" spans="1:8" s="10" customFormat="1" ht="15.95" customHeight="1">
      <c r="A86" s="11"/>
      <c r="B86" s="11"/>
      <c r="C86" s="11"/>
      <c r="D86" s="11"/>
      <c r="E86" s="11"/>
      <c r="F86" s="11"/>
      <c r="G86" s="11"/>
      <c r="H86" s="11"/>
    </row>
    <row r="87" spans="1:8" s="10" customFormat="1" ht="15.95" customHeight="1">
      <c r="A87" s="11"/>
      <c r="B87" s="11"/>
      <c r="C87" s="11"/>
      <c r="D87" s="11"/>
      <c r="E87" s="11"/>
      <c r="F87" s="11"/>
      <c r="G87" s="11"/>
      <c r="H87" s="11"/>
    </row>
    <row r="88" spans="1:8" s="10" customFormat="1" ht="15.95" customHeight="1">
      <c r="A88" s="11"/>
      <c r="B88" s="11"/>
      <c r="C88" s="11"/>
      <c r="D88" s="11"/>
      <c r="E88" s="11"/>
      <c r="F88" s="11"/>
      <c r="G88" s="11"/>
      <c r="H88" s="11"/>
    </row>
    <row r="89" spans="1:8" s="10" customFormat="1" ht="15.95" customHeight="1">
      <c r="A89" s="11"/>
      <c r="B89" s="11"/>
      <c r="C89" s="11"/>
      <c r="D89" s="11"/>
      <c r="E89" s="11"/>
      <c r="F89" s="11"/>
      <c r="G89" s="11"/>
      <c r="H89" s="11"/>
    </row>
    <row r="90" spans="1:8" s="10" customFormat="1" ht="15.95" customHeight="1">
      <c r="A90" s="11"/>
      <c r="B90" s="11"/>
      <c r="C90" s="11"/>
      <c r="D90" s="11"/>
      <c r="E90" s="11"/>
      <c r="F90" s="11"/>
      <c r="G90" s="11"/>
      <c r="H90" s="11"/>
    </row>
    <row r="91" spans="1:8" s="10" customFormat="1" ht="15.95" customHeight="1">
      <c r="A91" s="11"/>
      <c r="B91" s="11"/>
      <c r="C91" s="11"/>
      <c r="D91" s="11"/>
      <c r="E91" s="11"/>
      <c r="F91" s="11"/>
      <c r="G91" s="11"/>
      <c r="H91" s="11"/>
    </row>
    <row r="92" spans="1:8" s="10" customFormat="1" ht="15.95" customHeight="1">
      <c r="A92" s="11"/>
      <c r="B92" s="11"/>
      <c r="C92" s="11"/>
      <c r="D92" s="11"/>
      <c r="E92" s="11"/>
      <c r="F92" s="11"/>
      <c r="G92" s="11"/>
      <c r="H92" s="11"/>
    </row>
    <row r="93" spans="1:8" s="10" customFormat="1" ht="15.95" customHeight="1">
      <c r="A93" s="11"/>
      <c r="B93" s="11"/>
      <c r="C93" s="11"/>
      <c r="D93" s="11"/>
      <c r="E93" s="11"/>
      <c r="F93" s="11"/>
      <c r="G93" s="11"/>
      <c r="H93" s="11"/>
    </row>
    <row r="94" spans="1:8" s="10" customFormat="1" ht="15.95" customHeight="1">
      <c r="A94" s="11"/>
      <c r="B94" s="11"/>
      <c r="C94" s="11"/>
      <c r="D94" s="11"/>
      <c r="E94" s="11"/>
      <c r="F94" s="11"/>
      <c r="G94" s="11"/>
      <c r="H94" s="11"/>
    </row>
    <row r="95" spans="1:8" s="10" customFormat="1" ht="15.95" customHeight="1">
      <c r="A95" s="11"/>
      <c r="B95" s="11"/>
      <c r="C95" s="11"/>
      <c r="D95" s="11"/>
      <c r="E95" s="11"/>
      <c r="F95" s="11"/>
      <c r="G95" s="11"/>
      <c r="H95" s="11"/>
    </row>
    <row r="96" spans="1:8" s="10" customFormat="1" ht="15.95" customHeight="1">
      <c r="A96" s="11"/>
      <c r="B96" s="11"/>
      <c r="C96" s="11"/>
      <c r="D96" s="11"/>
      <c r="E96" s="11"/>
      <c r="F96" s="11"/>
      <c r="G96" s="11"/>
      <c r="H96" s="11"/>
    </row>
    <row r="97" spans="1:8" s="10" customFormat="1" ht="15.95" customHeight="1">
      <c r="A97" s="11"/>
      <c r="B97" s="11"/>
      <c r="C97" s="11"/>
      <c r="D97" s="11"/>
      <c r="E97" s="11"/>
      <c r="F97" s="11"/>
      <c r="G97" s="11"/>
      <c r="H97" s="11"/>
    </row>
    <row r="98" spans="1:8" s="10" customFormat="1" ht="15.95" customHeight="1">
      <c r="A98" s="11"/>
      <c r="B98" s="11"/>
      <c r="C98" s="11"/>
      <c r="D98" s="11"/>
      <c r="E98" s="11"/>
      <c r="F98" s="11"/>
      <c r="G98" s="11"/>
      <c r="H98" s="11"/>
    </row>
    <row r="99" spans="1:8" s="10" customFormat="1" ht="15.95" customHeight="1">
      <c r="A99" s="11"/>
      <c r="B99" s="11"/>
      <c r="C99" s="11"/>
      <c r="D99" s="11"/>
      <c r="E99" s="11"/>
      <c r="F99" s="11"/>
      <c r="G99" s="11"/>
      <c r="H99" s="11"/>
    </row>
    <row r="100" spans="1:8" s="10" customFormat="1" ht="15.95" customHeight="1">
      <c r="A100" s="11"/>
      <c r="B100" s="11"/>
      <c r="C100" s="11"/>
      <c r="D100" s="11"/>
      <c r="E100" s="11"/>
      <c r="F100" s="11"/>
      <c r="G100" s="11"/>
      <c r="H100" s="11"/>
    </row>
    <row r="101" spans="1:8" s="10" customFormat="1" ht="15.95" customHeight="1">
      <c r="A101" s="11"/>
      <c r="B101" s="11"/>
      <c r="C101" s="11"/>
      <c r="D101" s="11"/>
      <c r="E101" s="11"/>
      <c r="F101" s="11"/>
      <c r="G101" s="11"/>
      <c r="H101" s="11"/>
    </row>
    <row r="102" spans="1:8" s="10" customFormat="1" ht="15.95" customHeight="1">
      <c r="A102" s="11"/>
      <c r="B102" s="11"/>
      <c r="C102" s="11"/>
      <c r="D102" s="11"/>
      <c r="E102" s="11"/>
      <c r="F102" s="11"/>
      <c r="G102" s="11"/>
      <c r="H102" s="11"/>
    </row>
    <row r="103" spans="1:8" s="10" customFormat="1" ht="15.95" customHeight="1">
      <c r="A103" s="11"/>
      <c r="B103" s="11"/>
      <c r="C103" s="11"/>
      <c r="D103" s="11"/>
      <c r="E103" s="11"/>
      <c r="F103" s="11"/>
      <c r="G103" s="11"/>
      <c r="H103" s="11"/>
    </row>
    <row r="104" spans="1:8" s="10" customFormat="1" ht="15.95" customHeight="1">
      <c r="A104" s="11"/>
      <c r="B104" s="11"/>
      <c r="C104" s="11"/>
      <c r="D104" s="11"/>
      <c r="E104" s="11"/>
      <c r="F104" s="11"/>
      <c r="G104" s="11"/>
      <c r="H104" s="11"/>
    </row>
    <row r="105" spans="1:8" s="10" customFormat="1" ht="15.95" customHeight="1">
      <c r="A105" s="11"/>
      <c r="B105" s="11"/>
      <c r="C105" s="11"/>
      <c r="D105" s="11"/>
      <c r="E105" s="11"/>
      <c r="F105" s="11"/>
      <c r="G105" s="11"/>
      <c r="H105" s="11"/>
    </row>
    <row r="106" spans="1:8" s="10" customFormat="1" ht="15.95" customHeight="1">
      <c r="A106" s="11"/>
      <c r="B106" s="11"/>
      <c r="C106" s="11"/>
      <c r="D106" s="11"/>
      <c r="E106" s="11"/>
      <c r="F106" s="11"/>
      <c r="G106" s="11"/>
      <c r="H106" s="11"/>
    </row>
    <row r="107" spans="1:8" s="10" customFormat="1" ht="15.95" customHeight="1">
      <c r="A107" s="11"/>
      <c r="B107" s="11"/>
      <c r="C107" s="11"/>
      <c r="D107" s="11"/>
      <c r="E107" s="11"/>
      <c r="F107" s="11"/>
      <c r="G107" s="11"/>
      <c r="H107" s="11"/>
    </row>
    <row r="108" spans="1:8" s="10" customFormat="1" ht="15.95" customHeight="1">
      <c r="A108" s="11"/>
      <c r="B108" s="11"/>
      <c r="C108" s="11"/>
      <c r="D108" s="11"/>
      <c r="E108" s="11"/>
      <c r="F108" s="11"/>
      <c r="G108" s="11"/>
      <c r="H108" s="11"/>
    </row>
    <row r="109" spans="1:8" s="10" customFormat="1" ht="15.95" customHeight="1">
      <c r="A109" s="11"/>
      <c r="B109" s="11"/>
      <c r="C109" s="11"/>
      <c r="D109" s="11"/>
      <c r="E109" s="11"/>
      <c r="F109" s="11"/>
      <c r="G109" s="11"/>
      <c r="H109" s="11"/>
    </row>
    <row r="110" spans="1:8" s="10" customFormat="1" ht="15.95" customHeight="1">
      <c r="A110" s="11"/>
      <c r="B110" s="11"/>
      <c r="C110" s="11"/>
      <c r="D110" s="11"/>
      <c r="E110" s="11"/>
      <c r="F110" s="11"/>
      <c r="G110" s="11"/>
      <c r="H110" s="11"/>
    </row>
    <row r="111" spans="1:8" s="10" customFormat="1" ht="15.95" customHeight="1">
      <c r="A111" s="11"/>
      <c r="B111" s="11"/>
      <c r="C111" s="11"/>
      <c r="D111" s="11"/>
      <c r="E111" s="11"/>
      <c r="F111" s="11"/>
      <c r="G111" s="11"/>
      <c r="H111" s="11"/>
    </row>
    <row r="112" spans="1:8" s="10" customFormat="1" ht="15.95" customHeight="1">
      <c r="A112" s="11"/>
      <c r="B112" s="11"/>
      <c r="C112" s="11"/>
      <c r="D112" s="11"/>
      <c r="E112" s="11"/>
      <c r="F112" s="11"/>
      <c r="G112" s="11"/>
      <c r="H112" s="11"/>
    </row>
    <row r="113" spans="1:8" s="10" customFormat="1" ht="15.95" customHeight="1">
      <c r="A113" s="11"/>
      <c r="B113" s="11"/>
      <c r="C113" s="11"/>
      <c r="D113" s="11"/>
      <c r="E113" s="11"/>
      <c r="F113" s="11"/>
      <c r="G113" s="11"/>
      <c r="H113" s="11"/>
    </row>
    <row r="114" spans="1:8" s="10" customFormat="1" ht="15.95" customHeight="1">
      <c r="A114" s="11"/>
      <c r="B114" s="11"/>
      <c r="C114" s="11"/>
      <c r="D114" s="11"/>
      <c r="E114" s="11"/>
      <c r="F114" s="11"/>
      <c r="G114" s="11"/>
      <c r="H114" s="11"/>
    </row>
    <row r="115" spans="1:8" s="10" customFormat="1" ht="15.95" customHeight="1">
      <c r="A115" s="11"/>
      <c r="B115" s="11"/>
      <c r="C115" s="11"/>
      <c r="D115" s="11"/>
      <c r="E115" s="11"/>
      <c r="F115" s="11"/>
      <c r="G115" s="11"/>
      <c r="H115" s="11"/>
    </row>
    <row r="116" spans="1:8" s="10" customFormat="1" ht="15.95" customHeight="1">
      <c r="A116" s="11"/>
      <c r="B116" s="11"/>
      <c r="C116" s="11"/>
      <c r="D116" s="11"/>
      <c r="E116" s="11"/>
      <c r="F116" s="11"/>
      <c r="G116" s="11"/>
      <c r="H116" s="11"/>
    </row>
    <row r="117" spans="1:8" s="10" customFormat="1" ht="15.95" customHeight="1">
      <c r="A117" s="11"/>
      <c r="B117" s="11"/>
      <c r="C117" s="11"/>
      <c r="D117" s="11"/>
      <c r="E117" s="11"/>
      <c r="F117" s="11"/>
      <c r="G117" s="11"/>
      <c r="H117" s="11"/>
    </row>
    <row r="118" spans="1:8" s="10" customFormat="1" ht="15.95" customHeight="1">
      <c r="A118" s="11"/>
      <c r="B118" s="11"/>
      <c r="C118" s="11"/>
      <c r="D118" s="11"/>
      <c r="E118" s="11"/>
      <c r="F118" s="11"/>
      <c r="G118" s="11"/>
      <c r="H118" s="11"/>
    </row>
    <row r="119" spans="1:8" s="10" customFormat="1" ht="15.95" customHeight="1">
      <c r="A119" s="11"/>
      <c r="B119" s="11"/>
      <c r="C119" s="11"/>
      <c r="D119" s="11"/>
      <c r="E119" s="11"/>
      <c r="F119" s="11"/>
      <c r="G119" s="11"/>
      <c r="H119" s="11"/>
    </row>
    <row r="120" spans="1:8" s="10" customFormat="1" ht="15.95" customHeight="1">
      <c r="A120" s="11"/>
      <c r="B120" s="11"/>
      <c r="C120" s="11"/>
      <c r="D120" s="11"/>
      <c r="E120" s="11"/>
      <c r="F120" s="11"/>
      <c r="G120" s="11"/>
      <c r="H120" s="11"/>
    </row>
    <row r="121" spans="1:8" s="10" customFormat="1" ht="15.95" customHeight="1">
      <c r="A121" s="11"/>
      <c r="B121" s="11"/>
      <c r="C121" s="11"/>
      <c r="D121" s="11"/>
      <c r="E121" s="11"/>
      <c r="F121" s="11"/>
      <c r="G121" s="11"/>
      <c r="H121" s="11"/>
    </row>
    <row r="122" spans="1:8" s="10" customFormat="1" ht="15.95" customHeight="1">
      <c r="A122" s="11"/>
      <c r="B122" s="11"/>
      <c r="C122" s="11"/>
      <c r="D122" s="11"/>
      <c r="E122" s="11"/>
      <c r="F122" s="11"/>
      <c r="G122" s="11"/>
      <c r="H122" s="11"/>
    </row>
    <row r="123" spans="1:8" s="10" customFormat="1" ht="15.95" customHeight="1">
      <c r="A123" s="11"/>
      <c r="B123" s="11"/>
      <c r="C123" s="11"/>
      <c r="D123" s="11"/>
      <c r="E123" s="11"/>
      <c r="F123" s="11"/>
      <c r="G123" s="11"/>
      <c r="H123" s="11"/>
    </row>
    <row r="124" spans="1:8" s="10" customFormat="1" ht="15.95" customHeight="1">
      <c r="A124" s="11"/>
      <c r="B124" s="11"/>
      <c r="C124" s="11"/>
      <c r="D124" s="11"/>
      <c r="E124" s="11"/>
      <c r="F124" s="11"/>
      <c r="G124" s="11"/>
      <c r="H124" s="11"/>
    </row>
    <row r="125" spans="1:8" s="10" customFormat="1" ht="15.95" customHeight="1">
      <c r="A125" s="11"/>
      <c r="B125" s="11"/>
      <c r="C125" s="11"/>
      <c r="D125" s="11"/>
      <c r="E125" s="11"/>
      <c r="F125" s="11"/>
      <c r="G125" s="11"/>
      <c r="H125" s="11"/>
    </row>
    <row r="126" spans="1:8" s="10" customFormat="1" ht="15.95" customHeight="1">
      <c r="A126" s="11"/>
      <c r="B126" s="11"/>
      <c r="C126" s="11"/>
      <c r="D126" s="11"/>
      <c r="E126" s="11"/>
      <c r="F126" s="11"/>
      <c r="G126" s="11"/>
      <c r="H126" s="11"/>
    </row>
    <row r="127" spans="1:8" s="10" customFormat="1" ht="15.95" customHeight="1">
      <c r="A127" s="11"/>
      <c r="B127" s="11"/>
      <c r="C127" s="11"/>
      <c r="D127" s="11"/>
      <c r="E127" s="11"/>
      <c r="F127" s="11"/>
      <c r="G127" s="11"/>
      <c r="H127" s="11"/>
    </row>
    <row r="128" spans="1:8" s="10" customFormat="1" ht="15.95" customHeight="1">
      <c r="A128" s="11"/>
      <c r="B128" s="11"/>
      <c r="C128" s="11"/>
      <c r="D128" s="11"/>
      <c r="E128" s="11"/>
      <c r="F128" s="11"/>
      <c r="G128" s="11"/>
      <c r="H128" s="11"/>
    </row>
    <row r="129" spans="1:8" s="10" customFormat="1" ht="15.95" customHeight="1">
      <c r="A129" s="11"/>
      <c r="B129" s="11"/>
      <c r="C129" s="11"/>
      <c r="D129" s="11"/>
      <c r="E129" s="11"/>
      <c r="F129" s="11"/>
      <c r="G129" s="11"/>
      <c r="H129" s="11"/>
    </row>
    <row r="130" spans="1:8" s="10" customFormat="1" ht="15.95" customHeight="1">
      <c r="A130" s="11"/>
      <c r="B130" s="11"/>
      <c r="C130" s="11"/>
      <c r="D130" s="11"/>
      <c r="E130" s="11"/>
      <c r="F130" s="11"/>
      <c r="G130" s="11"/>
      <c r="H130" s="11"/>
    </row>
    <row r="131" spans="1:8" s="10" customFormat="1" ht="15.95" customHeight="1">
      <c r="A131" s="11"/>
      <c r="B131" s="11"/>
      <c r="C131" s="11"/>
      <c r="D131" s="11"/>
      <c r="E131" s="11"/>
      <c r="F131" s="11"/>
      <c r="G131" s="11"/>
      <c r="H131" s="11"/>
    </row>
    <row r="132" spans="1:8" s="10" customFormat="1" ht="15.95" customHeight="1">
      <c r="A132" s="11"/>
      <c r="B132" s="11"/>
      <c r="C132" s="11"/>
      <c r="D132" s="11"/>
      <c r="E132" s="11"/>
      <c r="F132" s="11"/>
      <c r="G132" s="11"/>
      <c r="H132" s="11"/>
    </row>
    <row r="133" spans="1:8" s="10" customFormat="1" ht="15.95" customHeight="1">
      <c r="A133" s="11"/>
      <c r="B133" s="11"/>
      <c r="C133" s="11"/>
      <c r="D133" s="11"/>
      <c r="E133" s="11"/>
      <c r="F133" s="11"/>
      <c r="G133" s="11"/>
      <c r="H133" s="11"/>
    </row>
    <row r="134" spans="1:8" s="10" customFormat="1" ht="15.95" customHeight="1">
      <c r="A134" s="11"/>
      <c r="B134" s="11"/>
      <c r="C134" s="11"/>
      <c r="D134" s="11"/>
      <c r="E134" s="11"/>
      <c r="F134" s="11"/>
      <c r="G134" s="11"/>
      <c r="H134" s="11"/>
    </row>
    <row r="135" spans="1:8" s="10" customFormat="1" ht="15.95" customHeight="1">
      <c r="A135" s="11"/>
      <c r="B135" s="11"/>
      <c r="C135" s="11"/>
      <c r="D135" s="11"/>
      <c r="E135" s="11"/>
      <c r="F135" s="11"/>
      <c r="G135" s="11"/>
      <c r="H135" s="11"/>
    </row>
    <row r="136" spans="1:8" s="10" customFormat="1" ht="15.95" customHeight="1">
      <c r="A136" s="11"/>
      <c r="B136" s="11"/>
      <c r="C136" s="11"/>
      <c r="D136" s="11"/>
      <c r="E136" s="11"/>
      <c r="F136" s="11"/>
      <c r="G136" s="11"/>
      <c r="H136" s="11"/>
    </row>
    <row r="137" spans="1:8" s="10" customFormat="1" ht="15.95" customHeight="1">
      <c r="A137" s="11"/>
      <c r="B137" s="11"/>
      <c r="C137" s="11"/>
      <c r="D137" s="11"/>
      <c r="E137" s="11"/>
      <c r="F137" s="11"/>
      <c r="G137" s="11"/>
      <c r="H137" s="11"/>
    </row>
    <row r="138" spans="1:8" s="10" customFormat="1" ht="15.95" customHeight="1">
      <c r="A138" s="11"/>
      <c r="B138" s="11"/>
      <c r="C138" s="11"/>
      <c r="D138" s="11"/>
      <c r="E138" s="11"/>
      <c r="F138" s="11"/>
      <c r="G138" s="11"/>
      <c r="H138" s="11"/>
    </row>
    <row r="139" spans="1:8" s="10" customFormat="1" ht="15.95" customHeight="1">
      <c r="A139" s="11"/>
      <c r="B139" s="11"/>
      <c r="C139" s="11"/>
      <c r="D139" s="11"/>
      <c r="E139" s="11"/>
      <c r="F139" s="11"/>
      <c r="G139" s="11"/>
      <c r="H139" s="11"/>
    </row>
    <row r="140" spans="1:8" s="10" customFormat="1" ht="15.95" customHeight="1">
      <c r="A140" s="11"/>
      <c r="B140" s="11"/>
      <c r="C140" s="11"/>
      <c r="D140" s="11"/>
      <c r="E140" s="11"/>
      <c r="F140" s="11"/>
      <c r="G140" s="11"/>
      <c r="H140" s="11"/>
    </row>
    <row r="141" spans="1:8" s="10" customFormat="1" ht="15.95" customHeight="1">
      <c r="A141" s="11"/>
      <c r="B141" s="11"/>
      <c r="C141" s="11"/>
      <c r="D141" s="11"/>
      <c r="E141" s="11"/>
      <c r="F141" s="11"/>
      <c r="G141" s="11"/>
      <c r="H141" s="11"/>
    </row>
    <row r="142" spans="1:8" s="10" customFormat="1" ht="15.95" customHeight="1">
      <c r="A142" s="11"/>
      <c r="B142" s="11"/>
      <c r="C142" s="11"/>
      <c r="D142" s="11"/>
      <c r="E142" s="11"/>
      <c r="F142" s="11"/>
      <c r="G142" s="11"/>
      <c r="H142" s="11"/>
    </row>
    <row r="143" spans="1:8" s="10" customFormat="1" ht="15.95" customHeight="1">
      <c r="A143" s="11"/>
      <c r="B143" s="11"/>
      <c r="C143" s="11"/>
      <c r="D143" s="11"/>
      <c r="E143" s="11"/>
      <c r="F143" s="11"/>
      <c r="G143" s="11"/>
      <c r="H143" s="11"/>
    </row>
    <row r="144" spans="1:8" s="10" customFormat="1" ht="15.95" customHeight="1">
      <c r="A144" s="11"/>
      <c r="B144" s="11"/>
      <c r="C144" s="11"/>
      <c r="D144" s="11"/>
      <c r="E144" s="11"/>
      <c r="F144" s="11"/>
      <c r="G144" s="11"/>
      <c r="H144" s="11"/>
    </row>
    <row r="145" spans="1:8" s="10" customFormat="1" ht="15.95" customHeight="1">
      <c r="A145" s="11"/>
      <c r="B145" s="11"/>
      <c r="C145" s="11"/>
      <c r="D145" s="11"/>
      <c r="E145" s="11"/>
      <c r="F145" s="11"/>
      <c r="G145" s="11"/>
      <c r="H145" s="11"/>
    </row>
    <row r="146" spans="1:8" s="10" customFormat="1" ht="15.95" customHeight="1">
      <c r="A146" s="11"/>
      <c r="B146" s="11"/>
      <c r="C146" s="11"/>
      <c r="D146" s="11"/>
      <c r="E146" s="11"/>
      <c r="F146" s="11"/>
      <c r="G146" s="11"/>
      <c r="H146" s="11"/>
    </row>
    <row r="147" spans="1:8" s="10" customFormat="1" ht="15.95" customHeight="1">
      <c r="A147" s="11"/>
      <c r="B147" s="11"/>
      <c r="C147" s="11"/>
      <c r="D147" s="11"/>
      <c r="E147" s="11"/>
      <c r="F147" s="11"/>
      <c r="G147" s="11"/>
      <c r="H147" s="11"/>
    </row>
    <row r="148" spans="1:8" s="10" customFormat="1" ht="15.95" customHeight="1">
      <c r="A148" s="11"/>
      <c r="B148" s="11"/>
      <c r="C148" s="11"/>
      <c r="D148" s="11"/>
      <c r="E148" s="11"/>
      <c r="F148" s="11"/>
      <c r="G148" s="11"/>
      <c r="H148" s="11"/>
    </row>
    <row r="149" spans="1:8" s="10" customFormat="1" ht="15.95" customHeight="1">
      <c r="A149" s="11"/>
      <c r="B149" s="11"/>
      <c r="C149" s="11"/>
      <c r="D149" s="11"/>
      <c r="E149" s="11"/>
      <c r="F149" s="11"/>
      <c r="G149" s="11"/>
      <c r="H149" s="11"/>
    </row>
    <row r="150" spans="1:8" s="10" customFormat="1" ht="15.95" customHeight="1">
      <c r="A150" s="11"/>
      <c r="B150" s="11"/>
      <c r="C150" s="11"/>
      <c r="D150" s="11"/>
      <c r="E150" s="11"/>
      <c r="F150" s="11"/>
      <c r="G150" s="11"/>
      <c r="H150" s="11"/>
    </row>
    <row r="151" spans="1:8" s="10" customFormat="1" ht="15.95" customHeight="1">
      <c r="A151" s="11"/>
      <c r="B151" s="11"/>
      <c r="C151" s="11"/>
      <c r="D151" s="11"/>
      <c r="E151" s="11"/>
      <c r="F151" s="11"/>
      <c r="G151" s="11"/>
      <c r="H151" s="11"/>
    </row>
    <row r="152" spans="1:8" s="10" customFormat="1" ht="15.95" customHeight="1">
      <c r="A152" s="11"/>
      <c r="B152" s="11"/>
      <c r="C152" s="11"/>
      <c r="D152" s="11"/>
      <c r="E152" s="11"/>
      <c r="F152" s="11"/>
      <c r="G152" s="11"/>
      <c r="H152" s="11"/>
    </row>
    <row r="153" spans="1:8" s="10" customFormat="1" ht="15.95" customHeight="1">
      <c r="A153" s="11"/>
      <c r="B153" s="11"/>
      <c r="C153" s="11"/>
      <c r="D153" s="11"/>
      <c r="E153" s="11"/>
      <c r="F153" s="11"/>
      <c r="G153" s="11"/>
      <c r="H153" s="11"/>
    </row>
    <row r="154" spans="1:8" s="10" customFormat="1" ht="15.95" customHeight="1">
      <c r="A154" s="11"/>
      <c r="B154" s="11"/>
      <c r="C154" s="11"/>
      <c r="D154" s="11"/>
      <c r="E154" s="11"/>
      <c r="F154" s="11"/>
      <c r="G154" s="11"/>
      <c r="H154" s="11"/>
    </row>
    <row r="155" spans="1:8" s="10" customFormat="1" ht="15.95" customHeight="1">
      <c r="A155" s="11"/>
      <c r="B155" s="11"/>
      <c r="C155" s="11"/>
      <c r="D155" s="11"/>
      <c r="E155" s="11"/>
      <c r="F155" s="11"/>
      <c r="G155" s="11"/>
      <c r="H155" s="11"/>
    </row>
    <row r="156" spans="1:8" s="10" customFormat="1" ht="15.95" customHeight="1">
      <c r="A156" s="11"/>
      <c r="B156" s="11"/>
      <c r="C156" s="11"/>
      <c r="D156" s="11"/>
      <c r="E156" s="11"/>
      <c r="F156" s="11"/>
      <c r="G156" s="11"/>
      <c r="H156" s="11"/>
    </row>
    <row r="157" spans="1:8" s="10" customFormat="1" ht="15.95" customHeight="1">
      <c r="A157" s="11"/>
      <c r="B157" s="11"/>
      <c r="C157" s="11"/>
      <c r="D157" s="11"/>
      <c r="E157" s="11"/>
      <c r="F157" s="11"/>
      <c r="G157" s="11"/>
      <c r="H157" s="11"/>
    </row>
    <row r="158" spans="1:8" s="10" customFormat="1" ht="15.95" customHeight="1">
      <c r="A158" s="11"/>
      <c r="B158" s="11"/>
      <c r="C158" s="11"/>
      <c r="D158" s="11"/>
      <c r="E158" s="11"/>
      <c r="F158" s="11"/>
      <c r="G158" s="11"/>
      <c r="H158" s="11"/>
    </row>
    <row r="159" spans="1:8" s="10" customFormat="1" ht="15.95" customHeight="1">
      <c r="A159" s="11"/>
      <c r="B159" s="11"/>
      <c r="C159" s="11"/>
      <c r="D159" s="11"/>
      <c r="E159" s="11"/>
      <c r="F159" s="11"/>
      <c r="G159" s="11"/>
      <c r="H159" s="11"/>
    </row>
    <row r="160" spans="1:8" s="10" customFormat="1" ht="15.95" customHeight="1">
      <c r="A160" s="11"/>
      <c r="B160" s="11"/>
      <c r="C160" s="11"/>
      <c r="D160" s="11"/>
      <c r="E160" s="11"/>
      <c r="F160" s="11"/>
      <c r="G160" s="11"/>
      <c r="H160" s="11"/>
    </row>
    <row r="161" spans="1:8" s="10" customFormat="1" ht="15.95" customHeight="1">
      <c r="A161" s="11"/>
      <c r="B161" s="11"/>
      <c r="C161" s="11"/>
      <c r="D161" s="11"/>
      <c r="E161" s="11"/>
      <c r="F161" s="11"/>
      <c r="G161" s="11"/>
      <c r="H161" s="11"/>
    </row>
    <row r="162" spans="1:8" s="10" customFormat="1" ht="15.95" customHeight="1">
      <c r="A162" s="11"/>
      <c r="B162" s="11"/>
      <c r="C162" s="11"/>
      <c r="D162" s="11"/>
      <c r="E162" s="11"/>
      <c r="F162" s="11"/>
      <c r="G162" s="11"/>
      <c r="H162" s="11"/>
    </row>
    <row r="163" spans="1:8" s="10" customFormat="1" ht="15.95" customHeight="1">
      <c r="A163" s="11"/>
      <c r="B163" s="11"/>
      <c r="C163" s="11"/>
      <c r="D163" s="11"/>
      <c r="E163" s="11"/>
      <c r="F163" s="11"/>
      <c r="G163" s="11"/>
      <c r="H163" s="11"/>
    </row>
    <row r="164" spans="1:8" s="10" customFormat="1" ht="15.95" customHeight="1">
      <c r="A164" s="11"/>
      <c r="B164" s="11"/>
      <c r="C164" s="11"/>
      <c r="D164" s="11"/>
      <c r="E164" s="11"/>
      <c r="F164" s="11"/>
      <c r="G164" s="11"/>
      <c r="H164" s="11"/>
    </row>
    <row r="165" spans="1:8" s="10" customFormat="1" ht="15.95" customHeight="1">
      <c r="A165" s="11"/>
      <c r="B165" s="11"/>
      <c r="C165" s="11"/>
      <c r="D165" s="11"/>
      <c r="E165" s="11"/>
      <c r="F165" s="11"/>
      <c r="G165" s="11"/>
      <c r="H165" s="11"/>
    </row>
    <row r="166" spans="1:8" s="10" customFormat="1" ht="15.95" customHeight="1">
      <c r="A166" s="11"/>
      <c r="B166" s="11"/>
      <c r="C166" s="11"/>
      <c r="D166" s="11"/>
      <c r="E166" s="11"/>
      <c r="F166" s="11"/>
      <c r="G166" s="11"/>
      <c r="H166" s="11"/>
    </row>
    <row r="167" spans="1:8" s="10" customFormat="1" ht="15.95" customHeight="1">
      <c r="A167" s="11"/>
      <c r="B167" s="11"/>
      <c r="C167" s="11"/>
      <c r="D167" s="11"/>
      <c r="E167" s="11"/>
      <c r="F167" s="11"/>
      <c r="G167" s="11"/>
      <c r="H167" s="11"/>
    </row>
    <row r="168" spans="1:8" s="10" customFormat="1" ht="15.95" customHeight="1">
      <c r="A168" s="11"/>
      <c r="B168" s="11"/>
      <c r="C168" s="11"/>
      <c r="D168" s="11"/>
      <c r="E168" s="11"/>
      <c r="F168" s="11"/>
      <c r="G168" s="11"/>
      <c r="H168" s="11"/>
    </row>
    <row r="169" spans="1:8" s="10" customFormat="1" ht="15.95" customHeight="1">
      <c r="A169" s="11"/>
      <c r="B169" s="11"/>
      <c r="C169" s="11"/>
      <c r="D169" s="11"/>
      <c r="E169" s="11"/>
      <c r="F169" s="11"/>
      <c r="G169" s="11"/>
      <c r="H169" s="11"/>
    </row>
    <row r="170" spans="1:8" s="10" customFormat="1" ht="15.95" customHeight="1">
      <c r="A170" s="11"/>
      <c r="B170" s="11"/>
      <c r="C170" s="11"/>
      <c r="D170" s="11"/>
      <c r="E170" s="11"/>
      <c r="F170" s="11"/>
      <c r="G170" s="11"/>
      <c r="H170" s="11"/>
    </row>
    <row r="171" spans="1:8" s="10" customFormat="1" ht="15.95" customHeight="1">
      <c r="A171" s="11"/>
      <c r="B171" s="11"/>
      <c r="C171" s="11"/>
      <c r="D171" s="11"/>
      <c r="E171" s="11"/>
      <c r="F171" s="11"/>
      <c r="G171" s="11"/>
      <c r="H171" s="11"/>
    </row>
    <row r="172" spans="1:8" s="10" customFormat="1" ht="15.95" customHeight="1">
      <c r="A172" s="11"/>
      <c r="B172" s="11"/>
      <c r="C172" s="11"/>
      <c r="D172" s="11"/>
      <c r="E172" s="11"/>
      <c r="F172" s="11"/>
      <c r="G172" s="11"/>
      <c r="H172" s="11"/>
    </row>
    <row r="173" spans="1:8" s="10" customFormat="1" ht="15.95" customHeight="1">
      <c r="A173" s="11"/>
      <c r="B173" s="11"/>
      <c r="C173" s="11"/>
      <c r="D173" s="11"/>
      <c r="E173" s="11"/>
      <c r="F173" s="11"/>
      <c r="G173" s="11"/>
      <c r="H173" s="11"/>
    </row>
    <row r="174" spans="1:8" s="10" customFormat="1" ht="15.95" customHeight="1">
      <c r="A174" s="11"/>
      <c r="B174" s="11"/>
      <c r="C174" s="11"/>
      <c r="D174" s="11"/>
      <c r="E174" s="11"/>
      <c r="F174" s="11"/>
      <c r="G174" s="11"/>
      <c r="H174" s="11"/>
    </row>
    <row r="175" spans="1:8" s="10" customFormat="1" ht="15.95" customHeight="1">
      <c r="A175" s="11"/>
      <c r="B175" s="11"/>
      <c r="C175" s="11"/>
      <c r="D175" s="11"/>
      <c r="E175" s="11"/>
      <c r="F175" s="11"/>
      <c r="G175" s="11"/>
      <c r="H175" s="11"/>
    </row>
    <row r="176" spans="1:8" s="10" customFormat="1" ht="15.95" customHeight="1">
      <c r="A176" s="11"/>
      <c r="B176" s="11"/>
      <c r="C176" s="11"/>
      <c r="D176" s="11"/>
      <c r="E176" s="11"/>
      <c r="F176" s="11"/>
      <c r="G176" s="11"/>
      <c r="H176" s="11"/>
    </row>
    <row r="177" spans="1:8" s="10" customFormat="1" ht="15.95" customHeight="1">
      <c r="A177" s="11"/>
      <c r="B177" s="11"/>
      <c r="C177" s="11"/>
      <c r="D177" s="11"/>
      <c r="E177" s="11"/>
      <c r="F177" s="11"/>
      <c r="G177" s="11"/>
      <c r="H177" s="11"/>
    </row>
    <row r="178" spans="1:8" s="10" customFormat="1" ht="15.95" customHeight="1">
      <c r="A178" s="11"/>
      <c r="B178" s="11"/>
      <c r="C178" s="11"/>
      <c r="D178" s="11"/>
      <c r="E178" s="11"/>
      <c r="F178" s="11"/>
      <c r="G178" s="11"/>
      <c r="H178" s="11"/>
    </row>
    <row r="179" spans="1:8" s="10" customFormat="1" ht="15.95" customHeight="1">
      <c r="A179" s="11"/>
      <c r="B179" s="11"/>
      <c r="C179" s="11"/>
      <c r="D179" s="11"/>
      <c r="E179" s="11"/>
      <c r="F179" s="11"/>
      <c r="G179" s="11"/>
      <c r="H179" s="11"/>
    </row>
    <row r="180" spans="1:8" s="10" customFormat="1" ht="15.95" customHeight="1">
      <c r="A180" s="11"/>
      <c r="B180" s="11"/>
      <c r="C180" s="11"/>
      <c r="D180" s="11"/>
      <c r="E180" s="11"/>
      <c r="F180" s="11"/>
      <c r="G180" s="11"/>
      <c r="H180" s="11"/>
    </row>
    <row r="181" spans="1:8" s="10" customFormat="1" ht="15.95" customHeight="1">
      <c r="A181" s="11"/>
      <c r="B181" s="11"/>
      <c r="C181" s="11"/>
      <c r="D181" s="11"/>
      <c r="E181" s="11"/>
      <c r="F181" s="11"/>
      <c r="G181" s="11"/>
      <c r="H181" s="11"/>
    </row>
    <row r="182" spans="1:8" s="10" customFormat="1" ht="15.95" customHeight="1">
      <c r="A182" s="11"/>
      <c r="B182" s="11"/>
      <c r="C182" s="11"/>
      <c r="D182" s="11"/>
      <c r="E182" s="11"/>
      <c r="F182" s="11"/>
      <c r="G182" s="11"/>
      <c r="H182" s="11"/>
    </row>
    <row r="183" spans="1:8" s="10" customFormat="1" ht="15.95" customHeight="1">
      <c r="A183" s="11"/>
      <c r="B183" s="11"/>
      <c r="C183" s="11"/>
      <c r="D183" s="11"/>
      <c r="E183" s="11"/>
      <c r="F183" s="11"/>
      <c r="G183" s="11"/>
      <c r="H183" s="11"/>
    </row>
    <row r="184" spans="1:8" s="10" customFormat="1" ht="15.95" customHeight="1">
      <c r="A184" s="11"/>
      <c r="B184" s="11"/>
      <c r="C184" s="11"/>
      <c r="D184" s="11"/>
      <c r="E184" s="11"/>
      <c r="F184" s="11"/>
      <c r="G184" s="11"/>
      <c r="H184" s="11"/>
    </row>
    <row r="185" spans="1:8" s="10" customFormat="1" ht="15.95" customHeight="1">
      <c r="A185" s="11"/>
      <c r="B185" s="11"/>
      <c r="C185" s="11"/>
      <c r="D185" s="11"/>
      <c r="E185" s="11"/>
      <c r="F185" s="11"/>
      <c r="G185" s="11"/>
      <c r="H185" s="11"/>
    </row>
    <row r="186" spans="1:8" s="10" customFormat="1" ht="15.95" customHeight="1">
      <c r="A186" s="11"/>
      <c r="B186" s="11"/>
      <c r="C186" s="11"/>
      <c r="D186" s="11"/>
      <c r="E186" s="11"/>
      <c r="F186" s="11"/>
      <c r="G186" s="11"/>
      <c r="H186" s="11"/>
    </row>
    <row r="187" spans="1:8" s="10" customFormat="1" ht="15.95" customHeight="1">
      <c r="A187" s="11"/>
      <c r="B187" s="11"/>
      <c r="C187" s="11"/>
      <c r="D187" s="11"/>
      <c r="E187" s="11"/>
      <c r="F187" s="11"/>
      <c r="G187" s="11"/>
      <c r="H187" s="11"/>
    </row>
    <row r="188" spans="1:8" s="10" customFormat="1" ht="15.95" customHeight="1">
      <c r="A188" s="11"/>
      <c r="B188" s="11"/>
      <c r="C188" s="11"/>
      <c r="D188" s="11"/>
      <c r="E188" s="11"/>
      <c r="F188" s="11"/>
      <c r="G188" s="11"/>
      <c r="H188" s="11"/>
    </row>
    <row r="189" spans="1:8" s="10" customFormat="1" ht="15.95" customHeight="1">
      <c r="A189" s="11"/>
      <c r="B189" s="11"/>
      <c r="C189" s="11"/>
      <c r="D189" s="11"/>
      <c r="E189" s="11"/>
      <c r="F189" s="11"/>
      <c r="G189" s="11"/>
      <c r="H189" s="11"/>
    </row>
    <row r="190" spans="1:8" s="10" customFormat="1" ht="15.95" customHeight="1">
      <c r="A190" s="11"/>
      <c r="B190" s="11"/>
      <c r="C190" s="11"/>
      <c r="D190" s="11"/>
      <c r="E190" s="11"/>
      <c r="F190" s="11"/>
      <c r="G190" s="11"/>
      <c r="H190" s="11"/>
    </row>
    <row r="191" spans="1:8" s="10" customFormat="1" ht="15.95" customHeight="1">
      <c r="A191" s="11"/>
      <c r="B191" s="11"/>
      <c r="C191" s="11"/>
      <c r="D191" s="11"/>
      <c r="E191" s="11"/>
      <c r="F191" s="11"/>
      <c r="G191" s="11"/>
      <c r="H191" s="11"/>
    </row>
    <row r="192" spans="1:8" s="10" customFormat="1" ht="15.95" customHeight="1">
      <c r="A192" s="11"/>
      <c r="B192" s="11"/>
      <c r="C192" s="11"/>
      <c r="D192" s="11"/>
      <c r="E192" s="11"/>
      <c r="F192" s="11"/>
      <c r="G192" s="11"/>
      <c r="H192" s="11"/>
    </row>
    <row r="193" spans="1:8" s="10" customFormat="1" ht="15.95" customHeight="1">
      <c r="A193" s="11"/>
      <c r="B193" s="11"/>
      <c r="C193" s="11"/>
      <c r="D193" s="11"/>
      <c r="E193" s="11"/>
      <c r="F193" s="11"/>
      <c r="G193" s="11"/>
      <c r="H193" s="11"/>
    </row>
    <row r="194" spans="1:8" s="10" customFormat="1" ht="15.95" customHeight="1">
      <c r="A194" s="11"/>
      <c r="B194" s="11"/>
      <c r="C194" s="11"/>
      <c r="D194" s="11"/>
      <c r="E194" s="11"/>
      <c r="F194" s="11"/>
      <c r="G194" s="11"/>
      <c r="H194" s="11"/>
    </row>
    <row r="195" spans="1:8" s="10" customFormat="1" ht="15.95" customHeight="1">
      <c r="A195" s="11"/>
      <c r="B195" s="11"/>
      <c r="C195" s="11"/>
      <c r="D195" s="11"/>
      <c r="E195" s="11"/>
      <c r="F195" s="11"/>
      <c r="G195" s="11"/>
      <c r="H195" s="11"/>
    </row>
    <row r="196" spans="1:8" ht="15.95" customHeight="1">
      <c r="A196" s="11"/>
      <c r="B196" s="11"/>
      <c r="C196" s="11"/>
      <c r="D196" s="11"/>
      <c r="E196" s="11"/>
      <c r="F196" s="11"/>
      <c r="G196" s="11"/>
      <c r="H196" s="11"/>
    </row>
    <row r="197" spans="1:8" ht="15.95" customHeight="1">
      <c r="A197" s="11"/>
      <c r="B197" s="11"/>
      <c r="C197" s="11"/>
      <c r="D197" s="11"/>
      <c r="E197" s="11"/>
      <c r="F197" s="11"/>
      <c r="G197" s="11"/>
      <c r="H197" s="11"/>
    </row>
    <row r="198" spans="1:8" ht="15.95" customHeight="1">
      <c r="A198" s="11"/>
      <c r="B198" s="11"/>
      <c r="C198" s="11"/>
      <c r="D198" s="11"/>
      <c r="E198" s="11"/>
      <c r="F198" s="11"/>
      <c r="G198" s="11"/>
      <c r="H198" s="11"/>
    </row>
    <row r="199" spans="1:8" ht="15.95" customHeight="1">
      <c r="A199" s="11"/>
      <c r="B199" s="11"/>
      <c r="C199" s="11"/>
      <c r="D199" s="11"/>
      <c r="E199" s="11"/>
      <c r="F199" s="11"/>
      <c r="G199" s="11"/>
      <c r="H199" s="11"/>
    </row>
    <row r="200" spans="1:8" ht="15.95" customHeight="1">
      <c r="A200" s="11"/>
      <c r="B200" s="11"/>
      <c r="C200" s="11"/>
      <c r="D200" s="11"/>
      <c r="E200" s="11"/>
      <c r="F200" s="11"/>
      <c r="G200" s="11"/>
      <c r="H200" s="11"/>
    </row>
    <row r="201" spans="1:8" ht="15.95" customHeight="1">
      <c r="A201" s="11"/>
      <c r="B201" s="11"/>
      <c r="C201" s="11"/>
      <c r="D201" s="11"/>
      <c r="E201" s="11"/>
      <c r="F201" s="11"/>
      <c r="G201" s="11"/>
      <c r="H201" s="11"/>
    </row>
    <row r="202" spans="1:8" ht="15.95" customHeight="1">
      <c r="A202" s="11"/>
      <c r="B202" s="11"/>
      <c r="C202" s="11"/>
      <c r="D202" s="11"/>
      <c r="E202" s="11"/>
      <c r="F202" s="11"/>
      <c r="G202" s="11"/>
      <c r="H202" s="11"/>
    </row>
    <row r="203" spans="1:8" ht="15.95" customHeight="1">
      <c r="A203" s="11"/>
      <c r="B203" s="11"/>
      <c r="C203" s="11"/>
      <c r="D203" s="11"/>
      <c r="E203" s="11"/>
      <c r="F203" s="11"/>
      <c r="G203" s="11"/>
      <c r="H203" s="11"/>
    </row>
    <row r="204" spans="1:8" ht="15.95" customHeight="1">
      <c r="A204" s="11"/>
      <c r="B204" s="11"/>
      <c r="C204" s="11"/>
      <c r="D204" s="11"/>
      <c r="E204" s="11"/>
      <c r="F204" s="11"/>
      <c r="G204" s="11"/>
      <c r="H204" s="11"/>
    </row>
    <row r="205" spans="1:8" ht="15.95" customHeight="1">
      <c r="A205" s="11"/>
      <c r="B205" s="11"/>
      <c r="C205" s="11"/>
      <c r="D205" s="11"/>
      <c r="E205" s="11"/>
      <c r="F205" s="11"/>
      <c r="G205" s="11"/>
      <c r="H205" s="11"/>
    </row>
    <row r="206" spans="1:8" ht="15.95" customHeight="1">
      <c r="A206" s="11"/>
      <c r="B206" s="11"/>
      <c r="C206" s="11"/>
      <c r="D206" s="11"/>
      <c r="E206" s="11"/>
      <c r="F206" s="11"/>
      <c r="G206" s="11"/>
      <c r="H206" s="11"/>
    </row>
    <row r="207" spans="1:8" ht="15.95" customHeight="1">
      <c r="A207" s="11"/>
      <c r="B207" s="11"/>
      <c r="C207" s="11"/>
      <c r="D207" s="11"/>
      <c r="E207" s="11"/>
      <c r="F207" s="11"/>
      <c r="G207" s="11"/>
      <c r="H207" s="11"/>
    </row>
    <row r="208" spans="1:8" ht="15.95" customHeight="1">
      <c r="A208" s="11"/>
      <c r="B208" s="11"/>
      <c r="C208" s="11"/>
      <c r="D208" s="11"/>
      <c r="E208" s="11"/>
      <c r="F208" s="11"/>
      <c r="G208" s="11"/>
      <c r="H208" s="11"/>
    </row>
    <row r="209" spans="1:8" ht="15.95" customHeight="1">
      <c r="A209" s="11"/>
      <c r="B209" s="11"/>
      <c r="C209" s="11"/>
      <c r="D209" s="11"/>
      <c r="E209" s="11"/>
      <c r="F209" s="11"/>
      <c r="G209" s="11"/>
      <c r="H209" s="11"/>
    </row>
    <row r="210" spans="1:8" ht="15.95" customHeight="1">
      <c r="A210" s="11"/>
      <c r="B210" s="11"/>
      <c r="C210" s="11"/>
      <c r="D210" s="11"/>
      <c r="E210" s="11"/>
      <c r="F210" s="11"/>
      <c r="G210" s="11"/>
      <c r="H210" s="11"/>
    </row>
    <row r="211" spans="1:8" ht="15.95" customHeight="1">
      <c r="A211" s="11"/>
      <c r="B211" s="11"/>
      <c r="C211" s="11"/>
      <c r="D211" s="11"/>
      <c r="E211" s="11"/>
      <c r="F211" s="11"/>
      <c r="G211" s="11"/>
      <c r="H211" s="11"/>
    </row>
    <row r="212" spans="1:8" ht="15.95" customHeight="1">
      <c r="A212" s="11"/>
      <c r="B212" s="11"/>
      <c r="C212" s="11"/>
      <c r="D212" s="11"/>
      <c r="E212" s="11"/>
      <c r="F212" s="11"/>
      <c r="G212" s="11"/>
      <c r="H212" s="11"/>
    </row>
    <row r="213" spans="1:8" ht="15.95" customHeight="1">
      <c r="A213" s="11"/>
      <c r="B213" s="11"/>
      <c r="C213" s="11"/>
      <c r="D213" s="11"/>
      <c r="E213" s="11"/>
      <c r="F213" s="11"/>
      <c r="G213" s="11"/>
      <c r="H213" s="11"/>
    </row>
    <row r="214" spans="1:8" ht="15.95" customHeight="1">
      <c r="A214" s="11"/>
      <c r="B214" s="11"/>
      <c r="C214" s="11"/>
      <c r="D214" s="11"/>
      <c r="E214" s="11"/>
      <c r="F214" s="11"/>
      <c r="G214" s="11"/>
      <c r="H214" s="11"/>
    </row>
    <row r="215" spans="1:8" ht="15.95" customHeight="1">
      <c r="A215" s="11"/>
      <c r="B215" s="11"/>
      <c r="C215" s="11"/>
      <c r="D215" s="11"/>
      <c r="E215" s="11"/>
      <c r="F215" s="11"/>
      <c r="G215" s="11"/>
      <c r="H215" s="11"/>
    </row>
    <row r="216" spans="1:8" ht="15.95" customHeight="1">
      <c r="A216" s="11"/>
      <c r="B216" s="11"/>
      <c r="C216" s="11"/>
      <c r="D216" s="11"/>
      <c r="E216" s="11"/>
      <c r="F216" s="11"/>
      <c r="G216" s="11"/>
      <c r="H216" s="11"/>
    </row>
    <row r="217" spans="1:8" ht="15.95" customHeight="1">
      <c r="A217" s="11"/>
      <c r="B217" s="11"/>
      <c r="C217" s="11"/>
      <c r="D217" s="11"/>
      <c r="E217" s="11"/>
      <c r="F217" s="11"/>
      <c r="G217" s="11"/>
      <c r="H217" s="11"/>
    </row>
    <row r="218" spans="1:8" ht="15.95" customHeight="1">
      <c r="A218" s="11"/>
      <c r="B218" s="11"/>
      <c r="C218" s="11"/>
      <c r="D218" s="11"/>
      <c r="E218" s="11"/>
      <c r="F218" s="11"/>
      <c r="G218" s="11"/>
      <c r="H218" s="11"/>
    </row>
    <row r="219" spans="1:8" ht="15.95" customHeight="1">
      <c r="A219" s="11"/>
      <c r="B219" s="11"/>
      <c r="C219" s="11"/>
      <c r="D219" s="11"/>
      <c r="E219" s="11"/>
      <c r="F219" s="11"/>
      <c r="G219" s="11"/>
      <c r="H219" s="11"/>
    </row>
    <row r="220" spans="1:8" ht="15.95" customHeight="1">
      <c r="A220" s="11"/>
      <c r="B220" s="11"/>
      <c r="C220" s="11"/>
      <c r="D220" s="11"/>
      <c r="E220" s="11"/>
      <c r="F220" s="11"/>
      <c r="G220" s="11"/>
      <c r="H220" s="11"/>
    </row>
    <row r="221" spans="1:8" ht="15.95" customHeight="1">
      <c r="A221" s="11"/>
      <c r="B221" s="11"/>
      <c r="C221" s="11"/>
      <c r="D221" s="11"/>
      <c r="E221" s="11"/>
      <c r="F221" s="11"/>
      <c r="G221" s="11"/>
      <c r="H221" s="11"/>
    </row>
    <row r="222" spans="1:8" ht="15.95" customHeight="1">
      <c r="A222" s="11"/>
      <c r="B222" s="11"/>
      <c r="C222" s="11"/>
      <c r="D222" s="11"/>
      <c r="E222" s="11"/>
      <c r="F222" s="11"/>
      <c r="G222" s="11"/>
      <c r="H222" s="11"/>
    </row>
    <row r="223" spans="1:8" ht="15.95" customHeight="1">
      <c r="A223" s="11"/>
      <c r="B223" s="11"/>
      <c r="C223" s="11"/>
      <c r="D223" s="11"/>
      <c r="E223" s="11"/>
      <c r="F223" s="11"/>
      <c r="G223" s="11"/>
      <c r="H223" s="11"/>
    </row>
    <row r="224" spans="1:8" ht="15.95" customHeight="1">
      <c r="A224" s="11"/>
      <c r="B224" s="11"/>
      <c r="C224" s="11"/>
      <c r="D224" s="11"/>
      <c r="E224" s="11"/>
      <c r="F224" s="11"/>
      <c r="G224" s="11"/>
      <c r="H224" s="11"/>
    </row>
    <row r="225" spans="1:8" ht="15.95" customHeight="1">
      <c r="A225" s="11"/>
      <c r="B225" s="11"/>
      <c r="C225" s="11"/>
      <c r="D225" s="11"/>
      <c r="E225" s="11"/>
      <c r="F225" s="11"/>
      <c r="G225" s="11"/>
      <c r="H225" s="11"/>
    </row>
    <row r="226" spans="1:8" ht="15.95" customHeight="1">
      <c r="A226" s="11"/>
      <c r="B226" s="11"/>
      <c r="C226" s="11"/>
      <c r="D226" s="11"/>
      <c r="E226" s="11"/>
      <c r="F226" s="11"/>
      <c r="G226" s="11"/>
      <c r="H226" s="11"/>
    </row>
    <row r="227" spans="1:8" ht="15.95" customHeight="1">
      <c r="A227" s="11"/>
      <c r="B227" s="11"/>
      <c r="C227" s="11"/>
      <c r="D227" s="11"/>
      <c r="E227" s="11"/>
      <c r="F227" s="11"/>
      <c r="G227" s="11"/>
      <c r="H227" s="11"/>
    </row>
    <row r="228" spans="1:8" ht="15.95" customHeight="1">
      <c r="A228" s="11"/>
      <c r="B228" s="11"/>
      <c r="C228" s="11"/>
      <c r="D228" s="11"/>
      <c r="E228" s="11"/>
      <c r="F228" s="11"/>
      <c r="G228" s="11"/>
      <c r="H228" s="11"/>
    </row>
    <row r="229" spans="1:8" ht="15.95" customHeight="1">
      <c r="A229" s="11"/>
      <c r="B229" s="11"/>
      <c r="C229" s="11"/>
      <c r="D229" s="11"/>
      <c r="E229" s="11"/>
      <c r="F229" s="11"/>
      <c r="G229" s="11"/>
      <c r="H229" s="11"/>
    </row>
    <row r="230" spans="1:8" ht="15.95" customHeight="1">
      <c r="A230" s="11"/>
      <c r="B230" s="11"/>
      <c r="C230" s="11"/>
      <c r="D230" s="11"/>
      <c r="E230" s="11"/>
      <c r="F230" s="11"/>
      <c r="G230" s="11"/>
      <c r="H230" s="11"/>
    </row>
    <row r="231" spans="1:8" ht="15.95" customHeight="1">
      <c r="A231" s="11"/>
      <c r="B231" s="11"/>
      <c r="C231" s="11"/>
      <c r="D231" s="11"/>
      <c r="E231" s="11"/>
      <c r="F231" s="11"/>
      <c r="G231" s="11"/>
      <c r="H231" s="11"/>
    </row>
    <row r="232" spans="1:8" ht="15.95" customHeight="1">
      <c r="A232" s="11"/>
      <c r="B232" s="11"/>
      <c r="C232" s="11"/>
      <c r="D232" s="11"/>
      <c r="E232" s="11"/>
      <c r="F232" s="11"/>
      <c r="G232" s="11"/>
      <c r="H232" s="11"/>
    </row>
    <row r="233" spans="1:8" ht="15.95" customHeight="1">
      <c r="A233" s="11"/>
      <c r="B233" s="11"/>
      <c r="C233" s="11"/>
      <c r="D233" s="11"/>
      <c r="E233" s="11"/>
      <c r="F233" s="11"/>
      <c r="G233" s="11"/>
      <c r="H233" s="11"/>
    </row>
    <row r="234" spans="1:8" ht="15.95" customHeight="1">
      <c r="A234" s="11"/>
      <c r="B234" s="11"/>
      <c r="C234" s="11"/>
      <c r="D234" s="11"/>
      <c r="E234" s="11"/>
      <c r="F234" s="11"/>
      <c r="G234" s="11"/>
      <c r="H234" s="11"/>
    </row>
    <row r="235" spans="1:8" ht="15.95" customHeight="1">
      <c r="A235" s="11"/>
      <c r="B235" s="11"/>
      <c r="C235" s="11"/>
      <c r="D235" s="11"/>
      <c r="E235" s="11"/>
      <c r="F235" s="11"/>
      <c r="G235" s="11"/>
      <c r="H235" s="11"/>
    </row>
    <row r="236" spans="1:8" ht="15.95" customHeight="1">
      <c r="A236" s="11"/>
      <c r="B236" s="11"/>
      <c r="C236" s="11"/>
      <c r="D236" s="11"/>
      <c r="E236" s="11"/>
      <c r="F236" s="11"/>
      <c r="G236" s="11"/>
      <c r="H236" s="11"/>
    </row>
    <row r="237" spans="1:8" ht="15.95" customHeight="1">
      <c r="A237" s="11"/>
      <c r="B237" s="11"/>
      <c r="C237" s="11"/>
      <c r="D237" s="11"/>
      <c r="E237" s="11"/>
      <c r="F237" s="11"/>
      <c r="G237" s="11"/>
      <c r="H237" s="11"/>
    </row>
    <row r="238" spans="1:8" ht="15.95" customHeight="1">
      <c r="A238" s="11"/>
      <c r="B238" s="11"/>
      <c r="C238" s="11"/>
      <c r="D238" s="11"/>
      <c r="E238" s="11"/>
      <c r="F238" s="11"/>
      <c r="G238" s="11"/>
      <c r="H238" s="11"/>
    </row>
    <row r="239" spans="1:8" ht="15.95" customHeight="1">
      <c r="A239" s="11"/>
      <c r="B239" s="11"/>
      <c r="C239" s="11"/>
      <c r="D239" s="11"/>
      <c r="E239" s="11"/>
      <c r="F239" s="11"/>
      <c r="G239" s="11"/>
      <c r="H239" s="11"/>
    </row>
    <row r="240" spans="1:8" ht="15.95" customHeight="1">
      <c r="A240" s="11"/>
      <c r="B240" s="11"/>
      <c r="C240" s="11"/>
      <c r="D240" s="11"/>
      <c r="E240" s="11"/>
      <c r="F240" s="11"/>
      <c r="G240" s="11"/>
      <c r="H240" s="11"/>
    </row>
    <row r="241" spans="1:8" ht="15.95" customHeight="1">
      <c r="A241" s="11"/>
      <c r="B241" s="11"/>
      <c r="C241" s="11"/>
      <c r="D241" s="11"/>
      <c r="E241" s="11"/>
      <c r="F241" s="11"/>
      <c r="G241" s="11"/>
      <c r="H241" s="11"/>
    </row>
    <row r="242" spans="1:8" ht="15.95" customHeight="1">
      <c r="A242" s="11"/>
      <c r="B242" s="11"/>
      <c r="C242" s="11"/>
      <c r="D242" s="11"/>
      <c r="E242" s="11"/>
      <c r="F242" s="11"/>
      <c r="G242" s="11"/>
      <c r="H242" s="11"/>
    </row>
    <row r="243" spans="1:8" ht="15.95" customHeight="1">
      <c r="A243" s="11"/>
      <c r="B243" s="11"/>
      <c r="C243" s="11"/>
      <c r="D243" s="11"/>
      <c r="E243" s="11"/>
      <c r="F243" s="11"/>
      <c r="G243" s="11"/>
      <c r="H243" s="11"/>
    </row>
    <row r="244" spans="1:8" ht="15.95" customHeight="1">
      <c r="A244" s="11"/>
      <c r="B244" s="11"/>
      <c r="C244" s="11"/>
      <c r="D244" s="11"/>
      <c r="E244" s="11"/>
      <c r="F244" s="11"/>
      <c r="G244" s="11"/>
      <c r="H244" s="11"/>
    </row>
    <row r="245" spans="1:8" ht="15.95" customHeight="1">
      <c r="A245" s="11"/>
      <c r="B245" s="11"/>
      <c r="C245" s="11"/>
      <c r="D245" s="11"/>
      <c r="E245" s="11"/>
      <c r="F245" s="11"/>
      <c r="G245" s="11"/>
      <c r="H245" s="11"/>
    </row>
    <row r="246" spans="1:8" ht="15.95" customHeight="1">
      <c r="A246" s="11"/>
      <c r="B246" s="11"/>
      <c r="C246" s="11"/>
      <c r="D246" s="11"/>
      <c r="E246" s="11"/>
      <c r="F246" s="11"/>
      <c r="G246" s="11"/>
      <c r="H246" s="11"/>
    </row>
    <row r="247" spans="1:8" ht="15.95" customHeight="1">
      <c r="A247" s="11"/>
      <c r="B247" s="11"/>
      <c r="C247" s="11"/>
      <c r="D247" s="11"/>
      <c r="E247" s="11"/>
      <c r="F247" s="11"/>
      <c r="G247" s="11"/>
      <c r="H247" s="11"/>
    </row>
    <row r="248" spans="1:8" ht="15.95" customHeight="1">
      <c r="A248" s="11"/>
      <c r="B248" s="11"/>
      <c r="C248" s="11"/>
      <c r="D248" s="11"/>
      <c r="E248" s="11"/>
      <c r="F248" s="11"/>
      <c r="G248" s="11"/>
      <c r="H248" s="11"/>
    </row>
    <row r="249" spans="1:8" ht="15.95" customHeight="1">
      <c r="A249" s="11"/>
      <c r="B249" s="11"/>
      <c r="C249" s="11"/>
      <c r="D249" s="11"/>
      <c r="E249" s="11"/>
      <c r="F249" s="11"/>
      <c r="G249" s="11"/>
      <c r="H249" s="11"/>
    </row>
    <row r="250" spans="1:8" ht="15.95" customHeight="1">
      <c r="A250" s="11"/>
      <c r="B250" s="11"/>
      <c r="C250" s="11"/>
      <c r="D250" s="11"/>
      <c r="E250" s="11"/>
      <c r="F250" s="11"/>
      <c r="G250" s="11"/>
      <c r="H250" s="11"/>
    </row>
    <row r="251" spans="1:8" ht="15.95" customHeight="1">
      <c r="A251" s="11"/>
      <c r="B251" s="11"/>
      <c r="C251" s="11"/>
      <c r="D251" s="11"/>
      <c r="E251" s="11"/>
      <c r="F251" s="11"/>
      <c r="G251" s="11"/>
      <c r="H251" s="11"/>
    </row>
    <row r="252" spans="1:8" ht="15.95" customHeight="1">
      <c r="A252" s="11"/>
      <c r="B252" s="11"/>
      <c r="C252" s="11"/>
      <c r="D252" s="11"/>
      <c r="E252" s="11"/>
      <c r="F252" s="11"/>
      <c r="G252" s="11"/>
      <c r="H252" s="11"/>
    </row>
    <row r="253" spans="1:8" ht="15.95" customHeight="1">
      <c r="A253" s="11"/>
      <c r="B253" s="11"/>
      <c r="C253" s="11"/>
      <c r="D253" s="11"/>
      <c r="E253" s="11"/>
      <c r="F253" s="11"/>
      <c r="G253" s="11"/>
      <c r="H253" s="11"/>
    </row>
    <row r="254" spans="1:8" ht="15.95" customHeight="1">
      <c r="A254" s="11"/>
      <c r="B254" s="11"/>
      <c r="C254" s="11"/>
      <c r="D254" s="11"/>
      <c r="E254" s="11"/>
      <c r="F254" s="11"/>
      <c r="G254" s="11"/>
      <c r="H254" s="11"/>
    </row>
    <row r="255" spans="1:8" ht="15.95" customHeight="1">
      <c r="A255" s="11"/>
      <c r="B255" s="11"/>
      <c r="C255" s="11"/>
      <c r="D255" s="11"/>
      <c r="E255" s="11"/>
      <c r="F255" s="11"/>
      <c r="G255" s="11"/>
      <c r="H255" s="11"/>
    </row>
    <row r="256" spans="1:8" ht="15.95" customHeight="1">
      <c r="A256" s="11"/>
      <c r="B256" s="11"/>
      <c r="C256" s="11"/>
      <c r="D256" s="11"/>
      <c r="E256" s="11"/>
      <c r="F256" s="11"/>
      <c r="G256" s="11"/>
      <c r="H256" s="11"/>
    </row>
    <row r="257" spans="1:8" ht="15.95" customHeight="1">
      <c r="A257" s="11"/>
      <c r="B257" s="11"/>
      <c r="C257" s="11"/>
      <c r="D257" s="11"/>
      <c r="E257" s="11"/>
      <c r="F257" s="11"/>
      <c r="G257" s="11"/>
      <c r="H257" s="11"/>
    </row>
    <row r="258" spans="1:8" ht="15.95" customHeight="1">
      <c r="A258" s="11"/>
      <c r="B258" s="11"/>
      <c r="C258" s="11"/>
      <c r="D258" s="11"/>
      <c r="E258" s="11"/>
      <c r="F258" s="11"/>
      <c r="G258" s="11"/>
      <c r="H258" s="11"/>
    </row>
    <row r="259" spans="1:8" ht="15.95" customHeight="1">
      <c r="A259" s="11"/>
      <c r="B259" s="11"/>
      <c r="C259" s="11"/>
      <c r="D259" s="11"/>
      <c r="E259" s="11"/>
      <c r="F259" s="11"/>
      <c r="G259" s="11"/>
      <c r="H259" s="11"/>
    </row>
    <row r="260" spans="1:8" ht="15.95" customHeight="1">
      <c r="A260" s="11"/>
      <c r="B260" s="11"/>
      <c r="C260" s="11"/>
      <c r="D260" s="11"/>
      <c r="E260" s="11"/>
      <c r="F260" s="11"/>
      <c r="G260" s="11"/>
      <c r="H260" s="11"/>
    </row>
    <row r="261" spans="1:8" ht="15.95" customHeight="1">
      <c r="A261" s="11"/>
      <c r="B261" s="11"/>
      <c r="C261" s="11"/>
      <c r="D261" s="11"/>
      <c r="E261" s="11"/>
      <c r="F261" s="11"/>
      <c r="G261" s="11"/>
      <c r="H261" s="11"/>
    </row>
    <row r="262" spans="1:8" ht="15.95" customHeight="1">
      <c r="A262" s="11"/>
      <c r="B262" s="11"/>
      <c r="C262" s="11"/>
      <c r="D262" s="11"/>
      <c r="E262" s="11"/>
      <c r="F262" s="11"/>
      <c r="G262" s="11"/>
      <c r="H262" s="11"/>
    </row>
    <row r="263" spans="1:8" ht="15.95" customHeight="1">
      <c r="A263" s="11"/>
      <c r="B263" s="11"/>
      <c r="C263" s="11"/>
      <c r="D263" s="11"/>
      <c r="E263" s="11"/>
      <c r="F263" s="11"/>
      <c r="G263" s="11"/>
      <c r="H263" s="11"/>
    </row>
    <row r="264" spans="1:8" ht="15.95" customHeight="1">
      <c r="A264" s="11"/>
      <c r="B264" s="11"/>
      <c r="C264" s="11"/>
      <c r="D264" s="11"/>
      <c r="E264" s="11"/>
      <c r="F264" s="11"/>
      <c r="G264" s="11"/>
      <c r="H264" s="11"/>
    </row>
    <row r="265" spans="1:8" ht="15.95" customHeight="1">
      <c r="A265" s="11"/>
      <c r="B265" s="11"/>
      <c r="C265" s="11"/>
      <c r="D265" s="11"/>
      <c r="E265" s="11"/>
      <c r="F265" s="11"/>
      <c r="G265" s="11"/>
      <c r="H265" s="11"/>
    </row>
    <row r="266" spans="1:8" ht="15.95" customHeight="1">
      <c r="A266" s="11"/>
      <c r="B266" s="11"/>
      <c r="C266" s="11"/>
      <c r="D266" s="11"/>
      <c r="E266" s="11"/>
      <c r="F266" s="11"/>
      <c r="G266" s="11"/>
      <c r="H266" s="11"/>
    </row>
    <row r="267" spans="1:8" ht="15.95" customHeight="1">
      <c r="A267" s="11"/>
      <c r="B267" s="11"/>
      <c r="C267" s="11"/>
      <c r="D267" s="11"/>
      <c r="E267" s="11"/>
      <c r="F267" s="11"/>
      <c r="G267" s="11"/>
      <c r="H267" s="11"/>
    </row>
    <row r="268" spans="1:8" ht="15.95" customHeight="1">
      <c r="A268" s="11"/>
      <c r="B268" s="11"/>
      <c r="C268" s="11"/>
      <c r="D268" s="11"/>
      <c r="E268" s="11"/>
      <c r="F268" s="11"/>
      <c r="G268" s="11"/>
      <c r="H268" s="11"/>
    </row>
    <row r="269" spans="1:8" ht="15.95" customHeight="1">
      <c r="A269" s="11"/>
      <c r="B269" s="11"/>
      <c r="C269" s="11"/>
      <c r="D269" s="11"/>
      <c r="E269" s="11"/>
      <c r="F269" s="11"/>
      <c r="G269" s="11"/>
      <c r="H269" s="11"/>
    </row>
    <row r="270" spans="1:8" ht="15.95" customHeight="1">
      <c r="A270" s="11"/>
      <c r="B270" s="11"/>
      <c r="C270" s="11"/>
      <c r="D270" s="11"/>
      <c r="E270" s="11"/>
      <c r="F270" s="11"/>
      <c r="G270" s="11"/>
      <c r="H270" s="11"/>
    </row>
    <row r="271" spans="1:8" ht="15.95" customHeight="1">
      <c r="A271" s="11"/>
      <c r="B271" s="11"/>
      <c r="C271" s="11"/>
      <c r="D271" s="11"/>
      <c r="E271" s="11"/>
      <c r="F271" s="11"/>
      <c r="G271" s="11"/>
      <c r="H271" s="11"/>
    </row>
    <row r="272" spans="1:8" ht="15.95" customHeight="1">
      <c r="A272" s="11"/>
      <c r="B272" s="11"/>
      <c r="C272" s="11"/>
      <c r="D272" s="11"/>
      <c r="E272" s="11"/>
      <c r="F272" s="11"/>
      <c r="G272" s="11"/>
      <c r="H272" s="11"/>
    </row>
    <row r="273" spans="1:8" ht="15.95" customHeight="1">
      <c r="A273" s="11"/>
      <c r="B273" s="11"/>
      <c r="C273" s="11"/>
      <c r="D273" s="11"/>
      <c r="E273" s="11"/>
      <c r="F273" s="11"/>
      <c r="G273" s="11"/>
      <c r="H273" s="11"/>
    </row>
    <row r="274" spans="1:8" ht="15.95" customHeight="1">
      <c r="A274" s="11"/>
      <c r="B274" s="11"/>
      <c r="C274" s="11"/>
      <c r="D274" s="11"/>
      <c r="E274" s="11"/>
      <c r="F274" s="11"/>
      <c r="G274" s="11"/>
      <c r="H274" s="11"/>
    </row>
    <row r="275" spans="1:8" ht="15.95" customHeight="1">
      <c r="A275" s="11"/>
      <c r="B275" s="11"/>
      <c r="C275" s="11"/>
      <c r="D275" s="11"/>
      <c r="E275" s="11"/>
      <c r="F275" s="11"/>
      <c r="G275" s="11"/>
      <c r="H275" s="11"/>
    </row>
    <row r="276" spans="1:8" ht="15.95" customHeight="1">
      <c r="A276" s="11"/>
      <c r="B276" s="11"/>
      <c r="C276" s="11"/>
      <c r="D276" s="11"/>
      <c r="E276" s="11"/>
      <c r="F276" s="11"/>
      <c r="G276" s="11"/>
      <c r="H276" s="11"/>
    </row>
    <row r="277" spans="1:8" ht="15.95" customHeight="1">
      <c r="A277" s="11"/>
      <c r="B277" s="11"/>
      <c r="C277" s="11"/>
      <c r="D277" s="11"/>
      <c r="E277" s="11"/>
      <c r="F277" s="11"/>
      <c r="G277" s="11"/>
      <c r="H277" s="11"/>
    </row>
    <row r="278" spans="1:8" ht="15.95" customHeight="1">
      <c r="A278" s="11"/>
      <c r="B278" s="11"/>
      <c r="C278" s="11"/>
      <c r="D278" s="11"/>
      <c r="E278" s="11"/>
      <c r="F278" s="11"/>
      <c r="G278" s="11"/>
      <c r="H278" s="11"/>
    </row>
    <row r="279" spans="1:8" ht="15.95" customHeight="1">
      <c r="A279" s="11"/>
      <c r="B279" s="11"/>
      <c r="C279" s="11"/>
      <c r="D279" s="11"/>
      <c r="E279" s="11"/>
      <c r="F279" s="11"/>
      <c r="G279" s="11"/>
      <c r="H279" s="11"/>
    </row>
    <row r="280" spans="1:8" ht="15.95" customHeight="1">
      <c r="A280" s="11"/>
      <c r="B280" s="11"/>
      <c r="C280" s="11"/>
      <c r="D280" s="11"/>
      <c r="E280" s="11"/>
      <c r="F280" s="11"/>
      <c r="G280" s="11"/>
      <c r="H280" s="11"/>
    </row>
    <row r="281" spans="1:8" ht="15.95" customHeight="1"/>
    <row r="282" spans="1:8" ht="15.95" customHeight="1"/>
    <row r="283" spans="1:8" ht="15.95" customHeight="1"/>
    <row r="284" spans="1:8" ht="15.95" customHeight="1"/>
    <row r="285" spans="1:8" ht="15.95" customHeight="1"/>
    <row r="286" spans="1:8" ht="15.95" customHeight="1"/>
    <row r="287" spans="1:8" ht="15.95" customHeight="1"/>
    <row r="288" spans="1:8" ht="15.95" customHeight="1"/>
    <row r="289" ht="15.95" customHeight="1"/>
    <row r="290" ht="15.95" customHeight="1"/>
    <row r="291" ht="15.95" customHeight="1"/>
    <row r="292" ht="15.95" customHeight="1"/>
    <row r="293" ht="15.95" customHeight="1"/>
    <row r="294" ht="15.95" customHeight="1"/>
    <row r="295" ht="15.95" customHeight="1"/>
    <row r="296" ht="15.95" customHeight="1"/>
    <row r="297" ht="15.95" customHeight="1"/>
    <row r="298" ht="15.95" customHeight="1"/>
    <row r="299" ht="15.95" customHeight="1"/>
    <row r="300" ht="15.95" customHeight="1"/>
    <row r="301" ht="15.95" customHeight="1"/>
    <row r="302" ht="15.95" customHeight="1"/>
    <row r="303" ht="15.95" customHeight="1"/>
    <row r="304" ht="15.95" customHeight="1"/>
    <row r="305" ht="15.95" customHeight="1"/>
    <row r="306" ht="15.95" customHeight="1"/>
    <row r="307" ht="15.95" customHeight="1"/>
    <row r="308" ht="15.95" customHeight="1"/>
    <row r="309" ht="15.95" customHeight="1"/>
    <row r="310" ht="15.95" customHeight="1"/>
    <row r="311" ht="15.95" customHeight="1"/>
    <row r="312" ht="15.95" customHeight="1"/>
    <row r="313" ht="15.95" customHeight="1"/>
    <row r="314" ht="15.95" customHeight="1"/>
    <row r="315" ht="15.95" customHeight="1"/>
    <row r="316" ht="15.95" customHeight="1"/>
    <row r="317" ht="15.95" customHeight="1"/>
    <row r="318" ht="15.95" customHeight="1"/>
    <row r="319" ht="15.95" customHeight="1"/>
    <row r="320" ht="15.95" customHeight="1"/>
    <row r="321" ht="15.95" customHeight="1"/>
    <row r="322" ht="15.95" customHeight="1"/>
    <row r="323" ht="15.95" customHeight="1"/>
    <row r="324" ht="15.95" customHeight="1"/>
    <row r="325" ht="15.95" customHeight="1"/>
    <row r="326" ht="15.95" customHeight="1"/>
    <row r="327" ht="15.95" customHeight="1"/>
    <row r="328" ht="15.95" customHeight="1"/>
    <row r="329" ht="15.95" customHeight="1"/>
    <row r="330" ht="15.95" customHeight="1"/>
    <row r="331" ht="15.95" customHeight="1"/>
    <row r="332" ht="15.95" customHeight="1"/>
    <row r="333" ht="15.95" customHeight="1"/>
    <row r="334" ht="15.95" customHeight="1"/>
    <row r="335" ht="15.95" customHeight="1"/>
    <row r="336" ht="15.95" customHeight="1"/>
    <row r="337" ht="15.95" customHeight="1"/>
    <row r="338" ht="15.95" customHeight="1"/>
    <row r="339" ht="15.95" customHeight="1"/>
    <row r="340" ht="15.95" customHeight="1"/>
    <row r="341" ht="15.95" customHeight="1"/>
    <row r="342" ht="15.95" customHeight="1"/>
    <row r="343" ht="15.95" customHeight="1"/>
    <row r="344" ht="15.95" customHeight="1"/>
    <row r="345" ht="15.95" customHeight="1"/>
    <row r="346" ht="15.95" customHeight="1"/>
    <row r="347" ht="15.95" customHeight="1"/>
    <row r="348" ht="15.95" customHeight="1"/>
    <row r="349" ht="15.95" customHeight="1"/>
    <row r="350" ht="15.95" customHeight="1"/>
    <row r="351" ht="15.95" customHeight="1"/>
    <row r="352" ht="15.95" customHeight="1"/>
    <row r="353" ht="15.95" customHeight="1"/>
    <row r="354" ht="15.95" customHeight="1"/>
    <row r="355" ht="15.95" customHeight="1"/>
    <row r="356" ht="15.95" customHeight="1"/>
    <row r="357" ht="15.95" customHeight="1"/>
    <row r="358" ht="15.95" customHeight="1"/>
    <row r="359" ht="15.95" customHeight="1"/>
    <row r="360" ht="15.95" customHeight="1"/>
    <row r="361" ht="15.95" customHeight="1"/>
    <row r="362" ht="15.95" customHeight="1"/>
    <row r="363" ht="15.95" customHeight="1"/>
    <row r="364" ht="15.95" customHeight="1"/>
    <row r="365" ht="15.95" customHeight="1"/>
    <row r="366" ht="15.95" customHeight="1"/>
    <row r="367" ht="15.95" customHeight="1"/>
    <row r="368" ht="15.95" customHeight="1"/>
    <row r="369" ht="15.95" customHeight="1"/>
    <row r="370" ht="15.95" customHeight="1"/>
    <row r="371" ht="15.95" customHeight="1"/>
    <row r="372" ht="15.95" customHeight="1"/>
    <row r="373" ht="15.95" customHeight="1"/>
    <row r="374" ht="15.95" customHeight="1"/>
    <row r="375" ht="15.95" customHeight="1"/>
    <row r="376" ht="15.95" customHeight="1"/>
    <row r="377" ht="15.95" customHeight="1"/>
    <row r="378" ht="15.95" customHeight="1"/>
    <row r="379" ht="15.95" customHeight="1"/>
    <row r="380" ht="15.95" customHeight="1"/>
    <row r="381" ht="15.95" customHeight="1"/>
    <row r="382" ht="15.95" customHeight="1"/>
    <row r="383" ht="15.95" customHeight="1"/>
    <row r="384" ht="15.95" customHeight="1"/>
    <row r="385" ht="15.95" customHeight="1"/>
    <row r="386" ht="15.95" customHeight="1"/>
    <row r="387" ht="15.95" customHeight="1"/>
    <row r="388" ht="15.95" customHeight="1"/>
    <row r="389" ht="15.95" customHeight="1"/>
    <row r="390" ht="15.95" customHeight="1"/>
    <row r="391" ht="15.95" customHeight="1"/>
    <row r="392" ht="15.95" customHeight="1"/>
    <row r="393" ht="15.95" customHeight="1"/>
    <row r="394" ht="15.95" customHeight="1"/>
    <row r="395" ht="15.95" customHeight="1"/>
    <row r="396" ht="15.95" customHeight="1"/>
    <row r="397" ht="15.95" customHeight="1"/>
    <row r="398" ht="15.95" customHeight="1"/>
    <row r="399" ht="15.95" customHeight="1"/>
    <row r="400" ht="15.95" customHeight="1"/>
    <row r="401" ht="15.95" customHeight="1"/>
    <row r="402" ht="15.95" customHeight="1"/>
    <row r="403" ht="15.95" customHeight="1"/>
    <row r="404" ht="15.95" customHeight="1"/>
    <row r="405" ht="15.95" customHeight="1"/>
    <row r="406" ht="15.95" customHeight="1"/>
    <row r="407" ht="15.95" customHeight="1"/>
    <row r="408" ht="15.95" customHeight="1"/>
    <row r="409" ht="15.95" customHeight="1"/>
    <row r="410" ht="15.95" customHeight="1"/>
    <row r="411" ht="15.95" customHeight="1"/>
    <row r="412" ht="15.95" customHeight="1"/>
    <row r="413" ht="15.95" customHeight="1"/>
  </sheetData>
  <mergeCells count="10">
    <mergeCell ref="F47:H47"/>
    <mergeCell ref="B4:D4"/>
    <mergeCell ref="F4:H4"/>
    <mergeCell ref="C5:D5"/>
    <mergeCell ref="G5:H5"/>
    <mergeCell ref="B8:D8"/>
    <mergeCell ref="F8:H8"/>
    <mergeCell ref="B21:H21"/>
    <mergeCell ref="B22:H22"/>
    <mergeCell ref="B34:H34"/>
  </mergeCells>
  <pageMargins left="0.875" right="0.32" top="0.38" bottom="0.4" header="0.511811023622047" footer="1.1811023622047201"/>
  <pageSetup paperSize="9" firstPageNumber="346"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1"/>
  <sheetViews>
    <sheetView workbookViewId="0">
      <selection activeCell="O18" sqref="O18"/>
    </sheetView>
  </sheetViews>
  <sheetFormatPr defaultRowHeight="15.95" customHeight="1"/>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710</v>
      </c>
      <c r="B1" s="1"/>
      <c r="C1" s="3"/>
      <c r="D1" s="3"/>
      <c r="E1" s="3"/>
      <c r="F1" s="3"/>
      <c r="G1" s="3"/>
      <c r="H1" s="3"/>
      <c r="I1" s="3"/>
      <c r="J1" s="3"/>
    </row>
    <row r="2" spans="1:10" s="130" customFormat="1" ht="15.75" customHeight="1">
      <c r="A2" s="4" t="s">
        <v>121</v>
      </c>
      <c r="B2" s="4"/>
      <c r="C2" s="4"/>
      <c r="D2" s="4"/>
      <c r="E2" s="4"/>
      <c r="F2" s="4"/>
      <c r="G2" s="4"/>
      <c r="H2" s="4"/>
      <c r="I2" s="4"/>
      <c r="J2" s="4"/>
    </row>
    <row r="3" spans="1:10" s="129" customFormat="1" ht="7.5" customHeight="1">
      <c r="A3" s="6"/>
      <c r="B3" s="3"/>
      <c r="C3" s="3"/>
      <c r="D3" s="3"/>
      <c r="E3" s="3"/>
      <c r="F3" s="3"/>
      <c r="G3" s="3"/>
      <c r="H3" s="3"/>
      <c r="I3" s="3"/>
      <c r="J3" s="3"/>
    </row>
    <row r="4" spans="1:10" ht="20.100000000000001" customHeight="1">
      <c r="A4" s="7"/>
      <c r="B4" s="7"/>
      <c r="D4" s="7"/>
      <c r="F4" s="7"/>
      <c r="G4" s="7" t="s">
        <v>122</v>
      </c>
      <c r="H4" s="356"/>
    </row>
    <row r="5" spans="1:10" ht="21.75" customHeight="1">
      <c r="A5" s="11"/>
      <c r="B5" s="12">
        <v>2010</v>
      </c>
      <c r="C5" s="131">
        <v>2014</v>
      </c>
      <c r="D5" s="131">
        <v>2015</v>
      </c>
      <c r="E5" s="131">
        <v>2016</v>
      </c>
      <c r="F5" s="131">
        <v>2017</v>
      </c>
      <c r="G5" s="131">
        <v>2018</v>
      </c>
      <c r="H5" s="131">
        <v>2019</v>
      </c>
      <c r="I5" s="131">
        <v>2020</v>
      </c>
      <c r="J5" s="11"/>
    </row>
    <row r="6" spans="1:10" ht="6" customHeight="1">
      <c r="A6" s="11"/>
      <c r="B6" s="132"/>
      <c r="C6" s="133"/>
      <c r="D6" s="11"/>
      <c r="E6" s="11"/>
      <c r="F6" s="11"/>
      <c r="G6" s="11"/>
      <c r="H6" s="11"/>
      <c r="J6" s="11"/>
    </row>
    <row r="7" spans="1:10" s="26" customFormat="1" ht="23.25" customHeight="1">
      <c r="A7" s="15" t="s">
        <v>2</v>
      </c>
      <c r="B7" s="136">
        <f t="shared" ref="B7:D7" si="0">SUM(B8:B31)</f>
        <v>1056.5</v>
      </c>
      <c r="C7" s="136">
        <f t="shared" si="0"/>
        <v>1080.46</v>
      </c>
      <c r="D7" s="136">
        <f t="shared" si="0"/>
        <v>995.2600000000001</v>
      </c>
      <c r="E7" s="136">
        <v>1019.4600000000002</v>
      </c>
      <c r="F7" s="136">
        <v>1059.9000000000001</v>
      </c>
      <c r="G7" s="136">
        <v>1123</v>
      </c>
      <c r="H7" s="136">
        <v>1021.1999999999999</v>
      </c>
      <c r="I7" s="136">
        <v>986.80000000000007</v>
      </c>
      <c r="J7" s="11"/>
    </row>
    <row r="8" spans="1:10" s="26" customFormat="1" ht="20.25" customHeight="1">
      <c r="A8" s="19" t="s">
        <v>3</v>
      </c>
      <c r="B8" s="117">
        <v>2.4</v>
      </c>
      <c r="C8" s="117">
        <v>2.56</v>
      </c>
      <c r="D8" s="117">
        <v>2.76</v>
      </c>
      <c r="E8" s="117">
        <v>5.46</v>
      </c>
      <c r="F8" s="117">
        <v>7.2</v>
      </c>
      <c r="G8" s="117">
        <v>7.4</v>
      </c>
      <c r="H8" s="117">
        <v>7.8</v>
      </c>
      <c r="I8" s="11">
        <v>7.7</v>
      </c>
      <c r="J8" s="11"/>
    </row>
    <row r="9" spans="1:10" s="26" customFormat="1" ht="20.25" customHeight="1">
      <c r="A9" s="186" t="s">
        <v>4</v>
      </c>
      <c r="B9" s="117"/>
      <c r="C9" s="117"/>
      <c r="D9" s="117"/>
      <c r="E9" s="117"/>
      <c r="F9" s="117"/>
      <c r="G9" s="117"/>
      <c r="H9" s="117"/>
      <c r="I9" s="11"/>
      <c r="J9" s="11"/>
    </row>
    <row r="10" spans="1:10" s="26" customFormat="1" ht="20.25" customHeight="1">
      <c r="A10" s="19" t="s">
        <v>5</v>
      </c>
      <c r="B10" s="117">
        <v>9</v>
      </c>
      <c r="C10" s="117">
        <v>11.2</v>
      </c>
      <c r="D10" s="117">
        <v>10.7</v>
      </c>
      <c r="E10" s="117">
        <v>11.5</v>
      </c>
      <c r="F10" s="117">
        <v>13.5</v>
      </c>
      <c r="G10" s="117">
        <v>14.9</v>
      </c>
      <c r="H10" s="117">
        <v>15.5</v>
      </c>
      <c r="I10" s="11">
        <v>14.7</v>
      </c>
      <c r="J10" s="11"/>
    </row>
    <row r="11" spans="1:10" s="26" customFormat="1" ht="20.25" customHeight="1">
      <c r="A11" s="186" t="s">
        <v>6</v>
      </c>
      <c r="B11" s="117"/>
      <c r="C11" s="117"/>
      <c r="D11" s="117"/>
      <c r="E11" s="117"/>
      <c r="F11" s="117"/>
      <c r="G11" s="117"/>
      <c r="H11" s="117"/>
      <c r="I11" s="11"/>
      <c r="J11" s="11"/>
    </row>
    <row r="12" spans="1:10" s="26" customFormat="1" ht="20.25" customHeight="1">
      <c r="A12" s="19" t="s">
        <v>7</v>
      </c>
      <c r="B12" s="117">
        <v>3.8</v>
      </c>
      <c r="C12" s="117">
        <v>23.4</v>
      </c>
      <c r="D12" s="117">
        <v>29.2</v>
      </c>
      <c r="E12" s="117">
        <v>30.8</v>
      </c>
      <c r="F12" s="117">
        <v>21.6</v>
      </c>
      <c r="G12" s="117">
        <v>10.1</v>
      </c>
      <c r="H12" s="117">
        <v>14.4</v>
      </c>
      <c r="I12" s="11">
        <v>14.5</v>
      </c>
      <c r="J12" s="11"/>
    </row>
    <row r="13" spans="1:10" s="26" customFormat="1" ht="20.25" customHeight="1">
      <c r="A13" s="186" t="s">
        <v>8</v>
      </c>
      <c r="B13" s="117"/>
      <c r="C13" s="117"/>
      <c r="D13" s="117"/>
      <c r="E13" s="117"/>
      <c r="F13" s="117"/>
      <c r="G13" s="117"/>
      <c r="H13" s="117"/>
      <c r="I13" s="11"/>
      <c r="J13" s="11"/>
    </row>
    <row r="14" spans="1:10" s="26" customFormat="1" ht="20.25" customHeight="1">
      <c r="A14" s="19" t="s">
        <v>9</v>
      </c>
      <c r="B14" s="117">
        <v>284.3</v>
      </c>
      <c r="C14" s="117">
        <v>154.19999999999999</v>
      </c>
      <c r="D14" s="117">
        <v>140</v>
      </c>
      <c r="E14" s="117">
        <v>156</v>
      </c>
      <c r="F14" s="117">
        <v>158.30000000000001</v>
      </c>
      <c r="G14" s="117">
        <v>187.5</v>
      </c>
      <c r="H14" s="117">
        <v>146.35</v>
      </c>
      <c r="I14" s="11">
        <v>150</v>
      </c>
      <c r="J14" s="11"/>
    </row>
    <row r="15" spans="1:10" s="26" customFormat="1" ht="20.25" customHeight="1">
      <c r="A15" s="186" t="s">
        <v>31</v>
      </c>
      <c r="B15" s="117"/>
      <c r="C15" s="117"/>
      <c r="D15" s="117"/>
      <c r="E15" s="117"/>
      <c r="F15" s="117"/>
      <c r="G15" s="117"/>
      <c r="H15" s="117"/>
      <c r="I15" s="11"/>
      <c r="J15" s="11"/>
    </row>
    <row r="16" spans="1:10" s="26" customFormat="1" ht="20.25" customHeight="1">
      <c r="A16" s="19" t="s">
        <v>11</v>
      </c>
      <c r="B16" s="117">
        <v>38.200000000000003</v>
      </c>
      <c r="C16" s="117">
        <v>16.899999999999999</v>
      </c>
      <c r="D16" s="117">
        <v>15.9</v>
      </c>
      <c r="E16" s="117">
        <v>16.7</v>
      </c>
      <c r="F16" s="117">
        <v>23.3</v>
      </c>
      <c r="G16" s="117">
        <v>24.4</v>
      </c>
      <c r="H16" s="117">
        <v>26.12</v>
      </c>
      <c r="I16" s="11">
        <v>27.9</v>
      </c>
      <c r="J16" s="11"/>
    </row>
    <row r="17" spans="1:10" s="26" customFormat="1" ht="20.25" customHeight="1">
      <c r="A17" s="186" t="s">
        <v>32</v>
      </c>
      <c r="B17" s="117"/>
      <c r="C17" s="117"/>
      <c r="D17" s="117"/>
      <c r="E17" s="117"/>
      <c r="F17" s="117"/>
      <c r="G17" s="117"/>
      <c r="H17" s="117"/>
      <c r="I17" s="11"/>
      <c r="J17" s="11"/>
    </row>
    <row r="18" spans="1:10" s="26" customFormat="1" ht="20.25" customHeight="1">
      <c r="A18" s="19" t="s">
        <v>13</v>
      </c>
      <c r="B18" s="117">
        <v>110</v>
      </c>
      <c r="C18" s="117">
        <v>184.6</v>
      </c>
      <c r="D18" s="117">
        <v>238.4</v>
      </c>
      <c r="E18" s="117">
        <v>234.4</v>
      </c>
      <c r="F18" s="117">
        <v>243.5</v>
      </c>
      <c r="G18" s="117">
        <v>253.2</v>
      </c>
      <c r="H18" s="117">
        <v>236.99999999999997</v>
      </c>
      <c r="I18" s="11">
        <v>158.6</v>
      </c>
      <c r="J18" s="11"/>
    </row>
    <row r="19" spans="1:10" s="26" customFormat="1" ht="20.25" customHeight="1">
      <c r="A19" s="186" t="s">
        <v>34</v>
      </c>
      <c r="B19" s="117"/>
      <c r="C19" s="117"/>
      <c r="D19" s="117"/>
      <c r="E19" s="117"/>
      <c r="F19" s="117"/>
      <c r="G19" s="117"/>
      <c r="H19" s="117"/>
      <c r="I19" s="11"/>
      <c r="J19" s="11"/>
    </row>
    <row r="20" spans="1:10" s="26" customFormat="1" ht="20.25" customHeight="1">
      <c r="A20" s="19" t="s">
        <v>15</v>
      </c>
      <c r="B20" s="117">
        <v>180</v>
      </c>
      <c r="C20" s="117">
        <v>172.3</v>
      </c>
      <c r="D20" s="117">
        <v>163.69999999999999</v>
      </c>
      <c r="E20" s="117">
        <v>174.1</v>
      </c>
      <c r="F20" s="117">
        <v>170.1</v>
      </c>
      <c r="G20" s="117">
        <v>170.1</v>
      </c>
      <c r="H20" s="117">
        <v>222.04500000000002</v>
      </c>
      <c r="I20" s="11">
        <v>174</v>
      </c>
      <c r="J20" s="11"/>
    </row>
    <row r="21" spans="1:10" s="26" customFormat="1" ht="20.25" customHeight="1">
      <c r="A21" s="186" t="s">
        <v>35</v>
      </c>
      <c r="B21" s="117"/>
      <c r="C21" s="117"/>
      <c r="D21" s="117"/>
      <c r="E21" s="117"/>
      <c r="F21" s="117"/>
      <c r="G21" s="117"/>
      <c r="H21" s="117"/>
      <c r="I21" s="11"/>
      <c r="J21" s="11"/>
    </row>
    <row r="22" spans="1:10" s="26" customFormat="1" ht="20.25" customHeight="1">
      <c r="A22" s="19" t="s">
        <v>17</v>
      </c>
      <c r="B22" s="117">
        <v>23.4</v>
      </c>
      <c r="C22" s="117">
        <v>60.4</v>
      </c>
      <c r="D22" s="117">
        <v>40.700000000000003</v>
      </c>
      <c r="E22" s="117">
        <v>48</v>
      </c>
      <c r="F22" s="117">
        <v>80.2</v>
      </c>
      <c r="G22" s="117">
        <v>75.8</v>
      </c>
      <c r="H22" s="117">
        <v>115.5</v>
      </c>
      <c r="I22" s="11">
        <v>111.1</v>
      </c>
      <c r="J22" s="11"/>
    </row>
    <row r="23" spans="1:10" s="26" customFormat="1" ht="20.25" customHeight="1">
      <c r="A23" s="186" t="s">
        <v>36</v>
      </c>
      <c r="B23" s="117"/>
      <c r="C23" s="117"/>
      <c r="D23" s="117"/>
      <c r="E23" s="117"/>
      <c r="F23" s="117"/>
      <c r="G23" s="117"/>
      <c r="H23" s="117"/>
      <c r="I23" s="11"/>
      <c r="J23" s="11"/>
    </row>
    <row r="24" spans="1:10" s="26" customFormat="1" ht="20.25" customHeight="1">
      <c r="A24" s="19" t="s">
        <v>19</v>
      </c>
      <c r="B24" s="117">
        <v>23.2</v>
      </c>
      <c r="C24" s="117">
        <v>30.6</v>
      </c>
      <c r="D24" s="117">
        <v>24.7</v>
      </c>
      <c r="E24" s="117">
        <v>24</v>
      </c>
      <c r="F24" s="117">
        <v>19.100000000000001</v>
      </c>
      <c r="G24" s="117">
        <v>24.5</v>
      </c>
      <c r="H24" s="117">
        <v>10.5</v>
      </c>
      <c r="I24" s="11">
        <v>50.8</v>
      </c>
      <c r="J24" s="11"/>
    </row>
    <row r="25" spans="1:10" s="26" customFormat="1" ht="20.25" customHeight="1">
      <c r="A25" s="186" t="s">
        <v>37</v>
      </c>
      <c r="B25" s="117"/>
      <c r="C25" s="117"/>
      <c r="D25" s="117"/>
      <c r="E25" s="117"/>
      <c r="F25" s="117"/>
      <c r="G25" s="117"/>
      <c r="H25" s="117"/>
      <c r="I25" s="11"/>
      <c r="J25" s="11"/>
    </row>
    <row r="26" spans="1:10" s="26" customFormat="1" ht="20.25" customHeight="1">
      <c r="A26" s="19" t="s">
        <v>21</v>
      </c>
      <c r="B26" s="117">
        <v>17.7</v>
      </c>
      <c r="C26" s="117">
        <v>16.100000000000001</v>
      </c>
      <c r="D26" s="117">
        <v>17.399999999999999</v>
      </c>
      <c r="E26" s="117">
        <v>21.1</v>
      </c>
      <c r="F26" s="117">
        <v>23.6</v>
      </c>
      <c r="G26" s="117">
        <v>23.1</v>
      </c>
      <c r="H26" s="117">
        <v>15.05</v>
      </c>
      <c r="I26" s="11">
        <v>8.1999999999999993</v>
      </c>
      <c r="J26" s="11"/>
    </row>
    <row r="27" spans="1:10" s="26" customFormat="1" ht="20.25" customHeight="1">
      <c r="A27" s="186" t="s">
        <v>38</v>
      </c>
      <c r="B27" s="117"/>
      <c r="C27" s="117"/>
      <c r="D27" s="117"/>
      <c r="E27" s="117"/>
      <c r="F27" s="117"/>
      <c r="G27" s="117"/>
      <c r="H27" s="117"/>
      <c r="I27" s="11"/>
      <c r="J27" s="11"/>
    </row>
    <row r="28" spans="1:10" s="26" customFormat="1" ht="20.25" customHeight="1">
      <c r="A28" s="19" t="s">
        <v>23</v>
      </c>
      <c r="B28" s="117">
        <v>230</v>
      </c>
      <c r="C28" s="117">
        <v>280.2</v>
      </c>
      <c r="D28" s="117">
        <v>178.9</v>
      </c>
      <c r="E28" s="117">
        <v>166.8</v>
      </c>
      <c r="F28" s="117">
        <v>168</v>
      </c>
      <c r="G28" s="117">
        <v>183.3</v>
      </c>
      <c r="H28" s="117">
        <v>127.29500000000002</v>
      </c>
      <c r="I28" s="11">
        <v>129.19999999999999</v>
      </c>
      <c r="J28" s="11"/>
    </row>
    <row r="29" spans="1:10" s="26" customFormat="1" ht="20.25" customHeight="1">
      <c r="A29" s="186" t="s">
        <v>39</v>
      </c>
      <c r="B29" s="117"/>
      <c r="C29" s="117"/>
      <c r="D29" s="117"/>
      <c r="E29" s="117"/>
      <c r="F29" s="117"/>
      <c r="G29" s="117"/>
      <c r="H29" s="117"/>
      <c r="I29" s="11"/>
      <c r="J29" s="11"/>
    </row>
    <row r="30" spans="1:10" s="26" customFormat="1" ht="20.25" customHeight="1">
      <c r="A30" s="19" t="s">
        <v>25</v>
      </c>
      <c r="B30" s="117">
        <v>134.5</v>
      </c>
      <c r="C30" s="117">
        <v>128</v>
      </c>
      <c r="D30" s="117">
        <v>132.9</v>
      </c>
      <c r="E30" s="117">
        <v>130.6</v>
      </c>
      <c r="F30" s="117">
        <v>131.5</v>
      </c>
      <c r="G30" s="117">
        <v>148.69999999999999</v>
      </c>
      <c r="H30" s="117">
        <v>83.64</v>
      </c>
      <c r="I30" s="11">
        <v>140.1</v>
      </c>
      <c r="J30" s="11"/>
    </row>
    <row r="31" spans="1:10" s="26" customFormat="1" ht="20.25" customHeight="1">
      <c r="A31" s="186" t="s">
        <v>40</v>
      </c>
      <c r="B31" s="356"/>
      <c r="C31" s="356"/>
      <c r="D31" s="356"/>
      <c r="E31" s="356"/>
      <c r="F31" s="356"/>
      <c r="G31" s="356"/>
      <c r="H31" s="356"/>
      <c r="I31" s="356"/>
      <c r="J31" s="11"/>
    </row>
    <row r="32" spans="1:10" ht="15.75" customHeight="1">
      <c r="A32" s="123"/>
      <c r="B32" s="123"/>
      <c r="C32" s="294"/>
      <c r="D32" s="123"/>
      <c r="E32" s="123"/>
      <c r="F32" s="123"/>
      <c r="G32" s="123"/>
      <c r="H32" s="123"/>
      <c r="I32" s="123"/>
      <c r="J32" s="11"/>
    </row>
    <row r="33" spans="1:10" ht="21.75" hidden="1" customHeight="1">
      <c r="A33" s="19" t="s">
        <v>123</v>
      </c>
      <c r="B33" s="11"/>
      <c r="C33" s="11"/>
      <c r="D33" s="11"/>
      <c r="E33" s="11"/>
      <c r="F33" s="11"/>
      <c r="G33" s="11"/>
      <c r="H33" s="11"/>
      <c r="I33" s="11"/>
      <c r="J33" s="11"/>
    </row>
    <row r="34" spans="1:10" ht="20.100000000000001" customHeight="1">
      <c r="A34" s="11"/>
      <c r="B34" s="11"/>
      <c r="C34" s="11"/>
      <c r="D34" s="11"/>
      <c r="E34" s="11"/>
      <c r="F34" s="11"/>
      <c r="G34" s="11"/>
      <c r="H34" s="11"/>
      <c r="I34" s="11"/>
      <c r="J34" s="11"/>
    </row>
    <row r="35" spans="1:10" ht="20.100000000000001" customHeight="1">
      <c r="A35" s="126"/>
      <c r="B35" s="127"/>
      <c r="C35" s="11"/>
      <c r="D35" s="11"/>
      <c r="E35" s="11"/>
      <c r="F35" s="11"/>
      <c r="G35" s="11"/>
      <c r="H35" s="11"/>
      <c r="I35" s="11"/>
      <c r="J35" s="11"/>
    </row>
    <row r="36" spans="1:10" ht="20.100000000000001" customHeight="1">
      <c r="A36" s="128"/>
      <c r="B36" s="126"/>
      <c r="C36" s="11"/>
      <c r="D36" s="11"/>
      <c r="E36" s="11"/>
      <c r="F36" s="11"/>
      <c r="G36" s="11"/>
      <c r="H36" s="11"/>
      <c r="I36" s="11"/>
      <c r="J36" s="11"/>
    </row>
    <row r="37" spans="1:10" ht="20.100000000000001" customHeight="1">
      <c r="A37" s="11"/>
      <c r="B37" s="11"/>
      <c r="C37" s="11"/>
      <c r="D37" s="11"/>
      <c r="E37" s="11"/>
      <c r="F37" s="11"/>
      <c r="G37" s="11"/>
      <c r="H37" s="11"/>
      <c r="I37" s="11"/>
      <c r="J37" s="11"/>
    </row>
    <row r="38" spans="1:10" ht="20.100000000000001" customHeight="1">
      <c r="A38" s="11"/>
      <c r="B38" s="11"/>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sheetData>
  <pageMargins left="0.98425196850393704" right="0.98425196850393704" top="0.94488188976377996" bottom="1.49606299212598" header="0.511811023622047" footer="1.1811023622047201"/>
  <pageSetup paperSize="9" firstPageNumber="428"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3"/>
  <sheetViews>
    <sheetView topLeftCell="A16" workbookViewId="0">
      <selection activeCell="O18" sqref="O18"/>
    </sheetView>
  </sheetViews>
  <sheetFormatPr defaultRowHeight="12.75"/>
  <cols>
    <col min="1" max="1" width="25.5703125" style="10" customWidth="1"/>
    <col min="2" max="4" width="10.7109375" style="10" hidden="1" customWidth="1"/>
    <col min="5" max="9" width="10.7109375" style="10" customWidth="1"/>
    <col min="10" max="10" width="9.140625" style="10"/>
    <col min="11" max="16384" width="9.140625" style="27"/>
  </cols>
  <sheetData>
    <row r="1" spans="1:10" s="129" customFormat="1" ht="24" customHeight="1">
      <c r="A1" s="1" t="s">
        <v>711</v>
      </c>
      <c r="B1" s="1"/>
      <c r="C1" s="3"/>
      <c r="D1" s="3"/>
      <c r="E1" s="3"/>
      <c r="F1" s="3"/>
      <c r="G1" s="3"/>
      <c r="H1" s="3"/>
      <c r="I1" s="3"/>
      <c r="J1" s="3"/>
    </row>
    <row r="2" spans="1:10" s="130" customFormat="1" ht="15.75" customHeight="1">
      <c r="A2" s="4" t="s">
        <v>124</v>
      </c>
      <c r="B2" s="4"/>
      <c r="C2" s="4"/>
      <c r="D2" s="4"/>
      <c r="E2" s="4"/>
      <c r="F2" s="4"/>
      <c r="G2" s="4"/>
      <c r="H2" s="4"/>
      <c r="I2" s="4"/>
      <c r="J2" s="4"/>
    </row>
    <row r="3" spans="1:10" s="129" customFormat="1" ht="7.5" customHeight="1">
      <c r="A3" s="6"/>
      <c r="B3" s="3"/>
      <c r="C3" s="3"/>
      <c r="D3" s="3"/>
      <c r="E3" s="3"/>
      <c r="F3" s="3"/>
      <c r="G3" s="3"/>
      <c r="H3" s="3"/>
      <c r="I3" s="3"/>
      <c r="J3" s="3"/>
    </row>
    <row r="4" spans="1:10" ht="16.5" customHeight="1">
      <c r="A4" s="7"/>
      <c r="B4" s="7"/>
      <c r="D4" s="7"/>
      <c r="F4" s="7"/>
      <c r="G4" s="7" t="s">
        <v>122</v>
      </c>
      <c r="H4" s="356"/>
    </row>
    <row r="5" spans="1:10" ht="23.25" customHeight="1">
      <c r="A5" s="11"/>
      <c r="B5" s="12">
        <v>2010</v>
      </c>
      <c r="C5" s="131">
        <v>2014</v>
      </c>
      <c r="D5" s="131">
        <v>2015</v>
      </c>
      <c r="E5" s="131">
        <v>2016</v>
      </c>
      <c r="F5" s="131">
        <v>2017</v>
      </c>
      <c r="G5" s="131">
        <v>2018</v>
      </c>
      <c r="H5" s="131">
        <v>2019</v>
      </c>
      <c r="I5" s="131">
        <v>2020</v>
      </c>
      <c r="J5" s="11"/>
    </row>
    <row r="6" spans="1:10" ht="5.25" customHeight="1">
      <c r="A6" s="11"/>
      <c r="B6" s="132"/>
      <c r="C6" s="133"/>
      <c r="D6" s="11"/>
      <c r="E6" s="11"/>
      <c r="F6" s="11"/>
      <c r="G6" s="11"/>
      <c r="H6" s="11"/>
      <c r="J6" s="11"/>
    </row>
    <row r="7" spans="1:10" s="26" customFormat="1" ht="23.25" customHeight="1">
      <c r="A7" s="15" t="s">
        <v>2</v>
      </c>
      <c r="B7" s="357">
        <f t="shared" ref="B7:D7" si="0">SUM(B8:B31)</f>
        <v>5240.7000000000007</v>
      </c>
      <c r="C7" s="357">
        <f t="shared" si="0"/>
        <v>3754.2</v>
      </c>
      <c r="D7" s="357">
        <f t="shared" si="0"/>
        <v>3843.3999999999996</v>
      </c>
      <c r="E7" s="357">
        <v>4159.3</v>
      </c>
      <c r="F7" s="357">
        <v>4896.6000000000004</v>
      </c>
      <c r="G7" s="357">
        <v>5207.3999999999996</v>
      </c>
      <c r="H7" s="357">
        <v>5854.5</v>
      </c>
      <c r="I7" s="357">
        <v>5722.7000000000007</v>
      </c>
      <c r="J7" s="11"/>
    </row>
    <row r="8" spans="1:10" s="26" customFormat="1" ht="20.25" customHeight="1">
      <c r="A8" s="19" t="s">
        <v>3</v>
      </c>
      <c r="B8" s="390">
        <v>90</v>
      </c>
      <c r="C8" s="390">
        <v>143.19999999999999</v>
      </c>
      <c r="D8" s="390">
        <v>127.3</v>
      </c>
      <c r="E8" s="390">
        <v>101.2</v>
      </c>
      <c r="F8" s="390">
        <v>172.9</v>
      </c>
      <c r="G8" s="390">
        <v>85.2</v>
      </c>
      <c r="H8" s="390">
        <v>163.69999999999999</v>
      </c>
      <c r="I8" s="390">
        <v>157.4</v>
      </c>
      <c r="J8" s="11"/>
    </row>
    <row r="9" spans="1:10" s="26" customFormat="1" ht="20.25" customHeight="1">
      <c r="A9" s="186" t="s">
        <v>4</v>
      </c>
      <c r="B9" s="390"/>
      <c r="C9" s="390"/>
      <c r="D9" s="390"/>
      <c r="E9" s="390"/>
      <c r="F9" s="390"/>
      <c r="G9" s="390"/>
      <c r="H9" s="390"/>
      <c r="I9" s="390"/>
      <c r="J9" s="11"/>
    </row>
    <row r="10" spans="1:10" s="26" customFormat="1" ht="20.25" customHeight="1">
      <c r="A10" s="19" t="s">
        <v>5</v>
      </c>
      <c r="B10" s="390">
        <v>443</v>
      </c>
      <c r="C10" s="390">
        <v>226.8</v>
      </c>
      <c r="D10" s="390">
        <v>240.7</v>
      </c>
      <c r="E10" s="390">
        <v>337.9</v>
      </c>
      <c r="F10" s="390">
        <v>433.6</v>
      </c>
      <c r="G10" s="390">
        <v>465.2</v>
      </c>
      <c r="H10" s="390">
        <v>487.7</v>
      </c>
      <c r="I10" s="390">
        <v>505.9</v>
      </c>
      <c r="J10" s="11"/>
    </row>
    <row r="11" spans="1:10" s="26" customFormat="1" ht="20.25" customHeight="1">
      <c r="A11" s="186" t="s">
        <v>6</v>
      </c>
      <c r="B11" s="390"/>
      <c r="C11" s="390"/>
      <c r="D11" s="390"/>
      <c r="E11" s="390"/>
      <c r="F11" s="390"/>
      <c r="G11" s="390"/>
      <c r="H11" s="390"/>
      <c r="I11" s="390"/>
      <c r="J11" s="11"/>
    </row>
    <row r="12" spans="1:10" s="26" customFormat="1" ht="20.25" customHeight="1">
      <c r="A12" s="19" t="s">
        <v>7</v>
      </c>
      <c r="B12" s="390">
        <v>142</v>
      </c>
      <c r="C12" s="390">
        <v>200.5</v>
      </c>
      <c r="D12" s="390">
        <v>331.8</v>
      </c>
      <c r="E12" s="390">
        <v>372.5</v>
      </c>
      <c r="F12" s="390">
        <v>365.5</v>
      </c>
      <c r="G12" s="390">
        <v>297.60000000000002</v>
      </c>
      <c r="H12" s="390">
        <v>462.3</v>
      </c>
      <c r="I12" s="390">
        <v>319</v>
      </c>
      <c r="J12" s="11"/>
    </row>
    <row r="13" spans="1:10" s="26" customFormat="1" ht="20.25" customHeight="1">
      <c r="A13" s="186" t="s">
        <v>8</v>
      </c>
      <c r="B13" s="390"/>
      <c r="C13" s="390"/>
      <c r="D13" s="390"/>
      <c r="E13" s="390"/>
      <c r="F13" s="390"/>
      <c r="G13" s="390"/>
      <c r="H13" s="390"/>
      <c r="I13" s="390"/>
      <c r="J13" s="11"/>
    </row>
    <row r="14" spans="1:10" s="26" customFormat="1" ht="20.25" customHeight="1">
      <c r="A14" s="19" t="s">
        <v>9</v>
      </c>
      <c r="B14" s="390">
        <v>544.5</v>
      </c>
      <c r="C14" s="390">
        <v>367.3</v>
      </c>
      <c r="D14" s="390">
        <v>257.2</v>
      </c>
      <c r="E14" s="390">
        <v>279.5</v>
      </c>
      <c r="F14" s="390">
        <v>296.5</v>
      </c>
      <c r="G14" s="390">
        <v>337.9</v>
      </c>
      <c r="H14" s="390">
        <v>345.8</v>
      </c>
      <c r="I14" s="390">
        <v>352.7</v>
      </c>
      <c r="J14" s="11"/>
    </row>
    <row r="15" spans="1:10" s="26" customFormat="1" ht="20.25" customHeight="1">
      <c r="A15" s="186" t="s">
        <v>31</v>
      </c>
      <c r="B15" s="390"/>
      <c r="C15" s="390"/>
      <c r="D15" s="390"/>
      <c r="E15" s="390"/>
      <c r="F15" s="390"/>
      <c r="G15" s="390"/>
      <c r="H15" s="390"/>
      <c r="I15" s="390"/>
      <c r="J15" s="11"/>
    </row>
    <row r="16" spans="1:10" s="26" customFormat="1" ht="20.25" customHeight="1">
      <c r="A16" s="19" t="s">
        <v>11</v>
      </c>
      <c r="B16" s="390">
        <v>528.79999999999995</v>
      </c>
      <c r="C16" s="390">
        <v>210.6</v>
      </c>
      <c r="D16" s="390">
        <v>202.6</v>
      </c>
      <c r="E16" s="390">
        <v>309.5</v>
      </c>
      <c r="F16" s="390">
        <v>283.39999999999998</v>
      </c>
      <c r="G16" s="390">
        <v>345.4</v>
      </c>
      <c r="H16" s="390">
        <v>595.29999999999995</v>
      </c>
      <c r="I16" s="390">
        <v>653.1</v>
      </c>
      <c r="J16" s="11"/>
    </row>
    <row r="17" spans="1:10" s="26" customFormat="1" ht="20.25" customHeight="1">
      <c r="A17" s="186" t="s">
        <v>32</v>
      </c>
      <c r="B17" s="390"/>
      <c r="C17" s="390"/>
      <c r="D17" s="390"/>
      <c r="E17" s="390"/>
      <c r="F17" s="390"/>
      <c r="G17" s="390"/>
      <c r="H17" s="390"/>
      <c r="I17" s="390"/>
      <c r="J17" s="11"/>
    </row>
    <row r="18" spans="1:10" s="26" customFormat="1" ht="20.25" customHeight="1">
      <c r="A18" s="19" t="s">
        <v>13</v>
      </c>
      <c r="B18" s="390">
        <v>935</v>
      </c>
      <c r="C18" s="390">
        <v>559.1</v>
      </c>
      <c r="D18" s="390">
        <v>636.79999999999995</v>
      </c>
      <c r="E18" s="390">
        <v>575.70000000000005</v>
      </c>
      <c r="F18" s="390">
        <v>641.5</v>
      </c>
      <c r="G18" s="390">
        <v>642.20000000000005</v>
      </c>
      <c r="H18" s="390">
        <v>882.5</v>
      </c>
      <c r="I18" s="390">
        <v>885</v>
      </c>
      <c r="J18" s="11"/>
    </row>
    <row r="19" spans="1:10" s="26" customFormat="1" ht="20.25" customHeight="1">
      <c r="A19" s="186" t="s">
        <v>34</v>
      </c>
      <c r="B19" s="390"/>
      <c r="C19" s="390"/>
      <c r="D19" s="390"/>
      <c r="E19" s="390"/>
      <c r="F19" s="390"/>
      <c r="G19" s="390"/>
      <c r="H19" s="390"/>
      <c r="I19" s="390"/>
      <c r="J19" s="11"/>
    </row>
    <row r="20" spans="1:10" s="26" customFormat="1" ht="20.25" customHeight="1">
      <c r="A20" s="19" t="s">
        <v>15</v>
      </c>
      <c r="B20" s="390">
        <v>745</v>
      </c>
      <c r="C20" s="390">
        <v>347.6</v>
      </c>
      <c r="D20" s="390">
        <v>414.6</v>
      </c>
      <c r="E20" s="390">
        <v>393.9</v>
      </c>
      <c r="F20" s="390">
        <v>377.8</v>
      </c>
      <c r="G20" s="390">
        <v>405</v>
      </c>
      <c r="H20" s="390">
        <v>540.70000000000005</v>
      </c>
      <c r="I20" s="390">
        <v>463</v>
      </c>
      <c r="J20" s="11"/>
    </row>
    <row r="21" spans="1:10" s="26" customFormat="1" ht="20.25" customHeight="1">
      <c r="A21" s="186" t="s">
        <v>35</v>
      </c>
      <c r="B21" s="390"/>
      <c r="C21" s="390"/>
      <c r="D21" s="390"/>
      <c r="E21" s="390"/>
      <c r="F21" s="390"/>
      <c r="G21" s="390"/>
      <c r="H21" s="390"/>
      <c r="I21" s="390"/>
      <c r="J21" s="11"/>
    </row>
    <row r="22" spans="1:10" s="26" customFormat="1" ht="20.25" customHeight="1">
      <c r="A22" s="19" t="s">
        <v>17</v>
      </c>
      <c r="B22" s="390">
        <v>242</v>
      </c>
      <c r="C22" s="390">
        <v>193.6</v>
      </c>
      <c r="D22" s="390">
        <v>287.7</v>
      </c>
      <c r="E22" s="390">
        <v>401.3</v>
      </c>
      <c r="F22" s="390">
        <v>646.70000000000005</v>
      </c>
      <c r="G22" s="390">
        <v>592.1</v>
      </c>
      <c r="H22" s="390">
        <v>528.70000000000005</v>
      </c>
      <c r="I22" s="390">
        <v>506</v>
      </c>
      <c r="J22" s="11"/>
    </row>
    <row r="23" spans="1:10" s="26" customFormat="1" ht="20.25" customHeight="1">
      <c r="A23" s="186" t="s">
        <v>36</v>
      </c>
      <c r="B23" s="390"/>
      <c r="C23" s="390"/>
      <c r="D23" s="390"/>
      <c r="E23" s="390"/>
      <c r="F23" s="390"/>
      <c r="G23" s="390"/>
      <c r="H23" s="390"/>
      <c r="I23" s="390"/>
      <c r="J23" s="11"/>
    </row>
    <row r="24" spans="1:10" s="26" customFormat="1" ht="20.25" customHeight="1">
      <c r="A24" s="19" t="s">
        <v>19</v>
      </c>
      <c r="B24" s="390">
        <v>405</v>
      </c>
      <c r="C24" s="390">
        <v>196.9</v>
      </c>
      <c r="D24" s="390">
        <v>151.6</v>
      </c>
      <c r="E24" s="390">
        <v>171.6</v>
      </c>
      <c r="F24" s="390">
        <v>157.6</v>
      </c>
      <c r="G24" s="390">
        <v>345.5</v>
      </c>
      <c r="H24" s="390">
        <v>205.7</v>
      </c>
      <c r="I24" s="390">
        <v>292</v>
      </c>
      <c r="J24" s="11"/>
    </row>
    <row r="25" spans="1:10" s="26" customFormat="1" ht="20.25" customHeight="1">
      <c r="A25" s="186" t="s">
        <v>37</v>
      </c>
      <c r="B25" s="390"/>
      <c r="C25" s="390"/>
      <c r="D25" s="390"/>
      <c r="E25" s="390"/>
      <c r="F25" s="390"/>
      <c r="G25" s="390"/>
      <c r="H25" s="390"/>
      <c r="I25" s="390"/>
      <c r="J25" s="11"/>
    </row>
    <row r="26" spans="1:10" s="26" customFormat="1" ht="20.25" customHeight="1">
      <c r="A26" s="19" t="s">
        <v>21</v>
      </c>
      <c r="B26" s="390">
        <v>313.10000000000002</v>
      </c>
      <c r="C26" s="390">
        <v>215.2</v>
      </c>
      <c r="D26" s="390">
        <v>181.4</v>
      </c>
      <c r="E26" s="390">
        <v>151.5</v>
      </c>
      <c r="F26" s="390">
        <v>203.3</v>
      </c>
      <c r="G26" s="390">
        <v>252.4</v>
      </c>
      <c r="H26" s="390">
        <v>153</v>
      </c>
      <c r="I26" s="390">
        <v>97.6</v>
      </c>
      <c r="J26" s="11"/>
    </row>
    <row r="27" spans="1:10" s="26" customFormat="1" ht="20.25" customHeight="1">
      <c r="A27" s="186" t="s">
        <v>38</v>
      </c>
      <c r="B27" s="390"/>
      <c r="C27" s="390"/>
      <c r="D27" s="390"/>
      <c r="E27" s="390"/>
      <c r="F27" s="390"/>
      <c r="G27" s="390"/>
      <c r="H27" s="390"/>
      <c r="I27" s="390"/>
      <c r="J27" s="11"/>
    </row>
    <row r="28" spans="1:10" s="26" customFormat="1" ht="20.25" customHeight="1">
      <c r="A28" s="19" t="s">
        <v>23</v>
      </c>
      <c r="B28" s="390">
        <v>364.5</v>
      </c>
      <c r="C28" s="390">
        <v>372.2</v>
      </c>
      <c r="D28" s="390">
        <v>253.4</v>
      </c>
      <c r="E28" s="390">
        <v>214.5</v>
      </c>
      <c r="F28" s="390">
        <v>199.8</v>
      </c>
      <c r="G28" s="390">
        <v>230.2</v>
      </c>
      <c r="H28" s="390">
        <v>287.3</v>
      </c>
      <c r="I28" s="390">
        <v>263</v>
      </c>
      <c r="J28" s="11"/>
    </row>
    <row r="29" spans="1:10" s="26" customFormat="1" ht="20.25" customHeight="1">
      <c r="A29" s="186" t="s">
        <v>39</v>
      </c>
      <c r="B29" s="390"/>
      <c r="C29" s="390"/>
      <c r="D29" s="390"/>
      <c r="E29" s="390"/>
      <c r="F29" s="390"/>
      <c r="G29" s="390"/>
      <c r="H29" s="390"/>
      <c r="I29" s="390"/>
      <c r="J29" s="11"/>
    </row>
    <row r="30" spans="1:10" s="26" customFormat="1" ht="20.25" customHeight="1">
      <c r="A30" s="19" t="s">
        <v>25</v>
      </c>
      <c r="B30" s="390">
        <v>487.8</v>
      </c>
      <c r="C30" s="390">
        <v>721.2</v>
      </c>
      <c r="D30" s="390">
        <v>758.3</v>
      </c>
      <c r="E30" s="390">
        <v>850.2</v>
      </c>
      <c r="F30" s="390">
        <v>1118</v>
      </c>
      <c r="G30" s="390">
        <v>1208.7</v>
      </c>
      <c r="H30" s="390">
        <v>1201.8</v>
      </c>
      <c r="I30" s="390">
        <v>1228</v>
      </c>
      <c r="J30" s="11"/>
    </row>
    <row r="31" spans="1:10" s="26" customFormat="1" ht="20.25" customHeight="1">
      <c r="A31" s="186" t="s">
        <v>40</v>
      </c>
      <c r="B31" s="380"/>
      <c r="C31" s="380"/>
      <c r="D31" s="380"/>
      <c r="E31" s="380"/>
      <c r="F31" s="380"/>
      <c r="G31" s="380"/>
      <c r="H31" s="380"/>
      <c r="I31" s="380"/>
      <c r="J31" s="11"/>
    </row>
    <row r="32" spans="1:10" ht="15.75" customHeight="1">
      <c r="A32" s="123"/>
      <c r="B32" s="123"/>
      <c r="C32" s="294"/>
      <c r="D32" s="123"/>
      <c r="E32" s="123"/>
      <c r="F32" s="123"/>
      <c r="G32" s="123"/>
      <c r="H32" s="123"/>
      <c r="I32" s="123"/>
      <c r="J32" s="11"/>
    </row>
    <row r="33" spans="1:10" ht="15.75" customHeight="1">
      <c r="A33" s="190"/>
      <c r="B33" s="190"/>
      <c r="C33" s="389"/>
      <c r="D33" s="190"/>
      <c r="E33" s="190"/>
      <c r="F33" s="190"/>
      <c r="G33" s="190"/>
      <c r="H33" s="190"/>
      <c r="I33" s="190"/>
      <c r="J33" s="11"/>
    </row>
    <row r="34" spans="1:10" ht="15.75" customHeight="1">
      <c r="A34" s="190"/>
      <c r="B34" s="190"/>
      <c r="C34" s="389"/>
      <c r="D34" s="190"/>
      <c r="E34" s="190"/>
      <c r="F34" s="190"/>
      <c r="G34" s="190"/>
      <c r="H34" s="190"/>
      <c r="I34" s="190"/>
      <c r="J34" s="11"/>
    </row>
    <row r="35" spans="1:10" ht="20.25" hidden="1" customHeight="1">
      <c r="A35" s="19" t="s">
        <v>125</v>
      </c>
      <c r="B35" s="11"/>
      <c r="C35" s="11"/>
      <c r="D35" s="11"/>
      <c r="E35" s="11"/>
      <c r="F35" s="11"/>
      <c r="G35" s="11"/>
      <c r="H35" s="11"/>
      <c r="I35" s="11"/>
      <c r="J35" s="11"/>
    </row>
    <row r="36" spans="1:10" ht="16.5" hidden="1" customHeight="1">
      <c r="A36" s="19" t="s">
        <v>126</v>
      </c>
      <c r="B36" s="11"/>
      <c r="C36" s="11"/>
      <c r="D36" s="11"/>
      <c r="E36" s="11"/>
      <c r="F36" s="11"/>
      <c r="G36" s="11"/>
      <c r="H36" s="11"/>
      <c r="I36" s="11"/>
      <c r="J36" s="11"/>
    </row>
    <row r="37" spans="1:10" ht="20.100000000000001" customHeight="1">
      <c r="A37" s="126"/>
      <c r="B37" s="127"/>
      <c r="C37" s="11"/>
      <c r="D37" s="11"/>
      <c r="E37" s="11"/>
      <c r="F37" s="11"/>
      <c r="G37" s="11"/>
      <c r="H37" s="11"/>
      <c r="I37" s="11"/>
      <c r="J37" s="11"/>
    </row>
    <row r="38" spans="1:10" ht="20.100000000000001" customHeight="1">
      <c r="A38" s="128"/>
      <c r="B38" s="126"/>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sheetData>
  <pageMargins left="0.98425196850393704" right="0.98425196850393704" top="0.94488188976377996" bottom="1.49606299212598" header="0.511811023622047" footer="1.1811023622047201"/>
  <pageSetup paperSize="9" firstPageNumber="429"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J303"/>
  <sheetViews>
    <sheetView workbookViewId="0">
      <selection activeCell="O18" sqref="O18"/>
    </sheetView>
  </sheetViews>
  <sheetFormatPr defaultRowHeight="12.75"/>
  <cols>
    <col min="1" max="1" width="25.5703125" style="10" customWidth="1"/>
    <col min="2" max="4" width="10.7109375" style="10" hidden="1" customWidth="1"/>
    <col min="5" max="9" width="10.7109375" style="10" customWidth="1"/>
    <col min="10" max="10" width="9.140625" style="10"/>
    <col min="11" max="16384" width="9.140625" style="27"/>
  </cols>
  <sheetData>
    <row r="1" spans="1:10" s="3" customFormat="1" ht="24" customHeight="1">
      <c r="A1" s="1" t="s">
        <v>712</v>
      </c>
      <c r="B1" s="1"/>
    </row>
    <row r="2" spans="1:10" s="130" customFormat="1" ht="18.75" customHeight="1">
      <c r="A2" s="4" t="s">
        <v>127</v>
      </c>
      <c r="B2" s="4"/>
      <c r="C2" s="4"/>
      <c r="D2" s="4"/>
      <c r="E2" s="4"/>
      <c r="F2" s="4"/>
      <c r="G2" s="4"/>
      <c r="H2" s="4"/>
      <c r="I2" s="4"/>
      <c r="J2" s="4"/>
    </row>
    <row r="3" spans="1:10" s="129" customFormat="1" ht="7.5" customHeight="1">
      <c r="A3" s="6"/>
      <c r="B3" s="3"/>
      <c r="C3" s="3"/>
      <c r="D3" s="3"/>
      <c r="E3" s="3"/>
      <c r="F3" s="3"/>
      <c r="G3" s="3"/>
      <c r="H3" s="3"/>
      <c r="I3" s="3"/>
      <c r="J3" s="3"/>
    </row>
    <row r="4" spans="1:10" ht="20.100000000000001" customHeight="1">
      <c r="A4" s="7"/>
      <c r="B4" s="7"/>
      <c r="D4" s="7"/>
      <c r="F4" s="7"/>
      <c r="G4" s="7" t="s">
        <v>122</v>
      </c>
      <c r="H4" s="356"/>
    </row>
    <row r="5" spans="1:10" ht="20.25" customHeight="1">
      <c r="A5" s="11"/>
      <c r="B5" s="12">
        <v>2010</v>
      </c>
      <c r="C5" s="131">
        <v>2014</v>
      </c>
      <c r="D5" s="131">
        <v>2015</v>
      </c>
      <c r="E5" s="131">
        <v>2016</v>
      </c>
      <c r="F5" s="131">
        <v>2017</v>
      </c>
      <c r="G5" s="131">
        <v>2018</v>
      </c>
      <c r="H5" s="131">
        <v>2019</v>
      </c>
      <c r="I5" s="131">
        <v>2020</v>
      </c>
      <c r="J5" s="11"/>
    </row>
    <row r="6" spans="1:10" ht="8.25" customHeight="1">
      <c r="A6" s="11"/>
      <c r="B6" s="132"/>
      <c r="C6" s="133"/>
      <c r="D6" s="11"/>
      <c r="E6" s="11"/>
      <c r="F6" s="11"/>
      <c r="G6" s="11"/>
      <c r="H6" s="11"/>
      <c r="J6" s="11"/>
    </row>
    <row r="7" spans="1:10" ht="23.25" customHeight="1">
      <c r="A7" s="15" t="s">
        <v>2</v>
      </c>
      <c r="B7" s="356">
        <f t="shared" ref="B7:D7" si="0">SUM(B8:B31)</f>
        <v>47675.729999999996</v>
      </c>
      <c r="C7" s="356">
        <f t="shared" si="0"/>
        <v>66324</v>
      </c>
      <c r="D7" s="356">
        <f t="shared" si="0"/>
        <v>65877</v>
      </c>
      <c r="E7" s="357">
        <v>73772.3</v>
      </c>
      <c r="F7" s="357">
        <v>80714.799999999988</v>
      </c>
      <c r="G7" s="357">
        <v>83648.199999999983</v>
      </c>
      <c r="H7" s="357">
        <v>77762.900000000009</v>
      </c>
      <c r="I7" s="357">
        <v>64355.80000000001</v>
      </c>
      <c r="J7" s="118"/>
    </row>
    <row r="8" spans="1:10" ht="20.25" customHeight="1">
      <c r="A8" s="19" t="s">
        <v>3</v>
      </c>
      <c r="B8" s="356">
        <v>1567</v>
      </c>
      <c r="C8" s="356">
        <v>1787</v>
      </c>
      <c r="D8" s="356">
        <v>1600</v>
      </c>
      <c r="E8" s="390">
        <v>1831.5</v>
      </c>
      <c r="F8" s="390">
        <v>1199.7</v>
      </c>
      <c r="G8" s="390">
        <v>1010.9</v>
      </c>
      <c r="H8" s="390">
        <v>318.60000000000002</v>
      </c>
      <c r="I8" s="390">
        <v>270.39999999999998</v>
      </c>
      <c r="J8" s="11"/>
    </row>
    <row r="9" spans="1:10" ht="20.25" customHeight="1">
      <c r="A9" s="186" t="s">
        <v>4</v>
      </c>
      <c r="B9" s="356"/>
      <c r="C9" s="356"/>
      <c r="D9" s="356"/>
      <c r="E9" s="390"/>
      <c r="F9" s="390"/>
      <c r="G9" s="390"/>
      <c r="H9" s="390"/>
      <c r="I9" s="390"/>
      <c r="J9" s="11"/>
    </row>
    <row r="10" spans="1:10" ht="20.25" customHeight="1">
      <c r="A10" s="19" t="s">
        <v>5</v>
      </c>
      <c r="B10" s="356">
        <v>11393</v>
      </c>
      <c r="C10" s="356">
        <v>13024</v>
      </c>
      <c r="D10" s="356">
        <v>12749</v>
      </c>
      <c r="E10" s="390">
        <v>15747.4</v>
      </c>
      <c r="F10" s="390">
        <v>17291.400000000001</v>
      </c>
      <c r="G10" s="390">
        <v>14364.5</v>
      </c>
      <c r="H10" s="390">
        <v>11768.7</v>
      </c>
      <c r="I10" s="390">
        <v>9443</v>
      </c>
      <c r="J10" s="11"/>
    </row>
    <row r="11" spans="1:10" ht="20.25" customHeight="1">
      <c r="A11" s="186" t="s">
        <v>6</v>
      </c>
      <c r="B11" s="356"/>
      <c r="C11" s="356"/>
      <c r="D11" s="356"/>
      <c r="E11" s="390"/>
      <c r="F11" s="390"/>
      <c r="G11" s="390"/>
      <c r="H11" s="390"/>
      <c r="I11" s="390"/>
      <c r="J11" s="11"/>
    </row>
    <row r="12" spans="1:10" ht="20.25" customHeight="1">
      <c r="A12" s="19" t="s">
        <v>7</v>
      </c>
      <c r="B12" s="356">
        <v>694.5</v>
      </c>
      <c r="C12" s="356">
        <v>942</v>
      </c>
      <c r="D12" s="356">
        <v>960</v>
      </c>
      <c r="E12" s="390">
        <v>780.6</v>
      </c>
      <c r="F12" s="390">
        <v>1295.5</v>
      </c>
      <c r="G12" s="390">
        <v>1594</v>
      </c>
      <c r="H12" s="390">
        <v>1315</v>
      </c>
      <c r="I12" s="390">
        <v>1062</v>
      </c>
      <c r="J12" s="11"/>
    </row>
    <row r="13" spans="1:10" ht="20.25" customHeight="1">
      <c r="A13" s="186" t="s">
        <v>8</v>
      </c>
      <c r="B13" s="356"/>
      <c r="C13" s="356"/>
      <c r="D13" s="356"/>
      <c r="E13" s="390"/>
      <c r="F13" s="390"/>
      <c r="G13" s="390"/>
      <c r="H13" s="390"/>
      <c r="I13" s="390"/>
      <c r="J13" s="11"/>
    </row>
    <row r="14" spans="1:10" ht="20.25" customHeight="1">
      <c r="A14" s="19" t="s">
        <v>9</v>
      </c>
      <c r="B14" s="356">
        <v>305</v>
      </c>
      <c r="C14" s="356">
        <v>208</v>
      </c>
      <c r="D14" s="356">
        <v>151</v>
      </c>
      <c r="E14" s="390">
        <v>157.19999999999999</v>
      </c>
      <c r="F14" s="390">
        <v>186.9</v>
      </c>
      <c r="G14" s="390">
        <v>206.4</v>
      </c>
      <c r="H14" s="390">
        <v>213.8</v>
      </c>
      <c r="I14" s="390">
        <v>188.6</v>
      </c>
      <c r="J14" s="11"/>
    </row>
    <row r="15" spans="1:10" ht="20.25" customHeight="1">
      <c r="A15" s="186" t="s">
        <v>31</v>
      </c>
      <c r="B15" s="356"/>
      <c r="C15" s="356"/>
      <c r="D15" s="356"/>
      <c r="E15" s="390"/>
      <c r="F15" s="390"/>
      <c r="G15" s="390"/>
      <c r="H15" s="390"/>
      <c r="I15" s="390"/>
      <c r="J15" s="11"/>
    </row>
    <row r="16" spans="1:10" ht="20.25" customHeight="1">
      <c r="A16" s="19" t="s">
        <v>11</v>
      </c>
      <c r="B16" s="356">
        <v>6766</v>
      </c>
      <c r="C16" s="356">
        <v>15363</v>
      </c>
      <c r="D16" s="356">
        <v>16496</v>
      </c>
      <c r="E16" s="390">
        <v>18840.099999999999</v>
      </c>
      <c r="F16" s="390">
        <v>20463.5</v>
      </c>
      <c r="G16" s="390">
        <v>22689</v>
      </c>
      <c r="H16" s="390">
        <v>25168.400000000001</v>
      </c>
      <c r="I16" s="390">
        <v>19122.400000000001</v>
      </c>
      <c r="J16" s="11"/>
    </row>
    <row r="17" spans="1:10" ht="20.25" customHeight="1">
      <c r="A17" s="186" t="s">
        <v>32</v>
      </c>
      <c r="B17" s="356"/>
      <c r="C17" s="356"/>
      <c r="D17" s="356"/>
      <c r="E17" s="390"/>
      <c r="F17" s="390"/>
      <c r="G17" s="390"/>
      <c r="H17" s="390"/>
      <c r="I17" s="390"/>
      <c r="J17" s="11"/>
    </row>
    <row r="18" spans="1:10" ht="20.25" customHeight="1">
      <c r="A18" s="19" t="s">
        <v>13</v>
      </c>
      <c r="B18" s="356">
        <v>1480</v>
      </c>
      <c r="C18" s="356">
        <v>2929</v>
      </c>
      <c r="D18" s="356">
        <v>3081</v>
      </c>
      <c r="E18" s="390">
        <v>2558.1999999999998</v>
      </c>
      <c r="F18" s="390">
        <v>2122.1999999999998</v>
      </c>
      <c r="G18" s="390">
        <v>2287.1999999999998</v>
      </c>
      <c r="H18" s="390">
        <v>2292.1999999999998</v>
      </c>
      <c r="I18" s="390">
        <v>2007.2</v>
      </c>
      <c r="J18" s="11"/>
    </row>
    <row r="19" spans="1:10" ht="20.25" customHeight="1">
      <c r="A19" s="186" t="s">
        <v>34</v>
      </c>
      <c r="B19" s="356"/>
      <c r="C19" s="356"/>
      <c r="D19" s="356"/>
      <c r="E19" s="390"/>
      <c r="F19" s="390"/>
      <c r="G19" s="390"/>
      <c r="H19" s="390"/>
      <c r="I19" s="390"/>
      <c r="J19" s="11"/>
    </row>
    <row r="20" spans="1:10" ht="20.25" customHeight="1">
      <c r="A20" s="19" t="s">
        <v>15</v>
      </c>
      <c r="B20" s="356">
        <v>6665</v>
      </c>
      <c r="C20" s="356">
        <v>11116</v>
      </c>
      <c r="D20" s="356">
        <v>11264</v>
      </c>
      <c r="E20" s="390">
        <v>10525.2</v>
      </c>
      <c r="F20" s="390">
        <v>12363.5</v>
      </c>
      <c r="G20" s="390">
        <v>17249.7</v>
      </c>
      <c r="H20" s="390">
        <v>18325.900000000001</v>
      </c>
      <c r="I20" s="390">
        <v>13839.5</v>
      </c>
      <c r="J20" s="11"/>
    </row>
    <row r="21" spans="1:10" ht="20.25" customHeight="1">
      <c r="A21" s="186" t="s">
        <v>35</v>
      </c>
      <c r="B21" s="356"/>
      <c r="C21" s="356"/>
      <c r="D21" s="356"/>
      <c r="E21" s="390"/>
      <c r="F21" s="390"/>
      <c r="G21" s="390"/>
      <c r="H21" s="390"/>
      <c r="I21" s="390"/>
      <c r="J21" s="11"/>
    </row>
    <row r="22" spans="1:10" ht="20.25" customHeight="1">
      <c r="A22" s="19" t="s">
        <v>17</v>
      </c>
      <c r="B22" s="356">
        <v>9015.23</v>
      </c>
      <c r="C22" s="356">
        <v>7271</v>
      </c>
      <c r="D22" s="356">
        <v>5586</v>
      </c>
      <c r="E22" s="390">
        <v>5374</v>
      </c>
      <c r="F22" s="390">
        <v>6767.4</v>
      </c>
      <c r="G22" s="390">
        <v>5816.2</v>
      </c>
      <c r="H22" s="390">
        <v>4836</v>
      </c>
      <c r="I22" s="390">
        <v>5741.8</v>
      </c>
      <c r="J22" s="11"/>
    </row>
    <row r="23" spans="1:10" ht="20.25" customHeight="1">
      <c r="A23" s="186" t="s">
        <v>36</v>
      </c>
      <c r="B23" s="356"/>
      <c r="C23" s="356"/>
      <c r="D23" s="356"/>
      <c r="E23" s="390"/>
      <c r="F23" s="390"/>
      <c r="G23" s="390"/>
      <c r="H23" s="390"/>
      <c r="I23" s="390"/>
      <c r="J23" s="11"/>
    </row>
    <row r="24" spans="1:10" ht="20.25" customHeight="1">
      <c r="A24" s="19" t="s">
        <v>19</v>
      </c>
      <c r="B24" s="356">
        <v>4992</v>
      </c>
      <c r="C24" s="356">
        <v>5420</v>
      </c>
      <c r="D24" s="356">
        <v>5224</v>
      </c>
      <c r="E24" s="390">
        <v>6338.3</v>
      </c>
      <c r="F24" s="390">
        <v>6650.4</v>
      </c>
      <c r="G24" s="390">
        <v>5134.2</v>
      </c>
      <c r="H24" s="390">
        <v>4006.7000000000003</v>
      </c>
      <c r="I24" s="390">
        <v>3864.9</v>
      </c>
      <c r="J24" s="11"/>
    </row>
    <row r="25" spans="1:10" ht="20.25" customHeight="1">
      <c r="A25" s="186" t="s">
        <v>37</v>
      </c>
      <c r="B25" s="356"/>
      <c r="C25" s="356"/>
      <c r="D25" s="356"/>
      <c r="E25" s="390"/>
      <c r="F25" s="390"/>
      <c r="G25" s="390"/>
      <c r="H25" s="390"/>
      <c r="I25" s="390"/>
      <c r="J25" s="11"/>
    </row>
    <row r="26" spans="1:10" ht="20.25" customHeight="1">
      <c r="A26" s="19" t="s">
        <v>21</v>
      </c>
      <c r="B26" s="356">
        <v>1155.4000000000001</v>
      </c>
      <c r="C26" s="356">
        <v>1841</v>
      </c>
      <c r="D26" s="356">
        <v>1871</v>
      </c>
      <c r="E26" s="390">
        <v>3542.6</v>
      </c>
      <c r="F26" s="390">
        <v>3389.4</v>
      </c>
      <c r="G26" s="390">
        <v>4292</v>
      </c>
      <c r="H26" s="390">
        <v>3981</v>
      </c>
      <c r="I26" s="390">
        <v>3476</v>
      </c>
      <c r="J26" s="11"/>
    </row>
    <row r="27" spans="1:10" ht="20.25" customHeight="1">
      <c r="A27" s="186" t="s">
        <v>38</v>
      </c>
      <c r="B27" s="356"/>
      <c r="C27" s="356"/>
      <c r="D27" s="356"/>
      <c r="E27" s="390"/>
      <c r="F27" s="390"/>
      <c r="G27" s="390"/>
      <c r="H27" s="390"/>
      <c r="I27" s="390"/>
      <c r="J27" s="11"/>
    </row>
    <row r="28" spans="1:10" ht="20.25" customHeight="1">
      <c r="A28" s="19" t="s">
        <v>23</v>
      </c>
      <c r="B28" s="356">
        <v>1480.6</v>
      </c>
      <c r="C28" s="356">
        <v>2482</v>
      </c>
      <c r="D28" s="356">
        <v>3772</v>
      </c>
      <c r="E28" s="390">
        <v>4947.3</v>
      </c>
      <c r="F28" s="390">
        <v>5985.9</v>
      </c>
      <c r="G28" s="390">
        <v>6149.2</v>
      </c>
      <c r="H28" s="390">
        <v>3923.5</v>
      </c>
      <c r="I28" s="390">
        <v>3771</v>
      </c>
      <c r="J28" s="11"/>
    </row>
    <row r="29" spans="1:10" ht="20.25" customHeight="1">
      <c r="A29" s="186" t="s">
        <v>39</v>
      </c>
      <c r="B29" s="356"/>
      <c r="C29" s="356"/>
      <c r="D29" s="356"/>
      <c r="E29" s="390"/>
      <c r="F29" s="390"/>
      <c r="G29" s="390"/>
      <c r="H29" s="390"/>
      <c r="I29" s="390"/>
      <c r="J29" s="11"/>
    </row>
    <row r="30" spans="1:10" ht="20.25" customHeight="1">
      <c r="A30" s="19" t="s">
        <v>25</v>
      </c>
      <c r="B30" s="356">
        <v>2162</v>
      </c>
      <c r="C30" s="356">
        <v>3941</v>
      </c>
      <c r="D30" s="356">
        <v>3123</v>
      </c>
      <c r="E30" s="390">
        <v>3129.9</v>
      </c>
      <c r="F30" s="390">
        <v>2999</v>
      </c>
      <c r="G30" s="390">
        <v>2854.9</v>
      </c>
      <c r="H30" s="390">
        <v>1613.1</v>
      </c>
      <c r="I30" s="390">
        <v>1569</v>
      </c>
      <c r="J30" s="11"/>
    </row>
    <row r="31" spans="1:10" ht="20.25" customHeight="1">
      <c r="A31" s="186" t="s">
        <v>40</v>
      </c>
      <c r="B31" s="356"/>
      <c r="C31" s="356"/>
      <c r="D31" s="356"/>
      <c r="E31" s="380"/>
      <c r="F31" s="380"/>
      <c r="G31" s="380"/>
      <c r="H31" s="380"/>
      <c r="I31" s="380"/>
      <c r="J31" s="11"/>
    </row>
    <row r="32" spans="1:10" ht="15.75" customHeight="1">
      <c r="A32" s="123"/>
      <c r="B32" s="123"/>
      <c r="C32" s="294"/>
      <c r="D32" s="123"/>
      <c r="E32" s="123"/>
      <c r="F32" s="123"/>
      <c r="G32" s="123"/>
      <c r="H32" s="123"/>
      <c r="I32" s="123"/>
      <c r="J32" s="11"/>
    </row>
    <row r="33" spans="1:10" ht="15.75" customHeight="1">
      <c r="A33" s="190"/>
      <c r="B33" s="190"/>
      <c r="C33" s="389"/>
      <c r="D33" s="190"/>
      <c r="E33" s="190"/>
      <c r="F33" s="190"/>
      <c r="G33" s="190"/>
      <c r="H33" s="190"/>
      <c r="I33" s="190"/>
      <c r="J33" s="11"/>
    </row>
    <row r="34" spans="1:10" ht="15.75" customHeight="1">
      <c r="A34" s="190"/>
      <c r="B34" s="190"/>
      <c r="C34" s="389"/>
      <c r="D34" s="190"/>
      <c r="E34" s="190"/>
      <c r="F34" s="190"/>
      <c r="G34" s="190"/>
      <c r="H34" s="190"/>
      <c r="I34" s="190"/>
      <c r="J34" s="11"/>
    </row>
    <row r="35" spans="1:10" ht="20.25" hidden="1" customHeight="1">
      <c r="A35" s="19" t="s">
        <v>125</v>
      </c>
      <c r="B35" s="11"/>
      <c r="C35" s="11"/>
      <c r="D35" s="11"/>
      <c r="E35" s="11"/>
      <c r="F35" s="11"/>
      <c r="G35" s="11"/>
      <c r="H35" s="11"/>
      <c r="I35" s="11"/>
      <c r="J35" s="11"/>
    </row>
    <row r="36" spans="1:10" ht="20.100000000000001" hidden="1" customHeight="1">
      <c r="A36" s="19"/>
      <c r="B36" s="11"/>
      <c r="C36" s="11"/>
      <c r="D36" s="11"/>
      <c r="E36" s="11"/>
      <c r="F36" s="11"/>
      <c r="G36" s="11"/>
      <c r="H36" s="11"/>
      <c r="I36" s="11"/>
      <c r="J36" s="11"/>
    </row>
    <row r="37" spans="1:10" ht="20.100000000000001" customHeight="1">
      <c r="A37" s="126"/>
      <c r="B37" s="127"/>
      <c r="C37" s="11"/>
      <c r="D37" s="11"/>
      <c r="E37" s="11"/>
      <c r="F37" s="11"/>
      <c r="G37" s="11"/>
      <c r="H37" s="11"/>
      <c r="I37" s="11"/>
      <c r="J37" s="11"/>
    </row>
    <row r="38" spans="1:10" ht="20.100000000000001" customHeight="1">
      <c r="A38" s="128"/>
      <c r="B38" s="126"/>
      <c r="C38" s="11"/>
      <c r="D38" s="11"/>
      <c r="E38" s="11"/>
      <c r="F38" s="11"/>
      <c r="G38" s="11"/>
      <c r="H38" s="11"/>
      <c r="I38" s="11"/>
      <c r="J38" s="11"/>
    </row>
    <row r="39" spans="1:10" ht="20.100000000000001" customHeight="1">
      <c r="A39" s="11"/>
      <c r="B39" s="11"/>
      <c r="C39" s="11"/>
      <c r="D39" s="11"/>
      <c r="E39" s="11"/>
      <c r="F39" s="11"/>
      <c r="G39" s="11"/>
      <c r="H39" s="11"/>
      <c r="I39" s="11"/>
      <c r="J39" s="11"/>
    </row>
    <row r="40" spans="1:10" ht="20.100000000000001" customHeight="1">
      <c r="A40" s="11"/>
      <c r="B40" s="11"/>
      <c r="C40" s="11"/>
      <c r="D40" s="11"/>
      <c r="E40" s="11"/>
      <c r="F40" s="11"/>
      <c r="G40" s="11"/>
      <c r="H40" s="11"/>
      <c r="I40" s="11"/>
      <c r="J40" s="11"/>
    </row>
    <row r="41" spans="1:10" ht="20.100000000000001" customHeight="1">
      <c r="A41" s="11"/>
      <c r="B41" s="11"/>
      <c r="C41" s="11"/>
      <c r="D41" s="11"/>
      <c r="E41" s="11"/>
      <c r="F41" s="11"/>
      <c r="G41" s="11"/>
      <c r="H41" s="11"/>
      <c r="I41" s="11"/>
      <c r="J41" s="11"/>
    </row>
    <row r="42" spans="1:10" ht="20.100000000000001" customHeight="1">
      <c r="A42" s="11"/>
      <c r="B42" s="11"/>
      <c r="C42" s="11"/>
      <c r="D42" s="11"/>
      <c r="E42" s="11"/>
      <c r="F42" s="11"/>
      <c r="G42" s="11"/>
      <c r="H42" s="11"/>
      <c r="I42" s="11"/>
      <c r="J42" s="11"/>
    </row>
    <row r="43" spans="1:10" ht="20.100000000000001" customHeight="1">
      <c r="A43" s="11"/>
      <c r="B43" s="11"/>
      <c r="C43" s="11"/>
      <c r="D43" s="11"/>
      <c r="E43" s="11"/>
      <c r="F43" s="11"/>
      <c r="G43" s="11"/>
      <c r="H43" s="11"/>
      <c r="I43" s="11"/>
      <c r="J43" s="11"/>
    </row>
    <row r="44" spans="1:10" ht="20.100000000000001" customHeight="1">
      <c r="A44" s="11"/>
      <c r="B44" s="11"/>
      <c r="C44" s="11"/>
      <c r="D44" s="11"/>
      <c r="E44" s="11"/>
      <c r="F44" s="11"/>
      <c r="G44" s="11"/>
      <c r="H44" s="11"/>
      <c r="I44" s="11"/>
      <c r="J44" s="11"/>
    </row>
    <row r="45" spans="1:10" ht="20.100000000000001" customHeight="1">
      <c r="A45" s="11"/>
      <c r="B45" s="11"/>
      <c r="C45" s="11"/>
      <c r="D45" s="11"/>
      <c r="E45" s="11"/>
      <c r="F45" s="11"/>
      <c r="G45" s="11"/>
      <c r="H45" s="11"/>
      <c r="I45" s="11"/>
      <c r="J45" s="11"/>
    </row>
    <row r="46" spans="1:10" ht="20.100000000000001" customHeight="1">
      <c r="A46" s="11"/>
      <c r="B46" s="11"/>
      <c r="C46" s="11"/>
      <c r="D46" s="11"/>
      <c r="E46" s="11"/>
      <c r="F46" s="11"/>
      <c r="G46" s="11"/>
      <c r="H46" s="11"/>
      <c r="I46" s="11"/>
      <c r="J46" s="11"/>
    </row>
    <row r="47" spans="1:10" ht="20.100000000000001" customHeight="1">
      <c r="A47" s="11"/>
      <c r="B47" s="11"/>
      <c r="C47" s="11"/>
      <c r="D47" s="11"/>
      <c r="E47" s="11"/>
      <c r="F47" s="11"/>
      <c r="G47" s="11"/>
      <c r="H47" s="11"/>
      <c r="I47" s="11"/>
      <c r="J47" s="11"/>
    </row>
    <row r="48" spans="1:10" ht="20.100000000000001" customHeight="1">
      <c r="A48" s="11"/>
      <c r="B48" s="11"/>
      <c r="C48" s="11"/>
      <c r="D48" s="11"/>
      <c r="E48" s="11"/>
      <c r="F48" s="11"/>
      <c r="G48" s="11"/>
      <c r="H48" s="11"/>
      <c r="I48" s="11"/>
      <c r="J48" s="11"/>
    </row>
    <row r="49" spans="1:10" ht="20.100000000000001" customHeight="1">
      <c r="A49" s="11"/>
      <c r="B49" s="11"/>
      <c r="C49" s="11"/>
      <c r="D49" s="11"/>
      <c r="E49" s="11"/>
      <c r="F49" s="11"/>
      <c r="G49" s="11"/>
      <c r="H49" s="11"/>
      <c r="I49" s="11"/>
      <c r="J49" s="11"/>
    </row>
    <row r="50" spans="1:10" ht="20.100000000000001" customHeight="1">
      <c r="A50" s="11"/>
      <c r="B50" s="11"/>
      <c r="C50" s="11"/>
      <c r="D50" s="11"/>
      <c r="E50" s="11"/>
      <c r="F50" s="11"/>
      <c r="G50" s="11"/>
      <c r="H50" s="11"/>
      <c r="I50" s="11"/>
      <c r="J50" s="11"/>
    </row>
    <row r="51" spans="1:10" ht="20.100000000000001" customHeight="1">
      <c r="A51" s="11"/>
      <c r="B51" s="11"/>
      <c r="C51" s="11"/>
      <c r="D51" s="11"/>
      <c r="E51" s="11"/>
      <c r="F51" s="11"/>
      <c r="G51" s="11"/>
      <c r="H51" s="11"/>
      <c r="I51" s="11"/>
      <c r="J51" s="11"/>
    </row>
    <row r="52" spans="1:10" ht="20.100000000000001" customHeight="1">
      <c r="A52" s="11"/>
      <c r="B52" s="11"/>
      <c r="C52" s="11"/>
      <c r="D52" s="11"/>
      <c r="E52" s="11"/>
      <c r="F52" s="11"/>
      <c r="G52" s="11"/>
      <c r="H52" s="11"/>
      <c r="I52" s="11"/>
      <c r="J52" s="11"/>
    </row>
    <row r="53" spans="1:10" ht="20.100000000000001" customHeight="1">
      <c r="A53" s="11"/>
      <c r="B53" s="11"/>
      <c r="C53" s="11"/>
      <c r="D53" s="11"/>
      <c r="E53" s="11"/>
      <c r="F53" s="11"/>
      <c r="G53" s="11"/>
      <c r="H53" s="11"/>
      <c r="I53" s="11"/>
      <c r="J53" s="11"/>
    </row>
    <row r="54" spans="1:10" ht="20.100000000000001" customHeight="1">
      <c r="A54" s="11"/>
      <c r="B54" s="11"/>
      <c r="C54" s="11"/>
      <c r="D54" s="11"/>
      <c r="E54" s="11"/>
      <c r="F54" s="11"/>
      <c r="G54" s="11"/>
      <c r="H54" s="11"/>
      <c r="I54" s="11"/>
      <c r="J54" s="11"/>
    </row>
    <row r="55" spans="1:10" ht="20.100000000000001" customHeight="1">
      <c r="A55" s="11"/>
      <c r="B55" s="11"/>
      <c r="C55" s="11"/>
      <c r="D55" s="11"/>
      <c r="E55" s="11"/>
      <c r="F55" s="11"/>
      <c r="G55" s="11"/>
      <c r="H55" s="11"/>
      <c r="I55" s="11"/>
      <c r="J55" s="11"/>
    </row>
    <row r="56" spans="1:10" ht="20.100000000000001" customHeight="1">
      <c r="A56" s="11"/>
      <c r="B56" s="11"/>
      <c r="C56" s="11"/>
      <c r="D56" s="11"/>
      <c r="E56" s="11"/>
      <c r="F56" s="11"/>
      <c r="G56" s="11"/>
      <c r="H56" s="11"/>
      <c r="I56" s="11"/>
      <c r="J56" s="11"/>
    </row>
    <row r="57" spans="1:10" ht="20.100000000000001" customHeight="1">
      <c r="A57" s="11"/>
      <c r="B57" s="11"/>
      <c r="C57" s="11"/>
      <c r="D57" s="11"/>
      <c r="E57" s="11"/>
      <c r="F57" s="11"/>
      <c r="G57" s="11"/>
      <c r="H57" s="11"/>
      <c r="I57" s="11"/>
      <c r="J57" s="11"/>
    </row>
    <row r="58" spans="1:10" ht="20.100000000000001" customHeight="1">
      <c r="A58" s="11"/>
      <c r="B58" s="11"/>
      <c r="C58" s="11"/>
      <c r="D58" s="11"/>
      <c r="E58" s="11"/>
      <c r="F58" s="11"/>
      <c r="G58" s="11"/>
      <c r="H58" s="11"/>
      <c r="I58" s="11"/>
      <c r="J58" s="11"/>
    </row>
    <row r="59" spans="1:10" ht="20.100000000000001" customHeight="1">
      <c r="A59" s="11"/>
      <c r="B59" s="11"/>
      <c r="C59" s="11"/>
      <c r="D59" s="11"/>
      <c r="E59" s="11"/>
      <c r="F59" s="11"/>
      <c r="G59" s="11"/>
      <c r="H59" s="11"/>
      <c r="I59" s="11"/>
      <c r="J59" s="11"/>
    </row>
    <row r="60" spans="1:10" ht="20.100000000000001" customHeight="1">
      <c r="A60" s="11"/>
      <c r="B60" s="11"/>
      <c r="C60" s="11"/>
      <c r="D60" s="11"/>
      <c r="E60" s="11"/>
      <c r="F60" s="11"/>
      <c r="G60" s="11"/>
      <c r="H60" s="11"/>
      <c r="I60" s="11"/>
      <c r="J60" s="11"/>
    </row>
    <row r="61" spans="1:10" ht="20.100000000000001" customHeight="1">
      <c r="A61" s="11"/>
      <c r="B61" s="11"/>
      <c r="C61" s="11"/>
      <c r="D61" s="11"/>
      <c r="E61" s="11"/>
      <c r="F61" s="11"/>
      <c r="G61" s="11"/>
      <c r="H61" s="11"/>
      <c r="I61" s="11"/>
      <c r="J61" s="11"/>
    </row>
    <row r="62" spans="1:10" ht="20.100000000000001" customHeight="1">
      <c r="A62" s="11"/>
      <c r="B62" s="11"/>
      <c r="C62" s="11"/>
      <c r="D62" s="11"/>
      <c r="E62" s="11"/>
      <c r="F62" s="11"/>
      <c r="G62" s="11"/>
      <c r="H62" s="11"/>
      <c r="I62" s="11"/>
      <c r="J62" s="11"/>
    </row>
    <row r="63" spans="1:10" ht="20.100000000000001" customHeight="1">
      <c r="A63" s="11"/>
      <c r="B63" s="11"/>
      <c r="C63" s="11"/>
      <c r="D63" s="11"/>
      <c r="E63" s="11"/>
      <c r="F63" s="11"/>
      <c r="G63" s="11"/>
      <c r="H63" s="11"/>
      <c r="I63" s="11"/>
      <c r="J63" s="11"/>
    </row>
    <row r="64" spans="1:10" ht="20.100000000000001" customHeight="1">
      <c r="A64" s="11"/>
      <c r="B64" s="11"/>
      <c r="C64" s="11"/>
      <c r="D64" s="11"/>
      <c r="E64" s="11"/>
      <c r="F64" s="11"/>
      <c r="G64" s="11"/>
      <c r="H64" s="11"/>
      <c r="I64" s="11"/>
      <c r="J64" s="11"/>
    </row>
    <row r="65" spans="1:10" ht="20.100000000000001" customHeight="1">
      <c r="A65" s="11"/>
      <c r="B65" s="11"/>
      <c r="C65" s="11"/>
      <c r="D65" s="11"/>
      <c r="E65" s="11"/>
      <c r="F65" s="11"/>
      <c r="G65" s="11"/>
      <c r="H65" s="11"/>
      <c r="I65" s="11"/>
      <c r="J65" s="11"/>
    </row>
    <row r="66" spans="1:10" ht="20.100000000000001" customHeight="1">
      <c r="A66" s="11"/>
      <c r="B66" s="11"/>
      <c r="C66" s="11"/>
      <c r="D66" s="11"/>
      <c r="E66" s="11"/>
      <c r="F66" s="11"/>
      <c r="G66" s="11"/>
      <c r="H66" s="11"/>
      <c r="I66" s="11"/>
      <c r="J66" s="11"/>
    </row>
    <row r="67" spans="1:10" ht="20.100000000000001" customHeight="1">
      <c r="A67" s="11"/>
      <c r="B67" s="11"/>
      <c r="C67" s="11"/>
      <c r="D67" s="11"/>
      <c r="E67" s="11"/>
      <c r="F67" s="11"/>
      <c r="G67" s="11"/>
      <c r="H67" s="11"/>
      <c r="I67" s="11"/>
      <c r="J67" s="11"/>
    </row>
    <row r="68" spans="1:10" ht="20.100000000000001" customHeight="1">
      <c r="A68" s="11"/>
      <c r="B68" s="11"/>
      <c r="C68" s="11"/>
      <c r="D68" s="11"/>
      <c r="E68" s="11"/>
      <c r="F68" s="11"/>
      <c r="G68" s="11"/>
      <c r="H68" s="11"/>
      <c r="I68" s="11"/>
      <c r="J68" s="11"/>
    </row>
    <row r="69" spans="1:10" ht="20.100000000000001" customHeight="1">
      <c r="A69" s="11"/>
      <c r="B69" s="11"/>
      <c r="C69" s="11"/>
      <c r="D69" s="11"/>
      <c r="E69" s="11"/>
      <c r="F69" s="11"/>
      <c r="G69" s="11"/>
      <c r="H69" s="11"/>
      <c r="I69" s="11"/>
      <c r="J69" s="11"/>
    </row>
    <row r="70" spans="1:10" ht="20.100000000000001" customHeight="1">
      <c r="A70" s="11"/>
      <c r="B70" s="11"/>
      <c r="C70" s="11"/>
      <c r="D70" s="11"/>
      <c r="E70" s="11"/>
      <c r="F70" s="11"/>
      <c r="G70" s="11"/>
      <c r="H70" s="11"/>
      <c r="I70" s="11"/>
      <c r="J70" s="11"/>
    </row>
    <row r="71" spans="1:10" ht="20.100000000000001" customHeight="1">
      <c r="A71" s="11"/>
      <c r="B71" s="11"/>
      <c r="C71" s="11"/>
      <c r="D71" s="11"/>
      <c r="E71" s="11"/>
      <c r="F71" s="11"/>
      <c r="G71" s="11"/>
      <c r="H71" s="11"/>
      <c r="I71" s="11"/>
      <c r="J71" s="11"/>
    </row>
    <row r="72" spans="1:10" ht="20.100000000000001" customHeight="1">
      <c r="A72" s="11"/>
      <c r="B72" s="11"/>
      <c r="C72" s="11"/>
      <c r="D72" s="11"/>
      <c r="E72" s="11"/>
      <c r="F72" s="11"/>
      <c r="G72" s="11"/>
      <c r="H72" s="11"/>
      <c r="I72" s="11"/>
      <c r="J72" s="11"/>
    </row>
    <row r="73" spans="1:10" ht="20.100000000000001" customHeight="1">
      <c r="A73" s="11"/>
      <c r="B73" s="11"/>
      <c r="C73" s="11"/>
      <c r="D73" s="11"/>
      <c r="E73" s="11"/>
      <c r="F73" s="11"/>
      <c r="G73" s="11"/>
      <c r="H73" s="11"/>
      <c r="I73" s="11"/>
      <c r="J73" s="11"/>
    </row>
    <row r="74" spans="1:10" ht="20.100000000000001" customHeight="1">
      <c r="A74" s="11"/>
      <c r="B74" s="11"/>
      <c r="C74" s="11"/>
      <c r="D74" s="11"/>
      <c r="E74" s="11"/>
      <c r="F74" s="11"/>
      <c r="G74" s="11"/>
      <c r="H74" s="11"/>
      <c r="I74" s="11"/>
      <c r="J74" s="11"/>
    </row>
    <row r="75" spans="1:10" ht="20.100000000000001" customHeight="1"/>
    <row r="76" spans="1:10" ht="20.100000000000001" customHeight="1"/>
    <row r="77" spans="1:10" ht="20.100000000000001" customHeight="1"/>
    <row r="78" spans="1:10" ht="20.100000000000001" customHeight="1"/>
    <row r="79" spans="1:10" ht="20.100000000000001" customHeight="1"/>
    <row r="80" spans="1:10" ht="20.100000000000001" customHeight="1"/>
    <row r="81" ht="20.100000000000001" customHeight="1"/>
    <row r="82" ht="20.100000000000001" customHeight="1"/>
    <row r="83" ht="20.100000000000001" customHeight="1"/>
    <row r="84" ht="20.100000000000001" customHeight="1"/>
    <row r="85" ht="20.100000000000001" customHeight="1"/>
    <row r="86" ht="20.100000000000001" customHeight="1"/>
    <row r="87" ht="20.100000000000001" customHeight="1"/>
    <row r="88" ht="20.100000000000001" customHeight="1"/>
    <row r="89" ht="20.100000000000001" customHeight="1"/>
    <row r="90" ht="20.100000000000001" customHeight="1"/>
    <row r="91" ht="20.100000000000001" customHeight="1"/>
    <row r="92" ht="20.100000000000001" customHeight="1"/>
    <row r="93" ht="20.100000000000001" customHeight="1"/>
    <row r="94" ht="20.100000000000001" customHeight="1"/>
    <row r="95" ht="20.100000000000001" customHeight="1"/>
    <row r="9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row r="112" ht="20.100000000000001" customHeight="1"/>
    <row r="113" ht="20.100000000000001" customHeight="1"/>
    <row r="114" ht="20.100000000000001" customHeight="1"/>
    <row r="115" ht="20.100000000000001" customHeight="1"/>
    <row r="116" ht="20.100000000000001" customHeight="1"/>
    <row r="117" ht="20.100000000000001" customHeight="1"/>
    <row r="118" ht="20.100000000000001" customHeight="1"/>
    <row r="119" ht="20.100000000000001" customHeight="1"/>
    <row r="120" ht="20.100000000000001" customHeight="1"/>
    <row r="121" ht="20.100000000000001" customHeight="1"/>
    <row r="122" ht="20.100000000000001" customHeight="1"/>
    <row r="123" ht="20.100000000000001" customHeight="1"/>
    <row r="124" ht="20.100000000000001" customHeight="1"/>
    <row r="125" ht="20.100000000000001" customHeight="1"/>
    <row r="126" ht="20.100000000000001" customHeight="1"/>
    <row r="127" ht="20.100000000000001" customHeight="1"/>
    <row r="128" ht="20.100000000000001" customHeight="1"/>
    <row r="129" ht="20.100000000000001" customHeight="1"/>
    <row r="130" ht="20.100000000000001" customHeight="1"/>
    <row r="131" ht="20.100000000000001" customHeight="1"/>
    <row r="132" ht="20.100000000000001" customHeight="1"/>
    <row r="133" ht="20.100000000000001" customHeight="1"/>
    <row r="134" ht="20.100000000000001" customHeight="1"/>
    <row r="135" ht="20.100000000000001" customHeight="1"/>
    <row r="136" ht="20.100000000000001" customHeight="1"/>
    <row r="137" ht="20.100000000000001" customHeight="1"/>
    <row r="138" ht="20.100000000000001" customHeight="1"/>
    <row r="139" ht="20.100000000000001" customHeight="1"/>
    <row r="140" ht="20.100000000000001" customHeight="1"/>
    <row r="141" ht="20.100000000000001" customHeight="1"/>
    <row r="142" ht="20.100000000000001" customHeight="1"/>
    <row r="143" ht="20.100000000000001" customHeight="1"/>
    <row r="144" ht="20.100000000000001" customHeight="1"/>
    <row r="145" ht="20.100000000000001" customHeight="1"/>
    <row r="146" ht="20.100000000000001" customHeight="1"/>
    <row r="147" ht="20.100000000000001" customHeight="1"/>
    <row r="148" ht="20.100000000000001" customHeight="1"/>
    <row r="149" ht="20.100000000000001" customHeight="1"/>
    <row r="150" ht="20.100000000000001" customHeight="1"/>
    <row r="151" ht="20.100000000000001" customHeight="1"/>
    <row r="152" ht="20.100000000000001" customHeight="1"/>
    <row r="153" ht="20.100000000000001" customHeight="1"/>
    <row r="154" ht="20.100000000000001" customHeight="1"/>
    <row r="155" ht="20.100000000000001" customHeight="1"/>
    <row r="156" ht="20.100000000000001" customHeight="1"/>
    <row r="157" ht="20.100000000000001" customHeight="1"/>
    <row r="158" ht="20.100000000000001" customHeight="1"/>
    <row r="159" ht="20.100000000000001" customHeight="1"/>
    <row r="160" ht="20.100000000000001" customHeight="1"/>
    <row r="161" ht="20.100000000000001" customHeight="1"/>
    <row r="162" ht="20.100000000000001" customHeight="1"/>
    <row r="163" ht="20.100000000000001" customHeight="1"/>
    <row r="164" ht="20.100000000000001" customHeight="1"/>
    <row r="165" ht="20.100000000000001" customHeight="1"/>
    <row r="166" ht="20.100000000000001" customHeight="1"/>
    <row r="167" ht="20.100000000000001" customHeight="1"/>
    <row r="168" ht="20.100000000000001" customHeight="1"/>
    <row r="169" ht="20.100000000000001" customHeight="1"/>
    <row r="170" ht="20.100000000000001" customHeight="1"/>
    <row r="171" ht="20.100000000000001" customHeight="1"/>
    <row r="172" ht="20.100000000000001" customHeight="1"/>
    <row r="173" ht="20.100000000000001" customHeight="1"/>
    <row r="174" ht="20.100000000000001" customHeight="1"/>
    <row r="175" ht="20.100000000000001" customHeight="1"/>
    <row r="176"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row r="281" ht="20.100000000000001" customHeight="1"/>
    <row r="282" ht="20.100000000000001" customHeight="1"/>
    <row r="283" ht="20.100000000000001" customHeight="1"/>
    <row r="284" ht="20.100000000000001" customHeight="1"/>
    <row r="285" ht="20.100000000000001" customHeight="1"/>
    <row r="286" ht="20.100000000000001" customHeight="1"/>
    <row r="287" ht="20.100000000000001" customHeight="1"/>
    <row r="288" ht="20.100000000000001" customHeight="1"/>
    <row r="289" ht="20.100000000000001" customHeight="1"/>
    <row r="290" ht="20.100000000000001" customHeight="1"/>
    <row r="291" ht="20.100000000000001" customHeight="1"/>
    <row r="292" ht="20.100000000000001" customHeight="1"/>
    <row r="293" ht="20.100000000000001" customHeight="1"/>
    <row r="294" ht="20.100000000000001" customHeight="1"/>
    <row r="295" ht="20.100000000000001" customHeight="1"/>
    <row r="296" ht="20.100000000000001" customHeight="1"/>
    <row r="297" ht="20.100000000000001" customHeight="1"/>
    <row r="298" ht="20.100000000000001" customHeight="1"/>
    <row r="299" ht="20.100000000000001" customHeight="1"/>
    <row r="300" ht="20.100000000000001" customHeight="1"/>
    <row r="301" ht="20.100000000000001" customHeight="1"/>
    <row r="302" ht="20.100000000000001" customHeight="1"/>
    <row r="303" ht="20.100000000000001" customHeight="1"/>
  </sheetData>
  <pageMargins left="0.98425196850393704" right="0.98425196850393704" top="0.94488188976377996" bottom="1.49606299212598" header="0.511811023622047" footer="1.1811023622047201"/>
  <pageSetup paperSize="9" firstPageNumber="430"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53DE3"/>
  </sheetPr>
  <dimension ref="A1:F190"/>
  <sheetViews>
    <sheetView workbookViewId="0">
      <selection activeCell="K12" sqref="K12"/>
    </sheetView>
  </sheetViews>
  <sheetFormatPr defaultRowHeight="14.25"/>
  <cols>
    <col min="1" max="1" width="13.7109375" style="356" customWidth="1"/>
    <col min="2" max="2" width="12.5703125" style="356" customWidth="1"/>
    <col min="3" max="5" width="17.5703125" style="356" customWidth="1"/>
    <col min="6" max="6" width="10.42578125" style="356" customWidth="1"/>
    <col min="7" max="16384" width="9.140625" style="27"/>
  </cols>
  <sheetData>
    <row r="1" spans="1:6" s="3" customFormat="1" ht="24" customHeight="1">
      <c r="A1" s="1" t="s">
        <v>713</v>
      </c>
      <c r="B1" s="356"/>
      <c r="C1" s="356"/>
      <c r="D1" s="356"/>
      <c r="E1" s="356"/>
      <c r="F1" s="356"/>
    </row>
    <row r="2" spans="1:6" s="3" customFormat="1" ht="20.100000000000001" customHeight="1">
      <c r="A2" s="4" t="s">
        <v>501</v>
      </c>
      <c r="B2" s="356"/>
      <c r="C2" s="356"/>
      <c r="D2" s="356"/>
      <c r="E2" s="356"/>
      <c r="F2" s="356"/>
    </row>
    <row r="3" spans="1:6" s="3" customFormat="1" ht="20.100000000000001" customHeight="1">
      <c r="A3" s="378"/>
      <c r="B3" s="356"/>
      <c r="C3" s="378"/>
      <c r="D3" s="378"/>
      <c r="E3" s="378"/>
      <c r="F3" s="356"/>
    </row>
    <row r="4" spans="1:6" s="10" customFormat="1" ht="20.100000000000001" customHeight="1">
      <c r="A4" s="356"/>
      <c r="B4" s="386" t="s">
        <v>377</v>
      </c>
      <c r="C4" s="525" t="s">
        <v>764</v>
      </c>
      <c r="D4" s="525"/>
      <c r="E4" s="525"/>
      <c r="F4" s="356"/>
    </row>
    <row r="5" spans="1:6" s="10" customFormat="1" ht="16.5" customHeight="1">
      <c r="A5" s="356"/>
      <c r="B5" s="473" t="s">
        <v>502</v>
      </c>
      <c r="C5" s="356" t="s">
        <v>503</v>
      </c>
      <c r="D5" s="356" t="s">
        <v>504</v>
      </c>
      <c r="E5" s="356" t="s">
        <v>505</v>
      </c>
      <c r="F5" s="356"/>
    </row>
    <row r="6" spans="1:6" s="10" customFormat="1" ht="20.100000000000001" customHeight="1">
      <c r="A6" s="387"/>
      <c r="B6" s="378"/>
      <c r="C6" s="388" t="s">
        <v>506</v>
      </c>
      <c r="D6" s="388" t="s">
        <v>507</v>
      </c>
      <c r="E6" s="388" t="s">
        <v>508</v>
      </c>
      <c r="F6" s="356"/>
    </row>
    <row r="7" spans="1:6" s="10" customFormat="1" ht="21.75" customHeight="1">
      <c r="A7" s="383"/>
      <c r="B7" s="532" t="s">
        <v>509</v>
      </c>
      <c r="C7" s="532"/>
      <c r="D7" s="532"/>
      <c r="E7" s="532"/>
      <c r="F7" s="356"/>
    </row>
    <row r="8" spans="1:6" s="11" customFormat="1" ht="21.75" customHeight="1">
      <c r="A8" s="356">
        <v>2010</v>
      </c>
      <c r="B8" s="380">
        <f>C8+D8+E8</f>
        <v>4740</v>
      </c>
      <c r="C8" s="380">
        <v>3500</v>
      </c>
      <c r="D8" s="380">
        <v>1240</v>
      </c>
      <c r="E8" s="364">
        <v>0</v>
      </c>
      <c r="F8" s="356"/>
    </row>
    <row r="9" spans="1:6" s="11" customFormat="1" ht="21.75" customHeight="1">
      <c r="A9" s="356">
        <v>2011</v>
      </c>
      <c r="B9" s="380">
        <f t="shared" ref="B9:B18" si="0">C9+D9+E9</f>
        <v>4261</v>
      </c>
      <c r="C9" s="380">
        <v>4097</v>
      </c>
      <c r="D9" s="380">
        <v>164</v>
      </c>
      <c r="E9" s="364">
        <v>0</v>
      </c>
      <c r="F9" s="356"/>
    </row>
    <row r="10" spans="1:6" s="11" customFormat="1" ht="21.75" customHeight="1">
      <c r="A10" s="356">
        <v>2012</v>
      </c>
      <c r="B10" s="380">
        <f t="shared" si="0"/>
        <v>3890</v>
      </c>
      <c r="C10" s="380">
        <v>3604</v>
      </c>
      <c r="D10" s="380">
        <v>286</v>
      </c>
      <c r="E10" s="364">
        <v>0</v>
      </c>
      <c r="F10" s="356"/>
    </row>
    <row r="11" spans="1:6" s="11" customFormat="1" ht="21.75" customHeight="1">
      <c r="A11" s="356">
        <v>2013</v>
      </c>
      <c r="B11" s="380">
        <f t="shared" si="0"/>
        <v>2520</v>
      </c>
      <c r="C11" s="380">
        <v>2356</v>
      </c>
      <c r="D11" s="380">
        <v>164</v>
      </c>
      <c r="E11" s="364">
        <v>0</v>
      </c>
      <c r="F11" s="356"/>
    </row>
    <row r="12" spans="1:6" s="11" customFormat="1" ht="21.75" customHeight="1">
      <c r="A12" s="356">
        <v>2014</v>
      </c>
      <c r="B12" s="380">
        <f t="shared" si="0"/>
        <v>2851</v>
      </c>
      <c r="C12" s="380">
        <v>2681</v>
      </c>
      <c r="D12" s="380">
        <v>170</v>
      </c>
      <c r="E12" s="364">
        <v>0</v>
      </c>
      <c r="F12" s="356"/>
    </row>
    <row r="13" spans="1:6" s="11" customFormat="1" ht="21.75" customHeight="1">
      <c r="A13" s="356">
        <v>2015</v>
      </c>
      <c r="B13" s="380">
        <f t="shared" si="0"/>
        <v>2391</v>
      </c>
      <c r="C13" s="380">
        <v>2231</v>
      </c>
      <c r="D13" s="380">
        <v>160</v>
      </c>
      <c r="E13" s="364">
        <v>0</v>
      </c>
      <c r="F13" s="356"/>
    </row>
    <row r="14" spans="1:6" s="11" customFormat="1" ht="21.75" customHeight="1">
      <c r="A14" s="356">
        <v>2016</v>
      </c>
      <c r="B14" s="380">
        <f t="shared" si="0"/>
        <v>1244</v>
      </c>
      <c r="C14" s="380">
        <v>1023</v>
      </c>
      <c r="D14" s="380">
        <v>221</v>
      </c>
      <c r="E14" s="364">
        <v>0</v>
      </c>
      <c r="F14" s="356"/>
    </row>
    <row r="15" spans="1:6" s="11" customFormat="1" ht="21.75" customHeight="1">
      <c r="A15" s="356">
        <v>2017</v>
      </c>
      <c r="B15" s="380">
        <f t="shared" si="0"/>
        <v>2501.2000000000003</v>
      </c>
      <c r="C15" s="380">
        <v>1850.7</v>
      </c>
      <c r="D15" s="380">
        <v>615.1</v>
      </c>
      <c r="E15" s="356">
        <v>35.4</v>
      </c>
      <c r="F15" s="356"/>
    </row>
    <row r="16" spans="1:6" s="11" customFormat="1" ht="21.75" customHeight="1">
      <c r="A16" s="356">
        <v>2018</v>
      </c>
      <c r="B16" s="380">
        <f t="shared" si="0"/>
        <v>2230.1000000000004</v>
      </c>
      <c r="C16" s="380">
        <v>2041.4</v>
      </c>
      <c r="D16" s="380">
        <v>187.8</v>
      </c>
      <c r="E16" s="356">
        <v>0.9</v>
      </c>
      <c r="F16" s="356"/>
    </row>
    <row r="17" spans="1:6" s="11" customFormat="1" ht="21.75" customHeight="1">
      <c r="A17" s="356">
        <v>2019</v>
      </c>
      <c r="B17" s="380">
        <f t="shared" si="0"/>
        <v>1702.1</v>
      </c>
      <c r="C17" s="380">
        <v>1400.3</v>
      </c>
      <c r="D17" s="380">
        <v>235.8</v>
      </c>
      <c r="E17" s="356">
        <v>66</v>
      </c>
      <c r="F17" s="356"/>
    </row>
    <row r="18" spans="1:6" s="11" customFormat="1" ht="21.75" customHeight="1">
      <c r="A18" s="356">
        <v>2020</v>
      </c>
      <c r="B18" s="380">
        <f t="shared" si="0"/>
        <v>1388.3</v>
      </c>
      <c r="C18" s="380">
        <v>1269.5999999999999</v>
      </c>
      <c r="D18" s="380">
        <v>118.7</v>
      </c>
      <c r="E18" s="364">
        <v>0</v>
      </c>
      <c r="F18" s="356"/>
    </row>
    <row r="19" spans="1:6" s="11" customFormat="1" ht="21.75" customHeight="1">
      <c r="A19" s="356"/>
      <c r="B19" s="530" t="s">
        <v>398</v>
      </c>
      <c r="C19" s="530"/>
      <c r="D19" s="530"/>
      <c r="E19" s="530"/>
      <c r="F19" s="356"/>
    </row>
    <row r="20" spans="1:6" s="11" customFormat="1" ht="21.75" customHeight="1">
      <c r="A20" s="356"/>
      <c r="B20" s="534" t="s">
        <v>763</v>
      </c>
      <c r="C20" s="534"/>
      <c r="D20" s="534"/>
      <c r="E20" s="534"/>
      <c r="F20" s="356"/>
    </row>
    <row r="21" spans="1:6" s="11" customFormat="1" ht="21.75" customHeight="1">
      <c r="A21" s="356">
        <v>2010</v>
      </c>
      <c r="B21" s="381">
        <v>209.36</v>
      </c>
      <c r="C21" s="381">
        <v>309.73</v>
      </c>
      <c r="D21" s="381">
        <v>113.35</v>
      </c>
      <c r="E21" s="364">
        <v>0</v>
      </c>
      <c r="F21" s="356"/>
    </row>
    <row r="22" spans="1:6" s="11" customFormat="1" ht="21.75" customHeight="1">
      <c r="A22" s="356">
        <v>2011</v>
      </c>
      <c r="B22" s="381">
        <f t="shared" ref="B22:D23" si="1">B9/B8*100</f>
        <v>89.894514767932492</v>
      </c>
      <c r="C22" s="381">
        <f t="shared" si="1"/>
        <v>117.05714285714286</v>
      </c>
      <c r="D22" s="381">
        <f t="shared" si="1"/>
        <v>13.225806451612904</v>
      </c>
      <c r="E22" s="364">
        <v>0</v>
      </c>
      <c r="F22" s="356"/>
    </row>
    <row r="23" spans="1:6" s="11" customFormat="1" ht="21.75" customHeight="1">
      <c r="A23" s="356">
        <v>2012</v>
      </c>
      <c r="B23" s="381">
        <f t="shared" si="1"/>
        <v>91.293123679887358</v>
      </c>
      <c r="C23" s="381">
        <f t="shared" si="1"/>
        <v>87.966804979253112</v>
      </c>
      <c r="D23" s="381">
        <f t="shared" si="1"/>
        <v>174.39024390243901</v>
      </c>
      <c r="E23" s="364">
        <v>0</v>
      </c>
      <c r="F23" s="356"/>
    </row>
    <row r="24" spans="1:6" s="11" customFormat="1" ht="21.75" customHeight="1">
      <c r="A24" s="356">
        <v>2013</v>
      </c>
      <c r="B24" s="381">
        <f t="shared" ref="B24:D31" si="2">B11/B10%</f>
        <v>64.781491002570689</v>
      </c>
      <c r="C24" s="381">
        <f t="shared" si="2"/>
        <v>65.371809100998888</v>
      </c>
      <c r="D24" s="381">
        <f t="shared" si="2"/>
        <v>57.342657342657347</v>
      </c>
      <c r="E24" s="364">
        <v>0</v>
      </c>
      <c r="F24" s="356"/>
    </row>
    <row r="25" spans="1:6" s="11" customFormat="1" ht="21.75" customHeight="1">
      <c r="A25" s="356">
        <v>2014</v>
      </c>
      <c r="B25" s="381">
        <f t="shared" si="2"/>
        <v>113.13492063492063</v>
      </c>
      <c r="C25" s="381">
        <f t="shared" si="2"/>
        <v>113.79456706281834</v>
      </c>
      <c r="D25" s="381">
        <f t="shared" si="2"/>
        <v>103.65853658536587</v>
      </c>
      <c r="E25" s="364">
        <v>0</v>
      </c>
      <c r="F25" s="356"/>
    </row>
    <row r="26" spans="1:6" s="11" customFormat="1" ht="21.75" customHeight="1">
      <c r="A26" s="356">
        <v>2015</v>
      </c>
      <c r="B26" s="381">
        <f t="shared" si="2"/>
        <v>83.865310417397396</v>
      </c>
      <c r="C26" s="381">
        <f t="shared" si="2"/>
        <v>83.215218202163371</v>
      </c>
      <c r="D26" s="381">
        <f t="shared" si="2"/>
        <v>94.117647058823536</v>
      </c>
      <c r="E26" s="364">
        <v>0</v>
      </c>
      <c r="F26" s="356"/>
    </row>
    <row r="27" spans="1:6" s="10" customFormat="1" ht="21.75" customHeight="1">
      <c r="A27" s="356">
        <v>2016</v>
      </c>
      <c r="B27" s="381">
        <f>B14/B13%</f>
        <v>52.028439983270594</v>
      </c>
      <c r="C27" s="381">
        <f t="shared" si="2"/>
        <v>45.853877185118783</v>
      </c>
      <c r="D27" s="381">
        <f t="shared" si="2"/>
        <v>138.125</v>
      </c>
      <c r="E27" s="364">
        <v>0</v>
      </c>
      <c r="F27" s="356"/>
    </row>
    <row r="28" spans="1:6" s="10" customFormat="1" ht="21.75" customHeight="1">
      <c r="A28" s="356">
        <v>2017</v>
      </c>
      <c r="B28" s="381">
        <f>B15/B14%</f>
        <v>201.06109324758845</v>
      </c>
      <c r="C28" s="381">
        <f t="shared" si="2"/>
        <v>180.90909090909091</v>
      </c>
      <c r="D28" s="381">
        <f t="shared" si="2"/>
        <v>278.32579185520365</v>
      </c>
      <c r="E28" s="364">
        <v>0</v>
      </c>
      <c r="F28" s="356"/>
    </row>
    <row r="29" spans="1:6" s="10" customFormat="1" ht="21.75" customHeight="1">
      <c r="A29" s="356">
        <v>2018</v>
      </c>
      <c r="B29" s="381">
        <f>B16/B15%</f>
        <v>89.161202622741087</v>
      </c>
      <c r="C29" s="381">
        <f t="shared" si="2"/>
        <v>110.30420921813368</v>
      </c>
      <c r="D29" s="381">
        <f t="shared" si="2"/>
        <v>30.531620874654532</v>
      </c>
      <c r="E29" s="381">
        <v>2.5423728813559325</v>
      </c>
      <c r="F29" s="356"/>
    </row>
    <row r="30" spans="1:6" s="10" customFormat="1" ht="21.75" customHeight="1">
      <c r="A30" s="356">
        <v>2019</v>
      </c>
      <c r="B30" s="381">
        <f>B17/B16%</f>
        <v>76.32393166225728</v>
      </c>
      <c r="C30" s="381">
        <f t="shared" si="2"/>
        <v>68.595081806603304</v>
      </c>
      <c r="D30" s="381">
        <f t="shared" si="2"/>
        <v>125.5591054313099</v>
      </c>
      <c r="E30" s="381">
        <v>7333.3333333333321</v>
      </c>
      <c r="F30" s="356"/>
    </row>
    <row r="31" spans="1:6" s="10" customFormat="1" ht="21.75" customHeight="1">
      <c r="A31" s="356">
        <v>2020</v>
      </c>
      <c r="B31" s="381">
        <f>B18/B17%</f>
        <v>81.563950414194224</v>
      </c>
      <c r="C31" s="381">
        <f t="shared" si="2"/>
        <v>90.666285795900876</v>
      </c>
      <c r="D31" s="381">
        <f t="shared" si="2"/>
        <v>50.339270568278202</v>
      </c>
      <c r="E31" s="364">
        <v>0</v>
      </c>
      <c r="F31" s="356"/>
    </row>
    <row r="32" spans="1:6" s="10" customFormat="1">
      <c r="A32" s="387"/>
      <c r="B32" s="387"/>
      <c r="C32" s="387"/>
      <c r="D32" s="387"/>
      <c r="E32" s="387"/>
      <c r="F32" s="356"/>
    </row>
    <row r="33" spans="1:6" ht="20.100000000000001" customHeight="1"/>
    <row r="34" spans="1:6" ht="20.100000000000001" customHeight="1"/>
    <row r="35" spans="1:6" s="10" customFormat="1">
      <c r="A35" s="356"/>
      <c r="B35" s="356"/>
      <c r="C35" s="356"/>
      <c r="D35" s="356"/>
      <c r="E35" s="356"/>
      <c r="F35" s="356"/>
    </row>
    <row r="36" spans="1:6" s="10" customFormat="1">
      <c r="A36" s="356"/>
      <c r="B36" s="356"/>
      <c r="C36" s="356"/>
      <c r="D36" s="356"/>
      <c r="E36" s="356"/>
      <c r="F36" s="356"/>
    </row>
    <row r="37" spans="1:6" s="10" customFormat="1">
      <c r="A37" s="356"/>
      <c r="B37" s="356"/>
      <c r="C37" s="356"/>
      <c r="D37" s="356"/>
      <c r="E37" s="356"/>
      <c r="F37" s="356"/>
    </row>
    <row r="38" spans="1:6" s="10" customFormat="1">
      <c r="A38" s="356"/>
      <c r="B38" s="356"/>
      <c r="C38" s="356"/>
      <c r="D38" s="356"/>
      <c r="E38" s="356"/>
      <c r="F38" s="356"/>
    </row>
    <row r="39" spans="1:6" s="10" customFormat="1">
      <c r="A39" s="356"/>
      <c r="B39" s="356"/>
      <c r="C39" s="356"/>
      <c r="D39" s="356"/>
      <c r="E39" s="356"/>
      <c r="F39" s="356"/>
    </row>
    <row r="40" spans="1:6" s="10" customFormat="1">
      <c r="A40" s="356"/>
      <c r="B40" s="356"/>
      <c r="C40" s="356"/>
      <c r="D40" s="356"/>
      <c r="E40" s="356"/>
      <c r="F40" s="356"/>
    </row>
    <row r="41" spans="1:6" s="10" customFormat="1">
      <c r="A41" s="356"/>
      <c r="B41" s="356"/>
      <c r="C41" s="356"/>
      <c r="D41" s="356"/>
      <c r="E41" s="356"/>
      <c r="F41" s="356"/>
    </row>
    <row r="42" spans="1:6" s="10" customFormat="1">
      <c r="A42" s="356"/>
      <c r="B42" s="356"/>
      <c r="C42" s="356"/>
      <c r="D42" s="356"/>
      <c r="E42" s="356"/>
      <c r="F42" s="356"/>
    </row>
    <row r="43" spans="1:6" s="10" customFormat="1">
      <c r="A43" s="356"/>
      <c r="B43" s="356"/>
      <c r="C43" s="356"/>
      <c r="D43" s="356"/>
      <c r="E43" s="356"/>
      <c r="F43" s="356"/>
    </row>
    <row r="44" spans="1:6" s="10" customFormat="1">
      <c r="A44" s="356"/>
      <c r="B44" s="356"/>
      <c r="C44" s="356"/>
      <c r="D44" s="356"/>
      <c r="E44" s="356"/>
      <c r="F44" s="356"/>
    </row>
    <row r="45" spans="1:6" s="10" customFormat="1">
      <c r="A45" s="356"/>
      <c r="B45" s="356"/>
      <c r="C45" s="356"/>
      <c r="D45" s="356"/>
      <c r="E45" s="356"/>
      <c r="F45" s="356"/>
    </row>
    <row r="46" spans="1:6" s="10" customFormat="1">
      <c r="A46" s="356"/>
      <c r="B46" s="356"/>
      <c r="C46" s="356"/>
      <c r="D46" s="356"/>
      <c r="E46" s="356"/>
      <c r="F46" s="356"/>
    </row>
    <row r="47" spans="1:6" s="10" customFormat="1">
      <c r="A47" s="356"/>
      <c r="B47" s="356"/>
      <c r="C47" s="356"/>
      <c r="D47" s="356"/>
      <c r="E47" s="356"/>
      <c r="F47" s="356"/>
    </row>
    <row r="48" spans="1:6" s="10" customFormat="1">
      <c r="A48" s="356"/>
      <c r="B48" s="356"/>
      <c r="C48" s="356"/>
      <c r="D48" s="356"/>
      <c r="E48" s="356"/>
      <c r="F48" s="356"/>
    </row>
    <row r="49" spans="1:6" s="10" customFormat="1">
      <c r="A49" s="356"/>
      <c r="B49" s="356"/>
      <c r="C49" s="356"/>
      <c r="D49" s="356"/>
      <c r="E49" s="356"/>
      <c r="F49" s="356"/>
    </row>
    <row r="50" spans="1:6" s="10" customFormat="1">
      <c r="A50" s="356"/>
      <c r="B50" s="356"/>
      <c r="C50" s="356"/>
      <c r="D50" s="356"/>
      <c r="E50" s="356"/>
      <c r="F50" s="356"/>
    </row>
    <row r="51" spans="1:6" s="10" customFormat="1">
      <c r="A51" s="356"/>
      <c r="B51" s="356"/>
      <c r="C51" s="356"/>
      <c r="D51" s="356"/>
      <c r="E51" s="356"/>
      <c r="F51" s="356"/>
    </row>
    <row r="52" spans="1:6" s="10" customFormat="1">
      <c r="A52" s="356"/>
      <c r="B52" s="356"/>
      <c r="C52" s="356"/>
      <c r="D52" s="356"/>
      <c r="E52" s="356"/>
      <c r="F52" s="356"/>
    </row>
    <row r="53" spans="1:6" s="10" customFormat="1">
      <c r="A53" s="356"/>
      <c r="B53" s="356"/>
      <c r="C53" s="356"/>
      <c r="D53" s="356"/>
      <c r="E53" s="356"/>
      <c r="F53" s="356"/>
    </row>
    <row r="54" spans="1:6" s="10" customFormat="1">
      <c r="A54" s="356"/>
      <c r="B54" s="356"/>
      <c r="C54" s="356"/>
      <c r="D54" s="356"/>
      <c r="E54" s="356"/>
      <c r="F54" s="356"/>
    </row>
    <row r="55" spans="1:6" s="10" customFormat="1">
      <c r="A55" s="356"/>
      <c r="B55" s="356"/>
      <c r="C55" s="356"/>
      <c r="D55" s="356"/>
      <c r="E55" s="356"/>
      <c r="F55" s="356"/>
    </row>
    <row r="56" spans="1:6" s="10" customFormat="1">
      <c r="A56" s="356"/>
      <c r="B56" s="356"/>
      <c r="C56" s="356"/>
      <c r="D56" s="356"/>
      <c r="E56" s="356"/>
      <c r="F56" s="356"/>
    </row>
    <row r="57" spans="1:6" s="10" customFormat="1">
      <c r="A57" s="356"/>
      <c r="B57" s="356"/>
      <c r="C57" s="356"/>
      <c r="D57" s="356"/>
      <c r="E57" s="356"/>
      <c r="F57" s="356"/>
    </row>
    <row r="58" spans="1:6" s="10" customFormat="1">
      <c r="A58" s="356"/>
      <c r="B58" s="356"/>
      <c r="C58" s="356"/>
      <c r="D58" s="356"/>
      <c r="E58" s="356"/>
      <c r="F58" s="356"/>
    </row>
    <row r="59" spans="1:6" s="10" customFormat="1">
      <c r="A59" s="356"/>
      <c r="B59" s="356"/>
      <c r="C59" s="356"/>
      <c r="D59" s="356"/>
      <c r="E59" s="356"/>
      <c r="F59" s="356"/>
    </row>
    <row r="60" spans="1:6" s="10" customFormat="1">
      <c r="A60" s="356"/>
      <c r="B60" s="356"/>
      <c r="C60" s="356"/>
      <c r="D60" s="356"/>
      <c r="E60" s="356"/>
      <c r="F60" s="356"/>
    </row>
    <row r="61" spans="1:6" s="10" customFormat="1">
      <c r="A61" s="356"/>
      <c r="B61" s="356"/>
      <c r="C61" s="356"/>
      <c r="D61" s="356"/>
      <c r="E61" s="356"/>
      <c r="F61" s="356"/>
    </row>
    <row r="62" spans="1:6" s="10" customFormat="1">
      <c r="A62" s="356"/>
      <c r="B62" s="356"/>
      <c r="C62" s="356"/>
      <c r="D62" s="356"/>
      <c r="E62" s="356"/>
      <c r="F62" s="356"/>
    </row>
    <row r="63" spans="1:6" s="10" customFormat="1">
      <c r="A63" s="356"/>
      <c r="B63" s="356"/>
      <c r="C63" s="356"/>
      <c r="D63" s="356"/>
      <c r="E63" s="356"/>
      <c r="F63" s="356"/>
    </row>
    <row r="64" spans="1:6" s="10" customFormat="1">
      <c r="A64" s="356"/>
      <c r="B64" s="356"/>
      <c r="C64" s="356"/>
      <c r="D64" s="356"/>
      <c r="E64" s="356"/>
      <c r="F64" s="356"/>
    </row>
    <row r="65" spans="1:6" s="10" customFormat="1">
      <c r="A65" s="356"/>
      <c r="B65" s="356"/>
      <c r="C65" s="356"/>
      <c r="D65" s="356"/>
      <c r="E65" s="356"/>
      <c r="F65" s="356"/>
    </row>
    <row r="66" spans="1:6" s="10" customFormat="1">
      <c r="A66" s="356"/>
      <c r="B66" s="356"/>
      <c r="C66" s="356"/>
      <c r="D66" s="356"/>
      <c r="E66" s="356"/>
      <c r="F66" s="356"/>
    </row>
    <row r="67" spans="1:6" s="10" customFormat="1">
      <c r="A67" s="356"/>
      <c r="B67" s="356"/>
      <c r="C67" s="356"/>
      <c r="D67" s="356"/>
      <c r="E67" s="356"/>
      <c r="F67" s="356"/>
    </row>
    <row r="68" spans="1:6" s="10" customFormat="1">
      <c r="A68" s="356"/>
      <c r="B68" s="356"/>
      <c r="C68" s="356"/>
      <c r="D68" s="356"/>
      <c r="E68" s="356"/>
      <c r="F68" s="356"/>
    </row>
    <row r="69" spans="1:6" s="10" customFormat="1">
      <c r="A69" s="356"/>
      <c r="B69" s="356"/>
      <c r="C69" s="356"/>
      <c r="D69" s="356"/>
      <c r="E69" s="356"/>
      <c r="F69" s="356"/>
    </row>
    <row r="70" spans="1:6" s="10" customFormat="1">
      <c r="A70" s="356"/>
      <c r="B70" s="356"/>
      <c r="C70" s="356"/>
      <c r="D70" s="356"/>
      <c r="E70" s="356"/>
      <c r="F70" s="356"/>
    </row>
    <row r="71" spans="1:6" s="10" customFormat="1">
      <c r="A71" s="356"/>
      <c r="B71" s="356"/>
      <c r="C71" s="356"/>
      <c r="D71" s="356"/>
      <c r="E71" s="356"/>
      <c r="F71" s="356"/>
    </row>
    <row r="72" spans="1:6" s="10" customFormat="1">
      <c r="A72" s="356"/>
      <c r="B72" s="356"/>
      <c r="C72" s="356"/>
      <c r="D72" s="356"/>
      <c r="E72" s="356"/>
      <c r="F72" s="356"/>
    </row>
    <row r="73" spans="1:6" s="10" customFormat="1">
      <c r="A73" s="356"/>
      <c r="B73" s="356"/>
      <c r="C73" s="356"/>
      <c r="D73" s="356"/>
      <c r="E73" s="356"/>
      <c r="F73" s="356"/>
    </row>
    <row r="74" spans="1:6" s="10" customFormat="1">
      <c r="A74" s="356"/>
      <c r="B74" s="356"/>
      <c r="C74" s="356"/>
      <c r="D74" s="356"/>
      <c r="E74" s="356"/>
      <c r="F74" s="356"/>
    </row>
    <row r="75" spans="1:6" s="10" customFormat="1">
      <c r="A75" s="356"/>
      <c r="B75" s="356"/>
      <c r="C75" s="356"/>
      <c r="D75" s="356"/>
      <c r="E75" s="356"/>
      <c r="F75" s="356"/>
    </row>
    <row r="76" spans="1:6" s="10" customFormat="1">
      <c r="A76" s="356"/>
      <c r="B76" s="356"/>
      <c r="C76" s="356"/>
      <c r="D76" s="356"/>
      <c r="E76" s="356"/>
      <c r="F76" s="356"/>
    </row>
    <row r="77" spans="1:6" s="10" customFormat="1">
      <c r="A77" s="356"/>
      <c r="B77" s="356"/>
      <c r="C77" s="356"/>
      <c r="D77" s="356"/>
      <c r="E77" s="356"/>
      <c r="F77" s="356"/>
    </row>
    <row r="78" spans="1:6" s="10" customFormat="1">
      <c r="A78" s="356"/>
      <c r="B78" s="356"/>
      <c r="C78" s="356"/>
      <c r="D78" s="356"/>
      <c r="E78" s="356"/>
      <c r="F78" s="356"/>
    </row>
    <row r="79" spans="1:6" s="10" customFormat="1">
      <c r="A79" s="356"/>
      <c r="B79" s="356"/>
      <c r="C79" s="356"/>
      <c r="D79" s="356"/>
      <c r="E79" s="356"/>
      <c r="F79" s="356"/>
    </row>
    <row r="80" spans="1:6" s="10" customFormat="1">
      <c r="A80" s="356"/>
      <c r="B80" s="356"/>
      <c r="C80" s="356"/>
      <c r="D80" s="356"/>
      <c r="E80" s="356"/>
      <c r="F80" s="356"/>
    </row>
    <row r="81" spans="1:6" s="10" customFormat="1">
      <c r="A81" s="356"/>
      <c r="B81" s="356"/>
      <c r="C81" s="356"/>
      <c r="D81" s="356"/>
      <c r="E81" s="356"/>
      <c r="F81" s="356"/>
    </row>
    <row r="82" spans="1:6" s="10" customFormat="1">
      <c r="A82" s="356"/>
      <c r="B82" s="356"/>
      <c r="C82" s="356"/>
      <c r="D82" s="356"/>
      <c r="E82" s="356"/>
      <c r="F82" s="356"/>
    </row>
    <row r="83" spans="1:6" s="10" customFormat="1">
      <c r="A83" s="356"/>
      <c r="B83" s="356"/>
      <c r="C83" s="356"/>
      <c r="D83" s="356"/>
      <c r="E83" s="356"/>
      <c r="F83" s="356"/>
    </row>
    <row r="84" spans="1:6" s="10" customFormat="1">
      <c r="A84" s="356"/>
      <c r="B84" s="356"/>
      <c r="C84" s="356"/>
      <c r="D84" s="356"/>
      <c r="E84" s="356"/>
      <c r="F84" s="356"/>
    </row>
    <row r="85" spans="1:6" s="10" customFormat="1">
      <c r="A85" s="356"/>
      <c r="B85" s="356"/>
      <c r="C85" s="356"/>
      <c r="D85" s="356"/>
      <c r="E85" s="356"/>
      <c r="F85" s="356"/>
    </row>
    <row r="86" spans="1:6" s="10" customFormat="1">
      <c r="A86" s="356"/>
      <c r="B86" s="356"/>
      <c r="C86" s="356"/>
      <c r="D86" s="356"/>
      <c r="E86" s="356"/>
      <c r="F86" s="356"/>
    </row>
    <row r="87" spans="1:6" s="10" customFormat="1">
      <c r="A87" s="356"/>
      <c r="B87" s="356"/>
      <c r="C87" s="356"/>
      <c r="D87" s="356"/>
      <c r="E87" s="356"/>
      <c r="F87" s="356"/>
    </row>
    <row r="88" spans="1:6" s="10" customFormat="1">
      <c r="A88" s="356"/>
      <c r="B88" s="356"/>
      <c r="C88" s="356"/>
      <c r="D88" s="356"/>
      <c r="E88" s="356"/>
      <c r="F88" s="356"/>
    </row>
    <row r="89" spans="1:6" s="10" customFormat="1">
      <c r="A89" s="356"/>
      <c r="B89" s="356"/>
      <c r="C89" s="356"/>
      <c r="D89" s="356"/>
      <c r="E89" s="356"/>
      <c r="F89" s="356"/>
    </row>
    <row r="90" spans="1:6" s="10" customFormat="1">
      <c r="A90" s="356"/>
      <c r="B90" s="356"/>
      <c r="C90" s="356"/>
      <c r="D90" s="356"/>
      <c r="E90" s="356"/>
      <c r="F90" s="356"/>
    </row>
    <row r="91" spans="1:6" s="10" customFormat="1">
      <c r="A91" s="356"/>
      <c r="B91" s="356"/>
      <c r="C91" s="356"/>
      <c r="D91" s="356"/>
      <c r="E91" s="356"/>
      <c r="F91" s="356"/>
    </row>
    <row r="92" spans="1:6" s="10" customFormat="1">
      <c r="A92" s="356"/>
      <c r="B92" s="356"/>
      <c r="C92" s="356"/>
      <c r="D92" s="356"/>
      <c r="E92" s="356"/>
      <c r="F92" s="356"/>
    </row>
    <row r="93" spans="1:6" s="10" customFormat="1">
      <c r="A93" s="356"/>
      <c r="B93" s="356"/>
      <c r="C93" s="356"/>
      <c r="D93" s="356"/>
      <c r="E93" s="356"/>
      <c r="F93" s="356"/>
    </row>
    <row r="94" spans="1:6" s="10" customFormat="1">
      <c r="A94" s="356"/>
      <c r="B94" s="356"/>
      <c r="C94" s="356"/>
      <c r="D94" s="356"/>
      <c r="E94" s="356"/>
      <c r="F94" s="356"/>
    </row>
    <row r="95" spans="1:6" s="10" customFormat="1">
      <c r="A95" s="356"/>
      <c r="B95" s="356"/>
      <c r="C95" s="356"/>
      <c r="D95" s="356"/>
      <c r="E95" s="356"/>
      <c r="F95" s="356"/>
    </row>
    <row r="96" spans="1:6" s="10" customFormat="1">
      <c r="A96" s="356"/>
      <c r="B96" s="356"/>
      <c r="C96" s="356"/>
      <c r="D96" s="356"/>
      <c r="E96" s="356"/>
      <c r="F96" s="356"/>
    </row>
    <row r="97" spans="1:6" s="10" customFormat="1">
      <c r="A97" s="356"/>
      <c r="B97" s="356"/>
      <c r="C97" s="356"/>
      <c r="D97" s="356"/>
      <c r="E97" s="356"/>
      <c r="F97" s="356"/>
    </row>
    <row r="98" spans="1:6" s="10" customFormat="1">
      <c r="A98" s="356"/>
      <c r="B98" s="356"/>
      <c r="C98" s="356"/>
      <c r="D98" s="356"/>
      <c r="E98" s="356"/>
      <c r="F98" s="356"/>
    </row>
    <row r="99" spans="1:6" s="10" customFormat="1">
      <c r="A99" s="356"/>
      <c r="B99" s="356"/>
      <c r="C99" s="356"/>
      <c r="D99" s="356"/>
      <c r="E99" s="356"/>
      <c r="F99" s="356"/>
    </row>
    <row r="100" spans="1:6" s="10" customFormat="1">
      <c r="A100" s="356"/>
      <c r="B100" s="356"/>
      <c r="C100" s="356"/>
      <c r="D100" s="356"/>
      <c r="E100" s="356"/>
      <c r="F100" s="356"/>
    </row>
    <row r="101" spans="1:6" s="10" customFormat="1">
      <c r="A101" s="356"/>
      <c r="B101" s="356"/>
      <c r="C101" s="356"/>
      <c r="D101" s="356"/>
      <c r="E101" s="356"/>
      <c r="F101" s="356"/>
    </row>
    <row r="102" spans="1:6" s="10" customFormat="1">
      <c r="A102" s="356"/>
      <c r="B102" s="356"/>
      <c r="C102" s="356"/>
      <c r="D102" s="356"/>
      <c r="E102" s="356"/>
      <c r="F102" s="356"/>
    </row>
    <row r="103" spans="1:6" s="10" customFormat="1">
      <c r="A103" s="356"/>
      <c r="B103" s="356"/>
      <c r="C103" s="356"/>
      <c r="D103" s="356"/>
      <c r="E103" s="356"/>
      <c r="F103" s="356"/>
    </row>
    <row r="104" spans="1:6" s="10" customFormat="1">
      <c r="A104" s="356"/>
      <c r="B104" s="356"/>
      <c r="C104" s="356"/>
      <c r="D104" s="356"/>
      <c r="E104" s="356"/>
      <c r="F104" s="356"/>
    </row>
    <row r="105" spans="1:6" s="10" customFormat="1">
      <c r="A105" s="356"/>
      <c r="B105" s="356"/>
      <c r="C105" s="356"/>
      <c r="D105" s="356"/>
      <c r="E105" s="356"/>
      <c r="F105" s="356"/>
    </row>
    <row r="106" spans="1:6" s="10" customFormat="1">
      <c r="A106" s="356"/>
      <c r="B106" s="356"/>
      <c r="C106" s="356"/>
      <c r="D106" s="356"/>
      <c r="E106" s="356"/>
      <c r="F106" s="356"/>
    </row>
    <row r="107" spans="1:6" s="10" customFormat="1">
      <c r="A107" s="356"/>
      <c r="B107" s="356"/>
      <c r="C107" s="356"/>
      <c r="D107" s="356"/>
      <c r="E107" s="356"/>
      <c r="F107" s="356"/>
    </row>
    <row r="108" spans="1:6" s="10" customFormat="1">
      <c r="A108" s="356"/>
      <c r="B108" s="356"/>
      <c r="C108" s="356"/>
      <c r="D108" s="356"/>
      <c r="E108" s="356"/>
      <c r="F108" s="356"/>
    </row>
    <row r="109" spans="1:6" s="10" customFormat="1">
      <c r="A109" s="356"/>
      <c r="B109" s="356"/>
      <c r="C109" s="356"/>
      <c r="D109" s="356"/>
      <c r="E109" s="356"/>
      <c r="F109" s="356"/>
    </row>
    <row r="110" spans="1:6" s="10" customFormat="1">
      <c r="A110" s="356"/>
      <c r="B110" s="356"/>
      <c r="C110" s="356"/>
      <c r="D110" s="356"/>
      <c r="E110" s="356"/>
      <c r="F110" s="356"/>
    </row>
    <row r="111" spans="1:6" s="10" customFormat="1">
      <c r="A111" s="356"/>
      <c r="B111" s="356"/>
      <c r="C111" s="356"/>
      <c r="D111" s="356"/>
      <c r="E111" s="356"/>
      <c r="F111" s="356"/>
    </row>
    <row r="112" spans="1:6" s="10" customFormat="1">
      <c r="A112" s="356"/>
      <c r="B112" s="356"/>
      <c r="C112" s="356"/>
      <c r="D112" s="356"/>
      <c r="E112" s="356"/>
      <c r="F112" s="356"/>
    </row>
    <row r="113" spans="1:6" s="10" customFormat="1">
      <c r="A113" s="356"/>
      <c r="B113" s="356"/>
      <c r="C113" s="356"/>
      <c r="D113" s="356"/>
      <c r="E113" s="356"/>
      <c r="F113" s="356"/>
    </row>
    <row r="114" spans="1:6" s="10" customFormat="1">
      <c r="A114" s="356"/>
      <c r="B114" s="356"/>
      <c r="C114" s="356"/>
      <c r="D114" s="356"/>
      <c r="E114" s="356"/>
      <c r="F114" s="356"/>
    </row>
    <row r="115" spans="1:6" s="10" customFormat="1">
      <c r="A115" s="356"/>
      <c r="B115" s="356"/>
      <c r="C115" s="356"/>
      <c r="D115" s="356"/>
      <c r="E115" s="356"/>
      <c r="F115" s="356"/>
    </row>
    <row r="116" spans="1:6" s="10" customFormat="1">
      <c r="A116" s="356"/>
      <c r="B116" s="356"/>
      <c r="C116" s="356"/>
      <c r="D116" s="356"/>
      <c r="E116" s="356"/>
      <c r="F116" s="356"/>
    </row>
    <row r="117" spans="1:6" s="10" customFormat="1">
      <c r="A117" s="356"/>
      <c r="B117" s="356"/>
      <c r="C117" s="356"/>
      <c r="D117" s="356"/>
      <c r="E117" s="356"/>
      <c r="F117" s="356"/>
    </row>
    <row r="118" spans="1:6" s="10" customFormat="1">
      <c r="A118" s="356"/>
      <c r="B118" s="356"/>
      <c r="C118" s="356"/>
      <c r="D118" s="356"/>
      <c r="E118" s="356"/>
      <c r="F118" s="356"/>
    </row>
    <row r="119" spans="1:6" s="10" customFormat="1">
      <c r="A119" s="356"/>
      <c r="B119" s="356"/>
      <c r="C119" s="356"/>
      <c r="D119" s="356"/>
      <c r="E119" s="356"/>
      <c r="F119" s="356"/>
    </row>
    <row r="120" spans="1:6" s="10" customFormat="1">
      <c r="A120" s="356"/>
      <c r="B120" s="356"/>
      <c r="C120" s="356"/>
      <c r="D120" s="356"/>
      <c r="E120" s="356"/>
      <c r="F120" s="356"/>
    </row>
    <row r="121" spans="1:6" s="10" customFormat="1">
      <c r="A121" s="356"/>
      <c r="B121" s="356"/>
      <c r="C121" s="356"/>
      <c r="D121" s="356"/>
      <c r="E121" s="356"/>
      <c r="F121" s="356"/>
    </row>
    <row r="122" spans="1:6" s="10" customFormat="1">
      <c r="A122" s="356"/>
      <c r="B122" s="356"/>
      <c r="C122" s="356"/>
      <c r="D122" s="356"/>
      <c r="E122" s="356"/>
      <c r="F122" s="356"/>
    </row>
    <row r="123" spans="1:6" s="10" customFormat="1">
      <c r="A123" s="356"/>
      <c r="B123" s="356"/>
      <c r="C123" s="356"/>
      <c r="D123" s="356"/>
      <c r="E123" s="356"/>
      <c r="F123" s="356"/>
    </row>
    <row r="124" spans="1:6" s="10" customFormat="1">
      <c r="A124" s="356"/>
      <c r="B124" s="356"/>
      <c r="C124" s="356"/>
      <c r="D124" s="356"/>
      <c r="E124" s="356"/>
      <c r="F124" s="356"/>
    </row>
    <row r="125" spans="1:6" s="10" customFormat="1">
      <c r="A125" s="356"/>
      <c r="B125" s="356"/>
      <c r="C125" s="356"/>
      <c r="D125" s="356"/>
      <c r="E125" s="356"/>
      <c r="F125" s="356"/>
    </row>
    <row r="126" spans="1:6" s="10" customFormat="1">
      <c r="A126" s="356"/>
      <c r="B126" s="356"/>
      <c r="C126" s="356"/>
      <c r="D126" s="356"/>
      <c r="E126" s="356"/>
      <c r="F126" s="356"/>
    </row>
    <row r="127" spans="1:6" s="10" customFormat="1">
      <c r="A127" s="356"/>
      <c r="B127" s="356"/>
      <c r="C127" s="356"/>
      <c r="D127" s="356"/>
      <c r="E127" s="356"/>
      <c r="F127" s="356"/>
    </row>
    <row r="128" spans="1:6" s="10" customFormat="1">
      <c r="A128" s="356"/>
      <c r="B128" s="356"/>
      <c r="C128" s="356"/>
      <c r="D128" s="356"/>
      <c r="E128" s="356"/>
      <c r="F128" s="356"/>
    </row>
    <row r="129" spans="1:6" s="10" customFormat="1">
      <c r="A129" s="356"/>
      <c r="B129" s="356"/>
      <c r="C129" s="356"/>
      <c r="D129" s="356"/>
      <c r="E129" s="356"/>
      <c r="F129" s="356"/>
    </row>
    <row r="130" spans="1:6" s="10" customFormat="1">
      <c r="A130" s="356"/>
      <c r="B130" s="356"/>
      <c r="C130" s="356"/>
      <c r="D130" s="356"/>
      <c r="E130" s="356"/>
      <c r="F130" s="356"/>
    </row>
    <row r="131" spans="1:6" s="10" customFormat="1">
      <c r="A131" s="356"/>
      <c r="B131" s="356"/>
      <c r="C131" s="356"/>
      <c r="D131" s="356"/>
      <c r="E131" s="356"/>
      <c r="F131" s="356"/>
    </row>
    <row r="132" spans="1:6" s="10" customFormat="1">
      <c r="A132" s="356"/>
      <c r="B132" s="356"/>
      <c r="C132" s="356"/>
      <c r="D132" s="356"/>
      <c r="E132" s="356"/>
      <c r="F132" s="356"/>
    </row>
    <row r="133" spans="1:6" s="10" customFormat="1">
      <c r="A133" s="356"/>
      <c r="B133" s="356"/>
      <c r="C133" s="356"/>
      <c r="D133" s="356"/>
      <c r="E133" s="356"/>
      <c r="F133" s="356"/>
    </row>
    <row r="134" spans="1:6" s="10" customFormat="1">
      <c r="A134" s="356"/>
      <c r="B134" s="356"/>
      <c r="C134" s="356"/>
      <c r="D134" s="356"/>
      <c r="E134" s="356"/>
      <c r="F134" s="356"/>
    </row>
    <row r="135" spans="1:6" s="10" customFormat="1">
      <c r="A135" s="356"/>
      <c r="B135" s="356"/>
      <c r="C135" s="356"/>
      <c r="D135" s="356"/>
      <c r="E135" s="356"/>
      <c r="F135" s="356"/>
    </row>
    <row r="136" spans="1:6" s="10" customFormat="1">
      <c r="A136" s="356"/>
      <c r="B136" s="356"/>
      <c r="C136" s="356"/>
      <c r="D136" s="356"/>
      <c r="E136" s="356"/>
      <c r="F136" s="356"/>
    </row>
    <row r="137" spans="1:6" s="10" customFormat="1">
      <c r="A137" s="356"/>
      <c r="B137" s="356"/>
      <c r="C137" s="356"/>
      <c r="D137" s="356"/>
      <c r="E137" s="356"/>
      <c r="F137" s="356"/>
    </row>
    <row r="138" spans="1:6" s="10" customFormat="1">
      <c r="A138" s="356"/>
      <c r="B138" s="356"/>
      <c r="C138" s="356"/>
      <c r="D138" s="356"/>
      <c r="E138" s="356"/>
      <c r="F138" s="356"/>
    </row>
    <row r="139" spans="1:6" s="10" customFormat="1">
      <c r="A139" s="356"/>
      <c r="B139" s="356"/>
      <c r="C139" s="356"/>
      <c r="D139" s="356"/>
      <c r="E139" s="356"/>
      <c r="F139" s="356"/>
    </row>
    <row r="140" spans="1:6" s="10" customFormat="1">
      <c r="A140" s="356"/>
      <c r="B140" s="356"/>
      <c r="C140" s="356"/>
      <c r="D140" s="356"/>
      <c r="E140" s="356"/>
      <c r="F140" s="356"/>
    </row>
    <row r="141" spans="1:6" s="10" customFormat="1">
      <c r="A141" s="356"/>
      <c r="B141" s="356"/>
      <c r="C141" s="356"/>
      <c r="D141" s="356"/>
      <c r="E141" s="356"/>
      <c r="F141" s="356"/>
    </row>
    <row r="142" spans="1:6" s="10" customFormat="1">
      <c r="A142" s="356"/>
      <c r="B142" s="356"/>
      <c r="C142" s="356"/>
      <c r="D142" s="356"/>
      <c r="E142" s="356"/>
      <c r="F142" s="356"/>
    </row>
    <row r="143" spans="1:6" s="10" customFormat="1">
      <c r="A143" s="356"/>
      <c r="B143" s="356"/>
      <c r="C143" s="356"/>
      <c r="D143" s="356"/>
      <c r="E143" s="356"/>
      <c r="F143" s="356"/>
    </row>
    <row r="144" spans="1:6" s="10" customFormat="1">
      <c r="A144" s="356"/>
      <c r="B144" s="356"/>
      <c r="C144" s="356"/>
      <c r="D144" s="356"/>
      <c r="E144" s="356"/>
      <c r="F144" s="356"/>
    </row>
    <row r="145" spans="1:6" s="10" customFormat="1">
      <c r="A145" s="356"/>
      <c r="B145" s="356"/>
      <c r="C145" s="356"/>
      <c r="D145" s="356"/>
      <c r="E145" s="356"/>
      <c r="F145" s="356"/>
    </row>
    <row r="146" spans="1:6" s="10" customFormat="1">
      <c r="A146" s="356"/>
      <c r="B146" s="356"/>
      <c r="C146" s="356"/>
      <c r="D146" s="356"/>
      <c r="E146" s="356"/>
      <c r="F146" s="356"/>
    </row>
    <row r="147" spans="1:6" s="10" customFormat="1">
      <c r="A147" s="356"/>
      <c r="B147" s="356"/>
      <c r="C147" s="356"/>
      <c r="D147" s="356"/>
      <c r="E147" s="356"/>
      <c r="F147" s="356"/>
    </row>
    <row r="148" spans="1:6" s="10" customFormat="1">
      <c r="A148" s="356"/>
      <c r="B148" s="356"/>
      <c r="C148" s="356"/>
      <c r="D148" s="356"/>
      <c r="E148" s="356"/>
      <c r="F148" s="356"/>
    </row>
    <row r="149" spans="1:6" s="10" customFormat="1">
      <c r="A149" s="356"/>
      <c r="B149" s="356"/>
      <c r="C149" s="356"/>
      <c r="D149" s="356"/>
      <c r="E149" s="356"/>
      <c r="F149" s="356"/>
    </row>
    <row r="150" spans="1:6" s="10" customFormat="1">
      <c r="A150" s="356"/>
      <c r="B150" s="356"/>
      <c r="C150" s="356"/>
      <c r="D150" s="356"/>
      <c r="E150" s="356"/>
      <c r="F150" s="356"/>
    </row>
    <row r="151" spans="1:6" s="10" customFormat="1">
      <c r="A151" s="356"/>
      <c r="B151" s="356"/>
      <c r="C151" s="356"/>
      <c r="D151" s="356"/>
      <c r="E151" s="356"/>
      <c r="F151" s="356"/>
    </row>
    <row r="152" spans="1:6" s="10" customFormat="1">
      <c r="A152" s="356"/>
      <c r="B152" s="356"/>
      <c r="C152" s="356"/>
      <c r="D152" s="356"/>
      <c r="E152" s="356"/>
      <c r="F152" s="356"/>
    </row>
    <row r="153" spans="1:6" s="10" customFormat="1">
      <c r="A153" s="356"/>
      <c r="B153" s="356"/>
      <c r="C153" s="356"/>
      <c r="D153" s="356"/>
      <c r="E153" s="356"/>
      <c r="F153" s="356"/>
    </row>
    <row r="154" spans="1:6" s="10" customFormat="1">
      <c r="A154" s="356"/>
      <c r="B154" s="356"/>
      <c r="C154" s="356"/>
      <c r="D154" s="356"/>
      <c r="E154" s="356"/>
      <c r="F154" s="356"/>
    </row>
    <row r="155" spans="1:6" s="10" customFormat="1">
      <c r="A155" s="356"/>
      <c r="B155" s="356"/>
      <c r="C155" s="356"/>
      <c r="D155" s="356"/>
      <c r="E155" s="356"/>
      <c r="F155" s="356"/>
    </row>
    <row r="156" spans="1:6" s="10" customFormat="1">
      <c r="A156" s="356"/>
      <c r="B156" s="356"/>
      <c r="C156" s="356"/>
      <c r="D156" s="356"/>
      <c r="E156" s="356"/>
      <c r="F156" s="356"/>
    </row>
    <row r="157" spans="1:6" s="10" customFormat="1">
      <c r="A157" s="356"/>
      <c r="B157" s="356"/>
      <c r="C157" s="356"/>
      <c r="D157" s="356"/>
      <c r="E157" s="356"/>
      <c r="F157" s="356"/>
    </row>
    <row r="158" spans="1:6" s="10" customFormat="1">
      <c r="A158" s="356"/>
      <c r="B158" s="356"/>
      <c r="C158" s="356"/>
      <c r="D158" s="356"/>
      <c r="E158" s="356"/>
      <c r="F158" s="356"/>
    </row>
    <row r="159" spans="1:6" s="10" customFormat="1">
      <c r="A159" s="356"/>
      <c r="B159" s="356"/>
      <c r="C159" s="356"/>
      <c r="D159" s="356"/>
      <c r="E159" s="356"/>
      <c r="F159" s="356"/>
    </row>
    <row r="160" spans="1:6" s="10" customFormat="1">
      <c r="A160" s="356"/>
      <c r="B160" s="356"/>
      <c r="C160" s="356"/>
      <c r="D160" s="356"/>
      <c r="E160" s="356"/>
      <c r="F160" s="356"/>
    </row>
    <row r="161" spans="1:6" s="10" customFormat="1">
      <c r="A161" s="356"/>
      <c r="B161" s="356"/>
      <c r="C161" s="356"/>
      <c r="D161" s="356"/>
      <c r="E161" s="356"/>
      <c r="F161" s="356"/>
    </row>
    <row r="162" spans="1:6" s="10" customFormat="1">
      <c r="A162" s="356"/>
      <c r="B162" s="356"/>
      <c r="C162" s="356"/>
      <c r="D162" s="356"/>
      <c r="E162" s="356"/>
      <c r="F162" s="356"/>
    </row>
    <row r="163" spans="1:6" s="10" customFormat="1">
      <c r="A163" s="356"/>
      <c r="B163" s="356"/>
      <c r="C163" s="356"/>
      <c r="D163" s="356"/>
      <c r="E163" s="356"/>
      <c r="F163" s="356"/>
    </row>
    <row r="164" spans="1:6" s="10" customFormat="1">
      <c r="A164" s="356"/>
      <c r="B164" s="356"/>
      <c r="C164" s="356"/>
      <c r="D164" s="356"/>
      <c r="E164" s="356"/>
      <c r="F164" s="356"/>
    </row>
    <row r="165" spans="1:6" s="10" customFormat="1">
      <c r="A165" s="356"/>
      <c r="B165" s="356"/>
      <c r="C165" s="356"/>
      <c r="D165" s="356"/>
      <c r="E165" s="356"/>
      <c r="F165" s="356"/>
    </row>
    <row r="166" spans="1:6" s="10" customFormat="1">
      <c r="A166" s="356"/>
      <c r="B166" s="356"/>
      <c r="C166" s="356"/>
      <c r="D166" s="356"/>
      <c r="E166" s="356"/>
      <c r="F166" s="356"/>
    </row>
    <row r="167" spans="1:6" s="10" customFormat="1">
      <c r="A167" s="356"/>
      <c r="B167" s="356"/>
      <c r="C167" s="356"/>
      <c r="D167" s="356"/>
      <c r="E167" s="356"/>
      <c r="F167" s="356"/>
    </row>
    <row r="168" spans="1:6" s="10" customFormat="1">
      <c r="A168" s="356"/>
      <c r="B168" s="356"/>
      <c r="C168" s="356"/>
      <c r="D168" s="356"/>
      <c r="E168" s="356"/>
      <c r="F168" s="356"/>
    </row>
    <row r="169" spans="1:6" s="10" customFormat="1">
      <c r="A169" s="356"/>
      <c r="B169" s="356"/>
      <c r="C169" s="356"/>
      <c r="D169" s="356"/>
      <c r="E169" s="356"/>
      <c r="F169" s="356"/>
    </row>
    <row r="170" spans="1:6" s="10" customFormat="1">
      <c r="A170" s="356"/>
      <c r="B170" s="356"/>
      <c r="C170" s="356"/>
      <c r="D170" s="356"/>
      <c r="E170" s="356"/>
      <c r="F170" s="356"/>
    </row>
    <row r="171" spans="1:6" s="10" customFormat="1">
      <c r="A171" s="356"/>
      <c r="B171" s="356"/>
      <c r="C171" s="356"/>
      <c r="D171" s="356"/>
      <c r="E171" s="356"/>
      <c r="F171" s="356"/>
    </row>
    <row r="172" spans="1:6" s="10" customFormat="1">
      <c r="A172" s="356"/>
      <c r="B172" s="356"/>
      <c r="C172" s="356"/>
      <c r="D172" s="356"/>
      <c r="E172" s="356"/>
      <c r="F172" s="356"/>
    </row>
    <row r="173" spans="1:6" s="10" customFormat="1">
      <c r="A173" s="356"/>
      <c r="B173" s="356"/>
      <c r="C173" s="356"/>
      <c r="D173" s="356"/>
      <c r="E173" s="356"/>
      <c r="F173" s="356"/>
    </row>
    <row r="174" spans="1:6" s="10" customFormat="1">
      <c r="A174" s="356"/>
      <c r="B174" s="356"/>
      <c r="C174" s="356"/>
      <c r="D174" s="356"/>
      <c r="E174" s="356"/>
      <c r="F174" s="356"/>
    </row>
    <row r="175" spans="1:6" s="10" customFormat="1">
      <c r="A175" s="356"/>
      <c r="B175" s="356"/>
      <c r="C175" s="356"/>
      <c r="D175" s="356"/>
      <c r="E175" s="356"/>
      <c r="F175" s="356"/>
    </row>
    <row r="176" spans="1:6" s="10" customFormat="1">
      <c r="A176" s="356"/>
      <c r="B176" s="356"/>
      <c r="C176" s="356"/>
      <c r="D176" s="356"/>
      <c r="E176" s="356"/>
      <c r="F176" s="356"/>
    </row>
    <row r="177" spans="1:6" s="10" customFormat="1">
      <c r="A177" s="356"/>
      <c r="B177" s="356"/>
      <c r="C177" s="356"/>
      <c r="D177" s="356"/>
      <c r="E177" s="356"/>
      <c r="F177" s="356"/>
    </row>
    <row r="178" spans="1:6" s="10" customFormat="1">
      <c r="A178" s="356"/>
      <c r="B178" s="356"/>
      <c r="C178" s="356"/>
      <c r="D178" s="356"/>
      <c r="E178" s="356"/>
      <c r="F178" s="356"/>
    </row>
    <row r="179" spans="1:6" s="10" customFormat="1">
      <c r="A179" s="356"/>
      <c r="B179" s="356"/>
      <c r="C179" s="356"/>
      <c r="D179" s="356"/>
      <c r="E179" s="356"/>
      <c r="F179" s="356"/>
    </row>
    <row r="180" spans="1:6" s="10" customFormat="1">
      <c r="A180" s="356"/>
      <c r="B180" s="356"/>
      <c r="C180" s="356"/>
      <c r="D180" s="356"/>
      <c r="E180" s="356"/>
      <c r="F180" s="356"/>
    </row>
    <row r="181" spans="1:6" s="10" customFormat="1">
      <c r="A181" s="356"/>
      <c r="B181" s="356"/>
      <c r="C181" s="356"/>
      <c r="D181" s="356"/>
      <c r="E181" s="356"/>
      <c r="F181" s="356"/>
    </row>
    <row r="182" spans="1:6" s="10" customFormat="1">
      <c r="A182" s="356"/>
      <c r="B182" s="356"/>
      <c r="C182" s="356"/>
      <c r="D182" s="356"/>
      <c r="E182" s="356"/>
      <c r="F182" s="356"/>
    </row>
    <row r="183" spans="1:6" s="10" customFormat="1">
      <c r="A183" s="356"/>
      <c r="B183" s="356"/>
      <c r="C183" s="356"/>
      <c r="D183" s="356"/>
      <c r="E183" s="356"/>
      <c r="F183" s="356"/>
    </row>
    <row r="184" spans="1:6" s="10" customFormat="1">
      <c r="A184" s="356"/>
      <c r="B184" s="356"/>
      <c r="C184" s="356"/>
      <c r="D184" s="356"/>
      <c r="E184" s="356"/>
      <c r="F184" s="356"/>
    </row>
    <row r="185" spans="1:6" s="10" customFormat="1">
      <c r="A185" s="356"/>
      <c r="B185" s="356"/>
      <c r="C185" s="356"/>
      <c r="D185" s="356"/>
      <c r="E185" s="356"/>
      <c r="F185" s="356"/>
    </row>
    <row r="186" spans="1:6" s="10" customFormat="1">
      <c r="A186" s="356"/>
      <c r="B186" s="356"/>
      <c r="C186" s="356"/>
      <c r="D186" s="356"/>
      <c r="E186" s="356"/>
      <c r="F186" s="356"/>
    </row>
    <row r="187" spans="1:6" s="10" customFormat="1">
      <c r="A187" s="356"/>
      <c r="B187" s="356"/>
      <c r="C187" s="356"/>
      <c r="D187" s="356"/>
      <c r="E187" s="356"/>
      <c r="F187" s="356"/>
    </row>
    <row r="188" spans="1:6" s="10" customFormat="1">
      <c r="A188" s="356"/>
      <c r="B188" s="356"/>
      <c r="C188" s="356"/>
      <c r="D188" s="356"/>
      <c r="E188" s="356"/>
      <c r="F188" s="356"/>
    </row>
    <row r="189" spans="1:6" s="10" customFormat="1">
      <c r="A189" s="356"/>
      <c r="B189" s="356"/>
      <c r="C189" s="356"/>
      <c r="D189" s="356"/>
      <c r="E189" s="356"/>
      <c r="F189" s="356"/>
    </row>
    <row r="190" spans="1:6" s="10" customFormat="1">
      <c r="A190" s="356"/>
      <c r="B190" s="356"/>
      <c r="C190" s="356"/>
      <c r="D190" s="356"/>
      <c r="E190" s="356"/>
      <c r="F190" s="356"/>
    </row>
  </sheetData>
  <mergeCells count="4">
    <mergeCell ref="C4:E4"/>
    <mergeCell ref="B7:E7"/>
    <mergeCell ref="B19:E19"/>
    <mergeCell ref="B20:E20"/>
  </mergeCells>
  <pageMargins left="0.98425196850393704" right="0.98425196850393704" top="0.94488188976377996" bottom="1.49606299212598" header="0.511811023622047" footer="1.1811023622047201"/>
  <pageSetup paperSize="9" firstPageNumber="431"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F193"/>
  <sheetViews>
    <sheetView workbookViewId="0">
      <selection activeCell="G1" sqref="G1:Q1048576"/>
    </sheetView>
  </sheetViews>
  <sheetFormatPr defaultRowHeight="14.25"/>
  <cols>
    <col min="1" max="1" width="12.42578125" style="10" customWidth="1"/>
    <col min="2" max="2" width="14.7109375" style="356" customWidth="1"/>
    <col min="3" max="3" width="14.140625" style="356" customWidth="1"/>
    <col min="4" max="4" width="15.85546875" style="356" customWidth="1"/>
    <col min="5" max="5" width="21.7109375" style="356" customWidth="1"/>
    <col min="6" max="6" width="9.140625" style="10"/>
    <col min="7" max="16384" width="9.140625" style="27"/>
  </cols>
  <sheetData>
    <row r="1" spans="1:5" s="3" customFormat="1" ht="24" customHeight="1">
      <c r="A1" s="1" t="s">
        <v>714</v>
      </c>
      <c r="B1" s="356"/>
      <c r="C1" s="356"/>
      <c r="D1" s="356"/>
      <c r="E1" s="356"/>
    </row>
    <row r="2" spans="1:5" s="3" customFormat="1" ht="20.100000000000001" customHeight="1">
      <c r="A2" s="4" t="s">
        <v>510</v>
      </c>
      <c r="B2" s="356"/>
      <c r="C2" s="356"/>
      <c r="D2" s="356"/>
      <c r="E2" s="356"/>
    </row>
    <row r="3" spans="1:5" s="3" customFormat="1" ht="20.100000000000001" customHeight="1">
      <c r="A3" s="351"/>
      <c r="B3" s="378"/>
      <c r="C3" s="378"/>
      <c r="D3" s="378"/>
      <c r="E3" s="378"/>
    </row>
    <row r="4" spans="1:5" s="10" customFormat="1" ht="20.100000000000001" customHeight="1">
      <c r="A4" s="356"/>
      <c r="B4" s="499"/>
      <c r="C4" s="525" t="s">
        <v>762</v>
      </c>
      <c r="D4" s="525"/>
      <c r="E4" s="525"/>
    </row>
    <row r="5" spans="1:5" s="10" customFormat="1" ht="34.5" customHeight="1">
      <c r="A5" s="356"/>
      <c r="B5" s="499" t="s">
        <v>377</v>
      </c>
      <c r="C5" s="500" t="s">
        <v>511</v>
      </c>
      <c r="D5" s="500" t="s">
        <v>512</v>
      </c>
      <c r="E5" s="500" t="s">
        <v>513</v>
      </c>
    </row>
    <row r="6" spans="1:5" s="10" customFormat="1" ht="30.75" customHeight="1">
      <c r="A6" s="356"/>
      <c r="B6" s="513" t="s">
        <v>379</v>
      </c>
      <c r="C6" s="513" t="s">
        <v>514</v>
      </c>
      <c r="D6" s="513" t="s">
        <v>515</v>
      </c>
      <c r="E6" s="513" t="s">
        <v>516</v>
      </c>
    </row>
    <row r="7" spans="1:5" s="11" customFormat="1" ht="16.5" customHeight="1">
      <c r="A7" s="352"/>
      <c r="B7" s="530" t="s">
        <v>509</v>
      </c>
      <c r="C7" s="530"/>
      <c r="D7" s="530"/>
      <c r="E7" s="530"/>
    </row>
    <row r="8" spans="1:5" s="11" customFormat="1" ht="22.5" customHeight="1">
      <c r="A8" s="189">
        <v>2010</v>
      </c>
      <c r="B8" s="512">
        <f>C8+D8+E8</f>
        <v>4740</v>
      </c>
      <c r="C8" s="512">
        <v>3696</v>
      </c>
      <c r="D8" s="512">
        <v>1044</v>
      </c>
      <c r="E8" s="364">
        <v>0</v>
      </c>
    </row>
    <row r="9" spans="1:5" s="11" customFormat="1" ht="22.5" customHeight="1">
      <c r="A9" s="189">
        <v>2011</v>
      </c>
      <c r="B9" s="512">
        <f t="shared" ref="B9:B18" si="0">C9+D9+E9</f>
        <v>4261</v>
      </c>
      <c r="C9" s="512">
        <v>2224</v>
      </c>
      <c r="D9" s="512">
        <v>2037</v>
      </c>
      <c r="E9" s="364">
        <v>0</v>
      </c>
    </row>
    <row r="10" spans="1:5" s="11" customFormat="1" ht="22.5" customHeight="1">
      <c r="A10" s="189">
        <v>2012</v>
      </c>
      <c r="B10" s="512">
        <f t="shared" si="0"/>
        <v>3890</v>
      </c>
      <c r="C10" s="512">
        <v>2916</v>
      </c>
      <c r="D10" s="512">
        <v>974</v>
      </c>
      <c r="E10" s="364">
        <v>0</v>
      </c>
    </row>
    <row r="11" spans="1:5" s="11" customFormat="1" ht="22.5" customHeight="1">
      <c r="A11" s="189">
        <v>2013</v>
      </c>
      <c r="B11" s="512">
        <f t="shared" si="0"/>
        <v>2520</v>
      </c>
      <c r="C11" s="512">
        <v>1432</v>
      </c>
      <c r="D11" s="512">
        <v>1088</v>
      </c>
      <c r="E11" s="364">
        <v>0</v>
      </c>
    </row>
    <row r="12" spans="1:5" s="11" customFormat="1" ht="22.5" customHeight="1">
      <c r="A12" s="189">
        <v>2014</v>
      </c>
      <c r="B12" s="512">
        <f t="shared" si="0"/>
        <v>2851</v>
      </c>
      <c r="C12" s="512">
        <v>2229</v>
      </c>
      <c r="D12" s="512">
        <f>235+387</f>
        <v>622</v>
      </c>
      <c r="E12" s="364">
        <v>0</v>
      </c>
    </row>
    <row r="13" spans="1:5" s="11" customFormat="1" ht="22.5" customHeight="1">
      <c r="A13" s="189">
        <v>2015</v>
      </c>
      <c r="B13" s="512">
        <f t="shared" si="0"/>
        <v>2391</v>
      </c>
      <c r="C13" s="512">
        <v>1689</v>
      </c>
      <c r="D13" s="512">
        <v>702</v>
      </c>
      <c r="E13" s="364">
        <v>0</v>
      </c>
    </row>
    <row r="14" spans="1:5" s="11" customFormat="1" ht="22.5" customHeight="1">
      <c r="A14" s="189">
        <v>2016</v>
      </c>
      <c r="B14" s="512">
        <f t="shared" si="0"/>
        <v>1244</v>
      </c>
      <c r="C14" s="512">
        <v>949</v>
      </c>
      <c r="D14" s="512">
        <v>295</v>
      </c>
      <c r="E14" s="364">
        <v>0</v>
      </c>
    </row>
    <row r="15" spans="1:5" s="11" customFormat="1" ht="22.5" customHeight="1">
      <c r="A15" s="189">
        <v>2017</v>
      </c>
      <c r="B15" s="512">
        <f t="shared" si="0"/>
        <v>2501.1999999999998</v>
      </c>
      <c r="C15" s="512">
        <v>962.5</v>
      </c>
      <c r="D15" s="512">
        <v>1538.7</v>
      </c>
      <c r="E15" s="364">
        <v>0</v>
      </c>
    </row>
    <row r="16" spans="1:5" s="11" customFormat="1" ht="22.5" customHeight="1">
      <c r="A16" s="189">
        <v>2018</v>
      </c>
      <c r="B16" s="512">
        <f t="shared" si="0"/>
        <v>2230.1999999999998</v>
      </c>
      <c r="C16" s="512">
        <v>703.5</v>
      </c>
      <c r="D16" s="512">
        <v>1526.7</v>
      </c>
      <c r="E16" s="364">
        <v>0</v>
      </c>
    </row>
    <row r="17" spans="1:5" s="11" customFormat="1" ht="22.5" customHeight="1">
      <c r="A17" s="189">
        <v>2019</v>
      </c>
      <c r="B17" s="512">
        <f t="shared" si="0"/>
        <v>1702</v>
      </c>
      <c r="C17" s="512">
        <v>548.1</v>
      </c>
      <c r="D17" s="512">
        <v>1153.9000000000001</v>
      </c>
      <c r="E17" s="364">
        <v>0</v>
      </c>
    </row>
    <row r="18" spans="1:5" s="11" customFormat="1" ht="22.5" customHeight="1">
      <c r="A18" s="189">
        <v>2020</v>
      </c>
      <c r="B18" s="512">
        <f t="shared" si="0"/>
        <v>1388.2</v>
      </c>
      <c r="C18" s="512">
        <v>566.6</v>
      </c>
      <c r="D18" s="512">
        <v>821.6</v>
      </c>
      <c r="E18" s="364">
        <v>0</v>
      </c>
    </row>
    <row r="19" spans="1:5" s="11" customFormat="1" ht="22.5" customHeight="1">
      <c r="A19" s="189"/>
      <c r="B19" s="531" t="s">
        <v>398</v>
      </c>
      <c r="C19" s="531"/>
      <c r="D19" s="531"/>
      <c r="E19" s="531"/>
    </row>
    <row r="20" spans="1:5" s="11" customFormat="1" ht="22.5" customHeight="1">
      <c r="A20" s="189"/>
      <c r="B20" s="534" t="s">
        <v>763</v>
      </c>
      <c r="C20" s="534"/>
      <c r="D20" s="534"/>
      <c r="E20" s="534"/>
    </row>
    <row r="21" spans="1:5" s="11" customFormat="1" ht="22.5" customHeight="1">
      <c r="A21" s="189">
        <v>2010</v>
      </c>
      <c r="B21" s="381">
        <v>209.36</v>
      </c>
      <c r="C21" s="381">
        <v>297.11</v>
      </c>
      <c r="D21" s="381">
        <v>102.35</v>
      </c>
      <c r="E21" s="364">
        <v>0</v>
      </c>
    </row>
    <row r="22" spans="1:5" s="11" customFormat="1" ht="22.5" customHeight="1">
      <c r="A22" s="189">
        <v>2011</v>
      </c>
      <c r="B22" s="381">
        <f t="shared" ref="B22:D31" si="1">B9/B8*100</f>
        <v>89.894514767932492</v>
      </c>
      <c r="C22" s="381">
        <f t="shared" si="1"/>
        <v>60.173160173160177</v>
      </c>
      <c r="D22" s="381">
        <f t="shared" si="1"/>
        <v>195.11494252873561</v>
      </c>
      <c r="E22" s="364">
        <v>0</v>
      </c>
    </row>
    <row r="23" spans="1:5" s="11" customFormat="1" ht="22.5" customHeight="1">
      <c r="A23" s="189">
        <v>2012</v>
      </c>
      <c r="B23" s="381">
        <f t="shared" si="1"/>
        <v>91.293123679887358</v>
      </c>
      <c r="C23" s="381">
        <f t="shared" si="1"/>
        <v>131.11510791366908</v>
      </c>
      <c r="D23" s="381">
        <f t="shared" si="1"/>
        <v>47.815414825724105</v>
      </c>
      <c r="E23" s="364">
        <v>0</v>
      </c>
    </row>
    <row r="24" spans="1:5" s="11" customFormat="1" ht="22.5" customHeight="1">
      <c r="A24" s="189">
        <v>2013</v>
      </c>
      <c r="B24" s="381">
        <f t="shared" si="1"/>
        <v>64.781491002570689</v>
      </c>
      <c r="C24" s="381">
        <f t="shared" si="1"/>
        <v>49.108367626886142</v>
      </c>
      <c r="D24" s="381">
        <f t="shared" si="1"/>
        <v>111.70431211498972</v>
      </c>
      <c r="E24" s="364">
        <v>0</v>
      </c>
    </row>
    <row r="25" spans="1:5" s="11" customFormat="1" ht="22.5" customHeight="1">
      <c r="A25" s="189">
        <v>2014</v>
      </c>
      <c r="B25" s="381">
        <f t="shared" si="1"/>
        <v>113.13492063492063</v>
      </c>
      <c r="C25" s="381">
        <f t="shared" si="1"/>
        <v>155.65642458100558</v>
      </c>
      <c r="D25" s="381">
        <f t="shared" si="1"/>
        <v>57.169117647058819</v>
      </c>
      <c r="E25" s="364">
        <v>0</v>
      </c>
    </row>
    <row r="26" spans="1:5" s="11" customFormat="1" ht="22.5" customHeight="1">
      <c r="A26" s="189">
        <v>2015</v>
      </c>
      <c r="B26" s="381">
        <f t="shared" si="1"/>
        <v>83.86531041739741</v>
      </c>
      <c r="C26" s="381">
        <f t="shared" si="1"/>
        <v>75.773889636608345</v>
      </c>
      <c r="D26" s="381">
        <f t="shared" si="1"/>
        <v>112.86173633440515</v>
      </c>
      <c r="E26" s="364">
        <v>0</v>
      </c>
    </row>
    <row r="27" spans="1:5" s="11" customFormat="1" ht="22.5" customHeight="1">
      <c r="A27" s="189">
        <v>2016</v>
      </c>
      <c r="B27" s="381">
        <f t="shared" si="1"/>
        <v>52.028439983270601</v>
      </c>
      <c r="C27" s="381">
        <f t="shared" si="1"/>
        <v>56.187092954410886</v>
      </c>
      <c r="D27" s="381">
        <f t="shared" si="1"/>
        <v>42.022792022792018</v>
      </c>
      <c r="E27" s="364">
        <v>0</v>
      </c>
    </row>
    <row r="28" spans="1:5" s="11" customFormat="1" ht="22.5" customHeight="1">
      <c r="A28" s="189">
        <v>2017</v>
      </c>
      <c r="B28" s="381">
        <f t="shared" si="1"/>
        <v>201.06109324758842</v>
      </c>
      <c r="C28" s="381">
        <f t="shared" si="1"/>
        <v>101.42255005268703</v>
      </c>
      <c r="D28" s="381">
        <f t="shared" si="1"/>
        <v>521.59322033898309</v>
      </c>
      <c r="E28" s="364">
        <v>0</v>
      </c>
    </row>
    <row r="29" spans="1:5" s="11" customFormat="1" ht="22.5" customHeight="1">
      <c r="A29" s="189">
        <v>2018</v>
      </c>
      <c r="B29" s="381">
        <f t="shared" si="1"/>
        <v>89.165200703662236</v>
      </c>
      <c r="C29" s="381">
        <f t="shared" si="1"/>
        <v>73.090909090909093</v>
      </c>
      <c r="D29" s="381">
        <f t="shared" si="1"/>
        <v>99.220120881263412</v>
      </c>
      <c r="E29" s="364">
        <v>0</v>
      </c>
    </row>
    <row r="30" spans="1:5" s="11" customFormat="1" ht="22.5" customHeight="1">
      <c r="A30" s="189">
        <v>2019</v>
      </c>
      <c r="B30" s="381">
        <f t="shared" si="1"/>
        <v>76.316025468567844</v>
      </c>
      <c r="C30" s="381">
        <f t="shared" si="1"/>
        <v>77.910447761194035</v>
      </c>
      <c r="D30" s="381">
        <f t="shared" si="1"/>
        <v>75.581319185170642</v>
      </c>
      <c r="E30" s="364">
        <v>0</v>
      </c>
    </row>
    <row r="31" spans="1:5" s="11" customFormat="1" ht="22.5" customHeight="1">
      <c r="A31" s="189">
        <v>2020</v>
      </c>
      <c r="B31" s="381">
        <f t="shared" si="1"/>
        <v>81.562867215041138</v>
      </c>
      <c r="C31" s="381">
        <f t="shared" si="1"/>
        <v>103.37529647874474</v>
      </c>
      <c r="D31" s="381">
        <f t="shared" si="1"/>
        <v>71.202010572839939</v>
      </c>
      <c r="E31" s="364">
        <v>0</v>
      </c>
    </row>
    <row r="32" spans="1:5" s="11" customFormat="1" ht="18" customHeight="1">
      <c r="A32" s="180"/>
      <c r="B32" s="180"/>
      <c r="C32" s="180"/>
      <c r="D32" s="180"/>
      <c r="E32" s="180"/>
    </row>
    <row r="33" spans="1:5" s="11" customFormat="1" ht="18" customHeight="1">
      <c r="A33" s="126"/>
      <c r="B33" s="383"/>
      <c r="C33" s="383"/>
      <c r="D33" s="383"/>
      <c r="E33" s="383"/>
    </row>
    <row r="34" spans="1:5" s="10" customFormat="1" ht="18" customHeight="1">
      <c r="A34" s="128"/>
      <c r="B34" s="356"/>
      <c r="C34" s="356"/>
      <c r="D34" s="356"/>
      <c r="E34" s="356"/>
    </row>
    <row r="35" spans="1:5" s="10" customFormat="1" ht="18" customHeight="1">
      <c r="A35" s="189"/>
      <c r="B35" s="356"/>
      <c r="C35" s="356"/>
      <c r="D35" s="356"/>
      <c r="E35" s="356"/>
    </row>
    <row r="36" spans="1:5" s="10" customFormat="1" ht="18" customHeight="1">
      <c r="A36" s="189"/>
      <c r="B36" s="356"/>
      <c r="C36" s="356"/>
      <c r="D36" s="356"/>
      <c r="E36" s="356"/>
    </row>
    <row r="37" spans="1:5" s="10" customFormat="1" ht="18" customHeight="1">
      <c r="A37" s="189"/>
      <c r="B37" s="356"/>
      <c r="C37" s="356"/>
      <c r="D37" s="356"/>
      <c r="E37" s="356"/>
    </row>
    <row r="38" spans="1:5" s="10" customFormat="1" ht="18" customHeight="1">
      <c r="A38" s="11"/>
      <c r="B38" s="356"/>
      <c r="C38" s="356"/>
      <c r="D38" s="356"/>
      <c r="E38" s="356"/>
    </row>
    <row r="39" spans="1:5" s="10" customFormat="1" ht="18" customHeight="1">
      <c r="A39" s="11"/>
      <c r="B39" s="356"/>
      <c r="C39" s="356"/>
      <c r="D39" s="356"/>
      <c r="E39" s="356"/>
    </row>
    <row r="40" spans="1:5" s="10" customFormat="1" ht="18" customHeight="1">
      <c r="A40" s="11"/>
      <c r="B40" s="356"/>
      <c r="C40" s="356"/>
      <c r="D40" s="356"/>
      <c r="E40" s="356"/>
    </row>
    <row r="41" spans="1:5" s="10" customFormat="1" ht="18" customHeight="1">
      <c r="A41" s="11"/>
      <c r="B41" s="356"/>
      <c r="C41" s="356"/>
      <c r="D41" s="356"/>
      <c r="E41" s="356"/>
    </row>
    <row r="42" spans="1:5" s="10" customFormat="1" ht="18" customHeight="1">
      <c r="A42" s="11"/>
      <c r="B42" s="356"/>
      <c r="C42" s="356"/>
      <c r="D42" s="356"/>
      <c r="E42" s="356"/>
    </row>
    <row r="43" spans="1:5" s="10" customFormat="1" ht="18" customHeight="1">
      <c r="A43" s="11"/>
      <c r="B43" s="356"/>
      <c r="C43" s="356"/>
      <c r="D43" s="356"/>
      <c r="E43" s="356"/>
    </row>
    <row r="44" spans="1:5" s="10" customFormat="1">
      <c r="A44" s="11"/>
      <c r="B44" s="356"/>
      <c r="C44" s="356"/>
      <c r="D44" s="356"/>
      <c r="E44" s="356"/>
    </row>
    <row r="45" spans="1:5" s="10" customFormat="1">
      <c r="A45" s="11"/>
      <c r="B45" s="356"/>
      <c r="C45" s="356"/>
      <c r="D45" s="356"/>
      <c r="E45" s="356"/>
    </row>
    <row r="46" spans="1:5" s="10" customFormat="1">
      <c r="A46" s="11"/>
      <c r="B46" s="356"/>
      <c r="C46" s="356"/>
      <c r="D46" s="356"/>
      <c r="E46" s="356"/>
    </row>
    <row r="47" spans="1:5" s="10" customFormat="1">
      <c r="A47" s="11"/>
      <c r="B47" s="356"/>
      <c r="C47" s="356"/>
      <c r="D47" s="356"/>
      <c r="E47" s="356"/>
    </row>
    <row r="48" spans="1:5" s="10" customFormat="1">
      <c r="A48" s="11"/>
      <c r="B48" s="356"/>
      <c r="C48" s="356"/>
      <c r="D48" s="356"/>
      <c r="E48" s="356"/>
    </row>
    <row r="49" spans="1:5" s="10" customFormat="1">
      <c r="A49" s="11"/>
      <c r="B49" s="356"/>
      <c r="C49" s="356"/>
      <c r="D49" s="356"/>
      <c r="E49" s="356"/>
    </row>
    <row r="50" spans="1:5" s="10" customFormat="1">
      <c r="A50" s="11"/>
      <c r="B50" s="356"/>
      <c r="C50" s="356"/>
      <c r="D50" s="356"/>
      <c r="E50" s="356"/>
    </row>
    <row r="51" spans="1:5" s="10" customFormat="1">
      <c r="A51" s="11"/>
      <c r="B51" s="356"/>
      <c r="C51" s="356"/>
      <c r="D51" s="356"/>
      <c r="E51" s="356"/>
    </row>
    <row r="52" spans="1:5" s="10" customFormat="1">
      <c r="A52" s="11"/>
      <c r="B52" s="356"/>
      <c r="C52" s="356"/>
      <c r="D52" s="356"/>
      <c r="E52" s="356"/>
    </row>
    <row r="53" spans="1:5" s="10" customFormat="1">
      <c r="A53" s="11"/>
      <c r="B53" s="356"/>
      <c r="C53" s="356"/>
      <c r="D53" s="356"/>
      <c r="E53" s="356"/>
    </row>
    <row r="54" spans="1:5" s="10" customFormat="1">
      <c r="A54" s="11"/>
      <c r="B54" s="356"/>
      <c r="C54" s="356"/>
      <c r="D54" s="356"/>
      <c r="E54" s="356"/>
    </row>
    <row r="55" spans="1:5" s="10" customFormat="1">
      <c r="A55" s="11"/>
      <c r="B55" s="356"/>
      <c r="C55" s="356"/>
      <c r="D55" s="356"/>
      <c r="E55" s="356"/>
    </row>
    <row r="56" spans="1:5" s="10" customFormat="1">
      <c r="A56" s="11"/>
      <c r="B56" s="356"/>
      <c r="C56" s="356"/>
      <c r="D56" s="356"/>
      <c r="E56" s="356"/>
    </row>
    <row r="57" spans="1:5" s="10" customFormat="1">
      <c r="A57" s="11"/>
      <c r="B57" s="356"/>
      <c r="C57" s="356"/>
      <c r="D57" s="356"/>
      <c r="E57" s="356"/>
    </row>
    <row r="58" spans="1:5" s="10" customFormat="1">
      <c r="A58" s="11"/>
      <c r="B58" s="356"/>
      <c r="C58" s="356"/>
      <c r="D58" s="356"/>
      <c r="E58" s="356"/>
    </row>
    <row r="59" spans="1:5" s="10" customFormat="1">
      <c r="A59" s="11"/>
      <c r="B59" s="356"/>
      <c r="C59" s="356"/>
      <c r="D59" s="356"/>
      <c r="E59" s="356"/>
    </row>
    <row r="60" spans="1:5" s="10" customFormat="1">
      <c r="A60" s="11"/>
      <c r="B60" s="356"/>
      <c r="C60" s="356"/>
      <c r="D60" s="356"/>
      <c r="E60" s="356"/>
    </row>
    <row r="61" spans="1:5" s="10" customFormat="1">
      <c r="A61" s="11"/>
      <c r="B61" s="356"/>
      <c r="C61" s="356"/>
      <c r="D61" s="356"/>
      <c r="E61" s="356"/>
    </row>
    <row r="62" spans="1:5" s="10" customFormat="1">
      <c r="A62" s="11"/>
      <c r="B62" s="356"/>
      <c r="C62" s="356"/>
      <c r="D62" s="356"/>
      <c r="E62" s="356"/>
    </row>
    <row r="63" spans="1:5" s="10" customFormat="1">
      <c r="A63" s="11"/>
      <c r="B63" s="356"/>
      <c r="C63" s="356"/>
      <c r="D63" s="356"/>
      <c r="E63" s="356"/>
    </row>
    <row r="64" spans="1:5" s="10" customFormat="1">
      <c r="A64" s="11"/>
      <c r="B64" s="356"/>
      <c r="C64" s="356"/>
      <c r="D64" s="356"/>
      <c r="E64" s="356"/>
    </row>
    <row r="65" spans="1:5" s="10" customFormat="1">
      <c r="A65" s="11"/>
      <c r="B65" s="356"/>
      <c r="C65" s="356"/>
      <c r="D65" s="356"/>
      <c r="E65" s="356"/>
    </row>
    <row r="66" spans="1:5" s="10" customFormat="1">
      <c r="A66" s="11"/>
      <c r="B66" s="356"/>
      <c r="C66" s="356"/>
      <c r="D66" s="356"/>
      <c r="E66" s="356"/>
    </row>
    <row r="67" spans="1:5" s="10" customFormat="1">
      <c r="A67" s="11"/>
      <c r="B67" s="356"/>
      <c r="C67" s="356"/>
      <c r="D67" s="356"/>
      <c r="E67" s="356"/>
    </row>
    <row r="68" spans="1:5" s="10" customFormat="1">
      <c r="A68" s="11"/>
      <c r="B68" s="356"/>
      <c r="C68" s="356"/>
      <c r="D68" s="356"/>
      <c r="E68" s="356"/>
    </row>
    <row r="69" spans="1:5" s="10" customFormat="1">
      <c r="A69" s="11"/>
      <c r="B69" s="356"/>
      <c r="C69" s="356"/>
      <c r="D69" s="356"/>
      <c r="E69" s="356"/>
    </row>
    <row r="70" spans="1:5" s="10" customFormat="1">
      <c r="A70" s="11"/>
      <c r="B70" s="356"/>
      <c r="C70" s="356"/>
      <c r="D70" s="356"/>
      <c r="E70" s="356"/>
    </row>
    <row r="71" spans="1:5" s="10" customFormat="1">
      <c r="A71" s="11"/>
      <c r="B71" s="356"/>
      <c r="C71" s="356"/>
      <c r="D71" s="356"/>
      <c r="E71" s="356"/>
    </row>
    <row r="72" spans="1:5" s="10" customFormat="1">
      <c r="A72" s="11"/>
      <c r="B72" s="356"/>
      <c r="C72" s="356"/>
      <c r="D72" s="356"/>
      <c r="E72" s="356"/>
    </row>
    <row r="73" spans="1:5" s="10" customFormat="1">
      <c r="A73" s="11"/>
      <c r="B73" s="356"/>
      <c r="C73" s="356"/>
      <c r="D73" s="356"/>
      <c r="E73" s="356"/>
    </row>
    <row r="74" spans="1:5" s="10" customFormat="1">
      <c r="A74" s="11"/>
      <c r="B74" s="356"/>
      <c r="C74" s="356"/>
      <c r="D74" s="356"/>
      <c r="E74" s="356"/>
    </row>
    <row r="75" spans="1:5" s="10" customFormat="1">
      <c r="A75" s="11"/>
      <c r="B75" s="356"/>
      <c r="C75" s="356"/>
      <c r="D75" s="356"/>
      <c r="E75" s="356"/>
    </row>
    <row r="76" spans="1:5" s="10" customFormat="1">
      <c r="A76" s="11"/>
      <c r="B76" s="356"/>
      <c r="C76" s="356"/>
      <c r="D76" s="356"/>
      <c r="E76" s="356"/>
    </row>
    <row r="77" spans="1:5" s="10" customFormat="1">
      <c r="A77" s="11"/>
      <c r="B77" s="356"/>
      <c r="C77" s="356"/>
      <c r="D77" s="356"/>
      <c r="E77" s="356"/>
    </row>
    <row r="78" spans="1:5" s="10" customFormat="1">
      <c r="A78" s="11"/>
      <c r="B78" s="356"/>
      <c r="C78" s="356"/>
      <c r="D78" s="356"/>
      <c r="E78" s="356"/>
    </row>
    <row r="79" spans="1:5" s="10" customFormat="1">
      <c r="A79" s="11"/>
      <c r="B79" s="356"/>
      <c r="C79" s="356"/>
      <c r="D79" s="356"/>
      <c r="E79" s="356"/>
    </row>
    <row r="80" spans="1:5" s="10" customFormat="1">
      <c r="A80" s="11"/>
      <c r="B80" s="356"/>
      <c r="C80" s="356"/>
      <c r="D80" s="356"/>
      <c r="E80" s="356"/>
    </row>
    <row r="81" spans="2:5" s="10" customFormat="1">
      <c r="B81" s="356"/>
      <c r="C81" s="356"/>
      <c r="D81" s="356"/>
      <c r="E81" s="356"/>
    </row>
    <row r="82" spans="2:5" s="10" customFormat="1">
      <c r="B82" s="356"/>
      <c r="C82" s="356"/>
      <c r="D82" s="356"/>
      <c r="E82" s="356"/>
    </row>
    <row r="83" spans="2:5" s="10" customFormat="1">
      <c r="B83" s="356"/>
      <c r="C83" s="356"/>
      <c r="D83" s="356"/>
      <c r="E83" s="356"/>
    </row>
    <row r="84" spans="2:5" s="10" customFormat="1">
      <c r="B84" s="356"/>
      <c r="C84" s="356"/>
      <c r="D84" s="356"/>
      <c r="E84" s="356"/>
    </row>
    <row r="85" spans="2:5" s="10" customFormat="1">
      <c r="B85" s="356"/>
      <c r="C85" s="356"/>
      <c r="D85" s="356"/>
      <c r="E85" s="356"/>
    </row>
    <row r="86" spans="2:5" s="10" customFormat="1">
      <c r="B86" s="356"/>
      <c r="C86" s="356"/>
      <c r="D86" s="356"/>
      <c r="E86" s="356"/>
    </row>
    <row r="87" spans="2:5" s="10" customFormat="1">
      <c r="B87" s="356"/>
      <c r="C87" s="356"/>
      <c r="D87" s="356"/>
      <c r="E87" s="356"/>
    </row>
    <row r="88" spans="2:5" s="10" customFormat="1">
      <c r="B88" s="356"/>
      <c r="C88" s="356"/>
      <c r="D88" s="356"/>
      <c r="E88" s="356"/>
    </row>
    <row r="89" spans="2:5" s="10" customFormat="1">
      <c r="B89" s="356"/>
      <c r="C89" s="356"/>
      <c r="D89" s="356"/>
      <c r="E89" s="356"/>
    </row>
    <row r="90" spans="2:5" s="10" customFormat="1">
      <c r="B90" s="356"/>
      <c r="C90" s="356"/>
      <c r="D90" s="356"/>
      <c r="E90" s="356"/>
    </row>
    <row r="91" spans="2:5" s="10" customFormat="1">
      <c r="B91" s="356"/>
      <c r="C91" s="356"/>
      <c r="D91" s="356"/>
      <c r="E91" s="356"/>
    </row>
    <row r="92" spans="2:5" s="10" customFormat="1">
      <c r="B92" s="356"/>
      <c r="C92" s="356"/>
      <c r="D92" s="356"/>
      <c r="E92" s="356"/>
    </row>
    <row r="93" spans="2:5" s="10" customFormat="1">
      <c r="B93" s="356"/>
      <c r="C93" s="356"/>
      <c r="D93" s="356"/>
      <c r="E93" s="356"/>
    </row>
    <row r="94" spans="2:5" s="10" customFormat="1">
      <c r="B94" s="356"/>
      <c r="C94" s="356"/>
      <c r="D94" s="356"/>
      <c r="E94" s="356"/>
    </row>
    <row r="95" spans="2:5" s="10" customFormat="1">
      <c r="B95" s="356"/>
      <c r="C95" s="356"/>
      <c r="D95" s="356"/>
      <c r="E95" s="356"/>
    </row>
    <row r="96" spans="2:5" s="10" customFormat="1">
      <c r="B96" s="356"/>
      <c r="C96" s="356"/>
      <c r="D96" s="356"/>
      <c r="E96" s="356"/>
    </row>
    <row r="97" spans="2:5" s="10" customFormat="1">
      <c r="B97" s="356"/>
      <c r="C97" s="356"/>
      <c r="D97" s="356"/>
      <c r="E97" s="356"/>
    </row>
    <row r="98" spans="2:5" s="10" customFormat="1">
      <c r="B98" s="356"/>
      <c r="C98" s="356"/>
      <c r="D98" s="356"/>
      <c r="E98" s="356"/>
    </row>
    <row r="99" spans="2:5" s="10" customFormat="1">
      <c r="B99" s="356"/>
      <c r="C99" s="356"/>
      <c r="D99" s="356"/>
      <c r="E99" s="356"/>
    </row>
    <row r="100" spans="2:5" s="10" customFormat="1">
      <c r="B100" s="356"/>
      <c r="C100" s="356"/>
      <c r="D100" s="356"/>
      <c r="E100" s="356"/>
    </row>
    <row r="101" spans="2:5" s="10" customFormat="1">
      <c r="B101" s="356"/>
      <c r="C101" s="356"/>
      <c r="D101" s="356"/>
      <c r="E101" s="356"/>
    </row>
    <row r="102" spans="2:5" s="10" customFormat="1">
      <c r="B102" s="356"/>
      <c r="C102" s="356"/>
      <c r="D102" s="356"/>
      <c r="E102" s="356"/>
    </row>
    <row r="103" spans="2:5" s="10" customFormat="1">
      <c r="B103" s="356"/>
      <c r="C103" s="356"/>
      <c r="D103" s="356"/>
      <c r="E103" s="356"/>
    </row>
    <row r="104" spans="2:5" s="10" customFormat="1">
      <c r="B104" s="356"/>
      <c r="C104" s="356"/>
      <c r="D104" s="356"/>
      <c r="E104" s="356"/>
    </row>
    <row r="105" spans="2:5" s="10" customFormat="1">
      <c r="B105" s="356"/>
      <c r="C105" s="356"/>
      <c r="D105" s="356"/>
      <c r="E105" s="356"/>
    </row>
    <row r="106" spans="2:5" s="10" customFormat="1">
      <c r="B106" s="356"/>
      <c r="C106" s="356"/>
      <c r="D106" s="356"/>
      <c r="E106" s="356"/>
    </row>
    <row r="107" spans="2:5" s="10" customFormat="1">
      <c r="B107" s="356"/>
      <c r="C107" s="356"/>
      <c r="D107" s="356"/>
      <c r="E107" s="356"/>
    </row>
    <row r="108" spans="2:5" s="10" customFormat="1">
      <c r="B108" s="356"/>
      <c r="C108" s="356"/>
      <c r="D108" s="356"/>
      <c r="E108" s="356"/>
    </row>
    <row r="109" spans="2:5" s="10" customFormat="1">
      <c r="B109" s="356"/>
      <c r="C109" s="356"/>
      <c r="D109" s="356"/>
      <c r="E109" s="356"/>
    </row>
    <row r="110" spans="2:5" s="10" customFormat="1">
      <c r="B110" s="356"/>
      <c r="C110" s="356"/>
      <c r="D110" s="356"/>
      <c r="E110" s="356"/>
    </row>
    <row r="111" spans="2:5" s="10" customFormat="1">
      <c r="B111" s="356"/>
      <c r="C111" s="356"/>
      <c r="D111" s="356"/>
      <c r="E111" s="356"/>
    </row>
    <row r="112" spans="2:5" s="10" customFormat="1">
      <c r="B112" s="356"/>
      <c r="C112" s="356"/>
      <c r="D112" s="356"/>
      <c r="E112" s="356"/>
    </row>
    <row r="113" spans="2:5" s="10" customFormat="1">
      <c r="B113" s="356"/>
      <c r="C113" s="356"/>
      <c r="D113" s="356"/>
      <c r="E113" s="356"/>
    </row>
    <row r="114" spans="2:5" s="10" customFormat="1">
      <c r="B114" s="356"/>
      <c r="C114" s="356"/>
      <c r="D114" s="356"/>
      <c r="E114" s="356"/>
    </row>
    <row r="115" spans="2:5" s="10" customFormat="1">
      <c r="B115" s="356"/>
      <c r="C115" s="356"/>
      <c r="D115" s="356"/>
      <c r="E115" s="356"/>
    </row>
    <row r="116" spans="2:5" s="10" customFormat="1">
      <c r="B116" s="356"/>
      <c r="C116" s="356"/>
      <c r="D116" s="356"/>
      <c r="E116" s="356"/>
    </row>
    <row r="117" spans="2:5" s="10" customFormat="1">
      <c r="B117" s="356"/>
      <c r="C117" s="356"/>
      <c r="D117" s="356"/>
      <c r="E117" s="356"/>
    </row>
    <row r="118" spans="2:5" s="10" customFormat="1">
      <c r="B118" s="356"/>
      <c r="C118" s="356"/>
      <c r="D118" s="356"/>
      <c r="E118" s="356"/>
    </row>
    <row r="119" spans="2:5" s="10" customFormat="1">
      <c r="B119" s="356"/>
      <c r="C119" s="356"/>
      <c r="D119" s="356"/>
      <c r="E119" s="356"/>
    </row>
    <row r="120" spans="2:5" s="10" customFormat="1">
      <c r="B120" s="356"/>
      <c r="C120" s="356"/>
      <c r="D120" s="356"/>
      <c r="E120" s="356"/>
    </row>
    <row r="121" spans="2:5" s="10" customFormat="1">
      <c r="B121" s="356"/>
      <c r="C121" s="356"/>
      <c r="D121" s="356"/>
      <c r="E121" s="356"/>
    </row>
    <row r="122" spans="2:5" s="10" customFormat="1">
      <c r="B122" s="356"/>
      <c r="C122" s="356"/>
      <c r="D122" s="356"/>
      <c r="E122" s="356"/>
    </row>
    <row r="123" spans="2:5" s="10" customFormat="1">
      <c r="B123" s="356"/>
      <c r="C123" s="356"/>
      <c r="D123" s="356"/>
      <c r="E123" s="356"/>
    </row>
    <row r="124" spans="2:5" s="10" customFormat="1">
      <c r="B124" s="356"/>
      <c r="C124" s="356"/>
      <c r="D124" s="356"/>
      <c r="E124" s="356"/>
    </row>
    <row r="125" spans="2:5" s="10" customFormat="1">
      <c r="B125" s="356"/>
      <c r="C125" s="356"/>
      <c r="D125" s="356"/>
      <c r="E125" s="356"/>
    </row>
    <row r="126" spans="2:5" s="10" customFormat="1">
      <c r="B126" s="356"/>
      <c r="C126" s="356"/>
      <c r="D126" s="356"/>
      <c r="E126" s="356"/>
    </row>
    <row r="127" spans="2:5" s="10" customFormat="1">
      <c r="B127" s="356"/>
      <c r="C127" s="356"/>
      <c r="D127" s="356"/>
      <c r="E127" s="356"/>
    </row>
    <row r="128" spans="2:5" s="10" customFormat="1">
      <c r="B128" s="356"/>
      <c r="C128" s="356"/>
      <c r="D128" s="356"/>
      <c r="E128" s="356"/>
    </row>
    <row r="129" spans="2:5" s="10" customFormat="1">
      <c r="B129" s="356"/>
      <c r="C129" s="356"/>
      <c r="D129" s="356"/>
      <c r="E129" s="356"/>
    </row>
    <row r="130" spans="2:5" s="10" customFormat="1">
      <c r="B130" s="356"/>
      <c r="C130" s="356"/>
      <c r="D130" s="356"/>
      <c r="E130" s="356"/>
    </row>
    <row r="131" spans="2:5" s="10" customFormat="1">
      <c r="B131" s="356"/>
      <c r="C131" s="356"/>
      <c r="D131" s="356"/>
      <c r="E131" s="356"/>
    </row>
    <row r="132" spans="2:5" s="10" customFormat="1">
      <c r="B132" s="356"/>
      <c r="C132" s="356"/>
      <c r="D132" s="356"/>
      <c r="E132" s="356"/>
    </row>
    <row r="133" spans="2:5" s="10" customFormat="1">
      <c r="B133" s="356"/>
      <c r="C133" s="356"/>
      <c r="D133" s="356"/>
      <c r="E133" s="356"/>
    </row>
    <row r="134" spans="2:5" s="10" customFormat="1">
      <c r="B134" s="356"/>
      <c r="C134" s="356"/>
      <c r="D134" s="356"/>
      <c r="E134" s="356"/>
    </row>
    <row r="135" spans="2:5" s="10" customFormat="1">
      <c r="B135" s="356"/>
      <c r="C135" s="356"/>
      <c r="D135" s="356"/>
      <c r="E135" s="356"/>
    </row>
    <row r="136" spans="2:5" s="10" customFormat="1">
      <c r="B136" s="356"/>
      <c r="C136" s="356"/>
      <c r="D136" s="356"/>
      <c r="E136" s="356"/>
    </row>
    <row r="137" spans="2:5" s="10" customFormat="1">
      <c r="B137" s="356"/>
      <c r="C137" s="356"/>
      <c r="D137" s="356"/>
      <c r="E137" s="356"/>
    </row>
    <row r="138" spans="2:5" s="10" customFormat="1">
      <c r="B138" s="356"/>
      <c r="C138" s="356"/>
      <c r="D138" s="356"/>
      <c r="E138" s="356"/>
    </row>
    <row r="139" spans="2:5" s="10" customFormat="1">
      <c r="B139" s="356"/>
      <c r="C139" s="356"/>
      <c r="D139" s="356"/>
      <c r="E139" s="356"/>
    </row>
    <row r="140" spans="2:5" s="10" customFormat="1">
      <c r="B140" s="356"/>
      <c r="C140" s="356"/>
      <c r="D140" s="356"/>
      <c r="E140" s="356"/>
    </row>
    <row r="141" spans="2:5" s="10" customFormat="1">
      <c r="B141" s="356"/>
      <c r="C141" s="356"/>
      <c r="D141" s="356"/>
      <c r="E141" s="356"/>
    </row>
    <row r="142" spans="2:5" s="10" customFormat="1">
      <c r="B142" s="356"/>
      <c r="C142" s="356"/>
      <c r="D142" s="356"/>
      <c r="E142" s="356"/>
    </row>
    <row r="143" spans="2:5" s="10" customFormat="1">
      <c r="B143" s="356"/>
      <c r="C143" s="356"/>
      <c r="D143" s="356"/>
      <c r="E143" s="356"/>
    </row>
    <row r="144" spans="2:5" s="10" customFormat="1">
      <c r="B144" s="356"/>
      <c r="C144" s="356"/>
      <c r="D144" s="356"/>
      <c r="E144" s="356"/>
    </row>
    <row r="145" spans="2:5" s="10" customFormat="1">
      <c r="B145" s="356"/>
      <c r="C145" s="356"/>
      <c r="D145" s="356"/>
      <c r="E145" s="356"/>
    </row>
    <row r="146" spans="2:5" s="10" customFormat="1">
      <c r="B146" s="356"/>
      <c r="C146" s="356"/>
      <c r="D146" s="356"/>
      <c r="E146" s="356"/>
    </row>
    <row r="147" spans="2:5" s="10" customFormat="1">
      <c r="B147" s="356"/>
      <c r="C147" s="356"/>
      <c r="D147" s="356"/>
      <c r="E147" s="356"/>
    </row>
    <row r="148" spans="2:5" s="10" customFormat="1">
      <c r="B148" s="356"/>
      <c r="C148" s="356"/>
      <c r="D148" s="356"/>
      <c r="E148" s="356"/>
    </row>
    <row r="149" spans="2:5" s="10" customFormat="1">
      <c r="B149" s="356"/>
      <c r="C149" s="356"/>
      <c r="D149" s="356"/>
      <c r="E149" s="356"/>
    </row>
    <row r="150" spans="2:5" s="10" customFormat="1">
      <c r="B150" s="356"/>
      <c r="C150" s="356"/>
      <c r="D150" s="356"/>
      <c r="E150" s="356"/>
    </row>
    <row r="151" spans="2:5" s="10" customFormat="1">
      <c r="B151" s="356"/>
      <c r="C151" s="356"/>
      <c r="D151" s="356"/>
      <c r="E151" s="356"/>
    </row>
    <row r="152" spans="2:5" s="10" customFormat="1">
      <c r="B152" s="356"/>
      <c r="C152" s="356"/>
      <c r="D152" s="356"/>
      <c r="E152" s="356"/>
    </row>
    <row r="153" spans="2:5" s="10" customFormat="1">
      <c r="B153" s="356"/>
      <c r="C153" s="356"/>
      <c r="D153" s="356"/>
      <c r="E153" s="356"/>
    </row>
    <row r="154" spans="2:5" s="10" customFormat="1">
      <c r="B154" s="356"/>
      <c r="C154" s="356"/>
      <c r="D154" s="356"/>
      <c r="E154" s="356"/>
    </row>
    <row r="155" spans="2:5" s="10" customFormat="1">
      <c r="B155" s="356"/>
      <c r="C155" s="356"/>
      <c r="D155" s="356"/>
      <c r="E155" s="356"/>
    </row>
    <row r="156" spans="2:5" s="10" customFormat="1">
      <c r="B156" s="356"/>
      <c r="C156" s="356"/>
      <c r="D156" s="356"/>
      <c r="E156" s="356"/>
    </row>
    <row r="157" spans="2:5" s="10" customFormat="1">
      <c r="B157" s="356"/>
      <c r="C157" s="356"/>
      <c r="D157" s="356"/>
      <c r="E157" s="356"/>
    </row>
    <row r="158" spans="2:5" s="10" customFormat="1">
      <c r="B158" s="356"/>
      <c r="C158" s="356"/>
      <c r="D158" s="356"/>
      <c r="E158" s="356"/>
    </row>
    <row r="159" spans="2:5" s="10" customFormat="1">
      <c r="B159" s="356"/>
      <c r="C159" s="356"/>
      <c r="D159" s="356"/>
      <c r="E159" s="356"/>
    </row>
    <row r="160" spans="2:5" s="10" customFormat="1">
      <c r="B160" s="356"/>
      <c r="C160" s="356"/>
      <c r="D160" s="356"/>
      <c r="E160" s="356"/>
    </row>
    <row r="161" spans="2:5" s="10" customFormat="1">
      <c r="B161" s="356"/>
      <c r="C161" s="356"/>
      <c r="D161" s="356"/>
      <c r="E161" s="356"/>
    </row>
    <row r="162" spans="2:5" s="10" customFormat="1">
      <c r="B162" s="356"/>
      <c r="C162" s="356"/>
      <c r="D162" s="356"/>
      <c r="E162" s="356"/>
    </row>
    <row r="163" spans="2:5" s="10" customFormat="1">
      <c r="B163" s="356"/>
      <c r="C163" s="356"/>
      <c r="D163" s="356"/>
      <c r="E163" s="356"/>
    </row>
    <row r="164" spans="2:5" s="10" customFormat="1">
      <c r="B164" s="356"/>
      <c r="C164" s="356"/>
      <c r="D164" s="356"/>
      <c r="E164" s="356"/>
    </row>
    <row r="165" spans="2:5" s="10" customFormat="1">
      <c r="B165" s="356"/>
      <c r="C165" s="356"/>
      <c r="D165" s="356"/>
      <c r="E165" s="356"/>
    </row>
    <row r="166" spans="2:5" s="10" customFormat="1">
      <c r="B166" s="356"/>
      <c r="C166" s="356"/>
      <c r="D166" s="356"/>
      <c r="E166" s="356"/>
    </row>
    <row r="167" spans="2:5" s="10" customFormat="1">
      <c r="B167" s="356"/>
      <c r="C167" s="356"/>
      <c r="D167" s="356"/>
      <c r="E167" s="356"/>
    </row>
    <row r="168" spans="2:5" s="10" customFormat="1">
      <c r="B168" s="356"/>
      <c r="C168" s="356"/>
      <c r="D168" s="356"/>
      <c r="E168" s="356"/>
    </row>
    <row r="169" spans="2:5" s="10" customFormat="1">
      <c r="B169" s="356"/>
      <c r="C169" s="356"/>
      <c r="D169" s="356"/>
      <c r="E169" s="356"/>
    </row>
    <row r="170" spans="2:5" s="10" customFormat="1">
      <c r="B170" s="356"/>
      <c r="C170" s="356"/>
      <c r="D170" s="356"/>
      <c r="E170" s="356"/>
    </row>
    <row r="171" spans="2:5" s="10" customFormat="1">
      <c r="B171" s="356"/>
      <c r="C171" s="356"/>
      <c r="D171" s="356"/>
      <c r="E171" s="356"/>
    </row>
    <row r="172" spans="2:5" s="10" customFormat="1">
      <c r="B172" s="356"/>
      <c r="C172" s="356"/>
      <c r="D172" s="356"/>
      <c r="E172" s="356"/>
    </row>
    <row r="173" spans="2:5" s="10" customFormat="1">
      <c r="B173" s="356"/>
      <c r="C173" s="356"/>
      <c r="D173" s="356"/>
      <c r="E173" s="356"/>
    </row>
    <row r="174" spans="2:5" s="10" customFormat="1">
      <c r="B174" s="356"/>
      <c r="C174" s="356"/>
      <c r="D174" s="356"/>
      <c r="E174" s="356"/>
    </row>
    <row r="175" spans="2:5" s="10" customFormat="1">
      <c r="B175" s="356"/>
      <c r="C175" s="356"/>
      <c r="D175" s="356"/>
      <c r="E175" s="356"/>
    </row>
    <row r="176" spans="2:5" s="10" customFormat="1">
      <c r="B176" s="356"/>
      <c r="C176" s="356"/>
      <c r="D176" s="356"/>
      <c r="E176" s="356"/>
    </row>
    <row r="177" spans="2:5" s="10" customFormat="1">
      <c r="B177" s="356"/>
      <c r="C177" s="356"/>
      <c r="D177" s="356"/>
      <c r="E177" s="356"/>
    </row>
    <row r="178" spans="2:5" s="10" customFormat="1">
      <c r="B178" s="356"/>
      <c r="C178" s="356"/>
      <c r="D178" s="356"/>
      <c r="E178" s="356"/>
    </row>
    <row r="179" spans="2:5" s="10" customFormat="1">
      <c r="B179" s="356"/>
      <c r="C179" s="356"/>
      <c r="D179" s="356"/>
      <c r="E179" s="356"/>
    </row>
    <row r="180" spans="2:5" s="10" customFormat="1">
      <c r="B180" s="356"/>
      <c r="C180" s="356"/>
      <c r="D180" s="356"/>
      <c r="E180" s="356"/>
    </row>
    <row r="181" spans="2:5" s="10" customFormat="1">
      <c r="B181" s="356"/>
      <c r="C181" s="356"/>
      <c r="D181" s="356"/>
      <c r="E181" s="356"/>
    </row>
    <row r="182" spans="2:5" s="10" customFormat="1">
      <c r="B182" s="356"/>
      <c r="C182" s="356"/>
      <c r="D182" s="356"/>
      <c r="E182" s="356"/>
    </row>
    <row r="183" spans="2:5" s="10" customFormat="1">
      <c r="B183" s="356"/>
      <c r="C183" s="356"/>
      <c r="D183" s="356"/>
      <c r="E183" s="356"/>
    </row>
    <row r="184" spans="2:5" s="10" customFormat="1">
      <c r="B184" s="356"/>
      <c r="C184" s="356"/>
      <c r="D184" s="356"/>
      <c r="E184" s="356"/>
    </row>
    <row r="185" spans="2:5" s="10" customFormat="1">
      <c r="B185" s="356"/>
      <c r="C185" s="356"/>
      <c r="D185" s="356"/>
      <c r="E185" s="356"/>
    </row>
    <row r="186" spans="2:5" s="10" customFormat="1">
      <c r="B186" s="356"/>
      <c r="C186" s="356"/>
      <c r="D186" s="356"/>
      <c r="E186" s="356"/>
    </row>
    <row r="187" spans="2:5" s="10" customFormat="1">
      <c r="B187" s="356"/>
      <c r="C187" s="356"/>
      <c r="D187" s="356"/>
      <c r="E187" s="356"/>
    </row>
    <row r="188" spans="2:5" s="10" customFormat="1">
      <c r="B188" s="356"/>
      <c r="C188" s="356"/>
      <c r="D188" s="356"/>
      <c r="E188" s="356"/>
    </row>
    <row r="189" spans="2:5" s="10" customFormat="1">
      <c r="B189" s="356"/>
      <c r="C189" s="356"/>
      <c r="D189" s="356"/>
      <c r="E189" s="356"/>
    </row>
    <row r="190" spans="2:5" s="10" customFormat="1">
      <c r="B190" s="356"/>
      <c r="C190" s="356"/>
      <c r="D190" s="356"/>
      <c r="E190" s="356"/>
    </row>
    <row r="191" spans="2:5" s="10" customFormat="1">
      <c r="B191" s="356"/>
      <c r="C191" s="356"/>
      <c r="D191" s="356"/>
      <c r="E191" s="356"/>
    </row>
    <row r="192" spans="2:5" s="10" customFormat="1">
      <c r="B192" s="356"/>
      <c r="C192" s="356"/>
      <c r="D192" s="356"/>
      <c r="E192" s="356"/>
    </row>
    <row r="193" spans="2:5" s="10" customFormat="1">
      <c r="B193" s="356"/>
      <c r="C193" s="356"/>
      <c r="D193" s="356"/>
      <c r="E193" s="356"/>
    </row>
  </sheetData>
  <mergeCells count="4">
    <mergeCell ref="B20:E20"/>
    <mergeCell ref="C4:E4"/>
    <mergeCell ref="B7:E7"/>
    <mergeCell ref="B19:E19"/>
  </mergeCells>
  <pageMargins left="0.98425196850393704" right="0.98425196850393704" top="0.64" bottom="1.49606299212598" header="0.511811023622047" footer="1.1811023622047201"/>
  <pageSetup paperSize="9" firstPageNumber="432"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53DE3"/>
  </sheetPr>
  <dimension ref="A1:J280"/>
  <sheetViews>
    <sheetView zoomScaleNormal="115" workbookViewId="0">
      <selection activeCell="K1" sqref="K1:U1048576"/>
    </sheetView>
  </sheetViews>
  <sheetFormatPr defaultRowHeight="14.25"/>
  <cols>
    <col min="1" max="1" width="39" style="356" customWidth="1"/>
    <col min="2" max="4" width="7.85546875" style="356" hidden="1" customWidth="1"/>
    <col min="5" max="8" width="7.85546875" style="356" customWidth="1"/>
    <col min="9" max="9" width="9.140625" style="356"/>
    <col min="10" max="10" width="9.140625" style="10"/>
    <col min="11" max="16384" width="9.140625" style="27"/>
  </cols>
  <sheetData>
    <row r="1" spans="1:10" s="3" customFormat="1" ht="24" customHeight="1">
      <c r="A1" s="1" t="s">
        <v>715</v>
      </c>
      <c r="B1" s="356"/>
      <c r="C1" s="356"/>
      <c r="D1" s="356"/>
      <c r="E1" s="356"/>
      <c r="F1" s="356"/>
      <c r="G1" s="356"/>
      <c r="H1" s="356"/>
      <c r="I1" s="356"/>
    </row>
    <row r="2" spans="1:10" s="3" customFormat="1" ht="16.5" customHeight="1">
      <c r="A2" s="4" t="s">
        <v>517</v>
      </c>
      <c r="B2" s="356"/>
      <c r="C2" s="356"/>
      <c r="D2" s="356"/>
      <c r="E2" s="356"/>
      <c r="F2" s="356"/>
      <c r="G2" s="356"/>
      <c r="H2" s="356"/>
      <c r="I2" s="356"/>
    </row>
    <row r="3" spans="1:10" s="10" customFormat="1" ht="17.25" customHeight="1">
      <c r="A3" s="378"/>
      <c r="B3" s="378"/>
      <c r="C3" s="378"/>
      <c r="D3" s="378"/>
      <c r="E3" s="378"/>
      <c r="F3" s="378"/>
      <c r="G3" s="378"/>
      <c r="H3" s="378"/>
      <c r="I3" s="378"/>
    </row>
    <row r="4" spans="1:10" s="10" customFormat="1" ht="22.5" customHeight="1">
      <c r="A4" s="356"/>
      <c r="B4" s="356">
        <v>2010</v>
      </c>
      <c r="C4" s="356">
        <v>2014</v>
      </c>
      <c r="D4" s="356">
        <v>2015</v>
      </c>
      <c r="E4" s="450">
        <v>2016</v>
      </c>
      <c r="F4" s="450">
        <v>2017</v>
      </c>
      <c r="G4" s="450">
        <v>2018</v>
      </c>
      <c r="H4" s="450">
        <v>2019</v>
      </c>
      <c r="I4" s="450">
        <v>2020</v>
      </c>
    </row>
    <row r="5" spans="1:10" s="10" customFormat="1" ht="15.75" customHeight="1">
      <c r="A5" s="356"/>
      <c r="B5" s="530" t="s">
        <v>509</v>
      </c>
      <c r="C5" s="530"/>
      <c r="D5" s="530"/>
      <c r="E5" s="530"/>
      <c r="F5" s="530"/>
      <c r="G5" s="530"/>
      <c r="H5" s="530"/>
      <c r="I5" s="530"/>
    </row>
    <row r="6" spans="1:10" s="230" customFormat="1" ht="18.75" customHeight="1">
      <c r="A6" s="356" t="s">
        <v>518</v>
      </c>
      <c r="B6" s="356">
        <v>4740</v>
      </c>
      <c r="C6" s="356">
        <f t="shared" ref="C6:D6" si="0">SUM(C7:C18)</f>
        <v>2851</v>
      </c>
      <c r="D6" s="356">
        <f t="shared" si="0"/>
        <v>2391</v>
      </c>
      <c r="E6" s="380">
        <v>1244</v>
      </c>
      <c r="F6" s="380">
        <v>2501.1800000000003</v>
      </c>
      <c r="G6" s="380">
        <v>2230.13</v>
      </c>
      <c r="H6" s="380">
        <v>1702.1</v>
      </c>
      <c r="I6" s="380">
        <v>1388.29</v>
      </c>
    </row>
    <row r="7" spans="1:10" customFormat="1" ht="18.75" customHeight="1">
      <c r="A7" s="356" t="s">
        <v>750</v>
      </c>
      <c r="B7" s="356">
        <v>193.6</v>
      </c>
      <c r="C7" s="356">
        <v>90</v>
      </c>
      <c r="D7" s="356">
        <v>135</v>
      </c>
      <c r="E7" s="380">
        <v>167</v>
      </c>
      <c r="F7" s="380">
        <v>183.89</v>
      </c>
      <c r="G7" s="380">
        <v>186.95</v>
      </c>
      <c r="H7" s="380">
        <v>53.4</v>
      </c>
      <c r="I7" s="380">
        <v>46</v>
      </c>
      <c r="J7" s="356"/>
    </row>
    <row r="8" spans="1:10" customFormat="1" ht="18.75" customHeight="1">
      <c r="A8" s="356" t="s">
        <v>751</v>
      </c>
      <c r="B8" s="356">
        <v>40</v>
      </c>
      <c r="C8" s="356">
        <v>34</v>
      </c>
      <c r="D8" s="356">
        <v>27</v>
      </c>
      <c r="E8" s="380">
        <v>5</v>
      </c>
      <c r="F8" s="380">
        <v>25.4</v>
      </c>
      <c r="G8" s="380">
        <v>13.3</v>
      </c>
      <c r="H8" s="380">
        <v>4</v>
      </c>
      <c r="I8" s="380">
        <v>21</v>
      </c>
      <c r="J8" s="356"/>
    </row>
    <row r="9" spans="1:10" customFormat="1" ht="18.75" customHeight="1">
      <c r="A9" s="356" t="s">
        <v>752</v>
      </c>
      <c r="B9" s="356">
        <v>1788</v>
      </c>
      <c r="C9" s="356">
        <v>580</v>
      </c>
      <c r="D9" s="356">
        <v>475</v>
      </c>
      <c r="E9" s="380">
        <v>231</v>
      </c>
      <c r="F9" s="380">
        <v>239.43</v>
      </c>
      <c r="G9" s="380">
        <v>240.17</v>
      </c>
      <c r="H9" s="380">
        <v>195.6</v>
      </c>
      <c r="I9" s="380">
        <v>190</v>
      </c>
      <c r="J9" s="356"/>
    </row>
    <row r="10" spans="1:10" customFormat="1" ht="18.75" customHeight="1">
      <c r="A10" s="356" t="s">
        <v>753</v>
      </c>
      <c r="B10" s="356">
        <v>129</v>
      </c>
      <c r="C10" s="356">
        <v>125</v>
      </c>
      <c r="D10" s="356">
        <v>0</v>
      </c>
      <c r="E10" s="380">
        <v>0</v>
      </c>
      <c r="F10" s="380">
        <v>30.47</v>
      </c>
      <c r="G10" s="380">
        <v>2.6</v>
      </c>
      <c r="H10" s="380">
        <v>17</v>
      </c>
      <c r="I10" s="380">
        <v>3</v>
      </c>
      <c r="J10" s="356"/>
    </row>
    <row r="11" spans="1:10" customFormat="1" ht="18.75" customHeight="1">
      <c r="A11" s="356" t="s">
        <v>754</v>
      </c>
      <c r="B11" s="356">
        <v>354.7</v>
      </c>
      <c r="C11" s="356">
        <v>340</v>
      </c>
      <c r="D11" s="356">
        <v>368</v>
      </c>
      <c r="E11" s="380">
        <v>235</v>
      </c>
      <c r="F11" s="380">
        <v>461.61</v>
      </c>
      <c r="G11" s="380">
        <v>1040</v>
      </c>
      <c r="H11" s="380">
        <v>341.9</v>
      </c>
      <c r="I11" s="380">
        <v>98.65</v>
      </c>
      <c r="J11" s="356"/>
    </row>
    <row r="12" spans="1:10" customFormat="1" ht="18.75" customHeight="1">
      <c r="A12" s="356" t="s">
        <v>755</v>
      </c>
      <c r="B12" s="356">
        <v>106.3</v>
      </c>
      <c r="C12" s="356">
        <v>50</v>
      </c>
      <c r="D12" s="356">
        <v>61</v>
      </c>
      <c r="E12" s="380">
        <v>31</v>
      </c>
      <c r="F12" s="380">
        <v>70.599999999999994</v>
      </c>
      <c r="G12" s="380">
        <v>31.1</v>
      </c>
      <c r="H12" s="380">
        <v>160.9</v>
      </c>
      <c r="I12" s="380">
        <v>20</v>
      </c>
      <c r="J12" s="356"/>
    </row>
    <row r="13" spans="1:10" customFormat="1" ht="18.75" customHeight="1">
      <c r="A13" s="356" t="s">
        <v>756</v>
      </c>
      <c r="B13" s="356">
        <v>607.9</v>
      </c>
      <c r="C13" s="356">
        <v>270</v>
      </c>
      <c r="D13" s="356">
        <v>230</v>
      </c>
      <c r="E13" s="380">
        <v>54</v>
      </c>
      <c r="F13" s="380">
        <v>515.45000000000005</v>
      </c>
      <c r="G13" s="380">
        <v>150.61000000000001</v>
      </c>
      <c r="H13" s="380">
        <v>53.9</v>
      </c>
      <c r="I13" s="380">
        <v>58</v>
      </c>
      <c r="J13" s="356"/>
    </row>
    <row r="14" spans="1:10" customFormat="1" ht="18.75" customHeight="1">
      <c r="A14" s="356" t="s">
        <v>757</v>
      </c>
      <c r="B14" s="356">
        <v>488</v>
      </c>
      <c r="C14" s="356">
        <v>226</v>
      </c>
      <c r="D14" s="356">
        <v>133</v>
      </c>
      <c r="E14" s="380">
        <v>92</v>
      </c>
      <c r="F14" s="380">
        <v>109.89</v>
      </c>
      <c r="G14" s="380">
        <v>79.2</v>
      </c>
      <c r="H14" s="380">
        <v>88.7</v>
      </c>
      <c r="I14" s="380">
        <v>100</v>
      </c>
      <c r="J14" s="356"/>
    </row>
    <row r="15" spans="1:10" customFormat="1" ht="18.75" customHeight="1">
      <c r="A15" s="356" t="s">
        <v>758</v>
      </c>
      <c r="B15" s="356">
        <v>289</v>
      </c>
      <c r="C15" s="356">
        <v>150</v>
      </c>
      <c r="D15" s="356">
        <v>168</v>
      </c>
      <c r="E15" s="380">
        <v>105</v>
      </c>
      <c r="F15" s="380">
        <v>225.61</v>
      </c>
      <c r="G15" s="380">
        <v>32.979999999999997</v>
      </c>
      <c r="H15" s="380">
        <v>106.6</v>
      </c>
      <c r="I15" s="380">
        <v>158</v>
      </c>
      <c r="J15" s="356"/>
    </row>
    <row r="16" spans="1:10" customFormat="1" ht="18.75" customHeight="1">
      <c r="A16" s="356" t="s">
        <v>759</v>
      </c>
      <c r="B16" s="356">
        <v>382.3</v>
      </c>
      <c r="C16" s="356">
        <v>240</v>
      </c>
      <c r="D16" s="356">
        <v>359</v>
      </c>
      <c r="E16" s="380">
        <v>150</v>
      </c>
      <c r="F16" s="380">
        <v>224.89</v>
      </c>
      <c r="G16" s="380">
        <v>47.85</v>
      </c>
      <c r="H16" s="380">
        <v>50.6</v>
      </c>
      <c r="I16" s="380">
        <v>12.84</v>
      </c>
      <c r="J16" s="356"/>
    </row>
    <row r="17" spans="1:10" customFormat="1" ht="18.75" customHeight="1">
      <c r="A17" s="356" t="s">
        <v>760</v>
      </c>
      <c r="B17" s="356">
        <v>281.2</v>
      </c>
      <c r="C17" s="356">
        <v>410</v>
      </c>
      <c r="D17" s="356">
        <v>241</v>
      </c>
      <c r="E17" s="380">
        <v>82</v>
      </c>
      <c r="F17" s="380">
        <v>280.69</v>
      </c>
      <c r="G17" s="380">
        <v>290.2</v>
      </c>
      <c r="H17" s="380">
        <v>264</v>
      </c>
      <c r="I17" s="380">
        <v>496.4</v>
      </c>
      <c r="J17" s="356"/>
    </row>
    <row r="18" spans="1:10" customFormat="1" ht="18.75" customHeight="1">
      <c r="A18" s="356" t="s">
        <v>761</v>
      </c>
      <c r="B18" s="356">
        <v>80</v>
      </c>
      <c r="C18" s="356">
        <v>336</v>
      </c>
      <c r="D18" s="356">
        <v>194</v>
      </c>
      <c r="E18" s="380">
        <v>92</v>
      </c>
      <c r="F18" s="380">
        <v>133.25</v>
      </c>
      <c r="G18" s="380">
        <v>115.17</v>
      </c>
      <c r="H18" s="380">
        <v>365.5</v>
      </c>
      <c r="I18" s="380">
        <v>184.4</v>
      </c>
      <c r="J18" s="356"/>
    </row>
    <row r="19" spans="1:10" customFormat="1" ht="18.75" customHeight="1">
      <c r="A19" s="356"/>
      <c r="B19" s="530" t="s">
        <v>398</v>
      </c>
      <c r="C19" s="530"/>
      <c r="D19" s="530"/>
      <c r="E19" s="530"/>
      <c r="F19" s="530"/>
      <c r="G19" s="530"/>
      <c r="H19" s="530"/>
      <c r="I19" s="530"/>
      <c r="J19" s="356"/>
    </row>
    <row r="20" spans="1:10" customFormat="1" ht="18.75" customHeight="1">
      <c r="A20" s="356"/>
      <c r="B20" s="541" t="s">
        <v>383</v>
      </c>
      <c r="C20" s="531"/>
      <c r="D20" s="531"/>
      <c r="E20" s="531"/>
      <c r="F20" s="531"/>
      <c r="G20" s="531"/>
      <c r="H20" s="531"/>
      <c r="I20" s="531"/>
      <c r="J20" s="356"/>
    </row>
    <row r="21" spans="1:10" customFormat="1" ht="18.75" customHeight="1">
      <c r="A21" s="356" t="s">
        <v>518</v>
      </c>
      <c r="B21" s="356">
        <v>209.36</v>
      </c>
      <c r="C21" s="356">
        <v>113.13</v>
      </c>
      <c r="D21" s="356">
        <f t="shared" ref="D21:D23" si="1">D6/C6*100</f>
        <v>83.86531041739741</v>
      </c>
      <c r="E21" s="381">
        <v>52.028439983270601</v>
      </c>
      <c r="F21" s="381">
        <v>201.05948553054668</v>
      </c>
      <c r="G21" s="381">
        <v>89.163115009715412</v>
      </c>
      <c r="H21" s="381">
        <v>76.32290494276117</v>
      </c>
      <c r="I21" s="381">
        <v>81.563362904647207</v>
      </c>
      <c r="J21" s="356"/>
    </row>
    <row r="22" spans="1:10" customFormat="1" ht="18.75" customHeight="1">
      <c r="A22" s="356" t="s">
        <v>750</v>
      </c>
      <c r="B22" s="356">
        <v>328.13559322033893</v>
      </c>
      <c r="C22" s="356">
        <v>105.88235294117648</v>
      </c>
      <c r="D22" s="356">
        <f t="shared" si="1"/>
        <v>150</v>
      </c>
      <c r="E22" s="381">
        <v>123.7037037037037</v>
      </c>
      <c r="F22" s="381">
        <v>110.11377245508982</v>
      </c>
      <c r="G22" s="381">
        <v>101.66403828375658</v>
      </c>
      <c r="H22" s="381">
        <v>28.563787108852633</v>
      </c>
      <c r="I22" s="381">
        <v>86.142322097378283</v>
      </c>
      <c r="J22" s="356"/>
    </row>
    <row r="23" spans="1:10" customFormat="1" ht="18.75" customHeight="1">
      <c r="A23" s="356" t="s">
        <v>751</v>
      </c>
      <c r="B23" s="356">
        <v>80</v>
      </c>
      <c r="C23" s="356">
        <v>340</v>
      </c>
      <c r="D23" s="356">
        <f t="shared" si="1"/>
        <v>79.411764705882348</v>
      </c>
      <c r="E23" s="381">
        <v>18.518518518518519</v>
      </c>
      <c r="F23" s="381">
        <v>508</v>
      </c>
      <c r="G23" s="381">
        <v>52.362204724409459</v>
      </c>
      <c r="H23" s="381">
        <v>30.075187969924812</v>
      </c>
      <c r="I23" s="381">
        <v>525</v>
      </c>
      <c r="J23" s="356"/>
    </row>
    <row r="24" spans="1:10" customFormat="1" ht="18.75" customHeight="1">
      <c r="A24" s="356" t="s">
        <v>752</v>
      </c>
      <c r="B24" s="356">
        <v>464.41558441558442</v>
      </c>
      <c r="C24" s="356">
        <v>126.63755458515284</v>
      </c>
      <c r="D24" s="356">
        <f>D9/C9*100</f>
        <v>81.896551724137936</v>
      </c>
      <c r="E24" s="381">
        <v>48.631578947368418</v>
      </c>
      <c r="F24" s="381">
        <v>103.64935064935065</v>
      </c>
      <c r="G24" s="381">
        <v>100.30906736833312</v>
      </c>
      <c r="H24" s="381">
        <v>81.442311695882083</v>
      </c>
      <c r="I24" s="381">
        <v>97.137014314928422</v>
      </c>
      <c r="J24" s="356"/>
    </row>
    <row r="25" spans="1:10" customFormat="1" ht="18.75" customHeight="1">
      <c r="A25" s="356" t="s">
        <v>753</v>
      </c>
      <c r="B25" s="356">
        <v>258</v>
      </c>
      <c r="C25" s="356">
        <v>233.20895522388059</v>
      </c>
      <c r="D25" s="356">
        <f t="shared" ref="D25:D33" si="2">D10/C10*100</f>
        <v>0</v>
      </c>
      <c r="E25" s="381">
        <v>0</v>
      </c>
      <c r="F25" s="381">
        <v>0</v>
      </c>
      <c r="G25" s="381">
        <v>8.5329832622251391</v>
      </c>
      <c r="H25" s="381">
        <v>653.84615384615381</v>
      </c>
      <c r="I25" s="381">
        <v>17.647058823529413</v>
      </c>
      <c r="J25" s="356"/>
    </row>
    <row r="26" spans="1:10" customFormat="1" ht="18.75" customHeight="1">
      <c r="A26" s="356" t="s">
        <v>754</v>
      </c>
      <c r="B26" s="356">
        <v>709.4</v>
      </c>
      <c r="C26" s="356">
        <v>140.49586776859505</v>
      </c>
      <c r="D26" s="356">
        <f t="shared" si="2"/>
        <v>108.23529411764706</v>
      </c>
      <c r="E26" s="381">
        <v>63.858695652173914</v>
      </c>
      <c r="F26" s="381">
        <v>196.42978723404255</v>
      </c>
      <c r="G26" s="381">
        <v>225.298412079461</v>
      </c>
      <c r="H26" s="381">
        <v>32.875</v>
      </c>
      <c r="I26" s="381">
        <v>28.853465925709276</v>
      </c>
      <c r="J26" s="356"/>
    </row>
    <row r="27" spans="1:10" customFormat="1" ht="18.75" customHeight="1">
      <c r="A27" s="356" t="s">
        <v>755</v>
      </c>
      <c r="B27" s="356">
        <v>166.09375</v>
      </c>
      <c r="C27" s="356">
        <v>172.41379310344828</v>
      </c>
      <c r="D27" s="356">
        <f t="shared" si="2"/>
        <v>122</v>
      </c>
      <c r="E27" s="381">
        <v>50.819672131147541</v>
      </c>
      <c r="F27" s="381">
        <v>227.74193548387098</v>
      </c>
      <c r="G27" s="381">
        <v>44.050991501416433</v>
      </c>
      <c r="H27" s="381">
        <v>517.36334405144692</v>
      </c>
      <c r="I27" s="381">
        <v>12.430080795525171</v>
      </c>
      <c r="J27" s="356"/>
    </row>
    <row r="28" spans="1:10" customFormat="1" ht="18.75" customHeight="1">
      <c r="A28" s="356" t="s">
        <v>756</v>
      </c>
      <c r="B28" s="356">
        <v>278.85321100917429</v>
      </c>
      <c r="C28" s="356">
        <v>272.72727272727275</v>
      </c>
      <c r="D28" s="356">
        <f t="shared" si="2"/>
        <v>85.18518518518519</v>
      </c>
      <c r="E28" s="381">
        <v>23.478260869565219</v>
      </c>
      <c r="F28" s="381">
        <v>954.53703703703707</v>
      </c>
      <c r="G28" s="381">
        <v>29.219128916480745</v>
      </c>
      <c r="H28" s="381">
        <v>35.787796295066727</v>
      </c>
      <c r="I28" s="381">
        <v>107.60667903525048</v>
      </c>
      <c r="J28" s="356"/>
    </row>
    <row r="29" spans="1:10" customFormat="1" ht="18.75" customHeight="1">
      <c r="A29" s="356" t="s">
        <v>757</v>
      </c>
      <c r="B29" s="356">
        <v>305</v>
      </c>
      <c r="C29" s="356">
        <v>120.21276595744682</v>
      </c>
      <c r="D29" s="356">
        <f t="shared" si="2"/>
        <v>58.849557522123895</v>
      </c>
      <c r="E29" s="381">
        <v>69.172932330827066</v>
      </c>
      <c r="F29" s="381">
        <v>119.44565217391305</v>
      </c>
      <c r="G29" s="381">
        <v>72.072072072072075</v>
      </c>
      <c r="H29" s="381">
        <v>111.99494949494951</v>
      </c>
      <c r="I29" s="381">
        <v>112.73957158962796</v>
      </c>
      <c r="J29" s="356"/>
    </row>
    <row r="30" spans="1:10" customFormat="1" ht="18.75" customHeight="1">
      <c r="A30" s="356" t="s">
        <v>758</v>
      </c>
      <c r="B30" s="356">
        <v>38.948787061994608</v>
      </c>
      <c r="C30" s="356">
        <v>33.407572383073493</v>
      </c>
      <c r="D30" s="356">
        <f t="shared" si="2"/>
        <v>112.00000000000001</v>
      </c>
      <c r="E30" s="381">
        <v>62.5</v>
      </c>
      <c r="F30" s="381">
        <v>214.86666666666667</v>
      </c>
      <c r="G30" s="381">
        <v>14.618146358760692</v>
      </c>
      <c r="H30" s="381">
        <v>323.22619769557309</v>
      </c>
      <c r="I30" s="381">
        <v>148.21763602251409</v>
      </c>
      <c r="J30" s="356"/>
    </row>
    <row r="31" spans="1:10" customFormat="1" ht="18.75" customHeight="1">
      <c r="A31" s="356" t="s">
        <v>759</v>
      </c>
      <c r="B31" s="356">
        <v>157.97520661157026</v>
      </c>
      <c r="C31" s="356">
        <v>160</v>
      </c>
      <c r="D31" s="356">
        <f t="shared" si="2"/>
        <v>149.58333333333334</v>
      </c>
      <c r="E31" s="381">
        <v>41.782729805013929</v>
      </c>
      <c r="F31" s="381">
        <v>149.92666666666665</v>
      </c>
      <c r="G31" s="381">
        <v>21.277068789185826</v>
      </c>
      <c r="H31" s="381">
        <v>105.74712643678161</v>
      </c>
      <c r="I31" s="381">
        <v>25.375494071146242</v>
      </c>
      <c r="J31" s="356"/>
    </row>
    <row r="32" spans="1:10" customFormat="1" ht="18.75" customHeight="1">
      <c r="A32" s="356" t="s">
        <v>760</v>
      </c>
      <c r="B32" s="356">
        <v>84.698795180722882</v>
      </c>
      <c r="C32" s="356">
        <v>74.275362318840592</v>
      </c>
      <c r="D32" s="356">
        <f t="shared" si="2"/>
        <v>58.780487804878042</v>
      </c>
      <c r="E32" s="381">
        <v>34.024896265560166</v>
      </c>
      <c r="F32" s="381">
        <v>342.30487804878049</v>
      </c>
      <c r="G32" s="381">
        <v>103.38807937582386</v>
      </c>
      <c r="H32" s="381">
        <v>90.971743625086148</v>
      </c>
      <c r="I32" s="381">
        <v>188.030303030303</v>
      </c>
      <c r="J32" s="356"/>
    </row>
    <row r="33" spans="1:10" customFormat="1" ht="18.75" customHeight="1">
      <c r="A33" s="504" t="s">
        <v>761</v>
      </c>
      <c r="B33" s="504">
        <v>250</v>
      </c>
      <c r="C33" s="504">
        <v>164.70588235294116</v>
      </c>
      <c r="D33" s="504">
        <f t="shared" si="2"/>
        <v>57.738095238095234</v>
      </c>
      <c r="E33" s="505">
        <v>47.422680412371129</v>
      </c>
      <c r="F33" s="505">
        <v>144.83695652173913</v>
      </c>
      <c r="G33" s="505">
        <v>86.431519699812384</v>
      </c>
      <c r="H33" s="505">
        <v>317.35695059477297</v>
      </c>
      <c r="I33" s="505">
        <v>50.451436388508895</v>
      </c>
      <c r="J33" s="356"/>
    </row>
    <row r="34" spans="1:10" s="10" customFormat="1" ht="12" customHeight="1">
      <c r="A34" s="378"/>
      <c r="B34" s="378"/>
      <c r="C34" s="378"/>
      <c r="D34" s="378"/>
      <c r="E34" s="378"/>
      <c r="F34" s="378"/>
      <c r="G34" s="378"/>
      <c r="H34" s="378"/>
      <c r="I34" s="378"/>
    </row>
    <row r="35" spans="1:10" ht="20.100000000000001" customHeight="1"/>
    <row r="36" spans="1:10" ht="20.100000000000001" customHeight="1"/>
    <row r="37" spans="1:10" s="10" customFormat="1" ht="20.100000000000001" customHeight="1">
      <c r="A37" s="356"/>
      <c r="B37" s="356"/>
      <c r="C37" s="356"/>
      <c r="D37" s="356"/>
      <c r="E37" s="356"/>
      <c r="F37" s="356"/>
      <c r="G37" s="356"/>
      <c r="H37" s="356"/>
      <c r="I37" s="356"/>
    </row>
    <row r="38" spans="1:10" s="10" customFormat="1" ht="20.100000000000001" customHeight="1">
      <c r="A38" s="356"/>
      <c r="B38" s="356"/>
      <c r="C38" s="356"/>
      <c r="D38" s="356"/>
      <c r="E38" s="356"/>
      <c r="F38" s="356"/>
      <c r="G38" s="356"/>
      <c r="H38" s="356"/>
      <c r="I38" s="356"/>
    </row>
    <row r="39" spans="1:10" s="10" customFormat="1" ht="20.100000000000001" customHeight="1">
      <c r="A39" s="356"/>
      <c r="B39" s="356"/>
      <c r="C39" s="356"/>
      <c r="D39" s="356"/>
      <c r="E39" s="356"/>
      <c r="F39" s="356"/>
      <c r="G39" s="356"/>
      <c r="H39" s="356"/>
      <c r="I39" s="356"/>
    </row>
    <row r="40" spans="1:10" s="10" customFormat="1" ht="20.100000000000001" customHeight="1">
      <c r="A40" s="356"/>
      <c r="B40" s="356"/>
      <c r="C40" s="356"/>
      <c r="D40" s="356"/>
      <c r="E40" s="356"/>
      <c r="F40" s="356"/>
      <c r="G40" s="356"/>
      <c r="H40" s="356"/>
      <c r="I40" s="356"/>
    </row>
    <row r="41" spans="1:10" s="10" customFormat="1" ht="20.100000000000001" customHeight="1">
      <c r="A41" s="356"/>
      <c r="B41" s="356"/>
      <c r="C41" s="356"/>
      <c r="D41" s="356"/>
      <c r="E41" s="356"/>
      <c r="F41" s="356"/>
      <c r="G41" s="356"/>
      <c r="H41" s="356"/>
      <c r="I41" s="356"/>
    </row>
    <row r="42" spans="1:10" s="10" customFormat="1" ht="20.100000000000001" customHeight="1">
      <c r="A42" s="356"/>
      <c r="B42" s="356"/>
      <c r="C42" s="356"/>
      <c r="D42" s="356"/>
      <c r="E42" s="356"/>
      <c r="F42" s="356"/>
      <c r="G42" s="356"/>
      <c r="H42" s="356"/>
      <c r="I42" s="356"/>
    </row>
    <row r="43" spans="1:10" s="10" customFormat="1" ht="20.100000000000001" customHeight="1">
      <c r="A43" s="356"/>
      <c r="B43" s="356"/>
      <c r="C43" s="356"/>
      <c r="D43" s="356"/>
      <c r="E43" s="356"/>
      <c r="F43" s="356"/>
      <c r="G43" s="356"/>
      <c r="H43" s="356"/>
      <c r="I43" s="356"/>
    </row>
    <row r="44" spans="1:10" s="10" customFormat="1" ht="20.100000000000001" customHeight="1">
      <c r="A44" s="356"/>
      <c r="B44" s="356"/>
      <c r="C44" s="356"/>
      <c r="D44" s="356"/>
      <c r="E44" s="356"/>
      <c r="F44" s="356"/>
      <c r="G44" s="356"/>
      <c r="H44" s="356"/>
      <c r="I44" s="356"/>
    </row>
    <row r="45" spans="1:10" s="10" customFormat="1" ht="20.100000000000001" customHeight="1">
      <c r="A45" s="356"/>
      <c r="B45" s="356"/>
      <c r="C45" s="356"/>
      <c r="D45" s="356"/>
      <c r="E45" s="356"/>
      <c r="F45" s="356"/>
      <c r="G45" s="356"/>
      <c r="H45" s="356"/>
      <c r="I45" s="356"/>
    </row>
    <row r="46" spans="1:10" s="10" customFormat="1" ht="20.100000000000001" customHeight="1">
      <c r="A46" s="356"/>
      <c r="B46" s="356"/>
      <c r="C46" s="356"/>
      <c r="D46" s="356"/>
      <c r="E46" s="356"/>
      <c r="F46" s="356"/>
      <c r="G46" s="356"/>
      <c r="H46" s="356"/>
      <c r="I46" s="356"/>
    </row>
    <row r="47" spans="1:10" s="10" customFormat="1" ht="20.100000000000001" customHeight="1">
      <c r="A47" s="356"/>
      <c r="B47" s="356"/>
      <c r="C47" s="356"/>
      <c r="D47" s="356"/>
      <c r="E47" s="356"/>
      <c r="F47" s="356"/>
      <c r="G47" s="356"/>
      <c r="H47" s="356"/>
      <c r="I47" s="356"/>
    </row>
    <row r="48" spans="1:10" s="10" customFormat="1" ht="20.100000000000001" customHeight="1">
      <c r="A48" s="356"/>
      <c r="B48" s="356"/>
      <c r="C48" s="356"/>
      <c r="D48" s="356"/>
      <c r="E48" s="356"/>
      <c r="F48" s="356"/>
      <c r="G48" s="356"/>
      <c r="H48" s="356"/>
      <c r="I48" s="356"/>
    </row>
    <row r="49" spans="1:9" s="10" customFormat="1" ht="20.100000000000001" customHeight="1">
      <c r="A49" s="356"/>
      <c r="B49" s="356"/>
      <c r="C49" s="356"/>
      <c r="D49" s="356"/>
      <c r="E49" s="356"/>
      <c r="F49" s="356"/>
      <c r="G49" s="356"/>
      <c r="H49" s="356"/>
      <c r="I49" s="356"/>
    </row>
    <row r="50" spans="1:9" s="10" customFormat="1" ht="20.100000000000001" customHeight="1">
      <c r="A50" s="356"/>
      <c r="B50" s="356"/>
      <c r="C50" s="356"/>
      <c r="D50" s="356"/>
      <c r="E50" s="356"/>
      <c r="F50" s="356"/>
      <c r="G50" s="356"/>
      <c r="H50" s="356"/>
      <c r="I50" s="356"/>
    </row>
    <row r="51" spans="1:9" s="10" customFormat="1" ht="20.100000000000001" customHeight="1">
      <c r="A51" s="356"/>
      <c r="B51" s="356"/>
      <c r="C51" s="356"/>
      <c r="D51" s="356"/>
      <c r="E51" s="356"/>
      <c r="F51" s="356"/>
      <c r="G51" s="356"/>
      <c r="H51" s="356"/>
      <c r="I51" s="356"/>
    </row>
    <row r="52" spans="1:9" s="10" customFormat="1" ht="20.100000000000001" customHeight="1">
      <c r="A52" s="356"/>
      <c r="B52" s="356"/>
      <c r="C52" s="356"/>
      <c r="D52" s="356"/>
      <c r="E52" s="356"/>
      <c r="F52" s="356"/>
      <c r="G52" s="356"/>
      <c r="H52" s="356"/>
      <c r="I52" s="356"/>
    </row>
    <row r="53" spans="1:9" s="10" customFormat="1" ht="20.100000000000001" customHeight="1">
      <c r="A53" s="356"/>
      <c r="B53" s="356"/>
      <c r="C53" s="356"/>
      <c r="D53" s="356"/>
      <c r="E53" s="356"/>
      <c r="F53" s="356"/>
      <c r="G53" s="356"/>
      <c r="H53" s="356"/>
      <c r="I53" s="356"/>
    </row>
    <row r="54" spans="1:9" s="10" customFormat="1" ht="20.100000000000001" customHeight="1">
      <c r="A54" s="356"/>
      <c r="B54" s="356"/>
      <c r="C54" s="356"/>
      <c r="D54" s="356"/>
      <c r="E54" s="356"/>
      <c r="F54" s="356"/>
      <c r="G54" s="356"/>
      <c r="H54" s="356"/>
      <c r="I54" s="356"/>
    </row>
    <row r="55" spans="1:9" s="10" customFormat="1" ht="20.100000000000001" customHeight="1">
      <c r="A55" s="356"/>
      <c r="B55" s="356"/>
      <c r="C55" s="356"/>
      <c r="D55" s="356"/>
      <c r="E55" s="356"/>
      <c r="F55" s="356"/>
      <c r="G55" s="356"/>
      <c r="H55" s="356"/>
      <c r="I55" s="356"/>
    </row>
    <row r="56" spans="1:9" s="10" customFormat="1" ht="20.100000000000001" customHeight="1">
      <c r="A56" s="356"/>
      <c r="B56" s="356"/>
      <c r="C56" s="356"/>
      <c r="D56" s="356"/>
      <c r="E56" s="356"/>
      <c r="F56" s="356"/>
      <c r="G56" s="356"/>
      <c r="H56" s="356"/>
      <c r="I56" s="356"/>
    </row>
    <row r="57" spans="1:9" s="10" customFormat="1" ht="20.100000000000001" customHeight="1">
      <c r="A57" s="356"/>
      <c r="B57" s="356"/>
      <c r="C57" s="356"/>
      <c r="D57" s="356"/>
      <c r="E57" s="356"/>
      <c r="F57" s="356"/>
      <c r="G57" s="356"/>
      <c r="H57" s="356"/>
      <c r="I57" s="356"/>
    </row>
    <row r="58" spans="1:9" s="10" customFormat="1" ht="20.100000000000001" customHeight="1">
      <c r="A58" s="356"/>
      <c r="B58" s="356"/>
      <c r="C58" s="356"/>
      <c r="D58" s="356"/>
      <c r="E58" s="356"/>
      <c r="F58" s="356"/>
      <c r="G58" s="356"/>
      <c r="H58" s="356"/>
      <c r="I58" s="356"/>
    </row>
    <row r="59" spans="1:9" s="10" customFormat="1" ht="20.100000000000001" customHeight="1">
      <c r="A59" s="356"/>
      <c r="B59" s="356"/>
      <c r="C59" s="356"/>
      <c r="D59" s="356"/>
      <c r="E59" s="356"/>
      <c r="F59" s="356"/>
      <c r="G59" s="356"/>
      <c r="H59" s="356"/>
      <c r="I59" s="356"/>
    </row>
    <row r="60" spans="1:9" s="10" customFormat="1" ht="20.100000000000001" customHeight="1">
      <c r="A60" s="356"/>
      <c r="B60" s="356"/>
      <c r="C60" s="356"/>
      <c r="D60" s="356"/>
      <c r="E60" s="356"/>
      <c r="F60" s="356"/>
      <c r="G60" s="356"/>
      <c r="H60" s="356"/>
      <c r="I60" s="356"/>
    </row>
    <row r="61" spans="1:9" s="10" customFormat="1" ht="20.100000000000001" customHeight="1">
      <c r="A61" s="356"/>
      <c r="B61" s="356"/>
      <c r="C61" s="356"/>
      <c r="D61" s="356"/>
      <c r="E61" s="356"/>
      <c r="F61" s="356"/>
      <c r="G61" s="356"/>
      <c r="H61" s="356"/>
      <c r="I61" s="356"/>
    </row>
    <row r="62" spans="1:9" s="10" customFormat="1" ht="20.100000000000001" customHeight="1">
      <c r="A62" s="356"/>
      <c r="B62" s="356"/>
      <c r="C62" s="356"/>
      <c r="D62" s="356"/>
      <c r="E62" s="356"/>
      <c r="F62" s="356"/>
      <c r="G62" s="356"/>
      <c r="H62" s="356"/>
      <c r="I62" s="356"/>
    </row>
    <row r="63" spans="1:9" s="10" customFormat="1" ht="20.100000000000001" customHeight="1">
      <c r="A63" s="356"/>
      <c r="B63" s="356"/>
      <c r="C63" s="356"/>
      <c r="D63" s="356"/>
      <c r="E63" s="356"/>
      <c r="F63" s="356"/>
      <c r="G63" s="356"/>
      <c r="H63" s="356"/>
      <c r="I63" s="356"/>
    </row>
    <row r="64" spans="1:9" s="10" customFormat="1" ht="20.100000000000001" customHeight="1">
      <c r="A64" s="356"/>
      <c r="B64" s="356"/>
      <c r="C64" s="356"/>
      <c r="D64" s="356"/>
      <c r="E64" s="356"/>
      <c r="F64" s="356"/>
      <c r="G64" s="356"/>
      <c r="H64" s="356"/>
      <c r="I64" s="356"/>
    </row>
    <row r="65" spans="1:9" s="10" customFormat="1" ht="20.100000000000001" customHeight="1">
      <c r="A65" s="356"/>
      <c r="B65" s="356"/>
      <c r="C65" s="356"/>
      <c r="D65" s="356"/>
      <c r="E65" s="356"/>
      <c r="F65" s="356"/>
      <c r="G65" s="356"/>
      <c r="H65" s="356"/>
      <c r="I65" s="356"/>
    </row>
    <row r="66" spans="1:9" s="10" customFormat="1" ht="20.100000000000001" customHeight="1">
      <c r="A66" s="356"/>
      <c r="B66" s="356"/>
      <c r="C66" s="356"/>
      <c r="D66" s="356"/>
      <c r="E66" s="356"/>
      <c r="F66" s="356"/>
      <c r="G66" s="356"/>
      <c r="H66" s="356"/>
      <c r="I66" s="356"/>
    </row>
    <row r="67" spans="1:9" s="10" customFormat="1" ht="20.100000000000001" customHeight="1">
      <c r="A67" s="356"/>
      <c r="B67" s="356"/>
      <c r="C67" s="356"/>
      <c r="D67" s="356"/>
      <c r="E67" s="356"/>
      <c r="F67" s="356"/>
      <c r="G67" s="356"/>
      <c r="H67" s="356"/>
      <c r="I67" s="356"/>
    </row>
    <row r="68" spans="1:9" s="10" customFormat="1" ht="20.100000000000001" customHeight="1">
      <c r="A68" s="356"/>
      <c r="B68" s="356"/>
      <c r="C68" s="356"/>
      <c r="D68" s="356"/>
      <c r="E68" s="356"/>
      <c r="F68" s="356"/>
      <c r="G68" s="356"/>
      <c r="H68" s="356"/>
      <c r="I68" s="356"/>
    </row>
    <row r="69" spans="1:9" s="10" customFormat="1" ht="20.100000000000001" customHeight="1">
      <c r="A69" s="356"/>
      <c r="B69" s="356"/>
      <c r="C69" s="356"/>
      <c r="D69" s="356"/>
      <c r="E69" s="356"/>
      <c r="F69" s="356"/>
      <c r="G69" s="356"/>
      <c r="H69" s="356"/>
      <c r="I69" s="356"/>
    </row>
    <row r="70" spans="1:9" s="10" customFormat="1" ht="20.100000000000001" customHeight="1">
      <c r="A70" s="356"/>
      <c r="B70" s="356"/>
      <c r="C70" s="356"/>
      <c r="D70" s="356"/>
      <c r="E70" s="356"/>
      <c r="F70" s="356"/>
      <c r="G70" s="356"/>
      <c r="H70" s="356"/>
      <c r="I70" s="356"/>
    </row>
    <row r="71" spans="1:9" s="10" customFormat="1" ht="20.100000000000001" customHeight="1">
      <c r="A71" s="356"/>
      <c r="B71" s="356"/>
      <c r="C71" s="356"/>
      <c r="D71" s="356"/>
      <c r="E71" s="356"/>
      <c r="F71" s="356"/>
      <c r="G71" s="356"/>
      <c r="H71" s="356"/>
      <c r="I71" s="356"/>
    </row>
    <row r="72" spans="1:9" s="10" customFormat="1" ht="20.100000000000001" customHeight="1">
      <c r="A72" s="356"/>
      <c r="B72" s="356"/>
      <c r="C72" s="356"/>
      <c r="D72" s="356"/>
      <c r="E72" s="356"/>
      <c r="F72" s="356"/>
      <c r="G72" s="356"/>
      <c r="H72" s="356"/>
      <c r="I72" s="356"/>
    </row>
    <row r="73" spans="1:9" s="10" customFormat="1" ht="20.100000000000001" customHeight="1">
      <c r="A73" s="356"/>
      <c r="B73" s="356"/>
      <c r="C73" s="356"/>
      <c r="D73" s="356"/>
      <c r="E73" s="356"/>
      <c r="F73" s="356"/>
      <c r="G73" s="356"/>
      <c r="H73" s="356"/>
      <c r="I73" s="356"/>
    </row>
    <row r="74" spans="1:9" s="10" customFormat="1" ht="20.100000000000001" customHeight="1">
      <c r="A74" s="356"/>
      <c r="B74" s="356"/>
      <c r="C74" s="356"/>
      <c r="D74" s="356"/>
      <c r="E74" s="356"/>
      <c r="F74" s="356"/>
      <c r="G74" s="356"/>
      <c r="H74" s="356"/>
      <c r="I74" s="356"/>
    </row>
    <row r="75" spans="1:9" s="10" customFormat="1" ht="20.100000000000001" customHeight="1">
      <c r="A75" s="356"/>
      <c r="B75" s="356"/>
      <c r="C75" s="356"/>
      <c r="D75" s="356"/>
      <c r="E75" s="356"/>
      <c r="F75" s="356"/>
      <c r="G75" s="356"/>
      <c r="H75" s="356"/>
      <c r="I75" s="356"/>
    </row>
    <row r="76" spans="1:9" s="10" customFormat="1" ht="20.100000000000001" customHeight="1">
      <c r="A76" s="356"/>
      <c r="B76" s="356"/>
      <c r="C76" s="356"/>
      <c r="D76" s="356"/>
      <c r="E76" s="356"/>
      <c r="F76" s="356"/>
      <c r="G76" s="356"/>
      <c r="H76" s="356"/>
      <c r="I76" s="356"/>
    </row>
    <row r="77" spans="1:9" s="10" customFormat="1" ht="20.100000000000001" customHeight="1">
      <c r="A77" s="356"/>
      <c r="B77" s="356"/>
      <c r="C77" s="356"/>
      <c r="D77" s="356"/>
      <c r="E77" s="356"/>
      <c r="F77" s="356"/>
      <c r="G77" s="356"/>
      <c r="H77" s="356"/>
      <c r="I77" s="356"/>
    </row>
    <row r="78" spans="1:9" s="10" customFormat="1" ht="20.100000000000001" customHeight="1">
      <c r="A78" s="356"/>
      <c r="B78" s="356"/>
      <c r="C78" s="356"/>
      <c r="D78" s="356"/>
      <c r="E78" s="356"/>
      <c r="F78" s="356"/>
      <c r="G78" s="356"/>
      <c r="H78" s="356"/>
      <c r="I78" s="356"/>
    </row>
    <row r="79" spans="1:9" s="10" customFormat="1" ht="20.100000000000001" customHeight="1">
      <c r="A79" s="356"/>
      <c r="B79" s="356"/>
      <c r="C79" s="356"/>
      <c r="D79" s="356"/>
      <c r="E79" s="356"/>
      <c r="F79" s="356"/>
      <c r="G79" s="356"/>
      <c r="H79" s="356"/>
      <c r="I79" s="356"/>
    </row>
    <row r="80" spans="1:9" s="10" customFormat="1" ht="20.100000000000001" customHeight="1">
      <c r="A80" s="356"/>
      <c r="B80" s="356"/>
      <c r="C80" s="356"/>
      <c r="D80" s="356"/>
      <c r="E80" s="356"/>
      <c r="F80" s="356"/>
      <c r="G80" s="356"/>
      <c r="H80" s="356"/>
      <c r="I80" s="356"/>
    </row>
    <row r="81" spans="1:9" s="10" customFormat="1" ht="20.100000000000001" customHeight="1">
      <c r="A81" s="356"/>
      <c r="B81" s="356"/>
      <c r="C81" s="356"/>
      <c r="D81" s="356"/>
      <c r="E81" s="356"/>
      <c r="F81" s="356"/>
      <c r="G81" s="356"/>
      <c r="H81" s="356"/>
      <c r="I81" s="356"/>
    </row>
    <row r="82" spans="1:9" s="10" customFormat="1" ht="20.100000000000001" customHeight="1">
      <c r="A82" s="356"/>
      <c r="B82" s="356"/>
      <c r="C82" s="356"/>
      <c r="D82" s="356"/>
      <c r="E82" s="356"/>
      <c r="F82" s="356"/>
      <c r="G82" s="356"/>
      <c r="H82" s="356"/>
      <c r="I82" s="356"/>
    </row>
    <row r="83" spans="1:9" s="10" customFormat="1" ht="20.100000000000001" customHeight="1">
      <c r="A83" s="356"/>
      <c r="B83" s="356"/>
      <c r="C83" s="356"/>
      <c r="D83" s="356"/>
      <c r="E83" s="356"/>
      <c r="F83" s="356"/>
      <c r="G83" s="356"/>
      <c r="H83" s="356"/>
      <c r="I83" s="356"/>
    </row>
    <row r="84" spans="1:9" s="10" customFormat="1" ht="20.100000000000001" customHeight="1">
      <c r="A84" s="356"/>
      <c r="B84" s="356"/>
      <c r="C84" s="356"/>
      <c r="D84" s="356"/>
      <c r="E84" s="356"/>
      <c r="F84" s="356"/>
      <c r="G84" s="356"/>
      <c r="H84" s="356"/>
      <c r="I84" s="356"/>
    </row>
    <row r="85" spans="1:9" s="10" customFormat="1" ht="20.100000000000001" customHeight="1">
      <c r="A85" s="356"/>
      <c r="B85" s="356"/>
      <c r="C85" s="356"/>
      <c r="D85" s="356"/>
      <c r="E85" s="356"/>
      <c r="F85" s="356"/>
      <c r="G85" s="356"/>
      <c r="H85" s="356"/>
      <c r="I85" s="356"/>
    </row>
    <row r="86" spans="1:9" s="10" customFormat="1" ht="20.100000000000001" customHeight="1">
      <c r="A86" s="356"/>
      <c r="B86" s="356"/>
      <c r="C86" s="356"/>
      <c r="D86" s="356"/>
      <c r="E86" s="356"/>
      <c r="F86" s="356"/>
      <c r="G86" s="356"/>
      <c r="H86" s="356"/>
      <c r="I86" s="356"/>
    </row>
    <row r="87" spans="1:9" s="10" customFormat="1" ht="20.100000000000001" customHeight="1">
      <c r="A87" s="356"/>
      <c r="B87" s="356"/>
      <c r="C87" s="356"/>
      <c r="D87" s="356"/>
      <c r="E87" s="356"/>
      <c r="F87" s="356"/>
      <c r="G87" s="356"/>
      <c r="H87" s="356"/>
      <c r="I87" s="356"/>
    </row>
    <row r="88" spans="1:9" s="10" customFormat="1" ht="20.100000000000001" customHeight="1">
      <c r="A88" s="356"/>
      <c r="B88" s="356"/>
      <c r="C88" s="356"/>
      <c r="D88" s="356"/>
      <c r="E88" s="356"/>
      <c r="F88" s="356"/>
      <c r="G88" s="356"/>
      <c r="H88" s="356"/>
      <c r="I88" s="356"/>
    </row>
    <row r="89" spans="1:9" s="10" customFormat="1" ht="20.100000000000001" customHeight="1">
      <c r="A89" s="356"/>
      <c r="B89" s="356"/>
      <c r="C89" s="356"/>
      <c r="D89" s="356"/>
      <c r="E89" s="356"/>
      <c r="F89" s="356"/>
      <c r="G89" s="356"/>
      <c r="H89" s="356"/>
      <c r="I89" s="356"/>
    </row>
    <row r="90" spans="1:9" s="10" customFormat="1" ht="20.100000000000001" customHeight="1">
      <c r="A90" s="356"/>
      <c r="B90" s="356"/>
      <c r="C90" s="356"/>
      <c r="D90" s="356"/>
      <c r="E90" s="356"/>
      <c r="F90" s="356"/>
      <c r="G90" s="356"/>
      <c r="H90" s="356"/>
      <c r="I90" s="356"/>
    </row>
    <row r="91" spans="1:9" s="10" customFormat="1" ht="20.100000000000001" customHeight="1">
      <c r="A91" s="356"/>
      <c r="B91" s="356"/>
      <c r="C91" s="356"/>
      <c r="D91" s="356"/>
      <c r="E91" s="356"/>
      <c r="F91" s="356"/>
      <c r="G91" s="356"/>
      <c r="H91" s="356"/>
      <c r="I91" s="356"/>
    </row>
    <row r="92" spans="1:9" s="10" customFormat="1" ht="20.100000000000001" customHeight="1">
      <c r="A92" s="356"/>
      <c r="B92" s="356"/>
      <c r="C92" s="356"/>
      <c r="D92" s="356"/>
      <c r="E92" s="356"/>
      <c r="F92" s="356"/>
      <c r="G92" s="356"/>
      <c r="H92" s="356"/>
      <c r="I92" s="356"/>
    </row>
    <row r="93" spans="1:9" s="10" customFormat="1" ht="20.100000000000001" customHeight="1">
      <c r="A93" s="356"/>
      <c r="B93" s="356"/>
      <c r="C93" s="356"/>
      <c r="D93" s="356"/>
      <c r="E93" s="356"/>
      <c r="F93" s="356"/>
      <c r="G93" s="356"/>
      <c r="H93" s="356"/>
      <c r="I93" s="356"/>
    </row>
    <row r="94" spans="1:9" s="10" customFormat="1" ht="20.100000000000001" customHeight="1">
      <c r="A94" s="356"/>
      <c r="B94" s="356"/>
      <c r="C94" s="356"/>
      <c r="D94" s="356"/>
      <c r="E94" s="356"/>
      <c r="F94" s="356"/>
      <c r="G94" s="356"/>
      <c r="H94" s="356"/>
      <c r="I94" s="356"/>
    </row>
    <row r="95" spans="1:9" s="10" customFormat="1" ht="20.100000000000001" customHeight="1">
      <c r="A95" s="356"/>
      <c r="B95" s="356"/>
      <c r="C95" s="356"/>
      <c r="D95" s="356"/>
      <c r="E95" s="356"/>
      <c r="F95" s="356"/>
      <c r="G95" s="356"/>
      <c r="H95" s="356"/>
      <c r="I95" s="356"/>
    </row>
    <row r="96" spans="1:9" s="10" customFormat="1" ht="20.100000000000001" customHeight="1">
      <c r="A96" s="356"/>
      <c r="B96" s="356"/>
      <c r="C96" s="356"/>
      <c r="D96" s="356"/>
      <c r="E96" s="356"/>
      <c r="F96" s="356"/>
      <c r="G96" s="356"/>
      <c r="H96" s="356"/>
      <c r="I96" s="356"/>
    </row>
    <row r="97" spans="1:9" s="10" customFormat="1" ht="20.100000000000001" customHeight="1">
      <c r="A97" s="356"/>
      <c r="B97" s="356"/>
      <c r="C97" s="356"/>
      <c r="D97" s="356"/>
      <c r="E97" s="356"/>
      <c r="F97" s="356"/>
      <c r="G97" s="356"/>
      <c r="H97" s="356"/>
      <c r="I97" s="356"/>
    </row>
    <row r="98" spans="1:9" s="10" customFormat="1" ht="20.100000000000001" customHeight="1">
      <c r="A98" s="356"/>
      <c r="B98" s="356"/>
      <c r="C98" s="356"/>
      <c r="D98" s="356"/>
      <c r="E98" s="356"/>
      <c r="F98" s="356"/>
      <c r="G98" s="356"/>
      <c r="H98" s="356"/>
      <c r="I98" s="356"/>
    </row>
    <row r="99" spans="1:9" s="10" customFormat="1" ht="20.100000000000001" customHeight="1">
      <c r="A99" s="356"/>
      <c r="B99" s="356"/>
      <c r="C99" s="356"/>
      <c r="D99" s="356"/>
      <c r="E99" s="356"/>
      <c r="F99" s="356"/>
      <c r="G99" s="356"/>
      <c r="H99" s="356"/>
      <c r="I99" s="356"/>
    </row>
    <row r="100" spans="1:9" s="10" customFormat="1" ht="20.100000000000001" customHeight="1">
      <c r="A100" s="356"/>
      <c r="B100" s="356"/>
      <c r="C100" s="356"/>
      <c r="D100" s="356"/>
      <c r="E100" s="356"/>
      <c r="F100" s="356"/>
      <c r="G100" s="356"/>
      <c r="H100" s="356"/>
      <c r="I100" s="356"/>
    </row>
    <row r="101" spans="1:9" s="10" customFormat="1" ht="20.100000000000001" customHeight="1">
      <c r="A101" s="356"/>
      <c r="B101" s="356"/>
      <c r="C101" s="356"/>
      <c r="D101" s="356"/>
      <c r="E101" s="356"/>
      <c r="F101" s="356"/>
      <c r="G101" s="356"/>
      <c r="H101" s="356"/>
      <c r="I101" s="356"/>
    </row>
    <row r="102" spans="1:9" s="10" customFormat="1" ht="20.100000000000001" customHeight="1">
      <c r="A102" s="356"/>
      <c r="B102" s="356"/>
      <c r="C102" s="356"/>
      <c r="D102" s="356"/>
      <c r="E102" s="356"/>
      <c r="F102" s="356"/>
      <c r="G102" s="356"/>
      <c r="H102" s="356"/>
      <c r="I102" s="356"/>
    </row>
    <row r="103" spans="1:9" s="10" customFormat="1" ht="20.100000000000001" customHeight="1">
      <c r="A103" s="356"/>
      <c r="B103" s="356"/>
      <c r="C103" s="356"/>
      <c r="D103" s="356"/>
      <c r="E103" s="356"/>
      <c r="F103" s="356"/>
      <c r="G103" s="356"/>
      <c r="H103" s="356"/>
      <c r="I103" s="356"/>
    </row>
    <row r="104" spans="1:9" s="10" customFormat="1" ht="20.100000000000001" customHeight="1">
      <c r="A104" s="356"/>
      <c r="B104" s="356"/>
      <c r="C104" s="356"/>
      <c r="D104" s="356"/>
      <c r="E104" s="356"/>
      <c r="F104" s="356"/>
      <c r="G104" s="356"/>
      <c r="H104" s="356"/>
      <c r="I104" s="356"/>
    </row>
    <row r="105" spans="1:9" s="10" customFormat="1" ht="20.100000000000001" customHeight="1">
      <c r="A105" s="356"/>
      <c r="B105" s="356"/>
      <c r="C105" s="356"/>
      <c r="D105" s="356"/>
      <c r="E105" s="356"/>
      <c r="F105" s="356"/>
      <c r="G105" s="356"/>
      <c r="H105" s="356"/>
      <c r="I105" s="356"/>
    </row>
    <row r="106" spans="1:9" s="10" customFormat="1" ht="20.100000000000001" customHeight="1">
      <c r="A106" s="356"/>
      <c r="B106" s="356"/>
      <c r="C106" s="356"/>
      <c r="D106" s="356"/>
      <c r="E106" s="356"/>
      <c r="F106" s="356"/>
      <c r="G106" s="356"/>
      <c r="H106" s="356"/>
      <c r="I106" s="356"/>
    </row>
    <row r="107" spans="1:9" s="10" customFormat="1" ht="20.100000000000001" customHeight="1">
      <c r="A107" s="356"/>
      <c r="B107" s="356"/>
      <c r="C107" s="356"/>
      <c r="D107" s="356"/>
      <c r="E107" s="356"/>
      <c r="F107" s="356"/>
      <c r="G107" s="356"/>
      <c r="H107" s="356"/>
      <c r="I107" s="356"/>
    </row>
    <row r="108" spans="1:9" s="10" customFormat="1" ht="20.100000000000001" customHeight="1">
      <c r="A108" s="356"/>
      <c r="B108" s="356"/>
      <c r="C108" s="356"/>
      <c r="D108" s="356"/>
      <c r="E108" s="356"/>
      <c r="F108" s="356"/>
      <c r="G108" s="356"/>
      <c r="H108" s="356"/>
      <c r="I108" s="356"/>
    </row>
    <row r="109" spans="1:9" s="10" customFormat="1" ht="20.100000000000001" customHeight="1">
      <c r="A109" s="356"/>
      <c r="B109" s="356"/>
      <c r="C109" s="356"/>
      <c r="D109" s="356"/>
      <c r="E109" s="356"/>
      <c r="F109" s="356"/>
      <c r="G109" s="356"/>
      <c r="H109" s="356"/>
      <c r="I109" s="356"/>
    </row>
    <row r="110" spans="1:9" s="10" customFormat="1" ht="20.100000000000001" customHeight="1">
      <c r="A110" s="356"/>
      <c r="B110" s="356"/>
      <c r="C110" s="356"/>
      <c r="D110" s="356"/>
      <c r="E110" s="356"/>
      <c r="F110" s="356"/>
      <c r="G110" s="356"/>
      <c r="H110" s="356"/>
      <c r="I110" s="356"/>
    </row>
    <row r="111" spans="1:9" s="10" customFormat="1" ht="20.100000000000001" customHeight="1">
      <c r="A111" s="356"/>
      <c r="B111" s="356"/>
      <c r="C111" s="356"/>
      <c r="D111" s="356"/>
      <c r="E111" s="356"/>
      <c r="F111" s="356"/>
      <c r="G111" s="356"/>
      <c r="H111" s="356"/>
      <c r="I111" s="356"/>
    </row>
    <row r="112" spans="1:9" s="10" customFormat="1" ht="20.100000000000001" customHeight="1">
      <c r="A112" s="356"/>
      <c r="B112" s="356"/>
      <c r="C112" s="356"/>
      <c r="D112" s="356"/>
      <c r="E112" s="356"/>
      <c r="F112" s="356"/>
      <c r="G112" s="356"/>
      <c r="H112" s="356"/>
      <c r="I112" s="356"/>
    </row>
    <row r="113" spans="1:9" s="10" customFormat="1" ht="20.100000000000001" customHeight="1">
      <c r="A113" s="356"/>
      <c r="B113" s="356"/>
      <c r="C113" s="356"/>
      <c r="D113" s="356"/>
      <c r="E113" s="356"/>
      <c r="F113" s="356"/>
      <c r="G113" s="356"/>
      <c r="H113" s="356"/>
      <c r="I113" s="356"/>
    </row>
    <row r="114" spans="1:9" s="10" customFormat="1" ht="20.100000000000001" customHeight="1">
      <c r="A114" s="356"/>
      <c r="B114" s="356"/>
      <c r="C114" s="356"/>
      <c r="D114" s="356"/>
      <c r="E114" s="356"/>
      <c r="F114" s="356"/>
      <c r="G114" s="356"/>
      <c r="H114" s="356"/>
      <c r="I114" s="356"/>
    </row>
    <row r="115" spans="1:9" s="10" customFormat="1" ht="20.100000000000001" customHeight="1">
      <c r="A115" s="356"/>
      <c r="B115" s="356"/>
      <c r="C115" s="356"/>
      <c r="D115" s="356"/>
      <c r="E115" s="356"/>
      <c r="F115" s="356"/>
      <c r="G115" s="356"/>
      <c r="H115" s="356"/>
      <c r="I115" s="356"/>
    </row>
    <row r="116" spans="1:9" s="10" customFormat="1" ht="20.100000000000001" customHeight="1">
      <c r="A116" s="356"/>
      <c r="B116" s="356"/>
      <c r="C116" s="356"/>
      <c r="D116" s="356"/>
      <c r="E116" s="356"/>
      <c r="F116" s="356"/>
      <c r="G116" s="356"/>
      <c r="H116" s="356"/>
      <c r="I116" s="356"/>
    </row>
    <row r="117" spans="1:9" s="10" customFormat="1" ht="20.100000000000001" customHeight="1">
      <c r="A117" s="356"/>
      <c r="B117" s="356"/>
      <c r="C117" s="356"/>
      <c r="D117" s="356"/>
      <c r="E117" s="356"/>
      <c r="F117" s="356"/>
      <c r="G117" s="356"/>
      <c r="H117" s="356"/>
      <c r="I117" s="356"/>
    </row>
    <row r="118" spans="1:9" s="10" customFormat="1" ht="20.100000000000001" customHeight="1">
      <c r="A118" s="356"/>
      <c r="B118" s="356"/>
      <c r="C118" s="356"/>
      <c r="D118" s="356"/>
      <c r="E118" s="356"/>
      <c r="F118" s="356"/>
      <c r="G118" s="356"/>
      <c r="H118" s="356"/>
      <c r="I118" s="356"/>
    </row>
    <row r="119" spans="1:9" s="10" customFormat="1" ht="20.100000000000001" customHeight="1">
      <c r="A119" s="356"/>
      <c r="B119" s="356"/>
      <c r="C119" s="356"/>
      <c r="D119" s="356"/>
      <c r="E119" s="356"/>
      <c r="F119" s="356"/>
      <c r="G119" s="356"/>
      <c r="H119" s="356"/>
      <c r="I119" s="356"/>
    </row>
    <row r="120" spans="1:9" s="10" customFormat="1" ht="20.100000000000001" customHeight="1">
      <c r="A120" s="356"/>
      <c r="B120" s="356"/>
      <c r="C120" s="356"/>
      <c r="D120" s="356"/>
      <c r="E120" s="356"/>
      <c r="F120" s="356"/>
      <c r="G120" s="356"/>
      <c r="H120" s="356"/>
      <c r="I120" s="356"/>
    </row>
    <row r="121" spans="1:9" s="10" customFormat="1" ht="20.100000000000001" customHeight="1">
      <c r="A121" s="356"/>
      <c r="B121" s="356"/>
      <c r="C121" s="356"/>
      <c r="D121" s="356"/>
      <c r="E121" s="356"/>
      <c r="F121" s="356"/>
      <c r="G121" s="356"/>
      <c r="H121" s="356"/>
      <c r="I121" s="356"/>
    </row>
    <row r="122" spans="1:9" s="10" customFormat="1" ht="20.100000000000001" customHeight="1">
      <c r="A122" s="356"/>
      <c r="B122" s="356"/>
      <c r="C122" s="356"/>
      <c r="D122" s="356"/>
      <c r="E122" s="356"/>
      <c r="F122" s="356"/>
      <c r="G122" s="356"/>
      <c r="H122" s="356"/>
      <c r="I122" s="356"/>
    </row>
    <row r="123" spans="1:9" s="10" customFormat="1" ht="20.100000000000001" customHeight="1">
      <c r="A123" s="356"/>
      <c r="B123" s="356"/>
      <c r="C123" s="356"/>
      <c r="D123" s="356"/>
      <c r="E123" s="356"/>
      <c r="F123" s="356"/>
      <c r="G123" s="356"/>
      <c r="H123" s="356"/>
      <c r="I123" s="356"/>
    </row>
    <row r="124" spans="1:9" s="10" customFormat="1" ht="20.100000000000001" customHeight="1">
      <c r="A124" s="356"/>
      <c r="B124" s="356"/>
      <c r="C124" s="356"/>
      <c r="D124" s="356"/>
      <c r="E124" s="356"/>
      <c r="F124" s="356"/>
      <c r="G124" s="356"/>
      <c r="H124" s="356"/>
      <c r="I124" s="356"/>
    </row>
    <row r="125" spans="1:9" s="10" customFormat="1" ht="20.100000000000001" customHeight="1">
      <c r="A125" s="356"/>
      <c r="B125" s="356"/>
      <c r="C125" s="356"/>
      <c r="D125" s="356"/>
      <c r="E125" s="356"/>
      <c r="F125" s="356"/>
      <c r="G125" s="356"/>
      <c r="H125" s="356"/>
      <c r="I125" s="356"/>
    </row>
    <row r="126" spans="1:9" s="10" customFormat="1" ht="20.100000000000001" customHeight="1">
      <c r="A126" s="356"/>
      <c r="B126" s="356"/>
      <c r="C126" s="356"/>
      <c r="D126" s="356"/>
      <c r="E126" s="356"/>
      <c r="F126" s="356"/>
      <c r="G126" s="356"/>
      <c r="H126" s="356"/>
      <c r="I126" s="356"/>
    </row>
    <row r="127" spans="1:9" s="10" customFormat="1" ht="20.100000000000001" customHeight="1">
      <c r="A127" s="356"/>
      <c r="B127" s="356"/>
      <c r="C127" s="356"/>
      <c r="D127" s="356"/>
      <c r="E127" s="356"/>
      <c r="F127" s="356"/>
      <c r="G127" s="356"/>
      <c r="H127" s="356"/>
      <c r="I127" s="356"/>
    </row>
    <row r="128" spans="1:9" s="10" customFormat="1" ht="20.100000000000001" customHeight="1">
      <c r="A128" s="356"/>
      <c r="B128" s="356"/>
      <c r="C128" s="356"/>
      <c r="D128" s="356"/>
      <c r="E128" s="356"/>
      <c r="F128" s="356"/>
      <c r="G128" s="356"/>
      <c r="H128" s="356"/>
      <c r="I128" s="356"/>
    </row>
    <row r="129" spans="1:9" s="10" customFormat="1" ht="20.100000000000001" customHeight="1">
      <c r="A129" s="356"/>
      <c r="B129" s="356"/>
      <c r="C129" s="356"/>
      <c r="D129" s="356"/>
      <c r="E129" s="356"/>
      <c r="F129" s="356"/>
      <c r="G129" s="356"/>
      <c r="H129" s="356"/>
      <c r="I129" s="356"/>
    </row>
    <row r="130" spans="1:9" s="10" customFormat="1" ht="20.100000000000001" customHeight="1">
      <c r="A130" s="356"/>
      <c r="B130" s="356"/>
      <c r="C130" s="356"/>
      <c r="D130" s="356"/>
      <c r="E130" s="356"/>
      <c r="F130" s="356"/>
      <c r="G130" s="356"/>
      <c r="H130" s="356"/>
      <c r="I130" s="356"/>
    </row>
    <row r="131" spans="1:9" s="10" customFormat="1" ht="20.100000000000001" customHeight="1">
      <c r="A131" s="356"/>
      <c r="B131" s="356"/>
      <c r="C131" s="356"/>
      <c r="D131" s="356"/>
      <c r="E131" s="356"/>
      <c r="F131" s="356"/>
      <c r="G131" s="356"/>
      <c r="H131" s="356"/>
      <c r="I131" s="356"/>
    </row>
    <row r="132" spans="1:9" s="10" customFormat="1" ht="20.100000000000001" customHeight="1">
      <c r="A132" s="356"/>
      <c r="B132" s="356"/>
      <c r="C132" s="356"/>
      <c r="D132" s="356"/>
      <c r="E132" s="356"/>
      <c r="F132" s="356"/>
      <c r="G132" s="356"/>
      <c r="H132" s="356"/>
      <c r="I132" s="356"/>
    </row>
    <row r="133" spans="1:9" s="10" customFormat="1" ht="20.100000000000001" customHeight="1">
      <c r="A133" s="356"/>
      <c r="B133" s="356"/>
      <c r="C133" s="356"/>
      <c r="D133" s="356"/>
      <c r="E133" s="356"/>
      <c r="F133" s="356"/>
      <c r="G133" s="356"/>
      <c r="H133" s="356"/>
      <c r="I133" s="356"/>
    </row>
    <row r="134" spans="1:9" s="10" customFormat="1" ht="20.100000000000001" customHeight="1">
      <c r="A134" s="356"/>
      <c r="B134" s="356"/>
      <c r="C134" s="356"/>
      <c r="D134" s="356"/>
      <c r="E134" s="356"/>
      <c r="F134" s="356"/>
      <c r="G134" s="356"/>
      <c r="H134" s="356"/>
      <c r="I134" s="356"/>
    </row>
    <row r="135" spans="1:9" s="10" customFormat="1" ht="20.100000000000001" customHeight="1">
      <c r="A135" s="356"/>
      <c r="B135" s="356"/>
      <c r="C135" s="356"/>
      <c r="D135" s="356"/>
      <c r="E135" s="356"/>
      <c r="F135" s="356"/>
      <c r="G135" s="356"/>
      <c r="H135" s="356"/>
      <c r="I135" s="356"/>
    </row>
    <row r="136" spans="1:9" s="10" customFormat="1" ht="20.100000000000001" customHeight="1">
      <c r="A136" s="356"/>
      <c r="B136" s="356"/>
      <c r="C136" s="356"/>
      <c r="D136" s="356"/>
      <c r="E136" s="356"/>
      <c r="F136" s="356"/>
      <c r="G136" s="356"/>
      <c r="H136" s="356"/>
      <c r="I136" s="356"/>
    </row>
    <row r="137" spans="1:9" s="10" customFormat="1" ht="20.100000000000001" customHeight="1">
      <c r="A137" s="356"/>
      <c r="B137" s="356"/>
      <c r="C137" s="356"/>
      <c r="D137" s="356"/>
      <c r="E137" s="356"/>
      <c r="F137" s="356"/>
      <c r="G137" s="356"/>
      <c r="H137" s="356"/>
      <c r="I137" s="356"/>
    </row>
    <row r="138" spans="1:9" s="10" customFormat="1" ht="20.100000000000001" customHeight="1">
      <c r="A138" s="356"/>
      <c r="B138" s="356"/>
      <c r="C138" s="356"/>
      <c r="D138" s="356"/>
      <c r="E138" s="356"/>
      <c r="F138" s="356"/>
      <c r="G138" s="356"/>
      <c r="H138" s="356"/>
      <c r="I138" s="356"/>
    </row>
    <row r="139" spans="1:9" s="10" customFormat="1" ht="20.100000000000001" customHeight="1">
      <c r="A139" s="356"/>
      <c r="B139" s="356"/>
      <c r="C139" s="356"/>
      <c r="D139" s="356"/>
      <c r="E139" s="356"/>
      <c r="F139" s="356"/>
      <c r="G139" s="356"/>
      <c r="H139" s="356"/>
      <c r="I139" s="356"/>
    </row>
    <row r="140" spans="1:9" s="10" customFormat="1" ht="20.100000000000001" customHeight="1">
      <c r="A140" s="356"/>
      <c r="B140" s="356"/>
      <c r="C140" s="356"/>
      <c r="D140" s="356"/>
      <c r="E140" s="356"/>
      <c r="F140" s="356"/>
      <c r="G140" s="356"/>
      <c r="H140" s="356"/>
      <c r="I140" s="356"/>
    </row>
    <row r="141" spans="1:9" s="10" customFormat="1" ht="20.100000000000001" customHeight="1">
      <c r="A141" s="356"/>
      <c r="B141" s="356"/>
      <c r="C141" s="356"/>
      <c r="D141" s="356"/>
      <c r="E141" s="356"/>
      <c r="F141" s="356"/>
      <c r="G141" s="356"/>
      <c r="H141" s="356"/>
      <c r="I141" s="356"/>
    </row>
    <row r="142" spans="1:9" s="10" customFormat="1" ht="20.100000000000001" customHeight="1">
      <c r="A142" s="356"/>
      <c r="B142" s="356"/>
      <c r="C142" s="356"/>
      <c r="D142" s="356"/>
      <c r="E142" s="356"/>
      <c r="F142" s="356"/>
      <c r="G142" s="356"/>
      <c r="H142" s="356"/>
      <c r="I142" s="356"/>
    </row>
    <row r="143" spans="1:9" s="10" customFormat="1" ht="20.100000000000001" customHeight="1">
      <c r="A143" s="356"/>
      <c r="B143" s="356"/>
      <c r="C143" s="356"/>
      <c r="D143" s="356"/>
      <c r="E143" s="356"/>
      <c r="F143" s="356"/>
      <c r="G143" s="356"/>
      <c r="H143" s="356"/>
      <c r="I143" s="356"/>
    </row>
    <row r="144" spans="1:9" s="10" customFormat="1" ht="20.100000000000001" customHeight="1">
      <c r="A144" s="356"/>
      <c r="B144" s="356"/>
      <c r="C144" s="356"/>
      <c r="D144" s="356"/>
      <c r="E144" s="356"/>
      <c r="F144" s="356"/>
      <c r="G144" s="356"/>
      <c r="H144" s="356"/>
      <c r="I144" s="356"/>
    </row>
    <row r="145" spans="1:9" s="10" customFormat="1" ht="20.100000000000001" customHeight="1">
      <c r="A145" s="356"/>
      <c r="B145" s="356"/>
      <c r="C145" s="356"/>
      <c r="D145" s="356"/>
      <c r="E145" s="356"/>
      <c r="F145" s="356"/>
      <c r="G145" s="356"/>
      <c r="H145" s="356"/>
      <c r="I145" s="356"/>
    </row>
    <row r="146" spans="1:9" s="10" customFormat="1" ht="20.100000000000001" customHeight="1">
      <c r="A146" s="356"/>
      <c r="B146" s="356"/>
      <c r="C146" s="356"/>
      <c r="D146" s="356"/>
      <c r="E146" s="356"/>
      <c r="F146" s="356"/>
      <c r="G146" s="356"/>
      <c r="H146" s="356"/>
      <c r="I146" s="356"/>
    </row>
    <row r="147" spans="1:9" s="10" customFormat="1" ht="20.100000000000001" customHeight="1">
      <c r="A147" s="356"/>
      <c r="B147" s="356"/>
      <c r="C147" s="356"/>
      <c r="D147" s="356"/>
      <c r="E147" s="356"/>
      <c r="F147" s="356"/>
      <c r="G147" s="356"/>
      <c r="H147" s="356"/>
      <c r="I147" s="356"/>
    </row>
    <row r="148" spans="1:9" s="10" customFormat="1" ht="20.100000000000001" customHeight="1">
      <c r="A148" s="356"/>
      <c r="B148" s="356"/>
      <c r="C148" s="356"/>
      <c r="D148" s="356"/>
      <c r="E148" s="356"/>
      <c r="F148" s="356"/>
      <c r="G148" s="356"/>
      <c r="H148" s="356"/>
      <c r="I148" s="356"/>
    </row>
    <row r="149" spans="1:9" s="10" customFormat="1" ht="20.100000000000001" customHeight="1">
      <c r="A149" s="356"/>
      <c r="B149" s="356"/>
      <c r="C149" s="356"/>
      <c r="D149" s="356"/>
      <c r="E149" s="356"/>
      <c r="F149" s="356"/>
      <c r="G149" s="356"/>
      <c r="H149" s="356"/>
      <c r="I149" s="356"/>
    </row>
    <row r="150" spans="1:9" s="10" customFormat="1" ht="20.100000000000001" customHeight="1">
      <c r="A150" s="356"/>
      <c r="B150" s="356"/>
      <c r="C150" s="356"/>
      <c r="D150" s="356"/>
      <c r="E150" s="356"/>
      <c r="F150" s="356"/>
      <c r="G150" s="356"/>
      <c r="H150" s="356"/>
      <c r="I150" s="356"/>
    </row>
    <row r="151" spans="1:9" s="10" customFormat="1" ht="20.100000000000001" customHeight="1">
      <c r="A151" s="356"/>
      <c r="B151" s="356"/>
      <c r="C151" s="356"/>
      <c r="D151" s="356"/>
      <c r="E151" s="356"/>
      <c r="F151" s="356"/>
      <c r="G151" s="356"/>
      <c r="H151" s="356"/>
      <c r="I151" s="356"/>
    </row>
    <row r="152" spans="1:9" s="10" customFormat="1" ht="20.100000000000001" customHeight="1">
      <c r="A152" s="356"/>
      <c r="B152" s="356"/>
      <c r="C152" s="356"/>
      <c r="D152" s="356"/>
      <c r="E152" s="356"/>
      <c r="F152" s="356"/>
      <c r="G152" s="356"/>
      <c r="H152" s="356"/>
      <c r="I152" s="356"/>
    </row>
    <row r="153" spans="1:9" s="10" customFormat="1" ht="20.100000000000001" customHeight="1">
      <c r="A153" s="356"/>
      <c r="B153" s="356"/>
      <c r="C153" s="356"/>
      <c r="D153" s="356"/>
      <c r="E153" s="356"/>
      <c r="F153" s="356"/>
      <c r="G153" s="356"/>
      <c r="H153" s="356"/>
      <c r="I153" s="356"/>
    </row>
    <row r="154" spans="1:9" s="10" customFormat="1" ht="20.100000000000001" customHeight="1">
      <c r="A154" s="356"/>
      <c r="B154" s="356"/>
      <c r="C154" s="356"/>
      <c r="D154" s="356"/>
      <c r="E154" s="356"/>
      <c r="F154" s="356"/>
      <c r="G154" s="356"/>
      <c r="H154" s="356"/>
      <c r="I154" s="356"/>
    </row>
    <row r="155" spans="1:9" s="10" customFormat="1" ht="20.100000000000001" customHeight="1">
      <c r="A155" s="356"/>
      <c r="B155" s="356"/>
      <c r="C155" s="356"/>
      <c r="D155" s="356"/>
      <c r="E155" s="356"/>
      <c r="F155" s="356"/>
      <c r="G155" s="356"/>
      <c r="H155" s="356"/>
      <c r="I155" s="356"/>
    </row>
    <row r="156" spans="1:9" s="10" customFormat="1" ht="20.100000000000001" customHeight="1">
      <c r="A156" s="356"/>
      <c r="B156" s="356"/>
      <c r="C156" s="356"/>
      <c r="D156" s="356"/>
      <c r="E156" s="356"/>
      <c r="F156" s="356"/>
      <c r="G156" s="356"/>
      <c r="H156" s="356"/>
      <c r="I156" s="356"/>
    </row>
    <row r="157" spans="1:9" s="10" customFormat="1" ht="20.100000000000001" customHeight="1">
      <c r="A157" s="356"/>
      <c r="B157" s="356"/>
      <c r="C157" s="356"/>
      <c r="D157" s="356"/>
      <c r="E157" s="356"/>
      <c r="F157" s="356"/>
      <c r="G157" s="356"/>
      <c r="H157" s="356"/>
      <c r="I157" s="356"/>
    </row>
    <row r="158" spans="1:9" s="10" customFormat="1" ht="20.100000000000001" customHeight="1">
      <c r="A158" s="356"/>
      <c r="B158" s="356"/>
      <c r="C158" s="356"/>
      <c r="D158" s="356"/>
      <c r="E158" s="356"/>
      <c r="F158" s="356"/>
      <c r="G158" s="356"/>
      <c r="H158" s="356"/>
      <c r="I158" s="356"/>
    </row>
    <row r="159" spans="1:9" s="10" customFormat="1" ht="20.100000000000001" customHeight="1">
      <c r="A159" s="356"/>
      <c r="B159" s="356"/>
      <c r="C159" s="356"/>
      <c r="D159" s="356"/>
      <c r="E159" s="356"/>
      <c r="F159" s="356"/>
      <c r="G159" s="356"/>
      <c r="H159" s="356"/>
      <c r="I159" s="356"/>
    </row>
    <row r="160" spans="1:9" s="10" customFormat="1" ht="20.100000000000001" customHeight="1">
      <c r="A160" s="356"/>
      <c r="B160" s="356"/>
      <c r="C160" s="356"/>
      <c r="D160" s="356"/>
      <c r="E160" s="356"/>
      <c r="F160" s="356"/>
      <c r="G160" s="356"/>
      <c r="H160" s="356"/>
      <c r="I160" s="356"/>
    </row>
    <row r="161" spans="1:9" s="10" customFormat="1" ht="20.100000000000001" customHeight="1">
      <c r="A161" s="356"/>
      <c r="B161" s="356"/>
      <c r="C161" s="356"/>
      <c r="D161" s="356"/>
      <c r="E161" s="356"/>
      <c r="F161" s="356"/>
      <c r="G161" s="356"/>
      <c r="H161" s="356"/>
      <c r="I161" s="356"/>
    </row>
    <row r="162" spans="1:9" s="10" customFormat="1" ht="20.100000000000001" customHeight="1">
      <c r="A162" s="356"/>
      <c r="B162" s="356"/>
      <c r="C162" s="356"/>
      <c r="D162" s="356"/>
      <c r="E162" s="356"/>
      <c r="F162" s="356"/>
      <c r="G162" s="356"/>
      <c r="H162" s="356"/>
      <c r="I162" s="356"/>
    </row>
    <row r="163" spans="1:9" s="10" customFormat="1" ht="20.100000000000001" customHeight="1">
      <c r="A163" s="356"/>
      <c r="B163" s="356"/>
      <c r="C163" s="356"/>
      <c r="D163" s="356"/>
      <c r="E163" s="356"/>
      <c r="F163" s="356"/>
      <c r="G163" s="356"/>
      <c r="H163" s="356"/>
      <c r="I163" s="356"/>
    </row>
    <row r="164" spans="1:9" s="10" customFormat="1" ht="20.100000000000001" customHeight="1">
      <c r="A164" s="356"/>
      <c r="B164" s="356"/>
      <c r="C164" s="356"/>
      <c r="D164" s="356"/>
      <c r="E164" s="356"/>
      <c r="F164" s="356"/>
      <c r="G164" s="356"/>
      <c r="H164" s="356"/>
      <c r="I164" s="356"/>
    </row>
    <row r="165" spans="1:9" ht="20.100000000000001" customHeight="1"/>
    <row r="166" spans="1:9" ht="20.100000000000001" customHeight="1"/>
    <row r="167" spans="1:9" ht="20.100000000000001" customHeight="1"/>
    <row r="168" spans="1:9" ht="20.100000000000001" customHeight="1"/>
    <row r="169" spans="1:9" ht="20.100000000000001" customHeight="1"/>
    <row r="170" spans="1:9" ht="20.100000000000001" customHeight="1"/>
    <row r="171" spans="1:9" ht="20.100000000000001" customHeight="1"/>
    <row r="172" spans="1:9" ht="20.100000000000001" customHeight="1"/>
    <row r="173" spans="1:9" ht="20.100000000000001" customHeight="1"/>
    <row r="174" spans="1:9" ht="20.100000000000001" customHeight="1"/>
    <row r="175" spans="1:9" ht="20.100000000000001" customHeight="1"/>
    <row r="176" spans="1:9" ht="20.100000000000001" customHeight="1"/>
    <row r="177" ht="20.100000000000001" customHeight="1"/>
    <row r="178" ht="20.100000000000001" customHeight="1"/>
    <row r="179" ht="20.100000000000001" customHeight="1"/>
    <row r="180" ht="20.100000000000001" customHeight="1"/>
    <row r="181" ht="20.100000000000001" customHeight="1"/>
    <row r="182" ht="20.100000000000001" customHeight="1"/>
    <row r="183" ht="20.100000000000001" customHeight="1"/>
    <row r="184" ht="20.100000000000001" customHeight="1"/>
    <row r="185" ht="20.100000000000001" customHeight="1"/>
    <row r="186" ht="20.100000000000001" customHeight="1"/>
    <row r="187" ht="20.100000000000001" customHeight="1"/>
    <row r="188" ht="20.100000000000001" customHeight="1"/>
    <row r="189" ht="20.100000000000001" customHeight="1"/>
    <row r="190" ht="20.100000000000001" customHeight="1"/>
    <row r="191" ht="20.100000000000001" customHeight="1"/>
    <row r="192" ht="20.100000000000001" customHeight="1"/>
    <row r="193" ht="20.100000000000001" customHeight="1"/>
    <row r="194" ht="20.100000000000001" customHeight="1"/>
    <row r="195" ht="20.100000000000001" customHeight="1"/>
    <row r="196" ht="20.100000000000001" customHeight="1"/>
    <row r="197" ht="20.100000000000001" customHeight="1"/>
    <row r="198" ht="20.100000000000001" customHeight="1"/>
    <row r="199" ht="20.100000000000001" customHeight="1"/>
    <row r="200" ht="20.100000000000001" customHeight="1"/>
    <row r="201" ht="20.100000000000001" customHeight="1"/>
    <row r="202" ht="20.100000000000001" customHeight="1"/>
    <row r="203" ht="20.100000000000001" customHeight="1"/>
    <row r="204" ht="20.100000000000001" customHeight="1"/>
    <row r="205" ht="20.100000000000001" customHeight="1"/>
    <row r="206" ht="20.100000000000001" customHeight="1"/>
    <row r="207" ht="20.100000000000001" customHeight="1"/>
    <row r="208" ht="20.100000000000001" customHeight="1"/>
    <row r="209" ht="20.100000000000001" customHeight="1"/>
    <row r="210" ht="20.100000000000001" customHeight="1"/>
    <row r="211" ht="20.100000000000001" customHeight="1"/>
    <row r="212" ht="20.100000000000001" customHeight="1"/>
    <row r="213" ht="20.100000000000001" customHeight="1"/>
    <row r="214" ht="20.100000000000001" customHeight="1"/>
    <row r="215" ht="20.100000000000001" customHeight="1"/>
    <row r="216" ht="20.100000000000001" customHeight="1"/>
    <row r="217" ht="20.100000000000001" customHeight="1"/>
    <row r="218" ht="20.100000000000001" customHeight="1"/>
    <row r="219" ht="20.100000000000001" customHeight="1"/>
    <row r="220" ht="20.100000000000001" customHeight="1"/>
    <row r="221" ht="20.100000000000001" customHeight="1"/>
    <row r="222" ht="20.100000000000001" customHeight="1"/>
    <row r="223" ht="20.100000000000001" customHeight="1"/>
    <row r="224" ht="20.100000000000001" customHeight="1"/>
    <row r="225" ht="20.100000000000001" customHeight="1"/>
    <row r="226" ht="20.100000000000001" customHeight="1"/>
    <row r="227" ht="20.100000000000001" customHeight="1"/>
    <row r="228" ht="20.100000000000001" customHeight="1"/>
    <row r="229" ht="20.100000000000001" customHeight="1"/>
    <row r="230" ht="20.100000000000001" customHeight="1"/>
    <row r="231" ht="20.100000000000001" customHeight="1"/>
    <row r="232" ht="20.100000000000001" customHeight="1"/>
    <row r="233" ht="20.100000000000001" customHeight="1"/>
    <row r="234" ht="20.100000000000001" customHeight="1"/>
    <row r="235" ht="20.100000000000001" customHeight="1"/>
    <row r="236" ht="20.100000000000001" customHeight="1"/>
    <row r="237" ht="20.100000000000001" customHeight="1"/>
    <row r="238" ht="20.100000000000001" customHeight="1"/>
    <row r="239" ht="20.100000000000001" customHeight="1"/>
    <row r="240" ht="20.100000000000001" customHeight="1"/>
    <row r="241" ht="20.100000000000001" customHeight="1"/>
    <row r="242" ht="20.100000000000001" customHeight="1"/>
    <row r="243" ht="20.100000000000001" customHeight="1"/>
    <row r="244" ht="20.100000000000001" customHeight="1"/>
    <row r="245" ht="20.100000000000001" customHeight="1"/>
    <row r="246" ht="20.100000000000001" customHeight="1"/>
    <row r="247" ht="20.100000000000001" customHeight="1"/>
    <row r="248" ht="20.100000000000001" customHeight="1"/>
    <row r="249" ht="20.100000000000001" customHeight="1"/>
    <row r="250" ht="20.100000000000001" customHeight="1"/>
    <row r="251" ht="20.100000000000001" customHeight="1"/>
    <row r="252" ht="20.100000000000001" customHeight="1"/>
    <row r="253" ht="20.100000000000001" customHeight="1"/>
    <row r="254" ht="20.100000000000001" customHeight="1"/>
    <row r="255" ht="20.100000000000001" customHeight="1"/>
    <row r="256" ht="20.100000000000001" customHeight="1"/>
    <row r="257" ht="20.100000000000001" customHeight="1"/>
    <row r="258" ht="20.100000000000001" customHeight="1"/>
    <row r="259" ht="20.100000000000001" customHeight="1"/>
    <row r="260" ht="20.100000000000001" customHeight="1"/>
    <row r="261" ht="20.100000000000001" customHeight="1"/>
    <row r="262" ht="20.100000000000001" customHeight="1"/>
    <row r="263" ht="20.100000000000001" customHeight="1"/>
    <row r="264" ht="20.100000000000001" customHeight="1"/>
    <row r="265" ht="20.100000000000001" customHeight="1"/>
    <row r="266" ht="20.100000000000001" customHeight="1"/>
    <row r="267" ht="20.100000000000001" customHeight="1"/>
    <row r="268" ht="20.100000000000001" customHeight="1"/>
    <row r="269" ht="20.100000000000001" customHeight="1"/>
    <row r="270" ht="20.100000000000001" customHeight="1"/>
    <row r="271" ht="20.100000000000001" customHeight="1"/>
    <row r="272" ht="20.100000000000001" customHeight="1"/>
    <row r="273" ht="20.100000000000001" customHeight="1"/>
    <row r="274" ht="20.100000000000001" customHeight="1"/>
    <row r="275" ht="20.100000000000001" customHeight="1"/>
    <row r="276" ht="20.100000000000001" customHeight="1"/>
    <row r="277" ht="20.100000000000001" customHeight="1"/>
    <row r="278" ht="20.100000000000001" customHeight="1"/>
    <row r="279" ht="20.100000000000001" customHeight="1"/>
    <row r="280" ht="20.100000000000001" customHeight="1"/>
  </sheetData>
  <mergeCells count="3">
    <mergeCell ref="B5:I5"/>
    <mergeCell ref="B19:I19"/>
    <mergeCell ref="B20:I20"/>
  </mergeCells>
  <pageMargins left="0.98425196850393704" right="0.98425196850393704" top="0.94488188976377996" bottom="1.49606299212598" header="0.511811023622047" footer="1.1811023622047201"/>
  <pageSetup paperSize="9" firstPageNumber="433"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453DE3"/>
  </sheetPr>
  <dimension ref="A1:J65"/>
  <sheetViews>
    <sheetView workbookViewId="0">
      <selection activeCell="T8" sqref="T8"/>
    </sheetView>
  </sheetViews>
  <sheetFormatPr defaultRowHeight="14.25"/>
  <cols>
    <col min="1" max="1" width="27.42578125" style="356" customWidth="1"/>
    <col min="2" max="2" width="15.42578125" style="499" customWidth="1"/>
    <col min="3" max="3" width="10.140625" style="356" hidden="1" customWidth="1"/>
    <col min="4" max="4" width="7.5703125" style="356" hidden="1" customWidth="1"/>
    <col min="5" max="5" width="8.7109375" style="356" hidden="1" customWidth="1"/>
    <col min="6" max="6" width="11.28515625" style="356" bestFit="1" customWidth="1"/>
    <col min="7" max="7" width="10.28515625" style="356" customWidth="1"/>
    <col min="8" max="8" width="11.140625" style="356" customWidth="1"/>
    <col min="9" max="9" width="10.85546875" style="356" customWidth="1"/>
    <col min="10" max="10" width="11.28515625" style="10" bestFit="1" customWidth="1"/>
    <col min="11" max="16384" width="9.140625" style="10"/>
  </cols>
  <sheetData>
    <row r="1" spans="1:10" s="3" customFormat="1" ht="24" customHeight="1">
      <c r="A1" s="1" t="s">
        <v>716</v>
      </c>
      <c r="B1" s="499"/>
      <c r="C1" s="356"/>
      <c r="D1" s="356"/>
      <c r="E1" s="356"/>
      <c r="F1" s="356"/>
      <c r="G1" s="356"/>
      <c r="H1" s="356"/>
      <c r="I1" s="356"/>
    </row>
    <row r="2" spans="1:10" s="3" customFormat="1" ht="15.75" customHeight="1">
      <c r="A2" s="4" t="s">
        <v>520</v>
      </c>
      <c r="B2" s="499"/>
      <c r="C2" s="356"/>
      <c r="D2" s="356"/>
      <c r="E2" s="356"/>
      <c r="F2" s="356"/>
      <c r="G2" s="356"/>
      <c r="H2" s="356"/>
      <c r="I2" s="356"/>
    </row>
    <row r="3" spans="1:10" s="3" customFormat="1" ht="15" customHeight="1">
      <c r="A3" s="4" t="s">
        <v>521</v>
      </c>
      <c r="B3" s="499"/>
      <c r="C3" s="356"/>
      <c r="D3" s="356"/>
      <c r="E3" s="356"/>
      <c r="F3" s="356"/>
      <c r="G3" s="356"/>
      <c r="H3" s="356"/>
      <c r="I3" s="356"/>
    </row>
    <row r="4" spans="1:10" ht="18" customHeight="1">
      <c r="A4" s="378"/>
      <c r="B4" s="506"/>
      <c r="C4" s="378"/>
      <c r="D4" s="378"/>
      <c r="E4" s="378"/>
      <c r="F4" s="378"/>
      <c r="G4" s="378"/>
      <c r="H4" s="378"/>
      <c r="I4" s="378"/>
      <c r="J4" s="7"/>
    </row>
    <row r="5" spans="1:10" ht="38.25" customHeight="1">
      <c r="B5" s="507" t="s">
        <v>726</v>
      </c>
      <c r="C5" s="450">
        <v>2010</v>
      </c>
      <c r="D5" s="450">
        <v>2014</v>
      </c>
      <c r="E5" s="450">
        <v>2015</v>
      </c>
      <c r="F5" s="450">
        <v>2016</v>
      </c>
      <c r="G5" s="450">
        <v>2017</v>
      </c>
      <c r="H5" s="450">
        <v>2018</v>
      </c>
      <c r="I5" s="450">
        <v>2019</v>
      </c>
      <c r="J5" s="450">
        <v>2020</v>
      </c>
    </row>
    <row r="6" spans="1:10" s="11" customFormat="1" ht="29.25" customHeight="1">
      <c r="A6" s="356" t="s">
        <v>727</v>
      </c>
      <c r="B6" s="508" t="s">
        <v>728</v>
      </c>
      <c r="C6" s="356">
        <v>104925</v>
      </c>
      <c r="D6" s="356">
        <v>152502</v>
      </c>
      <c r="E6" s="356">
        <v>121905.55</v>
      </c>
      <c r="F6" s="380">
        <v>94924.04</v>
      </c>
      <c r="G6" s="380">
        <v>86308</v>
      </c>
      <c r="H6" s="380">
        <v>57773</v>
      </c>
      <c r="I6" s="380">
        <v>68449</v>
      </c>
      <c r="J6" s="380">
        <v>51487</v>
      </c>
    </row>
    <row r="7" spans="1:10" s="11" customFormat="1" ht="29.25" customHeight="1">
      <c r="A7" s="356" t="s">
        <v>729</v>
      </c>
      <c r="B7" s="508"/>
      <c r="C7" s="356"/>
      <c r="D7" s="356"/>
      <c r="E7" s="356"/>
      <c r="F7" s="356"/>
      <c r="G7" s="356"/>
      <c r="H7" s="356"/>
      <c r="I7" s="356"/>
      <c r="J7" s="356"/>
    </row>
    <row r="8" spans="1:10" s="11" customFormat="1" ht="29.25" customHeight="1">
      <c r="A8" s="356" t="s">
        <v>730</v>
      </c>
      <c r="B8" s="508" t="s">
        <v>728</v>
      </c>
      <c r="C8" s="356">
        <v>85479</v>
      </c>
      <c r="D8" s="356">
        <v>78867</v>
      </c>
      <c r="E8" s="356">
        <v>61514</v>
      </c>
      <c r="F8" s="380">
        <v>17777.419999999998</v>
      </c>
      <c r="G8" s="380">
        <v>12970</v>
      </c>
      <c r="H8" s="380">
        <v>8450</v>
      </c>
      <c r="I8" s="380">
        <v>0</v>
      </c>
      <c r="J8" s="380">
        <v>0</v>
      </c>
    </row>
    <row r="9" spans="1:10" s="11" customFormat="1" ht="29.25" customHeight="1">
      <c r="A9" s="356" t="s">
        <v>731</v>
      </c>
      <c r="B9" s="508" t="s">
        <v>522</v>
      </c>
      <c r="C9" s="356">
        <f>C6-C8</f>
        <v>19446</v>
      </c>
      <c r="D9" s="356">
        <v>73635</v>
      </c>
      <c r="E9" s="356">
        <v>60392.1</v>
      </c>
      <c r="F9" s="380">
        <v>77146.62</v>
      </c>
      <c r="G9" s="380">
        <v>73338</v>
      </c>
      <c r="H9" s="380">
        <v>49323</v>
      </c>
      <c r="I9" s="380">
        <v>68449</v>
      </c>
      <c r="J9" s="380">
        <v>51487</v>
      </c>
    </row>
    <row r="10" spans="1:10" s="11" customFormat="1" ht="29.25" customHeight="1">
      <c r="A10" s="356" t="s">
        <v>732</v>
      </c>
      <c r="B10" s="508"/>
      <c r="C10" s="356"/>
      <c r="D10" s="356"/>
      <c r="E10" s="356"/>
      <c r="F10" s="380"/>
      <c r="G10" s="380"/>
      <c r="H10" s="380"/>
      <c r="I10" s="380"/>
      <c r="J10" s="380"/>
    </row>
    <row r="11" spans="1:10" s="11" customFormat="1" ht="29.25" customHeight="1">
      <c r="A11" s="356" t="s">
        <v>733</v>
      </c>
      <c r="B11" s="508" t="s">
        <v>522</v>
      </c>
      <c r="C11" s="356">
        <v>19380</v>
      </c>
      <c r="D11" s="356">
        <v>32500</v>
      </c>
      <c r="E11" s="356">
        <v>29083.599999999999</v>
      </c>
      <c r="F11" s="380">
        <v>34929.1</v>
      </c>
      <c r="G11" s="380">
        <v>42473</v>
      </c>
      <c r="H11" s="380">
        <v>18028</v>
      </c>
      <c r="I11" s="380">
        <v>25297</v>
      </c>
      <c r="J11" s="380">
        <v>19766.54</v>
      </c>
    </row>
    <row r="12" spans="1:10" s="11" customFormat="1" ht="29.25" customHeight="1">
      <c r="A12" s="356" t="s">
        <v>734</v>
      </c>
      <c r="B12" s="508" t="s">
        <v>523</v>
      </c>
      <c r="C12" s="356">
        <f>210150</f>
        <v>210150</v>
      </c>
      <c r="D12" s="356">
        <v>271500</v>
      </c>
      <c r="E12" s="356">
        <v>250077</v>
      </c>
      <c r="F12" s="380">
        <v>177864</v>
      </c>
      <c r="G12" s="380">
        <v>77319</v>
      </c>
      <c r="H12" s="380">
        <v>77443.22</v>
      </c>
      <c r="I12" s="380">
        <v>76282</v>
      </c>
      <c r="J12" s="380">
        <v>83174</v>
      </c>
    </row>
    <row r="13" spans="1:10" s="11" customFormat="1" ht="29.25" customHeight="1">
      <c r="A13" s="356" t="s">
        <v>735</v>
      </c>
      <c r="B13" s="508" t="s">
        <v>736</v>
      </c>
      <c r="C13" s="356">
        <v>0</v>
      </c>
      <c r="D13" s="356" t="s">
        <v>33</v>
      </c>
      <c r="E13" s="356">
        <v>83</v>
      </c>
      <c r="F13" s="356">
        <v>100</v>
      </c>
      <c r="G13" s="477">
        <v>0</v>
      </c>
      <c r="H13" s="477">
        <v>0</v>
      </c>
      <c r="I13" s="477">
        <v>0</v>
      </c>
      <c r="J13" s="477">
        <v>0</v>
      </c>
    </row>
    <row r="14" spans="1:10" s="11" customFormat="1" ht="29.25" customHeight="1">
      <c r="A14" s="356" t="s">
        <v>737</v>
      </c>
      <c r="B14" s="508" t="s">
        <v>522</v>
      </c>
      <c r="C14" s="356">
        <v>0</v>
      </c>
      <c r="D14" s="356">
        <v>4182</v>
      </c>
      <c r="E14" s="356">
        <v>3390</v>
      </c>
      <c r="F14" s="380">
        <v>2052.4</v>
      </c>
      <c r="G14" s="380">
        <v>6382.73</v>
      </c>
      <c r="H14" s="380">
        <v>4760.2449999999999</v>
      </c>
      <c r="I14" s="380">
        <v>5359.34</v>
      </c>
      <c r="J14" s="380">
        <v>11222.51</v>
      </c>
    </row>
    <row r="15" spans="1:10" s="11" customFormat="1" ht="29.25" customHeight="1">
      <c r="A15" s="356" t="s">
        <v>738</v>
      </c>
      <c r="B15" s="508" t="s">
        <v>522</v>
      </c>
      <c r="C15" s="356">
        <v>5080</v>
      </c>
      <c r="D15" s="356">
        <v>1845</v>
      </c>
      <c r="E15" s="356">
        <v>2306</v>
      </c>
      <c r="F15" s="380">
        <v>1843</v>
      </c>
      <c r="G15" s="380">
        <v>5900</v>
      </c>
      <c r="H15" s="380">
        <v>715.16899999999998</v>
      </c>
      <c r="I15" s="380">
        <v>709.08</v>
      </c>
      <c r="J15" s="380">
        <v>1010.4</v>
      </c>
    </row>
    <row r="16" spans="1:10" s="11" customFormat="1" ht="29.25" customHeight="1">
      <c r="A16" s="356" t="s">
        <v>739</v>
      </c>
      <c r="B16" s="508" t="s">
        <v>740</v>
      </c>
      <c r="C16" s="356">
        <v>345</v>
      </c>
      <c r="D16" s="356">
        <v>488</v>
      </c>
      <c r="E16" s="356">
        <v>450</v>
      </c>
      <c r="F16" s="380">
        <v>313.2</v>
      </c>
      <c r="G16" s="380">
        <v>322.43</v>
      </c>
      <c r="H16" s="380">
        <v>414.01299999999998</v>
      </c>
      <c r="I16" s="380">
        <v>397.36</v>
      </c>
      <c r="J16" s="380">
        <v>33.22</v>
      </c>
    </row>
    <row r="17" spans="1:10" s="11" customFormat="1" ht="29.25" customHeight="1">
      <c r="A17" s="356" t="s">
        <v>741</v>
      </c>
      <c r="B17" s="508" t="s">
        <v>522</v>
      </c>
      <c r="C17" s="356">
        <v>26</v>
      </c>
      <c r="D17" s="356">
        <v>29</v>
      </c>
      <c r="E17" s="356">
        <v>29</v>
      </c>
      <c r="F17" s="356">
        <v>26.4</v>
      </c>
      <c r="G17" s="477">
        <v>0</v>
      </c>
      <c r="H17" s="477">
        <v>0</v>
      </c>
      <c r="I17" s="477">
        <v>0</v>
      </c>
      <c r="J17" s="477">
        <v>0</v>
      </c>
    </row>
    <row r="18" spans="1:10" s="11" customFormat="1" ht="29.25" customHeight="1">
      <c r="A18" s="356" t="s">
        <v>742</v>
      </c>
      <c r="B18" s="508" t="s">
        <v>522</v>
      </c>
      <c r="C18" s="356">
        <v>350</v>
      </c>
      <c r="D18" s="356">
        <v>6775</v>
      </c>
      <c r="E18" s="356">
        <v>6839</v>
      </c>
      <c r="F18" s="380">
        <v>6140</v>
      </c>
      <c r="G18" s="477">
        <v>0</v>
      </c>
      <c r="H18" s="477">
        <v>0</v>
      </c>
      <c r="I18" s="477">
        <v>0</v>
      </c>
      <c r="J18" s="477">
        <v>0</v>
      </c>
    </row>
    <row r="19" spans="1:10" s="11" customFormat="1" ht="34.5" customHeight="1">
      <c r="A19" s="356" t="s">
        <v>743</v>
      </c>
      <c r="B19" s="508" t="s">
        <v>744</v>
      </c>
      <c r="C19" s="356">
        <v>2930</v>
      </c>
      <c r="D19" s="356">
        <v>1296.5</v>
      </c>
      <c r="E19" s="356">
        <v>1361</v>
      </c>
      <c r="F19" s="380">
        <v>1420</v>
      </c>
      <c r="G19" s="380">
        <v>1833.24</v>
      </c>
      <c r="H19" s="380">
        <v>1953.55</v>
      </c>
      <c r="I19" s="380">
        <v>1914.48</v>
      </c>
      <c r="J19" s="380">
        <v>3432.5</v>
      </c>
    </row>
    <row r="20" spans="1:10" s="11" customFormat="1" ht="29.25" customHeight="1">
      <c r="A20" s="356" t="s">
        <v>745</v>
      </c>
      <c r="B20" s="508" t="s">
        <v>740</v>
      </c>
      <c r="C20" s="356">
        <v>1870</v>
      </c>
      <c r="D20" s="356">
        <v>5187.2</v>
      </c>
      <c r="E20" s="356">
        <v>5560</v>
      </c>
      <c r="F20" s="380">
        <v>5954.2</v>
      </c>
      <c r="G20" s="380">
        <v>18007</v>
      </c>
      <c r="H20" s="380">
        <v>19169.599999999999</v>
      </c>
      <c r="I20" s="380">
        <v>14242.07</v>
      </c>
      <c r="J20" s="380">
        <v>13500</v>
      </c>
    </row>
    <row r="21" spans="1:10" s="11" customFormat="1" ht="29.25" customHeight="1">
      <c r="A21" s="356" t="s">
        <v>746</v>
      </c>
      <c r="B21" s="508" t="s">
        <v>522</v>
      </c>
      <c r="C21" s="356">
        <v>0</v>
      </c>
      <c r="D21" s="356">
        <v>1</v>
      </c>
      <c r="E21" s="356">
        <v>1</v>
      </c>
      <c r="F21" s="380">
        <v>1.2</v>
      </c>
      <c r="G21" s="380">
        <v>1.1000000000000001</v>
      </c>
      <c r="H21" s="380">
        <v>0.82299999999999995</v>
      </c>
      <c r="I21" s="380">
        <v>0.6</v>
      </c>
      <c r="J21" s="380">
        <v>0.21099999999999999</v>
      </c>
    </row>
    <row r="22" spans="1:10" s="11" customFormat="1" ht="29.25" customHeight="1">
      <c r="A22" s="356" t="s">
        <v>747</v>
      </c>
      <c r="B22" s="508" t="s">
        <v>522</v>
      </c>
      <c r="C22" s="356">
        <v>1025</v>
      </c>
      <c r="D22" s="356">
        <v>1160</v>
      </c>
      <c r="E22" s="356">
        <v>1288</v>
      </c>
      <c r="F22" s="380">
        <v>1333</v>
      </c>
      <c r="G22" s="380">
        <v>2566.0140000000001</v>
      </c>
      <c r="H22" s="380">
        <v>3637.3</v>
      </c>
      <c r="I22" s="380">
        <v>1992.62</v>
      </c>
      <c r="J22" s="380">
        <v>3282.07</v>
      </c>
    </row>
    <row r="23" spans="1:10" s="11" customFormat="1" ht="29.25" customHeight="1">
      <c r="A23" s="356" t="s">
        <v>748</v>
      </c>
      <c r="B23" s="508" t="s">
        <v>522</v>
      </c>
      <c r="C23" s="356">
        <v>210</v>
      </c>
      <c r="D23" s="356">
        <v>224</v>
      </c>
      <c r="E23" s="356">
        <v>202</v>
      </c>
      <c r="F23" s="380">
        <v>201</v>
      </c>
      <c r="G23" s="380">
        <v>200</v>
      </c>
      <c r="H23" s="380">
        <v>199</v>
      </c>
      <c r="I23" s="380">
        <v>180</v>
      </c>
      <c r="J23" s="380">
        <v>150</v>
      </c>
    </row>
    <row r="24" spans="1:10" s="11" customFormat="1" ht="29.25" customHeight="1">
      <c r="A24" s="504" t="s">
        <v>749</v>
      </c>
      <c r="B24" s="509" t="s">
        <v>522</v>
      </c>
      <c r="C24" s="504">
        <v>0.3</v>
      </c>
      <c r="D24" s="504">
        <v>0.19500000000000001</v>
      </c>
      <c r="E24" s="504">
        <v>0.32200000000000001</v>
      </c>
      <c r="F24" s="504">
        <v>0.25800000000000001</v>
      </c>
      <c r="G24" s="477">
        <v>0</v>
      </c>
      <c r="H24" s="477">
        <v>0</v>
      </c>
      <c r="I24" s="477">
        <v>0</v>
      </c>
      <c r="J24" s="477">
        <v>0</v>
      </c>
    </row>
    <row r="25" spans="1:10" ht="11.25" customHeight="1">
      <c r="A25" s="378"/>
      <c r="B25" s="506"/>
      <c r="C25" s="378"/>
      <c r="D25" s="378"/>
      <c r="E25" s="378"/>
      <c r="F25" s="378"/>
      <c r="G25" s="378"/>
      <c r="H25" s="378"/>
      <c r="I25" s="378"/>
      <c r="J25" s="123"/>
    </row>
    <row r="26" spans="1:10">
      <c r="J26" s="11"/>
    </row>
    <row r="27" spans="1:10">
      <c r="J27" s="11"/>
    </row>
    <row r="28" spans="1:10" ht="20.100000000000001" customHeight="1">
      <c r="J28" s="11"/>
    </row>
    <row r="29" spans="1:10" ht="20.100000000000001" customHeight="1">
      <c r="J29" s="11"/>
    </row>
    <row r="30" spans="1:10">
      <c r="J30" s="11"/>
    </row>
    <row r="31" spans="1:10">
      <c r="J31" s="11"/>
    </row>
    <row r="32" spans="1:10">
      <c r="J32" s="11"/>
    </row>
    <row r="33" spans="10:10">
      <c r="J33" s="11"/>
    </row>
    <row r="34" spans="10:10">
      <c r="J34" s="11"/>
    </row>
    <row r="35" spans="10:10">
      <c r="J35" s="11"/>
    </row>
    <row r="36" spans="10:10">
      <c r="J36" s="11"/>
    </row>
    <row r="37" spans="10:10">
      <c r="J37" s="11"/>
    </row>
    <row r="38" spans="10:10">
      <c r="J38" s="11"/>
    </row>
    <row r="39" spans="10:10">
      <c r="J39" s="11"/>
    </row>
    <row r="40" spans="10:10">
      <c r="J40" s="11"/>
    </row>
    <row r="41" spans="10:10">
      <c r="J41" s="11"/>
    </row>
    <row r="42" spans="10:10">
      <c r="J42" s="11"/>
    </row>
    <row r="43" spans="10:10">
      <c r="J43" s="11"/>
    </row>
    <row r="44" spans="10:10">
      <c r="J44" s="11"/>
    </row>
    <row r="45" spans="10:10">
      <c r="J45" s="11"/>
    </row>
    <row r="46" spans="10:10">
      <c r="J46" s="11"/>
    </row>
    <row r="47" spans="10:10">
      <c r="J47" s="11"/>
    </row>
    <row r="48" spans="10:10">
      <c r="J48" s="11"/>
    </row>
    <row r="49" spans="10:10">
      <c r="J49" s="11"/>
    </row>
    <row r="50" spans="10:10">
      <c r="J50" s="11"/>
    </row>
    <row r="51" spans="10:10">
      <c r="J51" s="11"/>
    </row>
    <row r="52" spans="10:10">
      <c r="J52" s="11"/>
    </row>
    <row r="53" spans="10:10">
      <c r="J53" s="11"/>
    </row>
    <row r="54" spans="10:10">
      <c r="J54" s="11"/>
    </row>
    <row r="55" spans="10:10">
      <c r="J55" s="11"/>
    </row>
    <row r="56" spans="10:10">
      <c r="J56" s="11"/>
    </row>
    <row r="57" spans="10:10">
      <c r="J57" s="11"/>
    </row>
    <row r="58" spans="10:10">
      <c r="J58" s="11"/>
    </row>
    <row r="59" spans="10:10">
      <c r="J59" s="11"/>
    </row>
    <row r="60" spans="10:10">
      <c r="J60" s="11"/>
    </row>
    <row r="61" spans="10:10">
      <c r="J61" s="11"/>
    </row>
    <row r="62" spans="10:10">
      <c r="J62" s="11"/>
    </row>
    <row r="63" spans="10:10">
      <c r="J63" s="11"/>
    </row>
    <row r="64" spans="10:10">
      <c r="J64" s="11"/>
    </row>
    <row r="65" spans="10:10">
      <c r="J65" s="11"/>
    </row>
  </sheetData>
  <pageMargins left="0.38" right="0.17" top="0.94488188976377963" bottom="1.4960629921259843" header="0.51181102362204722" footer="1.1811023622047245"/>
  <pageSetup paperSize="9" scale="98" firstPageNumber="434"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54"/>
  <sheetViews>
    <sheetView workbookViewId="0">
      <selection activeCell="R6" sqref="R6"/>
    </sheetView>
  </sheetViews>
  <sheetFormatPr defaultRowHeight="14.25"/>
  <cols>
    <col min="1" max="1" width="37.7109375" style="356" customWidth="1"/>
    <col min="2" max="3" width="8.5703125" style="30" hidden="1" customWidth="1"/>
    <col min="4" max="4" width="1.140625" style="30" hidden="1" customWidth="1"/>
    <col min="5" max="8" width="11" style="30" customWidth="1"/>
    <col min="9" max="9" width="10.140625" style="30" bestFit="1" customWidth="1"/>
    <col min="10" max="10" width="7.7109375" style="30" customWidth="1"/>
    <col min="11" max="16384" width="9.140625" style="282"/>
  </cols>
  <sheetData>
    <row r="1" spans="1:10" s="270" customFormat="1" ht="24" customHeight="1">
      <c r="A1" s="269" t="s">
        <v>717</v>
      </c>
      <c r="B1" s="269"/>
    </row>
    <row r="2" spans="1:10" s="270" customFormat="1" ht="20.100000000000001" customHeight="1">
      <c r="A2" s="272" t="s">
        <v>524</v>
      </c>
      <c r="B2" s="269"/>
    </row>
    <row r="3" spans="1:10" s="270" customFormat="1" ht="7.5" customHeight="1">
      <c r="A3" s="272"/>
    </row>
    <row r="4" spans="1:10" s="30" customFormat="1" ht="13.5" customHeight="1">
      <c r="A4" s="378"/>
      <c r="B4" s="483"/>
      <c r="C4" s="356"/>
      <c r="D4" s="356"/>
    </row>
    <row r="5" spans="1:10" s="30" customFormat="1" ht="32.25" customHeight="1">
      <c r="A5" s="11"/>
      <c r="B5" s="12">
        <v>2010</v>
      </c>
      <c r="C5" s="131">
        <v>2014</v>
      </c>
      <c r="D5" s="131">
        <v>2015</v>
      </c>
      <c r="E5" s="131">
        <v>2016</v>
      </c>
      <c r="F5" s="131">
        <v>2017</v>
      </c>
      <c r="G5" s="131">
        <v>2018</v>
      </c>
      <c r="H5" s="131">
        <v>2019</v>
      </c>
      <c r="I5" s="131" t="s">
        <v>602</v>
      </c>
    </row>
    <row r="6" spans="1:10" s="30" customFormat="1" ht="8.25" customHeight="1">
      <c r="A6" s="356"/>
      <c r="I6" s="29"/>
    </row>
    <row r="7" spans="1:10" s="250" customFormat="1" ht="17.25" customHeight="1">
      <c r="A7" s="384"/>
      <c r="B7" s="534" t="s">
        <v>525</v>
      </c>
      <c r="C7" s="534"/>
      <c r="D7" s="534"/>
      <c r="E7" s="534"/>
      <c r="F7" s="534"/>
      <c r="G7" s="534"/>
      <c r="H7" s="534"/>
      <c r="I7" s="534"/>
      <c r="J7" s="383"/>
    </row>
    <row r="8" spans="1:10" s="250" customFormat="1" ht="25.5" customHeight="1">
      <c r="A8" s="355" t="s">
        <v>526</v>
      </c>
      <c r="B8" s="355">
        <f>B9+B10+B14</f>
        <v>104925</v>
      </c>
      <c r="C8" s="355">
        <f>C9+C10+C14</f>
        <v>152502</v>
      </c>
      <c r="D8" s="355">
        <f>D9+D10+D14</f>
        <v>121906</v>
      </c>
      <c r="E8" s="375">
        <v>94924</v>
      </c>
      <c r="F8" s="375">
        <v>86308</v>
      </c>
      <c r="G8" s="375">
        <v>57773</v>
      </c>
      <c r="H8" s="375">
        <v>68449</v>
      </c>
      <c r="I8" s="375">
        <v>51487</v>
      </c>
      <c r="J8" s="385"/>
    </row>
    <row r="9" spans="1:10" s="250" customFormat="1" ht="25.5" customHeight="1">
      <c r="A9" s="355" t="s">
        <v>823</v>
      </c>
      <c r="B9" s="355">
        <v>83313</v>
      </c>
      <c r="C9" s="355">
        <v>110400</v>
      </c>
      <c r="D9" s="355">
        <v>60900</v>
      </c>
      <c r="E9" s="375">
        <v>49822</v>
      </c>
      <c r="F9" s="375">
        <v>44599</v>
      </c>
      <c r="G9" s="375">
        <v>36218</v>
      </c>
      <c r="H9" s="375">
        <v>36767</v>
      </c>
      <c r="I9" s="375">
        <v>24655</v>
      </c>
      <c r="J9" s="385"/>
    </row>
    <row r="10" spans="1:10" s="250" customFormat="1" ht="25.5" customHeight="1">
      <c r="A10" s="355" t="s">
        <v>824</v>
      </c>
      <c r="B10" s="355">
        <f t="shared" ref="B10:D10" si="0">B11+B12+B13</f>
        <v>21612</v>
      </c>
      <c r="C10" s="355">
        <f t="shared" si="0"/>
        <v>42102</v>
      </c>
      <c r="D10" s="355">
        <f t="shared" si="0"/>
        <v>61006</v>
      </c>
      <c r="E10" s="375">
        <v>45102</v>
      </c>
      <c r="F10" s="375">
        <v>41709</v>
      </c>
      <c r="G10" s="375">
        <v>21555</v>
      </c>
      <c r="H10" s="375">
        <v>31682</v>
      </c>
      <c r="I10" s="375">
        <v>26832</v>
      </c>
      <c r="J10" s="385"/>
    </row>
    <row r="11" spans="1:10" s="250" customFormat="1" ht="25.5" customHeight="1">
      <c r="A11" s="383" t="s">
        <v>820</v>
      </c>
      <c r="B11" s="356">
        <v>0</v>
      </c>
      <c r="C11" s="356">
        <v>0</v>
      </c>
      <c r="D11" s="356">
        <v>0</v>
      </c>
      <c r="E11" s="204">
        <v>0</v>
      </c>
      <c r="F11" s="204">
        <v>0</v>
      </c>
      <c r="G11" s="204">
        <v>0</v>
      </c>
      <c r="H11" s="204">
        <v>0</v>
      </c>
      <c r="I11" s="204">
        <v>0</v>
      </c>
      <c r="J11" s="385"/>
    </row>
    <row r="12" spans="1:10" s="250" customFormat="1" ht="25.5" customHeight="1">
      <c r="A12" s="383" t="s">
        <v>821</v>
      </c>
      <c r="B12" s="356">
        <v>7299</v>
      </c>
      <c r="C12" s="356">
        <v>21602</v>
      </c>
      <c r="D12" s="356">
        <v>52916</v>
      </c>
      <c r="E12" s="379">
        <v>35310</v>
      </c>
      <c r="F12" s="379">
        <v>34491</v>
      </c>
      <c r="G12" s="379">
        <v>19633</v>
      </c>
      <c r="H12" s="379">
        <v>12068</v>
      </c>
      <c r="I12" s="379">
        <v>7197</v>
      </c>
      <c r="J12" s="385"/>
    </row>
    <row r="13" spans="1:10" s="250" customFormat="1" ht="25.5" customHeight="1">
      <c r="A13" s="383" t="s">
        <v>822</v>
      </c>
      <c r="B13" s="356">
        <v>14313</v>
      </c>
      <c r="C13" s="356">
        <v>20500</v>
      </c>
      <c r="D13" s="356">
        <v>8090</v>
      </c>
      <c r="E13" s="379">
        <v>9792</v>
      </c>
      <c r="F13" s="379">
        <v>7218</v>
      </c>
      <c r="G13" s="379">
        <v>1922</v>
      </c>
      <c r="H13" s="379">
        <v>19614</v>
      </c>
      <c r="I13" s="379">
        <v>19635</v>
      </c>
      <c r="J13" s="385"/>
    </row>
    <row r="14" spans="1:10" s="250" customFormat="1" ht="25.5" customHeight="1">
      <c r="A14" s="355" t="s">
        <v>529</v>
      </c>
      <c r="B14" s="355">
        <v>0</v>
      </c>
      <c r="C14" s="355">
        <v>0</v>
      </c>
      <c r="D14" s="355">
        <v>0</v>
      </c>
      <c r="E14" s="484">
        <v>0</v>
      </c>
      <c r="F14" s="484">
        <v>0</v>
      </c>
      <c r="G14" s="484">
        <v>0</v>
      </c>
      <c r="H14" s="484">
        <v>0</v>
      </c>
      <c r="I14" s="484">
        <v>0</v>
      </c>
      <c r="J14" s="385"/>
    </row>
    <row r="15" spans="1:10" s="250" customFormat="1" ht="25.5" customHeight="1">
      <c r="A15" s="485" t="s">
        <v>530</v>
      </c>
      <c r="B15" s="355"/>
      <c r="C15" s="355"/>
      <c r="D15" s="355"/>
      <c r="E15" s="355"/>
      <c r="F15" s="355"/>
      <c r="G15" s="355"/>
      <c r="H15" s="355"/>
      <c r="I15" s="355"/>
      <c r="J15" s="385"/>
    </row>
    <row r="16" spans="1:10" s="250" customFormat="1" ht="25.5" customHeight="1">
      <c r="A16" s="384"/>
      <c r="B16" s="530" t="s">
        <v>398</v>
      </c>
      <c r="C16" s="530"/>
      <c r="D16" s="530"/>
      <c r="E16" s="530"/>
      <c r="F16" s="530"/>
      <c r="G16" s="530"/>
      <c r="H16" s="530"/>
      <c r="I16" s="530"/>
      <c r="J16" s="385"/>
    </row>
    <row r="17" spans="1:10" s="250" customFormat="1" ht="25.5" customHeight="1">
      <c r="A17" s="384"/>
      <c r="B17" s="534" t="s">
        <v>605</v>
      </c>
      <c r="C17" s="534"/>
      <c r="D17" s="534"/>
      <c r="E17" s="534"/>
      <c r="F17" s="534"/>
      <c r="G17" s="534"/>
      <c r="H17" s="534"/>
      <c r="I17" s="534"/>
      <c r="J17" s="385"/>
    </row>
    <row r="18" spans="1:10" s="250" customFormat="1" ht="25.5" customHeight="1">
      <c r="A18" s="355" t="s">
        <v>526</v>
      </c>
      <c r="B18" s="355">
        <v>116.69</v>
      </c>
      <c r="C18" s="355">
        <v>145.34</v>
      </c>
      <c r="D18" s="355">
        <f t="shared" ref="D18:D20" si="1">D8/C8*100</f>
        <v>79.937312297543642</v>
      </c>
      <c r="E18" s="471">
        <v>77.866552917821934</v>
      </c>
      <c r="F18" s="471">
        <v>90.923264927731665</v>
      </c>
      <c r="G18" s="471">
        <v>66.938174908467346</v>
      </c>
      <c r="H18" s="471">
        <v>118.4792203970713</v>
      </c>
      <c r="I18" s="471">
        <v>75.219506493885959</v>
      </c>
      <c r="J18" s="364"/>
    </row>
    <row r="19" spans="1:10" s="250" customFormat="1" ht="25.5" customHeight="1">
      <c r="A19" s="355" t="s">
        <v>527</v>
      </c>
      <c r="B19" s="355">
        <v>117.77</v>
      </c>
      <c r="C19" s="355">
        <v>132.51</v>
      </c>
      <c r="D19" s="355">
        <f t="shared" si="1"/>
        <v>55.163043478260867</v>
      </c>
      <c r="E19" s="471">
        <v>81.80952380952381</v>
      </c>
      <c r="F19" s="471">
        <v>89.516679378587767</v>
      </c>
      <c r="G19" s="471">
        <v>81.208098836296784</v>
      </c>
      <c r="H19" s="471">
        <v>101.51582086255453</v>
      </c>
      <c r="I19" s="471">
        <v>67.057415617265477</v>
      </c>
      <c r="J19" s="364"/>
    </row>
    <row r="20" spans="1:10" s="250" customFormat="1" ht="25.5" customHeight="1">
      <c r="A20" s="355" t="s">
        <v>528</v>
      </c>
      <c r="B20" s="355">
        <v>112.73</v>
      </c>
      <c r="C20" s="355">
        <v>194.81</v>
      </c>
      <c r="D20" s="355">
        <f t="shared" si="1"/>
        <v>144.90047978718351</v>
      </c>
      <c r="E20" s="471">
        <v>73.930433072156845</v>
      </c>
      <c r="F20" s="471">
        <v>92.477052015431696</v>
      </c>
      <c r="G20" s="471">
        <v>51.679493634467377</v>
      </c>
      <c r="H20" s="471">
        <v>146.98213871491532</v>
      </c>
      <c r="I20" s="471">
        <v>84.691623003598266</v>
      </c>
      <c r="J20" s="364"/>
    </row>
    <row r="21" spans="1:10" s="250" customFormat="1" ht="25.5" customHeight="1">
      <c r="A21" s="383" t="s">
        <v>820</v>
      </c>
      <c r="B21" s="204">
        <v>0</v>
      </c>
      <c r="C21" s="204">
        <v>0</v>
      </c>
      <c r="D21" s="204">
        <v>0</v>
      </c>
      <c r="E21" s="451">
        <v>0</v>
      </c>
      <c r="F21" s="451">
        <v>0</v>
      </c>
      <c r="G21" s="451">
        <v>0</v>
      </c>
      <c r="H21" s="451">
        <v>0</v>
      </c>
      <c r="I21" s="451">
        <v>0</v>
      </c>
      <c r="J21" s="364"/>
    </row>
    <row r="22" spans="1:10" s="250" customFormat="1" ht="25.5" customHeight="1">
      <c r="A22" s="383" t="s">
        <v>821</v>
      </c>
      <c r="B22" s="356">
        <v>41.59</v>
      </c>
      <c r="C22" s="356">
        <v>295.95999999999998</v>
      </c>
      <c r="D22" s="356">
        <f t="shared" ref="D22:D23" si="2">D12/C12*100</f>
        <v>244.9588001111008</v>
      </c>
      <c r="E22" s="381">
        <v>66.728399727870595</v>
      </c>
      <c r="F22" s="381">
        <v>97.680543755310111</v>
      </c>
      <c r="G22" s="381">
        <v>56.922095619147029</v>
      </c>
      <c r="H22" s="381">
        <v>61.467936637294351</v>
      </c>
      <c r="I22" s="381">
        <v>59.637056678820024</v>
      </c>
      <c r="J22" s="364"/>
    </row>
    <row r="23" spans="1:10" s="250" customFormat="1" ht="25.5" customHeight="1">
      <c r="A23" s="383" t="s">
        <v>822</v>
      </c>
      <c r="B23" s="356">
        <v>883.52</v>
      </c>
      <c r="C23" s="356">
        <v>143.22999999999999</v>
      </c>
      <c r="D23" s="356">
        <f t="shared" si="2"/>
        <v>39.463414634146346</v>
      </c>
      <c r="E23" s="381">
        <v>121.03831891223733</v>
      </c>
      <c r="F23" s="381">
        <v>73.713235294117652</v>
      </c>
      <c r="G23" s="381">
        <v>26.627874757550568</v>
      </c>
      <c r="H23" s="381">
        <v>1020.4994797086367</v>
      </c>
      <c r="I23" s="381">
        <v>100.10706638115632</v>
      </c>
      <c r="J23" s="364"/>
    </row>
    <row r="24" spans="1:10" s="250" customFormat="1" ht="25.5" customHeight="1">
      <c r="A24" s="355" t="s">
        <v>529</v>
      </c>
      <c r="B24" s="486">
        <v>0</v>
      </c>
      <c r="C24" s="486">
        <v>0</v>
      </c>
      <c r="D24" s="486">
        <v>0</v>
      </c>
      <c r="E24" s="376">
        <v>0</v>
      </c>
      <c r="F24" s="376">
        <v>0</v>
      </c>
      <c r="G24" s="376">
        <v>0</v>
      </c>
      <c r="H24" s="376">
        <v>0</v>
      </c>
      <c r="I24" s="376">
        <v>0</v>
      </c>
      <c r="J24" s="383"/>
    </row>
    <row r="25" spans="1:10" s="250" customFormat="1" ht="25.5" customHeight="1">
      <c r="A25" s="485" t="s">
        <v>530</v>
      </c>
      <c r="B25" s="355"/>
      <c r="C25" s="355"/>
      <c r="D25" s="355"/>
      <c r="E25" s="355"/>
      <c r="F25" s="355"/>
      <c r="G25" s="355"/>
      <c r="H25" s="355"/>
      <c r="I25" s="355"/>
      <c r="J25" s="383"/>
    </row>
    <row r="26" spans="1:10" s="30" customFormat="1" ht="12.75" customHeight="1">
      <c r="A26" s="339"/>
      <c r="B26" s="273"/>
      <c r="C26" s="273"/>
      <c r="D26" s="273"/>
      <c r="E26" s="273"/>
      <c r="F26" s="273"/>
      <c r="G26" s="273"/>
      <c r="H26" s="273"/>
      <c r="I26" s="273"/>
    </row>
    <row r="27" spans="1:10" s="30" customFormat="1" ht="15">
      <c r="A27" s="279"/>
      <c r="B27" s="29"/>
      <c r="C27" s="29"/>
      <c r="D27" s="29"/>
      <c r="E27" s="29"/>
      <c r="F27" s="29"/>
      <c r="G27" s="29"/>
      <c r="H27" s="29"/>
      <c r="I27" s="29"/>
    </row>
    <row r="28" spans="1:10" s="30" customFormat="1" ht="15">
      <c r="A28" s="279"/>
      <c r="B28" s="29"/>
      <c r="C28" s="29"/>
      <c r="D28" s="29"/>
      <c r="E28" s="29"/>
      <c r="F28" s="29"/>
      <c r="G28" s="29"/>
      <c r="H28" s="29"/>
      <c r="I28" s="29"/>
    </row>
    <row r="29" spans="1:10" s="30" customFormat="1" ht="15">
      <c r="A29" s="279"/>
      <c r="B29" s="29"/>
      <c r="C29" s="29"/>
      <c r="D29" s="29"/>
      <c r="E29" s="29"/>
      <c r="F29" s="29"/>
      <c r="G29" s="29"/>
      <c r="H29" s="29"/>
      <c r="I29" s="29"/>
    </row>
    <row r="30" spans="1:10" s="30" customFormat="1" ht="15">
      <c r="A30" s="279"/>
      <c r="B30" s="29"/>
      <c r="C30" s="29"/>
      <c r="D30" s="29"/>
      <c r="E30" s="29"/>
      <c r="F30" s="29"/>
      <c r="G30" s="29"/>
      <c r="H30" s="29"/>
      <c r="I30" s="29"/>
    </row>
    <row r="31" spans="1:10" s="30" customFormat="1" ht="15">
      <c r="A31" s="279"/>
      <c r="B31" s="29"/>
      <c r="C31" s="29"/>
      <c r="D31" s="29"/>
      <c r="E31" s="29"/>
      <c r="F31" s="29"/>
      <c r="G31" s="29"/>
      <c r="H31" s="29"/>
      <c r="I31" s="29"/>
    </row>
    <row r="32" spans="1:10" s="30" customFormat="1" ht="15">
      <c r="A32" s="279"/>
      <c r="B32" s="29"/>
      <c r="C32" s="29"/>
      <c r="D32" s="29"/>
      <c r="E32" s="29"/>
      <c r="F32" s="29"/>
      <c r="G32" s="29"/>
      <c r="H32" s="29"/>
      <c r="I32" s="29"/>
    </row>
    <row r="33" spans="1:9" s="30" customFormat="1" ht="15">
      <c r="A33" s="279"/>
      <c r="B33" s="29"/>
      <c r="C33" s="29"/>
      <c r="D33" s="29"/>
      <c r="E33" s="29"/>
      <c r="F33" s="29"/>
      <c r="G33" s="29"/>
      <c r="H33" s="29"/>
      <c r="I33" s="29"/>
    </row>
    <row r="34" spans="1:9" s="30" customFormat="1" ht="15">
      <c r="A34" s="279"/>
      <c r="B34" s="29"/>
      <c r="C34" s="29"/>
      <c r="D34" s="29"/>
      <c r="E34" s="29"/>
      <c r="F34" s="29"/>
      <c r="G34" s="29"/>
      <c r="H34" s="29"/>
      <c r="I34" s="29"/>
    </row>
    <row r="35" spans="1:9" s="30" customFormat="1" ht="15">
      <c r="A35" s="279"/>
      <c r="B35" s="29"/>
      <c r="C35" s="29"/>
      <c r="D35" s="29"/>
      <c r="E35" s="29"/>
      <c r="F35" s="29"/>
      <c r="G35" s="29"/>
      <c r="H35" s="29"/>
      <c r="I35" s="29"/>
    </row>
    <row r="36" spans="1:9" s="30" customFormat="1" ht="15">
      <c r="A36" s="279"/>
      <c r="B36" s="29"/>
      <c r="C36" s="29"/>
      <c r="D36" s="29"/>
      <c r="E36" s="29"/>
      <c r="F36" s="29"/>
      <c r="G36" s="29"/>
      <c r="H36" s="29"/>
      <c r="I36" s="29"/>
    </row>
    <row r="37" spans="1:9" s="30" customFormat="1" ht="15">
      <c r="A37" s="279"/>
      <c r="B37" s="29"/>
      <c r="C37" s="29"/>
      <c r="D37" s="29"/>
      <c r="E37" s="29"/>
      <c r="F37" s="29"/>
      <c r="G37" s="29"/>
      <c r="H37" s="29"/>
      <c r="I37" s="29"/>
    </row>
    <row r="38" spans="1:9" s="30" customFormat="1" ht="15">
      <c r="A38" s="279"/>
      <c r="B38" s="29"/>
      <c r="C38" s="29"/>
      <c r="D38" s="29"/>
      <c r="E38" s="29"/>
      <c r="F38" s="29"/>
      <c r="G38" s="29"/>
      <c r="H38" s="29"/>
      <c r="I38" s="29"/>
    </row>
    <row r="39" spans="1:9" s="30" customFormat="1" ht="15">
      <c r="A39" s="279"/>
      <c r="B39" s="29"/>
      <c r="C39" s="29"/>
      <c r="D39" s="29"/>
      <c r="E39" s="29"/>
      <c r="F39" s="29"/>
      <c r="G39" s="29"/>
      <c r="H39" s="29"/>
      <c r="I39" s="29"/>
    </row>
    <row r="40" spans="1:9" s="30" customFormat="1" ht="15">
      <c r="A40" s="279"/>
      <c r="B40" s="29"/>
      <c r="C40" s="29"/>
      <c r="D40" s="29"/>
      <c r="E40" s="29"/>
      <c r="F40" s="29"/>
      <c r="G40" s="29"/>
      <c r="H40" s="29"/>
      <c r="I40" s="29"/>
    </row>
    <row r="41" spans="1:9" s="30" customFormat="1" ht="15">
      <c r="A41" s="279"/>
      <c r="B41" s="29"/>
      <c r="C41" s="29"/>
      <c r="D41" s="29"/>
      <c r="E41" s="29"/>
      <c r="F41" s="29"/>
      <c r="G41" s="29"/>
      <c r="H41" s="29"/>
      <c r="I41" s="29"/>
    </row>
    <row r="42" spans="1:9" s="30" customFormat="1" ht="15">
      <c r="A42" s="279"/>
      <c r="B42" s="29"/>
      <c r="C42" s="29"/>
      <c r="D42" s="29"/>
      <c r="E42" s="29"/>
      <c r="F42" s="29"/>
      <c r="G42" s="29"/>
      <c r="H42" s="29"/>
      <c r="I42" s="29"/>
    </row>
    <row r="43" spans="1:9" s="30" customFormat="1" ht="15">
      <c r="A43" s="279"/>
      <c r="B43" s="29"/>
      <c r="C43" s="29"/>
      <c r="D43" s="29"/>
      <c r="E43" s="29"/>
      <c r="F43" s="29"/>
      <c r="G43" s="29"/>
      <c r="H43" s="29"/>
      <c r="I43" s="29"/>
    </row>
    <row r="44" spans="1:9" s="30" customFormat="1" ht="15">
      <c r="A44" s="279"/>
      <c r="B44" s="29"/>
      <c r="C44" s="29"/>
      <c r="D44" s="29"/>
      <c r="E44" s="29"/>
      <c r="F44" s="29"/>
      <c r="G44" s="29"/>
      <c r="H44" s="29"/>
      <c r="I44" s="29"/>
    </row>
    <row r="45" spans="1:9" s="30" customFormat="1" ht="15">
      <c r="A45" s="279"/>
      <c r="B45" s="29"/>
      <c r="C45" s="29"/>
      <c r="D45" s="29"/>
      <c r="E45" s="29"/>
      <c r="F45" s="29"/>
      <c r="G45" s="29"/>
      <c r="H45" s="29"/>
      <c r="I45" s="29"/>
    </row>
    <row r="46" spans="1:9" s="30" customFormat="1" ht="15">
      <c r="A46" s="279"/>
      <c r="B46" s="29"/>
      <c r="C46" s="29"/>
      <c r="D46" s="29"/>
      <c r="E46" s="29"/>
      <c r="F46" s="29"/>
      <c r="G46" s="29"/>
      <c r="H46" s="29"/>
      <c r="I46" s="29"/>
    </row>
    <row r="47" spans="1:9" s="30" customFormat="1" ht="15">
      <c r="A47" s="279"/>
      <c r="B47" s="29"/>
      <c r="C47" s="29"/>
      <c r="D47" s="29"/>
      <c r="E47" s="29"/>
      <c r="F47" s="29"/>
      <c r="G47" s="29"/>
      <c r="H47" s="29"/>
      <c r="I47" s="29"/>
    </row>
    <row r="48" spans="1:9" s="30" customFormat="1" ht="15">
      <c r="A48" s="279"/>
      <c r="B48" s="29"/>
      <c r="C48" s="29"/>
      <c r="D48" s="29"/>
      <c r="E48" s="29"/>
      <c r="F48" s="29"/>
      <c r="G48" s="29"/>
      <c r="H48" s="29"/>
      <c r="I48" s="29"/>
    </row>
    <row r="49" spans="1:9" s="30" customFormat="1" ht="15">
      <c r="A49" s="279"/>
      <c r="B49" s="29"/>
      <c r="C49" s="29"/>
      <c r="D49" s="29"/>
      <c r="E49" s="29"/>
      <c r="F49" s="29"/>
      <c r="G49" s="29"/>
      <c r="H49" s="29"/>
      <c r="I49" s="29"/>
    </row>
    <row r="50" spans="1:9" s="30" customFormat="1" ht="15">
      <c r="A50" s="279"/>
      <c r="B50" s="29"/>
      <c r="C50" s="29"/>
      <c r="D50" s="29"/>
      <c r="E50" s="29"/>
      <c r="F50" s="29"/>
      <c r="G50" s="29"/>
      <c r="H50" s="29"/>
      <c r="I50" s="29"/>
    </row>
    <row r="51" spans="1:9" s="30" customFormat="1" ht="15">
      <c r="A51" s="279"/>
      <c r="B51" s="29"/>
      <c r="C51" s="29"/>
      <c r="D51" s="29"/>
      <c r="E51" s="29"/>
      <c r="F51" s="29"/>
      <c r="G51" s="29"/>
      <c r="H51" s="29"/>
      <c r="I51" s="29"/>
    </row>
    <row r="52" spans="1:9" s="30" customFormat="1" ht="15">
      <c r="A52" s="279"/>
      <c r="B52" s="29"/>
      <c r="C52" s="29"/>
      <c r="D52" s="29"/>
      <c r="E52" s="29"/>
      <c r="F52" s="29"/>
      <c r="G52" s="29"/>
      <c r="H52" s="29"/>
      <c r="I52" s="29"/>
    </row>
    <row r="53" spans="1:9" s="30" customFormat="1" ht="15">
      <c r="A53" s="279"/>
      <c r="B53" s="29"/>
      <c r="C53" s="29"/>
      <c r="D53" s="29"/>
      <c r="E53" s="29"/>
      <c r="F53" s="29"/>
      <c r="G53" s="29"/>
      <c r="H53" s="29"/>
      <c r="I53" s="29"/>
    </row>
    <row r="54" spans="1:9" s="30" customFormat="1" ht="15">
      <c r="A54" s="279"/>
      <c r="B54" s="29"/>
      <c r="C54" s="29"/>
      <c r="D54" s="29"/>
      <c r="E54" s="29"/>
      <c r="F54" s="29"/>
      <c r="G54" s="29"/>
      <c r="H54" s="29"/>
      <c r="I54" s="29"/>
    </row>
    <row r="55" spans="1:9" s="30" customFormat="1" ht="15">
      <c r="A55" s="279"/>
      <c r="B55" s="29"/>
      <c r="C55" s="29"/>
      <c r="D55" s="29"/>
      <c r="E55" s="29"/>
      <c r="F55" s="29"/>
      <c r="G55" s="29"/>
      <c r="H55" s="29"/>
      <c r="I55" s="29"/>
    </row>
    <row r="56" spans="1:9" s="30" customFormat="1" ht="15">
      <c r="A56" s="279"/>
      <c r="B56" s="29"/>
      <c r="C56" s="29"/>
      <c r="D56" s="29"/>
      <c r="E56" s="29"/>
      <c r="F56" s="29"/>
      <c r="G56" s="29"/>
      <c r="H56" s="29"/>
      <c r="I56" s="29"/>
    </row>
    <row r="57" spans="1:9" s="30" customFormat="1" ht="15">
      <c r="A57" s="279"/>
      <c r="B57" s="29"/>
      <c r="C57" s="29"/>
      <c r="D57" s="29"/>
      <c r="E57" s="29"/>
      <c r="F57" s="29"/>
      <c r="G57" s="29"/>
      <c r="H57" s="29"/>
      <c r="I57" s="29"/>
    </row>
    <row r="58" spans="1:9" s="30" customFormat="1" ht="15">
      <c r="A58" s="279"/>
      <c r="B58" s="29"/>
      <c r="C58" s="29"/>
      <c r="D58" s="29"/>
      <c r="E58" s="29"/>
      <c r="F58" s="29"/>
      <c r="G58" s="29"/>
      <c r="H58" s="29"/>
      <c r="I58" s="29"/>
    </row>
    <row r="59" spans="1:9" s="30" customFormat="1" ht="15">
      <c r="A59" s="279"/>
      <c r="B59" s="29"/>
      <c r="C59" s="29"/>
      <c r="D59" s="29"/>
      <c r="E59" s="29"/>
      <c r="F59" s="29"/>
      <c r="G59" s="29"/>
      <c r="H59" s="29"/>
      <c r="I59" s="29"/>
    </row>
    <row r="60" spans="1:9" s="30" customFormat="1" ht="15">
      <c r="A60" s="279"/>
      <c r="B60" s="29"/>
      <c r="C60" s="29"/>
      <c r="D60" s="29"/>
      <c r="E60" s="29"/>
      <c r="F60" s="29"/>
      <c r="G60" s="29"/>
      <c r="H60" s="29"/>
      <c r="I60" s="29"/>
    </row>
    <row r="61" spans="1:9" s="30" customFormat="1" ht="15">
      <c r="A61" s="279"/>
      <c r="B61" s="29"/>
      <c r="C61" s="29"/>
      <c r="D61" s="29"/>
      <c r="E61" s="29"/>
      <c r="F61" s="29"/>
      <c r="G61" s="29"/>
      <c r="H61" s="29"/>
      <c r="I61" s="29"/>
    </row>
    <row r="62" spans="1:9" s="30" customFormat="1" ht="15">
      <c r="A62" s="279"/>
      <c r="B62" s="29"/>
      <c r="C62" s="29"/>
      <c r="D62" s="29"/>
      <c r="E62" s="29"/>
      <c r="F62" s="29"/>
      <c r="G62" s="29"/>
      <c r="H62" s="29"/>
      <c r="I62" s="29"/>
    </row>
    <row r="63" spans="1:9" s="30" customFormat="1" ht="15">
      <c r="A63" s="279"/>
      <c r="B63" s="29"/>
      <c r="C63" s="29"/>
      <c r="D63" s="29"/>
      <c r="E63" s="29"/>
      <c r="F63" s="29"/>
      <c r="G63" s="29"/>
      <c r="H63" s="29"/>
      <c r="I63" s="29"/>
    </row>
    <row r="64" spans="1:9" s="30" customFormat="1" ht="15">
      <c r="A64" s="279"/>
      <c r="B64" s="29"/>
      <c r="C64" s="29"/>
      <c r="D64" s="29"/>
      <c r="E64" s="29"/>
      <c r="F64" s="29"/>
      <c r="G64" s="29"/>
      <c r="H64" s="29"/>
      <c r="I64" s="29"/>
    </row>
    <row r="65" spans="1:9" s="30" customFormat="1" ht="15">
      <c r="A65" s="279"/>
      <c r="B65" s="29"/>
      <c r="C65" s="29"/>
      <c r="D65" s="29"/>
      <c r="E65" s="29"/>
      <c r="F65" s="29"/>
      <c r="G65" s="29"/>
      <c r="H65" s="29"/>
      <c r="I65" s="29"/>
    </row>
    <row r="66" spans="1:9" s="30" customFormat="1" ht="15">
      <c r="A66" s="279"/>
      <c r="B66" s="29"/>
      <c r="C66" s="29"/>
      <c r="D66" s="29"/>
      <c r="E66" s="29"/>
      <c r="F66" s="29"/>
      <c r="G66" s="29"/>
      <c r="H66" s="29"/>
      <c r="I66" s="29"/>
    </row>
    <row r="67" spans="1:9" s="30" customFormat="1" ht="15">
      <c r="A67" s="279"/>
      <c r="B67" s="29"/>
      <c r="C67" s="29"/>
      <c r="D67" s="29"/>
      <c r="E67" s="29"/>
      <c r="F67" s="29"/>
      <c r="G67" s="29"/>
      <c r="H67" s="29"/>
      <c r="I67" s="29"/>
    </row>
    <row r="68" spans="1:9" s="30" customFormat="1" ht="15">
      <c r="A68" s="279"/>
      <c r="B68" s="29"/>
      <c r="C68" s="29"/>
      <c r="D68" s="29"/>
      <c r="E68" s="29"/>
      <c r="F68" s="29"/>
      <c r="G68" s="29"/>
      <c r="H68" s="29"/>
      <c r="I68" s="29"/>
    </row>
    <row r="69" spans="1:9" s="30" customFormat="1" ht="15">
      <c r="A69" s="279"/>
      <c r="B69" s="29"/>
      <c r="C69" s="29"/>
      <c r="D69" s="29"/>
      <c r="E69" s="29"/>
      <c r="F69" s="29"/>
      <c r="G69" s="29"/>
      <c r="H69" s="29"/>
      <c r="I69" s="29"/>
    </row>
    <row r="70" spans="1:9" s="30" customFormat="1" ht="15">
      <c r="A70" s="279"/>
      <c r="B70" s="29"/>
      <c r="C70" s="29"/>
      <c r="D70" s="29"/>
      <c r="E70" s="29"/>
      <c r="F70" s="29"/>
      <c r="G70" s="29"/>
      <c r="H70" s="29"/>
      <c r="I70" s="29"/>
    </row>
    <row r="71" spans="1:9" s="30" customFormat="1" ht="15">
      <c r="A71" s="279"/>
      <c r="B71" s="29"/>
      <c r="C71" s="29"/>
      <c r="D71" s="29"/>
      <c r="E71" s="29"/>
      <c r="F71" s="29"/>
      <c r="G71" s="29"/>
      <c r="H71" s="29"/>
      <c r="I71" s="29"/>
    </row>
    <row r="72" spans="1:9" s="30" customFormat="1" ht="15">
      <c r="A72" s="279"/>
      <c r="B72" s="29"/>
      <c r="C72" s="29"/>
      <c r="D72" s="29"/>
      <c r="E72" s="29"/>
      <c r="F72" s="29"/>
      <c r="G72" s="29"/>
      <c r="H72" s="29"/>
      <c r="I72" s="29"/>
    </row>
    <row r="73" spans="1:9" s="30" customFormat="1">
      <c r="A73" s="356"/>
    </row>
    <row r="74" spans="1:9" s="30" customFormat="1">
      <c r="A74" s="356"/>
    </row>
    <row r="75" spans="1:9" s="30" customFormat="1">
      <c r="A75" s="356"/>
    </row>
    <row r="76" spans="1:9" s="30" customFormat="1">
      <c r="A76" s="356"/>
    </row>
    <row r="77" spans="1:9" s="30" customFormat="1">
      <c r="A77" s="356"/>
    </row>
    <row r="78" spans="1:9" s="30" customFormat="1">
      <c r="A78" s="356"/>
    </row>
    <row r="79" spans="1:9" s="30" customFormat="1">
      <c r="A79" s="356"/>
    </row>
    <row r="80" spans="1:9" s="30" customFormat="1">
      <c r="A80" s="356"/>
    </row>
    <row r="81" spans="1:1" s="30" customFormat="1">
      <c r="A81" s="356"/>
    </row>
    <row r="82" spans="1:1" s="30" customFormat="1">
      <c r="A82" s="356"/>
    </row>
    <row r="83" spans="1:1" s="30" customFormat="1">
      <c r="A83" s="356"/>
    </row>
    <row r="84" spans="1:1" s="30" customFormat="1">
      <c r="A84" s="356"/>
    </row>
    <row r="85" spans="1:1" s="30" customFormat="1">
      <c r="A85" s="356"/>
    </row>
    <row r="86" spans="1:1" s="30" customFormat="1">
      <c r="A86" s="356"/>
    </row>
    <row r="87" spans="1:1" s="30" customFormat="1">
      <c r="A87" s="356"/>
    </row>
    <row r="88" spans="1:1" s="30" customFormat="1">
      <c r="A88" s="356"/>
    </row>
    <row r="89" spans="1:1" s="30" customFormat="1">
      <c r="A89" s="356"/>
    </row>
    <row r="90" spans="1:1" s="30" customFormat="1">
      <c r="A90" s="356"/>
    </row>
    <row r="91" spans="1:1" s="30" customFormat="1">
      <c r="A91" s="356"/>
    </row>
    <row r="92" spans="1:1" s="30" customFormat="1">
      <c r="A92" s="356"/>
    </row>
    <row r="93" spans="1:1" s="30" customFormat="1">
      <c r="A93" s="356"/>
    </row>
    <row r="94" spans="1:1" s="30" customFormat="1">
      <c r="A94" s="356"/>
    </row>
    <row r="95" spans="1:1" s="30" customFormat="1">
      <c r="A95" s="356"/>
    </row>
    <row r="96" spans="1:1" s="30" customFormat="1">
      <c r="A96" s="356"/>
    </row>
    <row r="97" spans="1:1" s="30" customFormat="1">
      <c r="A97" s="356"/>
    </row>
    <row r="98" spans="1:1" s="30" customFormat="1">
      <c r="A98" s="356"/>
    </row>
    <row r="99" spans="1:1" s="30" customFormat="1">
      <c r="A99" s="356"/>
    </row>
    <row r="100" spans="1:1" s="30" customFormat="1">
      <c r="A100" s="356"/>
    </row>
    <row r="101" spans="1:1" s="30" customFormat="1">
      <c r="A101" s="356"/>
    </row>
    <row r="102" spans="1:1" s="30" customFormat="1">
      <c r="A102" s="356"/>
    </row>
    <row r="103" spans="1:1" s="30" customFormat="1">
      <c r="A103" s="356"/>
    </row>
    <row r="104" spans="1:1" s="30" customFormat="1">
      <c r="A104" s="356"/>
    </row>
    <row r="105" spans="1:1" s="30" customFormat="1">
      <c r="A105" s="356"/>
    </row>
    <row r="106" spans="1:1" s="30" customFormat="1">
      <c r="A106" s="356"/>
    </row>
    <row r="107" spans="1:1" s="30" customFormat="1">
      <c r="A107" s="356"/>
    </row>
    <row r="108" spans="1:1" s="30" customFormat="1">
      <c r="A108" s="356"/>
    </row>
    <row r="109" spans="1:1" s="30" customFormat="1">
      <c r="A109" s="356"/>
    </row>
    <row r="110" spans="1:1" s="30" customFormat="1">
      <c r="A110" s="356"/>
    </row>
    <row r="111" spans="1:1" s="30" customFormat="1">
      <c r="A111" s="356"/>
    </row>
    <row r="112" spans="1:1" s="30" customFormat="1">
      <c r="A112" s="356"/>
    </row>
    <row r="113" spans="1:1" s="30" customFormat="1">
      <c r="A113" s="356"/>
    </row>
    <row r="114" spans="1:1" s="30" customFormat="1">
      <c r="A114" s="356"/>
    </row>
    <row r="115" spans="1:1" s="30" customFormat="1">
      <c r="A115" s="356"/>
    </row>
    <row r="116" spans="1:1" s="30" customFormat="1">
      <c r="A116" s="356"/>
    </row>
    <row r="117" spans="1:1" s="30" customFormat="1">
      <c r="A117" s="356"/>
    </row>
    <row r="118" spans="1:1" s="30" customFormat="1">
      <c r="A118" s="356"/>
    </row>
    <row r="119" spans="1:1" s="30" customFormat="1">
      <c r="A119" s="356"/>
    </row>
    <row r="120" spans="1:1" s="30" customFormat="1">
      <c r="A120" s="356"/>
    </row>
    <row r="121" spans="1:1" s="30" customFormat="1">
      <c r="A121" s="356"/>
    </row>
    <row r="122" spans="1:1" s="30" customFormat="1">
      <c r="A122" s="356"/>
    </row>
    <row r="123" spans="1:1" s="30" customFormat="1">
      <c r="A123" s="356"/>
    </row>
    <row r="124" spans="1:1" s="30" customFormat="1">
      <c r="A124" s="356"/>
    </row>
    <row r="125" spans="1:1" s="30" customFormat="1">
      <c r="A125" s="356"/>
    </row>
    <row r="126" spans="1:1" s="30" customFormat="1">
      <c r="A126" s="356"/>
    </row>
    <row r="127" spans="1:1" s="30" customFormat="1">
      <c r="A127" s="356"/>
    </row>
    <row r="128" spans="1:1" s="30" customFormat="1">
      <c r="A128" s="356"/>
    </row>
    <row r="129" spans="1:1" s="30" customFormat="1">
      <c r="A129" s="356"/>
    </row>
    <row r="130" spans="1:1" s="30" customFormat="1">
      <c r="A130" s="356"/>
    </row>
    <row r="131" spans="1:1" s="30" customFormat="1">
      <c r="A131" s="356"/>
    </row>
    <row r="132" spans="1:1" s="30" customFormat="1">
      <c r="A132" s="356"/>
    </row>
    <row r="133" spans="1:1" s="30" customFormat="1">
      <c r="A133" s="356"/>
    </row>
    <row r="134" spans="1:1" s="30" customFormat="1">
      <c r="A134" s="356"/>
    </row>
    <row r="135" spans="1:1" s="30" customFormat="1">
      <c r="A135" s="356"/>
    </row>
    <row r="136" spans="1:1" s="30" customFormat="1">
      <c r="A136" s="356"/>
    </row>
    <row r="137" spans="1:1" s="30" customFormat="1">
      <c r="A137" s="356"/>
    </row>
    <row r="138" spans="1:1" s="30" customFormat="1">
      <c r="A138" s="356"/>
    </row>
    <row r="139" spans="1:1" s="30" customFormat="1">
      <c r="A139" s="356"/>
    </row>
    <row r="140" spans="1:1" s="30" customFormat="1">
      <c r="A140" s="356"/>
    </row>
    <row r="141" spans="1:1" s="30" customFormat="1">
      <c r="A141" s="356"/>
    </row>
    <row r="142" spans="1:1" s="30" customFormat="1">
      <c r="A142" s="356"/>
    </row>
    <row r="143" spans="1:1" s="30" customFormat="1">
      <c r="A143" s="356"/>
    </row>
    <row r="144" spans="1:1" s="30" customFormat="1">
      <c r="A144" s="356"/>
    </row>
    <row r="145" spans="1:1" s="30" customFormat="1">
      <c r="A145" s="356"/>
    </row>
    <row r="146" spans="1:1" s="30" customFormat="1">
      <c r="A146" s="356"/>
    </row>
    <row r="147" spans="1:1" s="30" customFormat="1">
      <c r="A147" s="356"/>
    </row>
    <row r="148" spans="1:1" s="30" customFormat="1">
      <c r="A148" s="356"/>
    </row>
    <row r="149" spans="1:1" s="30" customFormat="1">
      <c r="A149" s="356"/>
    </row>
    <row r="150" spans="1:1" s="30" customFormat="1">
      <c r="A150" s="356"/>
    </row>
    <row r="151" spans="1:1" s="30" customFormat="1">
      <c r="A151" s="356"/>
    </row>
    <row r="152" spans="1:1" s="30" customFormat="1">
      <c r="A152" s="356"/>
    </row>
    <row r="153" spans="1:1" s="30" customFormat="1">
      <c r="A153" s="356"/>
    </row>
    <row r="154" spans="1:1" s="30" customFormat="1">
      <c r="A154" s="356"/>
    </row>
  </sheetData>
  <mergeCells count="3">
    <mergeCell ref="B7:I7"/>
    <mergeCell ref="B16:I16"/>
    <mergeCell ref="B17:I17"/>
  </mergeCells>
  <pageMargins left="0.78740157480314965" right="0.59055118110236227" top="0.94488188976377963" bottom="1.4960629921259843" header="0.51181102362204722" footer="1.1811023622047245"/>
  <pageSetup paperSize="9" scale="98" firstPageNumber="435"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D129"/>
  <sheetViews>
    <sheetView workbookViewId="0">
      <selection activeCell="N6" sqref="N6"/>
    </sheetView>
  </sheetViews>
  <sheetFormatPr defaultRowHeight="14.25"/>
  <cols>
    <col min="1" max="1" width="26.85546875" style="356" customWidth="1"/>
    <col min="2" max="2" width="24.42578125" style="356" customWidth="1"/>
    <col min="3" max="3" width="28.7109375" style="30" customWidth="1"/>
    <col min="4" max="4" width="9.140625" style="30" customWidth="1"/>
    <col min="5" max="16384" width="9.140625" style="282"/>
  </cols>
  <sheetData>
    <row r="1" spans="1:4" s="270" customFormat="1" ht="24" customHeight="1">
      <c r="A1" s="269" t="s">
        <v>718</v>
      </c>
      <c r="B1" s="356"/>
      <c r="C1" s="356"/>
    </row>
    <row r="2" spans="1:4" s="270" customFormat="1" ht="20.100000000000001" customHeight="1">
      <c r="A2" s="272" t="s">
        <v>531</v>
      </c>
    </row>
    <row r="3" spans="1:4" s="270" customFormat="1" ht="11.45" customHeight="1">
      <c r="A3" s="356"/>
      <c r="C3" s="356"/>
    </row>
    <row r="4" spans="1:4" s="30" customFormat="1" ht="18" customHeight="1">
      <c r="A4" s="378"/>
      <c r="B4" s="342"/>
      <c r="C4" s="378" t="s">
        <v>532</v>
      </c>
    </row>
    <row r="5" spans="1:4" s="30" customFormat="1" ht="23.25" customHeight="1">
      <c r="A5" s="519"/>
      <c r="B5" s="356" t="s">
        <v>533</v>
      </c>
      <c r="C5" s="356" t="s">
        <v>534</v>
      </c>
      <c r="D5" s="29"/>
    </row>
    <row r="6" spans="1:4" s="30" customFormat="1" ht="24.75" customHeight="1">
      <c r="A6" s="519"/>
      <c r="B6" s="388" t="s">
        <v>535</v>
      </c>
      <c r="C6" s="378" t="s">
        <v>536</v>
      </c>
      <c r="D6" s="29"/>
    </row>
    <row r="7" spans="1:4" s="30" customFormat="1" ht="6.75" customHeight="1">
      <c r="A7" s="383"/>
      <c r="B7" s="277"/>
      <c r="C7" s="277"/>
      <c r="D7" s="29"/>
    </row>
    <row r="8" spans="1:4" s="30" customFormat="1" ht="27.75" customHeight="1">
      <c r="A8" s="356">
        <v>2005</v>
      </c>
      <c r="B8" s="380">
        <v>68</v>
      </c>
      <c r="C8" s="380">
        <v>305</v>
      </c>
      <c r="D8" s="29"/>
    </row>
    <row r="9" spans="1:4" s="30" customFormat="1" ht="27.75" customHeight="1">
      <c r="A9" s="356">
        <v>2006</v>
      </c>
      <c r="B9" s="380">
        <v>17.8</v>
      </c>
      <c r="C9" s="380">
        <v>343</v>
      </c>
      <c r="D9" s="29"/>
    </row>
    <row r="10" spans="1:4" s="30" customFormat="1" ht="27.75" customHeight="1">
      <c r="A10" s="356">
        <v>2007</v>
      </c>
      <c r="B10" s="380">
        <v>10.18</v>
      </c>
      <c r="C10" s="380">
        <v>283.27999999999997</v>
      </c>
      <c r="D10" s="29"/>
    </row>
    <row r="11" spans="1:4" s="30" customFormat="1" ht="27.75" customHeight="1">
      <c r="A11" s="356">
        <v>2008</v>
      </c>
      <c r="B11" s="380">
        <v>4.33</v>
      </c>
      <c r="C11" s="380">
        <v>302.56</v>
      </c>
      <c r="D11" s="29"/>
    </row>
    <row r="12" spans="1:4" s="30" customFormat="1" ht="27.75" customHeight="1">
      <c r="A12" s="356">
        <v>2009</v>
      </c>
      <c r="B12" s="380">
        <v>4.2</v>
      </c>
      <c r="C12" s="380">
        <v>505.3</v>
      </c>
      <c r="D12" s="29"/>
    </row>
    <row r="13" spans="1:4" s="30" customFormat="1" ht="27.75" customHeight="1">
      <c r="A13" s="356">
        <v>2010</v>
      </c>
      <c r="B13" s="380">
        <v>13.32</v>
      </c>
      <c r="C13" s="380">
        <v>240</v>
      </c>
      <c r="D13" s="29"/>
    </row>
    <row r="14" spans="1:4" s="30" customFormat="1" ht="27.75" customHeight="1">
      <c r="A14" s="356">
        <v>2011</v>
      </c>
      <c r="B14" s="380">
        <v>17.05</v>
      </c>
      <c r="C14" s="380">
        <v>216.9</v>
      </c>
      <c r="D14" s="29"/>
    </row>
    <row r="15" spans="1:4" s="30" customFormat="1" ht="27.75" customHeight="1">
      <c r="A15" s="356">
        <v>2012</v>
      </c>
      <c r="B15" s="380">
        <v>27.97</v>
      </c>
      <c r="C15" s="380">
        <v>144.03</v>
      </c>
      <c r="D15" s="29"/>
    </row>
    <row r="16" spans="1:4" s="30" customFormat="1" ht="27.75" customHeight="1">
      <c r="A16" s="356">
        <v>2013</v>
      </c>
      <c r="B16" s="380">
        <v>37.54</v>
      </c>
      <c r="C16" s="380">
        <v>120.69</v>
      </c>
      <c r="D16" s="29"/>
    </row>
    <row r="17" spans="1:4" s="30" customFormat="1" ht="27.75" customHeight="1">
      <c r="A17" s="356">
        <v>2014</v>
      </c>
      <c r="B17" s="380">
        <v>24.16</v>
      </c>
      <c r="C17" s="380">
        <v>95.45</v>
      </c>
      <c r="D17" s="29"/>
    </row>
    <row r="18" spans="1:4" s="30" customFormat="1" ht="27.75" customHeight="1">
      <c r="A18" s="356">
        <v>2015</v>
      </c>
      <c r="B18" s="380">
        <v>36.72</v>
      </c>
      <c r="C18" s="380">
        <v>171</v>
      </c>
      <c r="D18" s="29"/>
    </row>
    <row r="19" spans="1:4" s="30" customFormat="1" ht="27.75" customHeight="1">
      <c r="A19" s="356">
        <v>2016</v>
      </c>
      <c r="B19" s="380">
        <v>110.28</v>
      </c>
      <c r="C19" s="380">
        <v>125.06</v>
      </c>
      <c r="D19" s="356"/>
    </row>
    <row r="20" spans="1:4" s="30" customFormat="1" ht="27.75" customHeight="1">
      <c r="A20" s="356">
        <v>2017</v>
      </c>
      <c r="B20" s="380">
        <v>18.29</v>
      </c>
      <c r="C20" s="380">
        <v>89.54</v>
      </c>
      <c r="D20" s="356"/>
    </row>
    <row r="21" spans="1:4" s="30" customFormat="1" ht="27.75" customHeight="1">
      <c r="A21" s="356">
        <v>2018</v>
      </c>
      <c r="B21" s="380">
        <v>8.0299999999999994</v>
      </c>
      <c r="C21" s="380">
        <v>62.4</v>
      </c>
      <c r="D21" s="356"/>
    </row>
    <row r="22" spans="1:4" s="30" customFormat="1" ht="27.75" customHeight="1">
      <c r="A22" s="356">
        <v>2019</v>
      </c>
      <c r="B22" s="380">
        <v>21.55</v>
      </c>
      <c r="C22" s="380">
        <v>57.38</v>
      </c>
      <c r="D22" s="356"/>
    </row>
    <row r="23" spans="1:4" s="30" customFormat="1" ht="27.75" customHeight="1">
      <c r="A23" s="356">
        <v>2020</v>
      </c>
      <c r="B23" s="380">
        <v>51.06</v>
      </c>
      <c r="C23" s="380">
        <v>45.59</v>
      </c>
      <c r="D23" s="356"/>
    </row>
    <row r="24" spans="1:4" s="30" customFormat="1" ht="16.5" customHeight="1">
      <c r="A24" s="339"/>
      <c r="B24" s="274"/>
      <c r="C24" s="273"/>
      <c r="D24" s="356"/>
    </row>
    <row r="25" spans="1:4" s="30" customFormat="1" ht="16.5" customHeight="1">
      <c r="A25" s="279"/>
      <c r="B25" s="328"/>
      <c r="C25" s="29"/>
      <c r="D25" s="29"/>
    </row>
    <row r="26" spans="1:4" s="30" customFormat="1" ht="16.5" customHeight="1">
      <c r="A26" s="519" t="s">
        <v>537</v>
      </c>
      <c r="B26" s="519"/>
      <c r="C26" s="519"/>
      <c r="D26" s="29"/>
    </row>
    <row r="27" spans="1:4" s="30" customFormat="1" ht="16.5" customHeight="1">
      <c r="A27" s="279"/>
      <c r="B27" s="356"/>
      <c r="C27" s="356"/>
      <c r="D27" s="29"/>
    </row>
    <row r="28" spans="1:4" s="30" customFormat="1" ht="16.5" customHeight="1">
      <c r="A28" s="279"/>
      <c r="B28" s="328"/>
      <c r="C28" s="29"/>
      <c r="D28" s="29"/>
    </row>
    <row r="29" spans="1:4" s="30" customFormat="1" ht="16.5" customHeight="1">
      <c r="A29" s="279"/>
      <c r="B29" s="328"/>
      <c r="C29" s="29"/>
      <c r="D29" s="29"/>
    </row>
    <row r="30" spans="1:4" s="30" customFormat="1" ht="16.5" customHeight="1">
      <c r="A30" s="279"/>
      <c r="B30" s="328"/>
      <c r="C30" s="29"/>
      <c r="D30" s="29"/>
    </row>
    <row r="31" spans="1:4" s="30" customFormat="1" ht="16.5" customHeight="1">
      <c r="A31" s="279"/>
      <c r="B31" s="328"/>
      <c r="C31" s="29"/>
      <c r="D31" s="29"/>
    </row>
    <row r="32" spans="1:4" s="30" customFormat="1" ht="16.5" customHeight="1">
      <c r="A32" s="279"/>
      <c r="B32" s="328"/>
      <c r="C32" s="29"/>
      <c r="D32" s="29"/>
    </row>
    <row r="33" spans="1:4" s="30" customFormat="1" ht="15">
      <c r="A33" s="279"/>
      <c r="B33" s="328"/>
      <c r="C33" s="29"/>
      <c r="D33" s="29"/>
    </row>
    <row r="34" spans="1:4" s="30" customFormat="1" ht="15">
      <c r="A34" s="279"/>
      <c r="B34" s="328"/>
      <c r="C34" s="29"/>
      <c r="D34" s="29"/>
    </row>
    <row r="35" spans="1:4" s="30" customFormat="1" ht="15">
      <c r="A35" s="279"/>
      <c r="B35" s="328"/>
      <c r="C35" s="29"/>
      <c r="D35" s="29"/>
    </row>
    <row r="36" spans="1:4" s="30" customFormat="1" ht="15">
      <c r="A36" s="279"/>
      <c r="B36" s="328"/>
      <c r="C36" s="29"/>
      <c r="D36" s="29"/>
    </row>
    <row r="37" spans="1:4" s="30" customFormat="1" ht="15">
      <c r="A37" s="279"/>
      <c r="B37" s="328"/>
      <c r="C37" s="29"/>
      <c r="D37" s="29"/>
    </row>
    <row r="38" spans="1:4" s="30" customFormat="1" ht="15">
      <c r="A38" s="279"/>
      <c r="B38" s="328"/>
      <c r="C38" s="29"/>
      <c r="D38" s="29"/>
    </row>
    <row r="39" spans="1:4" s="30" customFormat="1" ht="15">
      <c r="A39" s="279"/>
      <c r="B39" s="328"/>
      <c r="C39" s="29"/>
      <c r="D39" s="29"/>
    </row>
    <row r="40" spans="1:4" s="30" customFormat="1" ht="15">
      <c r="A40" s="279"/>
      <c r="B40" s="328"/>
      <c r="C40" s="29"/>
      <c r="D40" s="29"/>
    </row>
    <row r="41" spans="1:4" s="30" customFormat="1" ht="15">
      <c r="A41" s="279"/>
      <c r="B41" s="328"/>
      <c r="C41" s="29"/>
      <c r="D41" s="29"/>
    </row>
    <row r="42" spans="1:4" s="30" customFormat="1" ht="15">
      <c r="A42" s="279"/>
      <c r="B42" s="328"/>
      <c r="C42" s="29"/>
      <c r="D42" s="29"/>
    </row>
    <row r="43" spans="1:4" s="30" customFormat="1" ht="15">
      <c r="A43" s="279"/>
      <c r="B43" s="328"/>
      <c r="C43" s="29"/>
      <c r="D43" s="29"/>
    </row>
    <row r="44" spans="1:4" s="30" customFormat="1" ht="15">
      <c r="A44" s="279"/>
      <c r="B44" s="328"/>
      <c r="C44" s="29"/>
      <c r="D44" s="29"/>
    </row>
    <row r="45" spans="1:4" s="30" customFormat="1" ht="15">
      <c r="A45" s="279"/>
      <c r="B45" s="328"/>
      <c r="C45" s="29"/>
      <c r="D45" s="29"/>
    </row>
    <row r="46" spans="1:4" s="30" customFormat="1" ht="15">
      <c r="A46" s="279"/>
      <c r="B46" s="328"/>
      <c r="C46" s="29"/>
      <c r="D46" s="29"/>
    </row>
    <row r="47" spans="1:4" s="30" customFormat="1" ht="15">
      <c r="A47" s="279"/>
      <c r="B47" s="328"/>
      <c r="C47" s="29"/>
      <c r="D47" s="29"/>
    </row>
    <row r="48" spans="1:4" s="30" customFormat="1" ht="15">
      <c r="A48" s="279"/>
      <c r="B48" s="328"/>
      <c r="C48" s="29"/>
      <c r="D48" s="29"/>
    </row>
    <row r="49" spans="1:4" s="30" customFormat="1" ht="15">
      <c r="A49" s="279"/>
      <c r="B49" s="328"/>
      <c r="C49" s="29"/>
      <c r="D49" s="29"/>
    </row>
    <row r="50" spans="1:4" s="30" customFormat="1" ht="15">
      <c r="A50" s="279"/>
      <c r="B50" s="328"/>
      <c r="C50" s="29"/>
      <c r="D50" s="29"/>
    </row>
    <row r="51" spans="1:4" s="30" customFormat="1" ht="15">
      <c r="A51" s="279"/>
      <c r="B51" s="328"/>
      <c r="C51" s="29"/>
      <c r="D51" s="29"/>
    </row>
    <row r="52" spans="1:4" s="30" customFormat="1" ht="15">
      <c r="A52" s="279"/>
      <c r="B52" s="328"/>
      <c r="C52" s="29"/>
      <c r="D52" s="29"/>
    </row>
    <row r="53" spans="1:4" s="30" customFormat="1" ht="15">
      <c r="A53" s="279"/>
      <c r="B53" s="328"/>
      <c r="C53" s="29"/>
      <c r="D53" s="29"/>
    </row>
    <row r="54" spans="1:4" s="30" customFormat="1" ht="15">
      <c r="A54" s="279"/>
      <c r="B54" s="328"/>
      <c r="C54" s="29"/>
      <c r="D54" s="29"/>
    </row>
    <row r="55" spans="1:4" s="30" customFormat="1" ht="15">
      <c r="A55" s="279"/>
      <c r="B55" s="328"/>
      <c r="C55" s="29"/>
      <c r="D55" s="29"/>
    </row>
    <row r="56" spans="1:4" s="30" customFormat="1" ht="15">
      <c r="A56" s="279"/>
      <c r="B56" s="328"/>
      <c r="C56" s="29"/>
      <c r="D56" s="29"/>
    </row>
    <row r="57" spans="1:4" s="30" customFormat="1" ht="15">
      <c r="A57" s="279"/>
      <c r="B57" s="328"/>
      <c r="C57" s="29"/>
      <c r="D57" s="29"/>
    </row>
    <row r="58" spans="1:4" s="30" customFormat="1" ht="15">
      <c r="A58" s="279"/>
      <c r="B58" s="328"/>
      <c r="C58" s="29"/>
      <c r="D58" s="29"/>
    </row>
    <row r="59" spans="1:4" s="30" customFormat="1" ht="15">
      <c r="A59" s="279"/>
      <c r="B59" s="328"/>
      <c r="C59" s="29"/>
      <c r="D59" s="29"/>
    </row>
    <row r="60" spans="1:4" s="30" customFormat="1" ht="15">
      <c r="A60" s="279"/>
      <c r="B60" s="328"/>
      <c r="C60" s="29"/>
      <c r="D60" s="29"/>
    </row>
    <row r="61" spans="1:4" s="30" customFormat="1" ht="15">
      <c r="A61" s="279"/>
      <c r="B61" s="328"/>
      <c r="C61" s="29"/>
      <c r="D61" s="29"/>
    </row>
    <row r="62" spans="1:4" s="30" customFormat="1" ht="15">
      <c r="A62" s="279"/>
      <c r="B62" s="328"/>
      <c r="C62" s="29"/>
      <c r="D62" s="29"/>
    </row>
    <row r="63" spans="1:4" s="30" customFormat="1" ht="15">
      <c r="A63" s="279"/>
      <c r="B63" s="328"/>
      <c r="C63" s="29"/>
      <c r="D63" s="29"/>
    </row>
    <row r="64" spans="1:4" s="30" customFormat="1" ht="15">
      <c r="A64" s="279"/>
      <c r="B64" s="328"/>
      <c r="C64" s="29"/>
      <c r="D64" s="29"/>
    </row>
    <row r="65" spans="1:4" s="30" customFormat="1" ht="15">
      <c r="A65" s="279"/>
      <c r="B65" s="328"/>
      <c r="C65" s="29"/>
      <c r="D65" s="29"/>
    </row>
    <row r="66" spans="1:4" s="30" customFormat="1" ht="15">
      <c r="A66" s="279"/>
      <c r="B66" s="328"/>
      <c r="C66" s="29"/>
      <c r="D66" s="29"/>
    </row>
    <row r="67" spans="1:4" s="30" customFormat="1" ht="15">
      <c r="A67" s="279"/>
      <c r="B67" s="328"/>
      <c r="C67" s="29"/>
      <c r="D67" s="29"/>
    </row>
    <row r="68" spans="1:4" s="30" customFormat="1" ht="15">
      <c r="A68" s="279"/>
      <c r="B68" s="328"/>
      <c r="C68" s="29"/>
      <c r="D68" s="29"/>
    </row>
    <row r="69" spans="1:4" s="30" customFormat="1" ht="15">
      <c r="A69" s="279"/>
      <c r="B69" s="328"/>
      <c r="C69" s="29"/>
      <c r="D69" s="29"/>
    </row>
    <row r="70" spans="1:4" s="30" customFormat="1" ht="15">
      <c r="A70" s="279"/>
      <c r="B70" s="328"/>
      <c r="C70" s="29"/>
      <c r="D70" s="29"/>
    </row>
    <row r="71" spans="1:4" s="30" customFormat="1" ht="15">
      <c r="A71" s="279"/>
      <c r="B71" s="328"/>
      <c r="C71" s="29"/>
      <c r="D71" s="29"/>
    </row>
    <row r="72" spans="1:4" s="30" customFormat="1" ht="15">
      <c r="A72" s="279"/>
      <c r="B72" s="328"/>
      <c r="C72" s="29"/>
      <c r="D72" s="29"/>
    </row>
    <row r="73" spans="1:4" s="30" customFormat="1" ht="15">
      <c r="A73" s="279"/>
      <c r="B73" s="328"/>
      <c r="C73" s="29"/>
      <c r="D73" s="29"/>
    </row>
    <row r="74" spans="1:4" s="30" customFormat="1" ht="15">
      <c r="A74" s="279"/>
      <c r="B74" s="328"/>
      <c r="C74" s="29"/>
      <c r="D74" s="29"/>
    </row>
    <row r="75" spans="1:4" s="30" customFormat="1" ht="15">
      <c r="A75" s="279"/>
      <c r="B75" s="328"/>
      <c r="C75" s="29"/>
      <c r="D75" s="29"/>
    </row>
    <row r="76" spans="1:4" s="30" customFormat="1" ht="15">
      <c r="A76" s="279"/>
      <c r="B76" s="328"/>
      <c r="C76" s="29"/>
      <c r="D76" s="29"/>
    </row>
    <row r="77" spans="1:4" s="30" customFormat="1" ht="15">
      <c r="A77" s="279"/>
      <c r="B77" s="328"/>
      <c r="C77" s="29"/>
      <c r="D77" s="29"/>
    </row>
    <row r="78" spans="1:4" s="30" customFormat="1" ht="15">
      <c r="A78" s="279"/>
      <c r="B78" s="328"/>
      <c r="C78" s="29"/>
      <c r="D78" s="29"/>
    </row>
    <row r="79" spans="1:4" s="30" customFormat="1">
      <c r="A79" s="356"/>
      <c r="B79" s="356"/>
    </row>
    <row r="80" spans="1:4" s="30" customFormat="1">
      <c r="A80" s="356"/>
      <c r="B80" s="356"/>
    </row>
    <row r="81" spans="1:2" s="30" customFormat="1">
      <c r="A81" s="356"/>
      <c r="B81" s="356"/>
    </row>
    <row r="82" spans="1:2" s="30" customFormat="1">
      <c r="A82" s="356"/>
      <c r="B82" s="356"/>
    </row>
    <row r="83" spans="1:2" s="30" customFormat="1">
      <c r="A83" s="356"/>
      <c r="B83" s="356"/>
    </row>
    <row r="84" spans="1:2" s="30" customFormat="1">
      <c r="A84" s="356"/>
      <c r="B84" s="356"/>
    </row>
    <row r="85" spans="1:2" s="30" customFormat="1">
      <c r="A85" s="356"/>
      <c r="B85" s="356"/>
    </row>
    <row r="86" spans="1:2" s="30" customFormat="1">
      <c r="A86" s="356"/>
      <c r="B86" s="356"/>
    </row>
    <row r="87" spans="1:2" s="30" customFormat="1">
      <c r="A87" s="356"/>
      <c r="B87" s="356"/>
    </row>
    <row r="88" spans="1:2" s="30" customFormat="1">
      <c r="A88" s="356"/>
      <c r="B88" s="356"/>
    </row>
    <row r="89" spans="1:2" s="30" customFormat="1">
      <c r="A89" s="356"/>
      <c r="B89" s="356"/>
    </row>
    <row r="90" spans="1:2" s="30" customFormat="1">
      <c r="A90" s="356"/>
      <c r="B90" s="356"/>
    </row>
    <row r="91" spans="1:2" s="30" customFormat="1">
      <c r="A91" s="356"/>
      <c r="B91" s="356"/>
    </row>
    <row r="92" spans="1:2" s="30" customFormat="1">
      <c r="A92" s="356"/>
      <c r="B92" s="356"/>
    </row>
    <row r="93" spans="1:2" s="30" customFormat="1">
      <c r="A93" s="356"/>
      <c r="B93" s="356"/>
    </row>
    <row r="94" spans="1:2" s="30" customFormat="1">
      <c r="A94" s="356"/>
      <c r="B94" s="356"/>
    </row>
    <row r="95" spans="1:2" s="30" customFormat="1">
      <c r="A95" s="356"/>
      <c r="B95" s="356"/>
    </row>
    <row r="96" spans="1:2" s="30" customFormat="1">
      <c r="A96" s="356"/>
      <c r="B96" s="356"/>
    </row>
    <row r="97" spans="1:2" s="30" customFormat="1">
      <c r="A97" s="356"/>
      <c r="B97" s="356"/>
    </row>
    <row r="98" spans="1:2" s="30" customFormat="1">
      <c r="A98" s="356"/>
      <c r="B98" s="356"/>
    </row>
    <row r="99" spans="1:2" s="30" customFormat="1">
      <c r="A99" s="356"/>
      <c r="B99" s="356"/>
    </row>
    <row r="100" spans="1:2" s="30" customFormat="1">
      <c r="A100" s="356"/>
      <c r="B100" s="356"/>
    </row>
    <row r="101" spans="1:2" s="30" customFormat="1">
      <c r="A101" s="356"/>
      <c r="B101" s="356"/>
    </row>
    <row r="102" spans="1:2" s="30" customFormat="1">
      <c r="A102" s="356"/>
      <c r="B102" s="356"/>
    </row>
    <row r="103" spans="1:2" s="30" customFormat="1">
      <c r="A103" s="356"/>
      <c r="B103" s="356"/>
    </row>
    <row r="104" spans="1:2" s="30" customFormat="1">
      <c r="A104" s="356"/>
      <c r="B104" s="356"/>
    </row>
    <row r="105" spans="1:2" s="30" customFormat="1">
      <c r="A105" s="356"/>
      <c r="B105" s="356"/>
    </row>
    <row r="106" spans="1:2" s="30" customFormat="1">
      <c r="A106" s="356"/>
      <c r="B106" s="356"/>
    </row>
    <row r="107" spans="1:2" s="30" customFormat="1">
      <c r="A107" s="356"/>
      <c r="B107" s="356"/>
    </row>
    <row r="108" spans="1:2" s="30" customFormat="1">
      <c r="A108" s="356"/>
      <c r="B108" s="356"/>
    </row>
    <row r="109" spans="1:2" s="30" customFormat="1">
      <c r="A109" s="356"/>
      <c r="B109" s="356"/>
    </row>
    <row r="110" spans="1:2" s="30" customFormat="1">
      <c r="A110" s="356"/>
      <c r="B110" s="356"/>
    </row>
    <row r="111" spans="1:2" s="30" customFormat="1">
      <c r="A111" s="356"/>
      <c r="B111" s="356"/>
    </row>
    <row r="112" spans="1:2" s="30" customFormat="1">
      <c r="A112" s="356"/>
      <c r="B112" s="356"/>
    </row>
    <row r="113" spans="1:2" s="30" customFormat="1">
      <c r="A113" s="356"/>
      <c r="B113" s="356"/>
    </row>
    <row r="114" spans="1:2" s="30" customFormat="1">
      <c r="A114" s="356"/>
      <c r="B114" s="356"/>
    </row>
    <row r="115" spans="1:2" s="30" customFormat="1">
      <c r="A115" s="356"/>
      <c r="B115" s="356"/>
    </row>
    <row r="116" spans="1:2" s="30" customFormat="1">
      <c r="A116" s="356"/>
      <c r="B116" s="356"/>
    </row>
    <row r="117" spans="1:2" s="30" customFormat="1">
      <c r="A117" s="356"/>
      <c r="B117" s="356"/>
    </row>
    <row r="118" spans="1:2" s="30" customFormat="1">
      <c r="A118" s="356"/>
      <c r="B118" s="356"/>
    </row>
    <row r="119" spans="1:2" s="30" customFormat="1">
      <c r="A119" s="356"/>
      <c r="B119" s="356"/>
    </row>
    <row r="120" spans="1:2" s="30" customFormat="1">
      <c r="A120" s="356"/>
      <c r="B120" s="356"/>
    </row>
    <row r="121" spans="1:2" s="30" customFormat="1">
      <c r="A121" s="356"/>
      <c r="B121" s="356"/>
    </row>
    <row r="122" spans="1:2" s="30" customFormat="1">
      <c r="A122" s="356"/>
      <c r="B122" s="356"/>
    </row>
    <row r="123" spans="1:2" s="30" customFormat="1">
      <c r="A123" s="356"/>
      <c r="B123" s="356"/>
    </row>
    <row r="124" spans="1:2" s="30" customFormat="1">
      <c r="A124" s="356"/>
      <c r="B124" s="356"/>
    </row>
    <row r="125" spans="1:2" s="30" customFormat="1">
      <c r="A125" s="356"/>
      <c r="B125" s="356"/>
    </row>
    <row r="126" spans="1:2" s="30" customFormat="1">
      <c r="A126" s="356"/>
      <c r="B126" s="356"/>
    </row>
    <row r="127" spans="1:2" s="30" customFormat="1">
      <c r="A127" s="356"/>
      <c r="B127" s="356"/>
    </row>
    <row r="128" spans="1:2" s="30" customFormat="1">
      <c r="A128" s="356"/>
      <c r="B128" s="356"/>
    </row>
    <row r="129" spans="1:2" s="30" customFormat="1">
      <c r="A129" s="356"/>
      <c r="B129" s="356"/>
    </row>
  </sheetData>
  <mergeCells count="2">
    <mergeCell ref="A5:A6"/>
    <mergeCell ref="A26:C26"/>
  </mergeCells>
  <pageMargins left="0.98425196850393704" right="0.98425196850393704" top="0.94488188976377996" bottom="1.49606299212598" header="0.511811023622047" footer="1.1811023622047201"/>
  <pageSetup paperSize="9" firstPageNumber="436" orientation="portrait" useFirstPageNumber="1" r:id="rId1"/>
  <headerFooter alignWithMargins="0">
    <oddFooter>&amp;C&amp;"-,Bold"Nông nghiệp, lâm nghiệp và thủy sản -&amp;"-,Regular" &amp;"-,Italic"Agriculture, forestry and fishing&amp;"-,Regular"           &amp;20&amp;P</oddFooter>
  </headerFooter>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14"/>
  </sheetPr>
  <dimension ref="A1:D135"/>
  <sheetViews>
    <sheetView workbookViewId="0">
      <selection activeCell="O5" sqref="O5"/>
    </sheetView>
  </sheetViews>
  <sheetFormatPr defaultRowHeight="14.25"/>
  <cols>
    <col min="1" max="1" width="24.28515625" style="356" customWidth="1"/>
    <col min="2" max="2" width="26.42578125" style="356" customWidth="1"/>
    <col min="3" max="3" width="28" style="30" customWidth="1"/>
    <col min="4" max="4" width="9.42578125" style="30" customWidth="1"/>
    <col min="5" max="16384" width="9.140625" style="282"/>
  </cols>
  <sheetData>
    <row r="1" spans="1:4" s="270" customFormat="1" ht="24" customHeight="1">
      <c r="A1" s="269" t="s">
        <v>719</v>
      </c>
      <c r="B1" s="269"/>
      <c r="C1" s="269"/>
    </row>
    <row r="2" spans="1:4" s="270" customFormat="1" ht="18.75" customHeight="1">
      <c r="A2" s="542" t="s">
        <v>538</v>
      </c>
      <c r="B2" s="542"/>
      <c r="C2" s="542"/>
    </row>
    <row r="3" spans="1:4" s="270" customFormat="1" ht="18.75" customHeight="1">
      <c r="A3" s="504"/>
      <c r="B3" s="514"/>
      <c r="C3" s="514"/>
    </row>
    <row r="4" spans="1:4" s="30" customFormat="1" ht="24" customHeight="1">
      <c r="A4" s="378"/>
      <c r="C4" s="356" t="s">
        <v>539</v>
      </c>
    </row>
    <row r="5" spans="1:4" s="30" customFormat="1" ht="50.25" customHeight="1">
      <c r="A5" s="356"/>
      <c r="B5" s="276" t="s">
        <v>540</v>
      </c>
      <c r="C5" s="276" t="s">
        <v>541</v>
      </c>
      <c r="D5" s="29"/>
    </row>
    <row r="6" spans="1:4" s="30" customFormat="1" ht="17.25" customHeight="1">
      <c r="A6" s="277"/>
      <c r="B6" s="277"/>
      <c r="C6" s="277"/>
      <c r="D6" s="29"/>
    </row>
    <row r="7" spans="1:4" s="30" customFormat="1" ht="27" customHeight="1">
      <c r="A7" s="356">
        <v>2005</v>
      </c>
      <c r="B7" s="356">
        <v>87</v>
      </c>
      <c r="C7" s="356">
        <v>1195</v>
      </c>
      <c r="D7" s="29"/>
    </row>
    <row r="8" spans="1:4" s="30" customFormat="1" ht="27" customHeight="1">
      <c r="A8" s="356">
        <v>2006</v>
      </c>
      <c r="B8" s="356">
        <v>19</v>
      </c>
      <c r="C8" s="356">
        <v>1189</v>
      </c>
      <c r="D8" s="29"/>
    </row>
    <row r="9" spans="1:4" s="30" customFormat="1" ht="27" customHeight="1">
      <c r="A9" s="356">
        <v>2007</v>
      </c>
      <c r="B9" s="356">
        <v>21</v>
      </c>
      <c r="C9" s="356">
        <v>679</v>
      </c>
      <c r="D9" s="29"/>
    </row>
    <row r="10" spans="1:4" s="30" customFormat="1" ht="27" customHeight="1">
      <c r="A10" s="356">
        <v>2008</v>
      </c>
      <c r="B10" s="356">
        <v>5</v>
      </c>
      <c r="C10" s="356">
        <v>860</v>
      </c>
      <c r="D10" s="29"/>
    </row>
    <row r="11" spans="1:4" s="30" customFormat="1" ht="27" customHeight="1">
      <c r="A11" s="356">
        <v>2009</v>
      </c>
      <c r="B11" s="356">
        <v>2</v>
      </c>
      <c r="C11" s="356">
        <v>726</v>
      </c>
      <c r="D11" s="29"/>
    </row>
    <row r="12" spans="1:4" s="30" customFormat="1" ht="27" customHeight="1">
      <c r="A12" s="356">
        <v>2010</v>
      </c>
      <c r="B12" s="356">
        <v>8</v>
      </c>
      <c r="C12" s="356">
        <v>570</v>
      </c>
      <c r="D12" s="29"/>
    </row>
    <row r="13" spans="1:4" s="30" customFormat="1" ht="27" customHeight="1">
      <c r="A13" s="356">
        <v>2011</v>
      </c>
      <c r="B13" s="356">
        <v>5</v>
      </c>
      <c r="C13" s="356">
        <v>615</v>
      </c>
      <c r="D13" s="29"/>
    </row>
    <row r="14" spans="1:4" s="30" customFormat="1" ht="27" customHeight="1">
      <c r="A14" s="356">
        <v>2012</v>
      </c>
      <c r="B14" s="356">
        <v>12</v>
      </c>
      <c r="C14" s="356">
        <v>541</v>
      </c>
      <c r="D14" s="29"/>
    </row>
    <row r="15" spans="1:4" s="30" customFormat="1" ht="27" customHeight="1">
      <c r="A15" s="356">
        <v>2013</v>
      </c>
      <c r="B15" s="356">
        <v>20</v>
      </c>
      <c r="C15" s="356">
        <v>502</v>
      </c>
      <c r="D15" s="29"/>
    </row>
    <row r="16" spans="1:4" s="30" customFormat="1" ht="27" customHeight="1">
      <c r="A16" s="356">
        <v>2014</v>
      </c>
      <c r="B16" s="356">
        <v>11</v>
      </c>
      <c r="C16" s="356">
        <v>357</v>
      </c>
      <c r="D16" s="29"/>
    </row>
    <row r="17" spans="1:4" s="30" customFormat="1" ht="27" customHeight="1">
      <c r="A17" s="356">
        <v>2015</v>
      </c>
      <c r="B17" s="356">
        <v>18</v>
      </c>
      <c r="C17" s="356">
        <v>513</v>
      </c>
      <c r="D17" s="29"/>
    </row>
    <row r="18" spans="1:4" s="30" customFormat="1" ht="27" customHeight="1">
      <c r="A18" s="356">
        <v>2016</v>
      </c>
      <c r="B18" s="356">
        <v>27</v>
      </c>
      <c r="C18" s="356">
        <v>347</v>
      </c>
      <c r="D18" s="29"/>
    </row>
    <row r="19" spans="1:4" s="30" customFormat="1" ht="27" customHeight="1">
      <c r="A19" s="356">
        <v>2017</v>
      </c>
      <c r="B19" s="356">
        <v>3</v>
      </c>
      <c r="C19" s="356">
        <v>248</v>
      </c>
      <c r="D19" s="29"/>
    </row>
    <row r="20" spans="1:4" s="30" customFormat="1" ht="27" customHeight="1">
      <c r="A20" s="356">
        <v>2018</v>
      </c>
      <c r="B20" s="356">
        <v>5</v>
      </c>
      <c r="C20" s="356">
        <v>265</v>
      </c>
      <c r="D20" s="29"/>
    </row>
    <row r="21" spans="1:4" s="30" customFormat="1" ht="27" customHeight="1">
      <c r="A21" s="356">
        <v>2019</v>
      </c>
      <c r="B21" s="356">
        <v>10</v>
      </c>
      <c r="C21" s="356">
        <v>255</v>
      </c>
      <c r="D21" s="29"/>
    </row>
    <row r="22" spans="1:4" s="30" customFormat="1" ht="27" customHeight="1">
      <c r="A22" s="356">
        <v>2020</v>
      </c>
      <c r="B22" s="356">
        <v>18</v>
      </c>
      <c r="C22" s="356">
        <v>252</v>
      </c>
      <c r="D22" s="29"/>
    </row>
    <row r="23" spans="1:4" s="30" customFormat="1" ht="16.5" customHeight="1">
      <c r="A23" s="339"/>
      <c r="B23" s="274"/>
      <c r="C23" s="273"/>
      <c r="D23" s="29"/>
    </row>
    <row r="24" spans="1:4" s="30" customFormat="1" ht="16.5" customHeight="1">
      <c r="A24" s="279"/>
      <c r="B24" s="328"/>
      <c r="C24" s="29"/>
      <c r="D24" s="29"/>
    </row>
    <row r="25" spans="1:4" s="30" customFormat="1" ht="16.5" customHeight="1">
      <c r="A25" s="126"/>
      <c r="B25" s="127"/>
      <c r="C25" s="220"/>
      <c r="D25" s="29"/>
    </row>
    <row r="26" spans="1:4" s="30" customFormat="1" ht="16.5" customHeight="1">
      <c r="A26" s="128"/>
      <c r="B26" s="126"/>
      <c r="C26" s="220"/>
      <c r="D26" s="29"/>
    </row>
    <row r="27" spans="1:4" s="30" customFormat="1" ht="16.5" customHeight="1">
      <c r="A27" s="279"/>
      <c r="B27" s="328"/>
      <c r="C27" s="29"/>
      <c r="D27" s="29"/>
    </row>
    <row r="28" spans="1:4" s="30" customFormat="1" ht="16.5" customHeight="1">
      <c r="A28" s="279"/>
      <c r="B28" s="328"/>
      <c r="C28" s="29"/>
      <c r="D28" s="29"/>
    </row>
    <row r="29" spans="1:4" s="30" customFormat="1" ht="16.5" customHeight="1">
      <c r="A29" s="279"/>
      <c r="B29" s="328"/>
      <c r="C29" s="29"/>
      <c r="D29" s="29"/>
    </row>
    <row r="30" spans="1:4" s="30" customFormat="1" ht="16.5" customHeight="1">
      <c r="A30" s="279"/>
      <c r="B30" s="328"/>
      <c r="C30" s="29"/>
      <c r="D30" s="29"/>
    </row>
    <row r="31" spans="1:4" s="30" customFormat="1" ht="16.5" customHeight="1">
      <c r="A31" s="279"/>
      <c r="B31" s="328"/>
      <c r="C31" s="29"/>
      <c r="D31" s="29"/>
    </row>
    <row r="32" spans="1:4" s="30" customFormat="1" ht="16.5" customHeight="1">
      <c r="A32" s="279"/>
      <c r="B32" s="328"/>
      <c r="C32" s="29"/>
      <c r="D32" s="29"/>
    </row>
    <row r="33" spans="1:4" s="30" customFormat="1" ht="15">
      <c r="A33" s="279"/>
      <c r="B33" s="328"/>
      <c r="C33" s="29"/>
      <c r="D33" s="29"/>
    </row>
    <row r="34" spans="1:4" s="30" customFormat="1" ht="15">
      <c r="A34" s="279"/>
      <c r="B34" s="328"/>
      <c r="C34" s="29"/>
      <c r="D34" s="29"/>
    </row>
    <row r="35" spans="1:4" s="30" customFormat="1" ht="15">
      <c r="A35" s="279"/>
      <c r="B35" s="328"/>
      <c r="C35" s="29"/>
      <c r="D35" s="29"/>
    </row>
    <row r="36" spans="1:4" s="30" customFormat="1" ht="15">
      <c r="A36" s="279"/>
      <c r="B36" s="328"/>
      <c r="C36" s="29"/>
      <c r="D36" s="29"/>
    </row>
    <row r="37" spans="1:4" s="30" customFormat="1" ht="15">
      <c r="A37" s="279"/>
      <c r="B37" s="328"/>
      <c r="C37" s="29"/>
      <c r="D37" s="29"/>
    </row>
    <row r="38" spans="1:4" s="30" customFormat="1" ht="15">
      <c r="A38" s="279"/>
      <c r="B38" s="328"/>
      <c r="C38" s="29"/>
      <c r="D38" s="29"/>
    </row>
    <row r="39" spans="1:4" s="30" customFormat="1" ht="15">
      <c r="A39" s="279"/>
      <c r="B39" s="328"/>
      <c r="C39" s="29"/>
      <c r="D39" s="29"/>
    </row>
    <row r="40" spans="1:4" s="30" customFormat="1" ht="15">
      <c r="A40" s="279"/>
      <c r="B40" s="328"/>
      <c r="C40" s="29"/>
      <c r="D40" s="29"/>
    </row>
    <row r="41" spans="1:4" s="30" customFormat="1" ht="15">
      <c r="A41" s="279"/>
      <c r="B41" s="328"/>
      <c r="C41" s="29"/>
      <c r="D41" s="29"/>
    </row>
    <row r="42" spans="1:4" s="30" customFormat="1" ht="15">
      <c r="A42" s="279"/>
      <c r="B42" s="328"/>
      <c r="C42" s="29"/>
      <c r="D42" s="29"/>
    </row>
    <row r="43" spans="1:4" s="30" customFormat="1" ht="15">
      <c r="A43" s="279"/>
      <c r="B43" s="328"/>
      <c r="C43" s="29"/>
      <c r="D43" s="29"/>
    </row>
    <row r="44" spans="1:4" s="30" customFormat="1" ht="15">
      <c r="A44" s="279"/>
      <c r="B44" s="328"/>
      <c r="C44" s="29"/>
      <c r="D44" s="29"/>
    </row>
    <row r="45" spans="1:4" s="30" customFormat="1" ht="15">
      <c r="A45" s="279"/>
      <c r="B45" s="328"/>
      <c r="C45" s="29"/>
      <c r="D45" s="29"/>
    </row>
    <row r="46" spans="1:4" s="30" customFormat="1" ht="15">
      <c r="A46" s="279"/>
      <c r="B46" s="328"/>
      <c r="C46" s="29"/>
      <c r="D46" s="29"/>
    </row>
    <row r="47" spans="1:4" s="30" customFormat="1" ht="15">
      <c r="A47" s="279"/>
      <c r="B47" s="328"/>
      <c r="C47" s="29"/>
      <c r="D47" s="29"/>
    </row>
    <row r="48" spans="1:4" s="30" customFormat="1" ht="15">
      <c r="A48" s="279"/>
      <c r="B48" s="328"/>
      <c r="C48" s="29"/>
      <c r="D48" s="29"/>
    </row>
    <row r="49" spans="1:4" s="30" customFormat="1" ht="15">
      <c r="A49" s="279"/>
      <c r="B49" s="328"/>
      <c r="C49" s="29"/>
      <c r="D49" s="29"/>
    </row>
    <row r="50" spans="1:4" s="30" customFormat="1" ht="15">
      <c r="A50" s="279"/>
      <c r="B50" s="328"/>
      <c r="C50" s="29"/>
      <c r="D50" s="29"/>
    </row>
    <row r="51" spans="1:4" s="30" customFormat="1" ht="15">
      <c r="A51" s="279"/>
      <c r="B51" s="328"/>
      <c r="C51" s="29"/>
      <c r="D51" s="29"/>
    </row>
    <row r="52" spans="1:4" s="30" customFormat="1" ht="15">
      <c r="A52" s="279"/>
      <c r="B52" s="328"/>
      <c r="C52" s="29"/>
      <c r="D52" s="29"/>
    </row>
    <row r="53" spans="1:4" s="30" customFormat="1" ht="15">
      <c r="A53" s="279"/>
      <c r="B53" s="328"/>
      <c r="C53" s="29"/>
      <c r="D53" s="29"/>
    </row>
    <row r="54" spans="1:4" s="30" customFormat="1" ht="15">
      <c r="A54" s="279"/>
      <c r="B54" s="328"/>
      <c r="C54" s="29"/>
      <c r="D54" s="29"/>
    </row>
    <row r="55" spans="1:4" s="30" customFormat="1" ht="15">
      <c r="A55" s="279"/>
      <c r="B55" s="328"/>
      <c r="C55" s="29"/>
      <c r="D55" s="29"/>
    </row>
    <row r="56" spans="1:4" s="30" customFormat="1" ht="15">
      <c r="A56" s="279"/>
      <c r="B56" s="328"/>
      <c r="C56" s="29"/>
      <c r="D56" s="29"/>
    </row>
    <row r="57" spans="1:4" s="30" customFormat="1" ht="15">
      <c r="A57" s="279"/>
      <c r="B57" s="328"/>
      <c r="C57" s="29"/>
      <c r="D57" s="29"/>
    </row>
    <row r="58" spans="1:4" s="30" customFormat="1" ht="15">
      <c r="A58" s="279"/>
      <c r="B58" s="328"/>
      <c r="C58" s="29"/>
      <c r="D58" s="29"/>
    </row>
    <row r="59" spans="1:4" s="30" customFormat="1" ht="15">
      <c r="A59" s="279"/>
      <c r="B59" s="328"/>
      <c r="C59" s="29"/>
      <c r="D59" s="29"/>
    </row>
    <row r="60" spans="1:4" s="30" customFormat="1" ht="15">
      <c r="A60" s="279"/>
      <c r="B60" s="328"/>
      <c r="C60" s="29"/>
      <c r="D60" s="29"/>
    </row>
    <row r="61" spans="1:4" s="30" customFormat="1" ht="15">
      <c r="A61" s="279"/>
      <c r="B61" s="328"/>
      <c r="C61" s="29"/>
      <c r="D61" s="29"/>
    </row>
    <row r="62" spans="1:4" s="30" customFormat="1" ht="15">
      <c r="A62" s="279"/>
      <c r="B62" s="328"/>
      <c r="C62" s="29"/>
      <c r="D62" s="29"/>
    </row>
    <row r="63" spans="1:4" s="30" customFormat="1" ht="15">
      <c r="A63" s="279"/>
      <c r="B63" s="328"/>
      <c r="C63" s="29"/>
      <c r="D63" s="29"/>
    </row>
    <row r="64" spans="1:4" s="30" customFormat="1" ht="15">
      <c r="A64" s="279"/>
      <c r="B64" s="328"/>
      <c r="C64" s="29"/>
      <c r="D64" s="29"/>
    </row>
    <row r="65" spans="1:4" s="30" customFormat="1" ht="15">
      <c r="A65" s="279"/>
      <c r="B65" s="328"/>
      <c r="C65" s="29"/>
      <c r="D65" s="29"/>
    </row>
    <row r="66" spans="1:4" s="30" customFormat="1" ht="15">
      <c r="A66" s="279"/>
      <c r="B66" s="328"/>
      <c r="C66" s="29"/>
      <c r="D66" s="29"/>
    </row>
    <row r="67" spans="1:4" s="30" customFormat="1" ht="15">
      <c r="A67" s="279"/>
      <c r="B67" s="328"/>
      <c r="C67" s="29"/>
      <c r="D67" s="29"/>
    </row>
    <row r="68" spans="1:4" s="30" customFormat="1" ht="15">
      <c r="A68" s="279"/>
      <c r="B68" s="328"/>
      <c r="C68" s="29"/>
      <c r="D68" s="29"/>
    </row>
    <row r="69" spans="1:4" s="30" customFormat="1" ht="15">
      <c r="A69" s="279"/>
      <c r="B69" s="328"/>
      <c r="C69" s="29"/>
      <c r="D69" s="29"/>
    </row>
    <row r="70" spans="1:4" s="30" customFormat="1" ht="15">
      <c r="A70" s="279"/>
      <c r="B70" s="328"/>
      <c r="C70" s="29"/>
      <c r="D70" s="29"/>
    </row>
    <row r="71" spans="1:4" s="30" customFormat="1" ht="15">
      <c r="A71" s="279"/>
      <c r="B71" s="328"/>
      <c r="C71" s="29"/>
      <c r="D71" s="29"/>
    </row>
    <row r="72" spans="1:4" s="30" customFormat="1" ht="15">
      <c r="A72" s="279"/>
      <c r="B72" s="328"/>
      <c r="C72" s="29"/>
      <c r="D72" s="29"/>
    </row>
    <row r="73" spans="1:4" s="30" customFormat="1" ht="15">
      <c r="A73" s="279"/>
      <c r="B73" s="328"/>
      <c r="C73" s="29"/>
      <c r="D73" s="29"/>
    </row>
    <row r="74" spans="1:4" s="30" customFormat="1" ht="15">
      <c r="A74" s="279"/>
      <c r="B74" s="328"/>
      <c r="C74" s="29"/>
      <c r="D74" s="29"/>
    </row>
    <row r="75" spans="1:4" s="30" customFormat="1" ht="15">
      <c r="A75" s="279"/>
      <c r="B75" s="328"/>
      <c r="C75" s="29"/>
      <c r="D75" s="29"/>
    </row>
    <row r="76" spans="1:4" s="30" customFormat="1" ht="15">
      <c r="A76" s="279"/>
      <c r="B76" s="328"/>
      <c r="C76" s="29"/>
      <c r="D76" s="29"/>
    </row>
    <row r="77" spans="1:4" s="30" customFormat="1" ht="15">
      <c r="A77" s="279"/>
      <c r="B77" s="328"/>
      <c r="C77" s="29"/>
      <c r="D77" s="29"/>
    </row>
    <row r="78" spans="1:4" s="30" customFormat="1" ht="15">
      <c r="A78" s="279"/>
      <c r="B78" s="328"/>
      <c r="C78" s="29"/>
      <c r="D78" s="29"/>
    </row>
    <row r="79" spans="1:4" s="30" customFormat="1">
      <c r="A79" s="356"/>
      <c r="B79" s="356"/>
    </row>
    <row r="80" spans="1:4" s="30" customFormat="1">
      <c r="A80" s="356"/>
      <c r="B80" s="356"/>
    </row>
    <row r="81" spans="1:2" s="30" customFormat="1">
      <c r="A81" s="356"/>
      <c r="B81" s="356"/>
    </row>
    <row r="82" spans="1:2" s="30" customFormat="1">
      <c r="A82" s="356"/>
      <c r="B82" s="356"/>
    </row>
    <row r="83" spans="1:2" s="30" customFormat="1">
      <c r="A83" s="356"/>
      <c r="B83" s="356"/>
    </row>
    <row r="84" spans="1:2" s="30" customFormat="1">
      <c r="A84" s="356"/>
      <c r="B84" s="356"/>
    </row>
    <row r="85" spans="1:2" s="30" customFormat="1">
      <c r="A85" s="356"/>
      <c r="B85" s="356"/>
    </row>
    <row r="86" spans="1:2" s="30" customFormat="1">
      <c r="A86" s="356"/>
      <c r="B86" s="356"/>
    </row>
    <row r="87" spans="1:2" s="30" customFormat="1">
      <c r="A87" s="356"/>
      <c r="B87" s="356"/>
    </row>
    <row r="88" spans="1:2" s="30" customFormat="1">
      <c r="A88" s="356"/>
      <c r="B88" s="356"/>
    </row>
    <row r="89" spans="1:2" s="30" customFormat="1">
      <c r="A89" s="356"/>
      <c r="B89" s="356"/>
    </row>
    <row r="90" spans="1:2" s="30" customFormat="1">
      <c r="A90" s="356"/>
      <c r="B90" s="356"/>
    </row>
    <row r="91" spans="1:2" s="30" customFormat="1">
      <c r="A91" s="356"/>
      <c r="B91" s="356"/>
    </row>
    <row r="92" spans="1:2" s="30" customFormat="1">
      <c r="A92" s="356"/>
      <c r="B92" s="356"/>
    </row>
    <row r="93" spans="1:2" s="30" customFormat="1">
      <c r="A93" s="356"/>
      <c r="B93" s="356"/>
    </row>
    <row r="94" spans="1:2" s="30" customFormat="1">
      <c r="A94" s="356"/>
      <c r="B94" s="356"/>
    </row>
    <row r="95" spans="1:2" s="30" customFormat="1">
      <c r="A95" s="356"/>
      <c r="B95" s="356"/>
    </row>
    <row r="96" spans="1:2" s="30" customFormat="1">
      <c r="A96" s="356"/>
      <c r="B96" s="356"/>
    </row>
    <row r="97" spans="1:2" s="30" customFormat="1">
      <c r="A97" s="356"/>
      <c r="B97" s="356"/>
    </row>
    <row r="98" spans="1:2" s="30" customFormat="1">
      <c r="A98" s="356"/>
      <c r="B98" s="356"/>
    </row>
    <row r="99" spans="1:2" s="30" customFormat="1">
      <c r="A99" s="356"/>
      <c r="B99" s="356"/>
    </row>
    <row r="100" spans="1:2" s="30" customFormat="1">
      <c r="A100" s="356"/>
      <c r="B100" s="356"/>
    </row>
    <row r="101" spans="1:2" s="30" customFormat="1">
      <c r="A101" s="356"/>
      <c r="B101" s="356"/>
    </row>
    <row r="102" spans="1:2" s="30" customFormat="1">
      <c r="A102" s="356"/>
      <c r="B102" s="356"/>
    </row>
    <row r="103" spans="1:2" s="30" customFormat="1">
      <c r="A103" s="356"/>
      <c r="B103" s="356"/>
    </row>
    <row r="104" spans="1:2" s="30" customFormat="1">
      <c r="A104" s="356"/>
      <c r="B104" s="356"/>
    </row>
    <row r="105" spans="1:2" s="30" customFormat="1">
      <c r="A105" s="356"/>
      <c r="B105" s="356"/>
    </row>
    <row r="106" spans="1:2" s="30" customFormat="1">
      <c r="A106" s="356"/>
      <c r="B106" s="356"/>
    </row>
    <row r="107" spans="1:2" s="30" customFormat="1">
      <c r="A107" s="356"/>
      <c r="B107" s="356"/>
    </row>
    <row r="108" spans="1:2" s="30" customFormat="1">
      <c r="A108" s="356"/>
      <c r="B108" s="356"/>
    </row>
    <row r="109" spans="1:2" s="30" customFormat="1">
      <c r="A109" s="356"/>
      <c r="B109" s="356"/>
    </row>
    <row r="110" spans="1:2" s="30" customFormat="1">
      <c r="A110" s="356"/>
      <c r="B110" s="356"/>
    </row>
    <row r="111" spans="1:2" s="30" customFormat="1">
      <c r="A111" s="356"/>
      <c r="B111" s="356"/>
    </row>
    <row r="112" spans="1:2" s="30" customFormat="1">
      <c r="A112" s="356"/>
      <c r="B112" s="356"/>
    </row>
    <row r="113" spans="1:2" s="30" customFormat="1">
      <c r="A113" s="356"/>
      <c r="B113" s="356"/>
    </row>
    <row r="114" spans="1:2" s="30" customFormat="1">
      <c r="A114" s="356"/>
      <c r="B114" s="356"/>
    </row>
    <row r="115" spans="1:2" s="30" customFormat="1">
      <c r="A115" s="356"/>
      <c r="B115" s="356"/>
    </row>
    <row r="116" spans="1:2" s="30" customFormat="1">
      <c r="A116" s="356"/>
      <c r="B116" s="356"/>
    </row>
    <row r="117" spans="1:2" s="30" customFormat="1">
      <c r="A117" s="356"/>
      <c r="B117" s="356"/>
    </row>
    <row r="118" spans="1:2" s="30" customFormat="1">
      <c r="A118" s="356"/>
      <c r="B118" s="356"/>
    </row>
    <row r="119" spans="1:2" s="30" customFormat="1">
      <c r="A119" s="356"/>
      <c r="B119" s="356"/>
    </row>
    <row r="120" spans="1:2" s="30" customFormat="1">
      <c r="A120" s="356"/>
      <c r="B120" s="356"/>
    </row>
    <row r="121" spans="1:2" s="30" customFormat="1">
      <c r="A121" s="356"/>
      <c r="B121" s="356"/>
    </row>
    <row r="122" spans="1:2" s="30" customFormat="1">
      <c r="A122" s="356"/>
      <c r="B122" s="356"/>
    </row>
    <row r="123" spans="1:2" s="30" customFormat="1">
      <c r="A123" s="356"/>
      <c r="B123" s="356"/>
    </row>
    <row r="124" spans="1:2" s="30" customFormat="1">
      <c r="A124" s="356"/>
      <c r="B124" s="356"/>
    </row>
    <row r="125" spans="1:2" s="30" customFormat="1">
      <c r="A125" s="356"/>
      <c r="B125" s="356"/>
    </row>
    <row r="126" spans="1:2" s="30" customFormat="1">
      <c r="A126" s="356"/>
      <c r="B126" s="356"/>
    </row>
    <row r="127" spans="1:2" s="30" customFormat="1">
      <c r="A127" s="356"/>
      <c r="B127" s="356"/>
    </row>
    <row r="128" spans="1:2" s="30" customFormat="1">
      <c r="A128" s="356"/>
      <c r="B128" s="356"/>
    </row>
    <row r="129" spans="1:2" s="30" customFormat="1">
      <c r="A129" s="356"/>
      <c r="B129" s="356"/>
    </row>
    <row r="130" spans="1:2" s="30" customFormat="1">
      <c r="A130" s="356"/>
      <c r="B130" s="356"/>
    </row>
    <row r="131" spans="1:2" s="30" customFormat="1">
      <c r="A131" s="356"/>
      <c r="B131" s="356"/>
    </row>
    <row r="132" spans="1:2" s="30" customFormat="1">
      <c r="A132" s="356"/>
      <c r="B132" s="356"/>
    </row>
    <row r="133" spans="1:2" s="30" customFormat="1">
      <c r="A133" s="356"/>
      <c r="B133" s="356"/>
    </row>
    <row r="134" spans="1:2" s="30" customFormat="1">
      <c r="A134" s="356"/>
      <c r="B134" s="356"/>
    </row>
    <row r="135" spans="1:2" s="30" customFormat="1">
      <c r="A135" s="356"/>
      <c r="B135" s="356"/>
    </row>
  </sheetData>
  <mergeCells count="1">
    <mergeCell ref="A2:C2"/>
  </mergeCells>
  <pageMargins left="0.98425196850393704" right="0.98425196850393704" top="0.94488188976377996" bottom="1.49606299212598" header="0.511811023622047" footer="1.1811023622047201"/>
  <pageSetup paperSize="9" firstPageNumber="437" orientation="portrait" useFirstPageNumber="1" r:id="rId1"/>
  <headerFooter alignWithMargins="0">
    <oddFooter>&amp;C&amp;"-,Bold"Nông nghiệp, lâm nghiệp và thủy sản -&amp;"-,Regular" &amp;"-,Italic"Agriculture, forestry and fishing&amp;"-,Regular"           &amp;20&amp;P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104</vt:i4>
      </vt:variant>
      <vt:variant>
        <vt:lpstr>Named Ranges</vt:lpstr>
      </vt:variant>
      <vt:variant>
        <vt:i4>17</vt:i4>
      </vt:variant>
    </vt:vector>
  </HeadingPairs>
  <TitlesOfParts>
    <vt:vector size="121" baseType="lpstr">
      <vt:lpstr>Nong nghiep</vt:lpstr>
      <vt:lpstr>LGT -nn1</vt:lpstr>
      <vt:lpstr>tong quan (1)</vt:lpstr>
      <vt:lpstr>111</vt:lpstr>
      <vt:lpstr>112</vt:lpstr>
      <vt:lpstr>113</vt:lpstr>
      <vt:lpstr>114</vt:lpstr>
      <vt:lpstr>115</vt:lpstr>
      <vt:lpstr>116</vt:lpstr>
      <vt:lpstr>117</vt:lpstr>
      <vt:lpstr>118</vt:lpstr>
      <vt:lpstr>119</vt:lpstr>
      <vt:lpstr>120</vt:lpstr>
      <vt:lpstr>121</vt:lpstr>
      <vt:lpstr>122</vt:lpstr>
      <vt:lpstr>123-lua</vt:lpstr>
      <vt:lpstr>124</vt:lpstr>
      <vt:lpstr>125</vt:lpstr>
      <vt:lpstr>126</vt:lpstr>
      <vt:lpstr>127</vt:lpstr>
      <vt:lpstr>128</vt:lpstr>
      <vt:lpstr>129</vt:lpstr>
      <vt:lpstr>130</vt:lpstr>
      <vt:lpstr>131</vt:lpstr>
      <vt:lpstr>132</vt:lpstr>
      <vt:lpstr>133</vt:lpstr>
      <vt:lpstr>134</vt:lpstr>
      <vt:lpstr>135</vt:lpstr>
      <vt:lpstr>136-ngô</vt:lpstr>
      <vt:lpstr>137</vt:lpstr>
      <vt:lpstr>138</vt:lpstr>
      <vt:lpstr>139</vt:lpstr>
      <vt:lpstr>140</vt:lpstr>
      <vt:lpstr>141</vt:lpstr>
      <vt:lpstr>142</vt:lpstr>
      <vt:lpstr>143</vt:lpstr>
      <vt:lpstr>144</vt:lpstr>
      <vt:lpstr>145</vt:lpstr>
      <vt:lpstr>146</vt:lpstr>
      <vt:lpstr>147</vt:lpstr>
      <vt:lpstr>148(rau)</vt:lpstr>
      <vt:lpstr>149(rau)</vt:lpstr>
      <vt:lpstr>150</vt:lpstr>
      <vt:lpstr>151</vt:lpstr>
      <vt:lpstr>152(Hoa)</vt:lpstr>
      <vt:lpstr>153(hoa)</vt:lpstr>
      <vt:lpstr>154(cay canh)</vt:lpstr>
      <vt:lpstr>155(Sl cây canh)</vt:lpstr>
      <vt:lpstr>156</vt:lpstr>
      <vt:lpstr>157</vt:lpstr>
      <vt:lpstr>158</vt:lpstr>
      <vt:lpstr>159</vt:lpstr>
      <vt:lpstr>160</vt:lpstr>
      <vt:lpstr>161</vt:lpstr>
      <vt:lpstr>162-Lau Nam</vt:lpstr>
      <vt:lpstr>163</vt:lpstr>
      <vt:lpstr>164</vt:lpstr>
      <vt:lpstr>165-che</vt:lpstr>
      <vt:lpstr>166</vt:lpstr>
      <vt:lpstr>167</vt:lpstr>
      <vt:lpstr>168-caphe</vt:lpstr>
      <vt:lpstr>169</vt:lpstr>
      <vt:lpstr>170 -caphe</vt:lpstr>
      <vt:lpstr>171 tieu</vt:lpstr>
      <vt:lpstr>172 tieu</vt:lpstr>
      <vt:lpstr>173</vt:lpstr>
      <vt:lpstr>174-Dieu</vt:lpstr>
      <vt:lpstr>175</vt:lpstr>
      <vt:lpstr>176</vt:lpstr>
      <vt:lpstr>177 cao su</vt:lpstr>
      <vt:lpstr>178 cao su</vt:lpstr>
      <vt:lpstr>179</vt:lpstr>
      <vt:lpstr>180 dau tam</vt:lpstr>
      <vt:lpstr>181</vt:lpstr>
      <vt:lpstr>182</vt:lpstr>
      <vt:lpstr>183-An qua</vt:lpstr>
      <vt:lpstr>184</vt:lpstr>
      <vt:lpstr>185</vt:lpstr>
      <vt:lpstr>186 sau rieng</vt:lpstr>
      <vt:lpstr>187 sr cho sp</vt:lpstr>
      <vt:lpstr>188</vt:lpstr>
      <vt:lpstr>189 chan nuoi </vt:lpstr>
      <vt:lpstr>190</vt:lpstr>
      <vt:lpstr>191</vt:lpstr>
      <vt:lpstr>192</vt:lpstr>
      <vt:lpstr>193</vt:lpstr>
      <vt:lpstr>194</vt:lpstr>
      <vt:lpstr>195</vt:lpstr>
      <vt:lpstr>196</vt:lpstr>
      <vt:lpstr>197</vt:lpstr>
      <vt:lpstr>198</vt:lpstr>
      <vt:lpstr>199</vt:lpstr>
      <vt:lpstr>200-LN</vt:lpstr>
      <vt:lpstr>201-LN</vt:lpstr>
      <vt:lpstr>202-LN</vt:lpstr>
      <vt:lpstr>203-LN</vt:lpstr>
      <vt:lpstr>204</vt:lpstr>
      <vt:lpstr>205-LN</vt:lpstr>
      <vt:lpstr>206-LN</vt:lpstr>
      <vt:lpstr>207 TS</vt:lpstr>
      <vt:lpstr>208</vt:lpstr>
      <vt:lpstr>209</vt:lpstr>
      <vt:lpstr>210</vt:lpstr>
      <vt:lpstr>Sheet1</vt:lpstr>
      <vt:lpstr>'tong quan (1)'!_GoBack</vt:lpstr>
      <vt:lpstr>'116'!Print_Area</vt:lpstr>
      <vt:lpstr>'119'!Print_Area</vt:lpstr>
      <vt:lpstr>'122'!Print_Area</vt:lpstr>
      <vt:lpstr>'126'!Print_Area</vt:lpstr>
      <vt:lpstr>'145'!Print_Area</vt:lpstr>
      <vt:lpstr>'163'!Print_Area</vt:lpstr>
      <vt:lpstr>'164'!Print_Area</vt:lpstr>
      <vt:lpstr>'189 chan nuoi '!Print_Area</vt:lpstr>
      <vt:lpstr>'LGT -nn1'!Print_Area</vt:lpstr>
      <vt:lpstr>'117'!Print_Titles</vt:lpstr>
      <vt:lpstr>'119'!Print_Titles</vt:lpstr>
      <vt:lpstr>'145'!Print_Titles</vt:lpstr>
      <vt:lpstr>'202-LN'!Print_Titles</vt:lpstr>
      <vt:lpstr>'208'!Print_Titles</vt:lpstr>
      <vt:lpstr>'210'!Print_Titles</vt:lpstr>
      <vt:lpstr>'Nong nghiep'!Print_Titles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TCTK</cp:lastModifiedBy>
  <cp:lastPrinted>2021-06-25T08:57:50Z</cp:lastPrinted>
  <dcterms:created xsi:type="dcterms:W3CDTF">2020-04-28T07:43:53Z</dcterms:created>
  <dcterms:modified xsi:type="dcterms:W3CDTF">2021-06-25T10:12:05Z</dcterms:modified>
</cp:coreProperties>
</file>