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F12" i="1" l="1"/>
  <c r="F13" i="1" s="1"/>
  <c r="F14" i="1" s="1"/>
  <c r="M24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7" i="2"/>
  <c r="J23" i="2"/>
  <c r="G23" i="2"/>
  <c r="K23" i="2" s="1"/>
  <c r="J22" i="2"/>
  <c r="G22" i="2"/>
  <c r="K22" i="2" s="1"/>
  <c r="K21" i="2"/>
  <c r="J21" i="2"/>
  <c r="G21" i="2"/>
  <c r="J20" i="2"/>
  <c r="K20" i="2" s="1"/>
  <c r="G20" i="2"/>
  <c r="J19" i="2"/>
  <c r="G19" i="2"/>
  <c r="K19" i="2" s="1"/>
  <c r="J18" i="2"/>
  <c r="G18" i="2"/>
  <c r="K18" i="2" s="1"/>
  <c r="K17" i="2"/>
  <c r="J17" i="2"/>
  <c r="G17" i="2"/>
  <c r="J16" i="2"/>
  <c r="K16" i="2" s="1"/>
  <c r="G16" i="2"/>
  <c r="J15" i="2"/>
  <c r="G15" i="2"/>
  <c r="K15" i="2" s="1"/>
  <c r="J14" i="2"/>
  <c r="G14" i="2"/>
  <c r="K14" i="2" s="1"/>
  <c r="K13" i="2"/>
  <c r="J13" i="2"/>
  <c r="G13" i="2"/>
  <c r="J12" i="2"/>
  <c r="K12" i="2" s="1"/>
  <c r="G12" i="2"/>
  <c r="J11" i="2"/>
  <c r="G11" i="2"/>
  <c r="K11" i="2" s="1"/>
  <c r="J10" i="2"/>
  <c r="G10" i="2"/>
  <c r="K10" i="2" s="1"/>
  <c r="K9" i="2"/>
  <c r="J9" i="2"/>
  <c r="G9" i="2"/>
  <c r="J8" i="2"/>
  <c r="K8" i="2" s="1"/>
  <c r="G8" i="2"/>
  <c r="J7" i="2"/>
  <c r="G7" i="2"/>
  <c r="K7" i="2" s="1"/>
  <c r="G24" i="2" s="1"/>
  <c r="G26" i="2" l="1"/>
  <c r="G25" i="2"/>
</calcChain>
</file>

<file path=xl/sharedStrings.xml><?xml version="1.0" encoding="utf-8"?>
<sst xmlns="http://schemas.openxmlformats.org/spreadsheetml/2006/main" count="78" uniqueCount="57">
  <si>
    <t>TRƯỜNG ĐẠI HỌC ĐIỆN LỰC</t>
  </si>
  <si>
    <t>CHI BỘ CNTT-ĐTVT</t>
  </si>
  <si>
    <t>STT</t>
  </si>
  <si>
    <t>HỌ VÀ TÊN</t>
  </si>
  <si>
    <t>HỆ SỐ LƯƠNG</t>
  </si>
  <si>
    <t>NỀN LƯƠNG</t>
  </si>
  <si>
    <t>SỐ THÁNG</t>
  </si>
  <si>
    <t>SỐ TIỀN</t>
  </si>
  <si>
    <t>Nguyễn Lê</t>
  </si>
  <si>
    <t>Cường</t>
  </si>
  <si>
    <t>Phạm Duy</t>
  </si>
  <si>
    <t>Phong</t>
  </si>
  <si>
    <t>Lê Anh</t>
  </si>
  <si>
    <t>Ngọc</t>
  </si>
  <si>
    <t>Nguyễn Thị</t>
  </si>
  <si>
    <t>Thủy</t>
  </si>
  <si>
    <t>Hồ Mạnh</t>
  </si>
  <si>
    <t>Đặng Trung</t>
  </si>
  <si>
    <t>Hiếu</t>
  </si>
  <si>
    <t>Hoàng T Phương</t>
  </si>
  <si>
    <t>Thảo</t>
  </si>
  <si>
    <t>Đàm Xuân</t>
  </si>
  <si>
    <t>Định</t>
  </si>
  <si>
    <t>Nguyễn Huy</t>
  </si>
  <si>
    <t>Hoàng</t>
  </si>
  <si>
    <t>Nguyễn Hữu</t>
  </si>
  <si>
    <t>Quỳnh</t>
  </si>
  <si>
    <t>Trần T Minh</t>
  </si>
  <si>
    <t>Thu</t>
  </si>
  <si>
    <t>Nguyễn Quỳnh</t>
  </si>
  <si>
    <t>Anh</t>
  </si>
  <si>
    <t>Lê</t>
  </si>
  <si>
    <t>Hoàn</t>
  </si>
  <si>
    <t>Phương Văn</t>
  </si>
  <si>
    <t>Cảnh</t>
  </si>
  <si>
    <t>Nguyễn T Thu</t>
  </si>
  <si>
    <t>Hà</t>
  </si>
  <si>
    <t>Vũ Ngọc</t>
  </si>
  <si>
    <t>Châm</t>
  </si>
  <si>
    <t>Trần Vũ</t>
  </si>
  <si>
    <t>Kiên</t>
  </si>
  <si>
    <t>Tổng số tiền:</t>
  </si>
  <si>
    <t>Tổng số tiền giữ lại chi bộ (30%):</t>
  </si>
  <si>
    <t>Tổng số tiền nộp về đảng bộ nhà trường (70%):</t>
  </si>
  <si>
    <t>TỔNG TIỀN</t>
  </si>
  <si>
    <t>BIÊN BẢN NỘP ĐẢNG PHÍ NĂM 2016</t>
  </si>
  <si>
    <t>HỆ SỐ Lương</t>
  </si>
  <si>
    <t>SỐ Tháng</t>
  </si>
  <si>
    <t>Số tiền đã đóng</t>
  </si>
  <si>
    <t>Số tiền phải đóng</t>
  </si>
  <si>
    <t>GHI CHÚ</t>
  </si>
  <si>
    <t>Kí nộp</t>
  </si>
  <si>
    <t>SỐ TIỀN(đ)</t>
  </si>
  <si>
    <t>HỆ SỐ PHỤ CẤP GIÁO VIÊN</t>
  </si>
  <si>
    <t>BIÊN BẢN NỘP ĐẢNG PHÍ THÁNG 9,10,11,12 NĂM 2017</t>
  </si>
  <si>
    <t>Ký nộp</t>
  </si>
  <si>
    <t>CHI BỘ 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</si>
</sst>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5" xfId="0" applyFont="1" applyBorder="1"/>
    <xf numFmtId="0" fontId="1" fillId="0" borderId="6" xfId="0" applyFont="1" applyBorder="1"/>
    <xf numFmtId="2" fontId="1" fillId="0" borderId="1" xfId="0" applyNumberFormat="1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2" fontId="6" fillId="0" borderId="1" xfId="0" applyNumberFormat="1" applyFont="1" applyBorder="1"/>
    <xf numFmtId="3" fontId="6" fillId="0" borderId="1" xfId="0" applyNumberFormat="1" applyFont="1" applyBorder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0" xfId="0" applyFont="1"/>
    <xf numFmtId="0" fontId="6" fillId="0" borderId="1" xfId="0" applyFont="1" applyBorder="1"/>
    <xf numFmtId="3" fontId="5" fillId="0" borderId="1" xfId="0" applyNumberFormat="1" applyFont="1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164" fontId="1" fillId="0" borderId="1" xfId="0" applyNumberFormat="1" applyFont="1" applyBorder="1"/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5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Normal="100" workbookViewId="0">
      <selection activeCell="M15" sqref="M15"/>
    </sheetView>
  </sheetViews>
  <sheetFormatPr defaultRowHeight="16.5" x14ac:dyDescent="0.25"/>
  <cols>
    <col min="1" max="1" width="6.5703125" style="1" customWidth="1"/>
    <col min="2" max="2" width="20.28515625" style="1" customWidth="1"/>
    <col min="3" max="5" width="11.85546875" style="1" customWidth="1"/>
    <col min="6" max="6" width="16" style="1" customWidth="1"/>
    <col min="7" max="7" width="8.85546875" style="11" customWidth="1"/>
    <col min="8" max="8" width="13.5703125" style="1" customWidth="1"/>
    <col min="9" max="9" width="12.5703125" style="1" customWidth="1"/>
    <col min="10" max="10" width="14.7109375" style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A2" s="7" t="s">
        <v>56</v>
      </c>
    </row>
    <row r="4" spans="1:10" ht="20.25" x14ac:dyDescent="0.3">
      <c r="A4" s="33" t="s">
        <v>54</v>
      </c>
      <c r="B4" s="33"/>
      <c r="C4" s="33"/>
      <c r="D4" s="33"/>
      <c r="E4" s="33"/>
      <c r="F4" s="33"/>
      <c r="G4" s="33"/>
      <c r="H4" s="33"/>
      <c r="I4" s="33"/>
      <c r="J4" s="33"/>
    </row>
    <row r="6" spans="1:10" s="15" customFormat="1" ht="63" x14ac:dyDescent="0.25">
      <c r="A6" s="13" t="s">
        <v>2</v>
      </c>
      <c r="B6" s="35" t="s">
        <v>3</v>
      </c>
      <c r="C6" s="35"/>
      <c r="D6" s="14" t="s">
        <v>4</v>
      </c>
      <c r="E6" s="14" t="s">
        <v>53</v>
      </c>
      <c r="F6" s="14" t="s">
        <v>5</v>
      </c>
      <c r="G6" s="14" t="s">
        <v>6</v>
      </c>
      <c r="H6" s="14" t="s">
        <v>52</v>
      </c>
      <c r="I6" s="14" t="s">
        <v>55</v>
      </c>
      <c r="J6" s="14" t="s">
        <v>50</v>
      </c>
    </row>
    <row r="7" spans="1:10" x14ac:dyDescent="0.25">
      <c r="A7" s="3">
        <v>1</v>
      </c>
      <c r="B7" s="8" t="s">
        <v>25</v>
      </c>
      <c r="C7" s="9" t="s">
        <v>26</v>
      </c>
      <c r="D7" s="10">
        <v>6.7</v>
      </c>
      <c r="E7" s="30">
        <v>1.139</v>
      </c>
      <c r="F7" s="4">
        <v>1300000</v>
      </c>
      <c r="G7" s="3">
        <v>4</v>
      </c>
      <c r="H7" s="4">
        <f t="shared" ref="H7:H11" si="0">ROUND((D7+E7)*F7*G7*0.01,-3)</f>
        <v>408000</v>
      </c>
      <c r="I7" s="4"/>
      <c r="J7" s="4"/>
    </row>
    <row r="8" spans="1:10" x14ac:dyDescent="0.25">
      <c r="A8" s="3">
        <v>2</v>
      </c>
      <c r="B8" s="8" t="s">
        <v>27</v>
      </c>
      <c r="C8" s="9" t="s">
        <v>28</v>
      </c>
      <c r="D8" s="10">
        <v>4.32</v>
      </c>
      <c r="E8" s="30">
        <v>0.73399999999999999</v>
      </c>
      <c r="F8" s="4">
        <v>1300000</v>
      </c>
      <c r="G8" s="3">
        <v>4</v>
      </c>
      <c r="H8" s="4">
        <f t="shared" si="0"/>
        <v>263000</v>
      </c>
      <c r="I8" s="4"/>
      <c r="J8" s="4"/>
    </row>
    <row r="9" spans="1:10" x14ac:dyDescent="0.25">
      <c r="A9" s="3">
        <v>3</v>
      </c>
      <c r="B9" s="8" t="s">
        <v>29</v>
      </c>
      <c r="C9" s="9" t="s">
        <v>30</v>
      </c>
      <c r="D9" s="10">
        <v>3</v>
      </c>
      <c r="E9" s="30">
        <v>0.24</v>
      </c>
      <c r="F9" s="4">
        <v>1300000</v>
      </c>
      <c r="G9" s="3">
        <v>4</v>
      </c>
      <c r="H9" s="4">
        <f t="shared" si="0"/>
        <v>168000</v>
      </c>
      <c r="I9" s="4"/>
      <c r="J9" s="4"/>
    </row>
    <row r="10" spans="1:10" ht="19.5" customHeight="1" x14ac:dyDescent="0.25">
      <c r="A10" s="3">
        <v>4</v>
      </c>
      <c r="B10" s="8" t="s">
        <v>33</v>
      </c>
      <c r="C10" s="9" t="s">
        <v>34</v>
      </c>
      <c r="D10" s="10">
        <v>1.98</v>
      </c>
      <c r="E10" s="30">
        <v>0</v>
      </c>
      <c r="F10" s="4">
        <v>1300000</v>
      </c>
      <c r="G10" s="3">
        <v>4</v>
      </c>
      <c r="H10" s="4">
        <f t="shared" si="0"/>
        <v>103000</v>
      </c>
      <c r="I10" s="4"/>
      <c r="J10" s="4"/>
    </row>
    <row r="11" spans="1:10" x14ac:dyDescent="0.25">
      <c r="A11" s="3">
        <v>5</v>
      </c>
      <c r="B11" s="8" t="s">
        <v>35</v>
      </c>
      <c r="C11" s="9" t="s">
        <v>36</v>
      </c>
      <c r="D11" s="10">
        <v>3.73</v>
      </c>
      <c r="E11" s="30">
        <v>0.29799999999999999</v>
      </c>
      <c r="F11" s="4">
        <v>1300000</v>
      </c>
      <c r="G11" s="3">
        <v>4</v>
      </c>
      <c r="H11" s="4">
        <f t="shared" si="0"/>
        <v>209000</v>
      </c>
      <c r="I11" s="4"/>
      <c r="J11" s="4"/>
    </row>
    <row r="12" spans="1:10" ht="19.5" customHeight="1" x14ac:dyDescent="0.25">
      <c r="A12" s="36" t="s">
        <v>41</v>
      </c>
      <c r="B12" s="37"/>
      <c r="C12" s="37"/>
      <c r="D12" s="37"/>
      <c r="E12" s="29"/>
      <c r="F12" s="31">
        <f>SUM(H7:H11)</f>
        <v>1151000</v>
      </c>
      <c r="G12" s="31"/>
      <c r="H12" s="31"/>
      <c r="I12" s="32"/>
      <c r="J12" s="2"/>
    </row>
    <row r="13" spans="1:10" ht="19.5" customHeight="1" x14ac:dyDescent="0.25">
      <c r="A13" s="36" t="s">
        <v>43</v>
      </c>
      <c r="B13" s="37"/>
      <c r="C13" s="37"/>
      <c r="D13" s="37"/>
      <c r="E13" s="29"/>
      <c r="F13" s="31">
        <f>F12*0.7</f>
        <v>805700</v>
      </c>
      <c r="G13" s="31"/>
      <c r="H13" s="31"/>
      <c r="I13" s="32"/>
      <c r="J13" s="2"/>
    </row>
    <row r="14" spans="1:10" ht="20.25" customHeight="1" x14ac:dyDescent="0.25">
      <c r="A14" s="36" t="s">
        <v>42</v>
      </c>
      <c r="B14" s="37"/>
      <c r="C14" s="37"/>
      <c r="D14" s="37"/>
      <c r="E14" s="29"/>
      <c r="F14" s="31">
        <f>F12-F13</f>
        <v>345300</v>
      </c>
      <c r="G14" s="31"/>
      <c r="H14" s="31"/>
      <c r="I14" s="32"/>
      <c r="J14" s="2"/>
    </row>
    <row r="15" spans="1:10" x14ac:dyDescent="0.25">
      <c r="D15" s="5"/>
      <c r="E15" s="5"/>
      <c r="F15" s="28"/>
    </row>
    <row r="16" spans="1:10" x14ac:dyDescent="0.25">
      <c r="A16" s="34"/>
      <c r="B16" s="34"/>
      <c r="C16" s="34"/>
      <c r="D16" s="6"/>
      <c r="E16" s="6"/>
      <c r="F16" s="27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s="12" customFormat="1" ht="15" x14ac:dyDescent="0.25"/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</sheetData>
  <mergeCells count="9">
    <mergeCell ref="F12:I12"/>
    <mergeCell ref="F13:I13"/>
    <mergeCell ref="F14:I14"/>
    <mergeCell ref="A4:J4"/>
    <mergeCell ref="A16:C16"/>
    <mergeCell ref="B6:C6"/>
    <mergeCell ref="A12:D12"/>
    <mergeCell ref="A13:D13"/>
    <mergeCell ref="A14:D14"/>
  </mergeCells>
  <pageMargins left="0.7" right="0.7" top="0.75" bottom="0.7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view="pageLayout" zoomScaleNormal="100" workbookViewId="0">
      <selection activeCell="A4" sqref="A4:N4"/>
    </sheetView>
  </sheetViews>
  <sheetFormatPr defaultRowHeight="15.75" x14ac:dyDescent="0.25"/>
  <cols>
    <col min="1" max="1" width="7.28515625" style="23" customWidth="1"/>
    <col min="2" max="2" width="16" style="23" bestFit="1" customWidth="1"/>
    <col min="3" max="3" width="7" style="23" bestFit="1" customWidth="1"/>
    <col min="4" max="4" width="7.42578125" style="23" customWidth="1"/>
    <col min="5" max="5" width="10.140625" style="23" bestFit="1" customWidth="1"/>
    <col min="6" max="6" width="6.85546875" style="23" customWidth="1"/>
    <col min="7" max="7" width="8.42578125" style="23" bestFit="1" customWidth="1"/>
    <col min="8" max="8" width="10.85546875" style="23" customWidth="1"/>
    <col min="9" max="9" width="6.7109375" style="23" customWidth="1"/>
    <col min="10" max="12" width="8.42578125" style="23" bestFit="1" customWidth="1"/>
    <col min="13" max="13" width="10.140625" style="23" bestFit="1" customWidth="1"/>
    <col min="14" max="14" width="14.5703125" style="23" customWidth="1"/>
    <col min="15" max="16384" width="9.140625" style="23"/>
  </cols>
  <sheetData>
    <row r="1" spans="1:14" x14ac:dyDescent="0.25">
      <c r="A1" s="15" t="s">
        <v>0</v>
      </c>
      <c r="B1" s="15"/>
      <c r="C1" s="15"/>
      <c r="D1" s="15"/>
      <c r="E1" s="15"/>
      <c r="F1" s="21"/>
      <c r="G1" s="15"/>
      <c r="H1" s="15"/>
      <c r="I1" s="21"/>
      <c r="J1" s="15"/>
      <c r="K1" s="15"/>
      <c r="L1" s="15"/>
      <c r="M1" s="15"/>
      <c r="N1" s="15"/>
    </row>
    <row r="2" spans="1:14" x14ac:dyDescent="0.25">
      <c r="A2" s="24" t="s">
        <v>1</v>
      </c>
      <c r="B2" s="15"/>
      <c r="C2" s="15"/>
      <c r="D2" s="15"/>
      <c r="E2" s="15"/>
      <c r="F2" s="21"/>
      <c r="G2" s="15"/>
      <c r="H2" s="15"/>
      <c r="I2" s="21"/>
      <c r="J2" s="15"/>
      <c r="K2" s="15"/>
      <c r="L2" s="15"/>
      <c r="M2" s="15"/>
      <c r="N2" s="15"/>
    </row>
    <row r="3" spans="1:14" x14ac:dyDescent="0.25">
      <c r="A3" s="15"/>
      <c r="B3" s="15"/>
      <c r="C3" s="15"/>
      <c r="D3" s="15"/>
      <c r="E3" s="15"/>
      <c r="F3" s="21"/>
      <c r="G3" s="15"/>
      <c r="H3" s="15"/>
      <c r="I3" s="21"/>
      <c r="J3" s="15"/>
      <c r="K3" s="15"/>
      <c r="L3" s="15"/>
      <c r="M3" s="15"/>
      <c r="N3" s="15"/>
    </row>
    <row r="4" spans="1:14" ht="20.25" x14ac:dyDescent="0.3">
      <c r="A4" s="33" t="s">
        <v>45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x14ac:dyDescent="0.25">
      <c r="A5" s="15"/>
      <c r="B5" s="15"/>
      <c r="C5" s="15"/>
      <c r="D5" s="15"/>
      <c r="E5" s="15"/>
      <c r="F5" s="21"/>
      <c r="G5" s="15"/>
      <c r="H5" s="15"/>
      <c r="I5" s="21"/>
      <c r="J5" s="15"/>
      <c r="K5" s="15"/>
      <c r="L5" s="15"/>
      <c r="M5" s="15"/>
      <c r="N5" s="15"/>
    </row>
    <row r="6" spans="1:14" ht="35.25" customHeight="1" x14ac:dyDescent="0.25">
      <c r="A6" s="22" t="s">
        <v>2</v>
      </c>
      <c r="B6" s="35" t="s">
        <v>3</v>
      </c>
      <c r="C6" s="35"/>
      <c r="D6" s="14" t="s">
        <v>46</v>
      </c>
      <c r="E6" s="14" t="s">
        <v>5</v>
      </c>
      <c r="F6" s="14" t="s">
        <v>47</v>
      </c>
      <c r="G6" s="14" t="s">
        <v>7</v>
      </c>
      <c r="H6" s="14" t="s">
        <v>5</v>
      </c>
      <c r="I6" s="14" t="s">
        <v>47</v>
      </c>
      <c r="J6" s="14" t="s">
        <v>7</v>
      </c>
      <c r="K6" s="14" t="s">
        <v>44</v>
      </c>
      <c r="L6" s="14" t="s">
        <v>48</v>
      </c>
      <c r="M6" s="14" t="s">
        <v>49</v>
      </c>
      <c r="N6" s="22" t="s">
        <v>51</v>
      </c>
    </row>
    <row r="7" spans="1:14" ht="18.75" customHeight="1" x14ac:dyDescent="0.25">
      <c r="A7" s="16">
        <v>1</v>
      </c>
      <c r="B7" s="17" t="s">
        <v>8</v>
      </c>
      <c r="C7" s="18" t="s">
        <v>9</v>
      </c>
      <c r="D7" s="19">
        <v>4.5</v>
      </c>
      <c r="E7" s="20">
        <v>1150000</v>
      </c>
      <c r="F7" s="16">
        <v>4</v>
      </c>
      <c r="G7" s="20">
        <f t="shared" ref="G7:G23" si="0">ROUND(D7*E7*0.01*F7,-3)</f>
        <v>207000</v>
      </c>
      <c r="H7" s="20">
        <v>1210000</v>
      </c>
      <c r="I7" s="16">
        <v>8</v>
      </c>
      <c r="J7" s="20">
        <f t="shared" ref="J7:J23" si="1">ROUND(D7*H7*I7*0.01,-3)</f>
        <v>436000</v>
      </c>
      <c r="K7" s="20">
        <f t="shared" ref="K7:K23" si="2">G7+J7</f>
        <v>643000</v>
      </c>
      <c r="L7" s="20">
        <v>310000</v>
      </c>
      <c r="M7" s="20">
        <f>K7-L7</f>
        <v>333000</v>
      </c>
      <c r="N7" s="25"/>
    </row>
    <row r="8" spans="1:14" ht="18.75" customHeight="1" x14ac:dyDescent="0.25">
      <c r="A8" s="16">
        <v>2</v>
      </c>
      <c r="B8" s="17" t="s">
        <v>10</v>
      </c>
      <c r="C8" s="18" t="s">
        <v>11</v>
      </c>
      <c r="D8" s="19">
        <v>4.0599999999999996</v>
      </c>
      <c r="E8" s="20">
        <v>1150000</v>
      </c>
      <c r="F8" s="16">
        <v>4</v>
      </c>
      <c r="G8" s="20">
        <f t="shared" si="0"/>
        <v>187000</v>
      </c>
      <c r="H8" s="20">
        <v>1210000</v>
      </c>
      <c r="I8" s="16">
        <v>8</v>
      </c>
      <c r="J8" s="20">
        <f t="shared" si="1"/>
        <v>393000</v>
      </c>
      <c r="K8" s="20">
        <f t="shared" si="2"/>
        <v>580000</v>
      </c>
      <c r="L8" s="20">
        <v>280000</v>
      </c>
      <c r="M8" s="20">
        <f t="shared" ref="M8:M23" si="3">K8-L8</f>
        <v>300000</v>
      </c>
      <c r="N8" s="25"/>
    </row>
    <row r="9" spans="1:14" ht="18.75" customHeight="1" x14ac:dyDescent="0.25">
      <c r="A9" s="16">
        <v>3</v>
      </c>
      <c r="B9" s="17" t="s">
        <v>12</v>
      </c>
      <c r="C9" s="18" t="s">
        <v>13</v>
      </c>
      <c r="D9" s="19">
        <v>4.72</v>
      </c>
      <c r="E9" s="20">
        <v>1150000</v>
      </c>
      <c r="F9" s="16">
        <v>4</v>
      </c>
      <c r="G9" s="20">
        <f t="shared" si="0"/>
        <v>217000</v>
      </c>
      <c r="H9" s="20">
        <v>1210000</v>
      </c>
      <c r="I9" s="16">
        <v>8</v>
      </c>
      <c r="J9" s="20">
        <f t="shared" si="1"/>
        <v>457000</v>
      </c>
      <c r="K9" s="20">
        <f t="shared" si="2"/>
        <v>674000</v>
      </c>
      <c r="L9" s="20">
        <v>0</v>
      </c>
      <c r="M9" s="20">
        <f t="shared" si="3"/>
        <v>674000</v>
      </c>
      <c r="N9" s="25"/>
    </row>
    <row r="10" spans="1:14" ht="18.75" customHeight="1" x14ac:dyDescent="0.25">
      <c r="A10" s="16">
        <v>4</v>
      </c>
      <c r="B10" s="17" t="s">
        <v>14</v>
      </c>
      <c r="C10" s="18" t="s">
        <v>15</v>
      </c>
      <c r="D10" s="19">
        <v>4.74</v>
      </c>
      <c r="E10" s="20">
        <v>1150000</v>
      </c>
      <c r="F10" s="16">
        <v>4</v>
      </c>
      <c r="G10" s="20">
        <f t="shared" si="0"/>
        <v>218000</v>
      </c>
      <c r="H10" s="20">
        <v>1210000</v>
      </c>
      <c r="I10" s="16">
        <v>8</v>
      </c>
      <c r="J10" s="20">
        <f t="shared" si="1"/>
        <v>459000</v>
      </c>
      <c r="K10" s="20">
        <f t="shared" si="2"/>
        <v>677000</v>
      </c>
      <c r="L10" s="20">
        <v>328000</v>
      </c>
      <c r="M10" s="20">
        <f t="shared" si="3"/>
        <v>349000</v>
      </c>
      <c r="N10" s="25"/>
    </row>
    <row r="11" spans="1:14" ht="18.75" customHeight="1" x14ac:dyDescent="0.25">
      <c r="A11" s="16">
        <v>5</v>
      </c>
      <c r="B11" s="17" t="s">
        <v>16</v>
      </c>
      <c r="C11" s="18" t="s">
        <v>9</v>
      </c>
      <c r="D11" s="19">
        <v>3</v>
      </c>
      <c r="E11" s="20">
        <v>1150000</v>
      </c>
      <c r="F11" s="16">
        <v>4</v>
      </c>
      <c r="G11" s="20">
        <f t="shared" si="0"/>
        <v>138000</v>
      </c>
      <c r="H11" s="20">
        <v>1210000</v>
      </c>
      <c r="I11" s="16">
        <v>8</v>
      </c>
      <c r="J11" s="20">
        <f t="shared" si="1"/>
        <v>290000</v>
      </c>
      <c r="K11" s="20">
        <f t="shared" si="2"/>
        <v>428000</v>
      </c>
      <c r="L11" s="20">
        <v>207000</v>
      </c>
      <c r="M11" s="20">
        <f t="shared" si="3"/>
        <v>221000</v>
      </c>
      <c r="N11" s="25"/>
    </row>
    <row r="12" spans="1:14" ht="18.75" customHeight="1" x14ac:dyDescent="0.25">
      <c r="A12" s="16">
        <v>6</v>
      </c>
      <c r="B12" s="17" t="s">
        <v>17</v>
      </c>
      <c r="C12" s="18" t="s">
        <v>18</v>
      </c>
      <c r="D12" s="19">
        <v>3</v>
      </c>
      <c r="E12" s="20">
        <v>1150000</v>
      </c>
      <c r="F12" s="16">
        <v>4</v>
      </c>
      <c r="G12" s="20">
        <f t="shared" si="0"/>
        <v>138000</v>
      </c>
      <c r="H12" s="20">
        <v>1210000</v>
      </c>
      <c r="I12" s="16">
        <v>8</v>
      </c>
      <c r="J12" s="20">
        <f t="shared" si="1"/>
        <v>290000</v>
      </c>
      <c r="K12" s="20">
        <f t="shared" si="2"/>
        <v>428000</v>
      </c>
      <c r="L12" s="20">
        <v>207000</v>
      </c>
      <c r="M12" s="20">
        <f t="shared" si="3"/>
        <v>221000</v>
      </c>
      <c r="N12" s="25"/>
    </row>
    <row r="13" spans="1:14" ht="18.75" customHeight="1" x14ac:dyDescent="0.25">
      <c r="A13" s="16">
        <v>7</v>
      </c>
      <c r="B13" s="17" t="s">
        <v>19</v>
      </c>
      <c r="C13" s="18" t="s">
        <v>20</v>
      </c>
      <c r="D13" s="19">
        <v>3.33</v>
      </c>
      <c r="E13" s="20">
        <v>1150000</v>
      </c>
      <c r="F13" s="16">
        <v>4</v>
      </c>
      <c r="G13" s="20">
        <f t="shared" si="0"/>
        <v>153000</v>
      </c>
      <c r="H13" s="20">
        <v>1210000</v>
      </c>
      <c r="I13" s="16">
        <v>8</v>
      </c>
      <c r="J13" s="20">
        <f t="shared" si="1"/>
        <v>322000</v>
      </c>
      <c r="K13" s="20">
        <f t="shared" si="2"/>
        <v>475000</v>
      </c>
      <c r="L13" s="20">
        <v>228000</v>
      </c>
      <c r="M13" s="20">
        <f t="shared" si="3"/>
        <v>247000</v>
      </c>
      <c r="N13" s="25"/>
    </row>
    <row r="14" spans="1:14" ht="18.75" customHeight="1" x14ac:dyDescent="0.25">
      <c r="A14" s="16">
        <v>8</v>
      </c>
      <c r="B14" s="17" t="s">
        <v>21</v>
      </c>
      <c r="C14" s="18" t="s">
        <v>22</v>
      </c>
      <c r="D14" s="19">
        <v>3</v>
      </c>
      <c r="E14" s="20">
        <v>1150000</v>
      </c>
      <c r="F14" s="16">
        <v>4</v>
      </c>
      <c r="G14" s="20">
        <f t="shared" si="0"/>
        <v>138000</v>
      </c>
      <c r="H14" s="20">
        <v>1210000</v>
      </c>
      <c r="I14" s="16">
        <v>8</v>
      </c>
      <c r="J14" s="20">
        <f t="shared" si="1"/>
        <v>290000</v>
      </c>
      <c r="K14" s="20">
        <f t="shared" si="2"/>
        <v>428000</v>
      </c>
      <c r="L14" s="20">
        <v>207000</v>
      </c>
      <c r="M14" s="20">
        <f t="shared" si="3"/>
        <v>221000</v>
      </c>
      <c r="N14" s="25"/>
    </row>
    <row r="15" spans="1:14" ht="18.75" customHeight="1" x14ac:dyDescent="0.25">
      <c r="A15" s="16">
        <v>9</v>
      </c>
      <c r="B15" s="17" t="s">
        <v>23</v>
      </c>
      <c r="C15" s="18" t="s">
        <v>24</v>
      </c>
      <c r="D15" s="19">
        <v>2.68</v>
      </c>
      <c r="E15" s="20">
        <v>1150000</v>
      </c>
      <c r="F15" s="16">
        <v>4</v>
      </c>
      <c r="G15" s="20">
        <f t="shared" si="0"/>
        <v>123000</v>
      </c>
      <c r="H15" s="20">
        <v>1210000</v>
      </c>
      <c r="I15" s="16">
        <v>8</v>
      </c>
      <c r="J15" s="20">
        <f t="shared" si="1"/>
        <v>259000</v>
      </c>
      <c r="K15" s="20">
        <f t="shared" si="2"/>
        <v>382000</v>
      </c>
      <c r="L15" s="20">
        <v>185000</v>
      </c>
      <c r="M15" s="20">
        <f t="shared" si="3"/>
        <v>197000</v>
      </c>
      <c r="N15" s="25"/>
    </row>
    <row r="16" spans="1:14" ht="18.75" customHeight="1" x14ac:dyDescent="0.25">
      <c r="A16" s="16">
        <v>10</v>
      </c>
      <c r="B16" s="17" t="s">
        <v>25</v>
      </c>
      <c r="C16" s="18" t="s">
        <v>26</v>
      </c>
      <c r="D16" s="19">
        <v>6.7</v>
      </c>
      <c r="E16" s="20">
        <v>1150000</v>
      </c>
      <c r="F16" s="16">
        <v>4</v>
      </c>
      <c r="G16" s="20">
        <f t="shared" si="0"/>
        <v>308000</v>
      </c>
      <c r="H16" s="20">
        <v>1210000</v>
      </c>
      <c r="I16" s="16">
        <v>8</v>
      </c>
      <c r="J16" s="20">
        <f t="shared" si="1"/>
        <v>649000</v>
      </c>
      <c r="K16" s="20">
        <f t="shared" si="2"/>
        <v>957000</v>
      </c>
      <c r="L16" s="20">
        <v>463000</v>
      </c>
      <c r="M16" s="20">
        <f t="shared" si="3"/>
        <v>494000</v>
      </c>
      <c r="N16" s="25"/>
    </row>
    <row r="17" spans="1:14" ht="18.75" customHeight="1" x14ac:dyDescent="0.25">
      <c r="A17" s="16">
        <v>11</v>
      </c>
      <c r="B17" s="17" t="s">
        <v>27</v>
      </c>
      <c r="C17" s="18" t="s">
        <v>28</v>
      </c>
      <c r="D17" s="19">
        <v>4.32</v>
      </c>
      <c r="E17" s="20">
        <v>1150000</v>
      </c>
      <c r="F17" s="16">
        <v>4</v>
      </c>
      <c r="G17" s="20">
        <f t="shared" si="0"/>
        <v>199000</v>
      </c>
      <c r="H17" s="20">
        <v>1210000</v>
      </c>
      <c r="I17" s="16">
        <v>8</v>
      </c>
      <c r="J17" s="20">
        <f t="shared" si="1"/>
        <v>418000</v>
      </c>
      <c r="K17" s="20">
        <f t="shared" si="2"/>
        <v>617000</v>
      </c>
      <c r="L17" s="20">
        <v>299000</v>
      </c>
      <c r="M17" s="20">
        <f t="shared" si="3"/>
        <v>318000</v>
      </c>
      <c r="N17" s="25"/>
    </row>
    <row r="18" spans="1:14" ht="18.75" customHeight="1" x14ac:dyDescent="0.25">
      <c r="A18" s="16">
        <v>12</v>
      </c>
      <c r="B18" s="17" t="s">
        <v>29</v>
      </c>
      <c r="C18" s="18" t="s">
        <v>30</v>
      </c>
      <c r="D18" s="19">
        <v>3</v>
      </c>
      <c r="E18" s="20">
        <v>1150000</v>
      </c>
      <c r="F18" s="16">
        <v>4</v>
      </c>
      <c r="G18" s="20">
        <f t="shared" si="0"/>
        <v>138000</v>
      </c>
      <c r="H18" s="20">
        <v>1210000</v>
      </c>
      <c r="I18" s="16">
        <v>8</v>
      </c>
      <c r="J18" s="20">
        <f t="shared" si="1"/>
        <v>290000</v>
      </c>
      <c r="K18" s="20">
        <f t="shared" si="2"/>
        <v>428000</v>
      </c>
      <c r="L18" s="20">
        <v>0</v>
      </c>
      <c r="M18" s="20">
        <f t="shared" si="3"/>
        <v>428000</v>
      </c>
      <c r="N18" s="25"/>
    </row>
    <row r="19" spans="1:14" ht="18.75" customHeight="1" x14ac:dyDescent="0.25">
      <c r="A19" s="16">
        <v>13</v>
      </c>
      <c r="B19" s="17" t="s">
        <v>31</v>
      </c>
      <c r="C19" s="18" t="s">
        <v>32</v>
      </c>
      <c r="D19" s="19">
        <v>2.67</v>
      </c>
      <c r="E19" s="20">
        <v>1150000</v>
      </c>
      <c r="F19" s="16">
        <v>4</v>
      </c>
      <c r="G19" s="20">
        <f t="shared" si="0"/>
        <v>123000</v>
      </c>
      <c r="H19" s="20">
        <v>1210000</v>
      </c>
      <c r="I19" s="16">
        <v>8</v>
      </c>
      <c r="J19" s="20">
        <f t="shared" si="1"/>
        <v>258000</v>
      </c>
      <c r="K19" s="20">
        <f t="shared" si="2"/>
        <v>381000</v>
      </c>
      <c r="L19" s="20">
        <v>185000</v>
      </c>
      <c r="M19" s="20">
        <f t="shared" si="3"/>
        <v>196000</v>
      </c>
      <c r="N19" s="25"/>
    </row>
    <row r="20" spans="1:14" ht="18.75" customHeight="1" x14ac:dyDescent="0.25">
      <c r="A20" s="16">
        <v>14</v>
      </c>
      <c r="B20" s="17" t="s">
        <v>33</v>
      </c>
      <c r="C20" s="18" t="s">
        <v>34</v>
      </c>
      <c r="D20" s="19">
        <v>1.98</v>
      </c>
      <c r="E20" s="20">
        <v>2300000</v>
      </c>
      <c r="F20" s="16">
        <v>4</v>
      </c>
      <c r="G20" s="20">
        <f t="shared" si="0"/>
        <v>182000</v>
      </c>
      <c r="H20" s="20">
        <v>1210000</v>
      </c>
      <c r="I20" s="16">
        <v>8</v>
      </c>
      <c r="J20" s="20">
        <f t="shared" si="1"/>
        <v>192000</v>
      </c>
      <c r="K20" s="20">
        <f t="shared" si="2"/>
        <v>374000</v>
      </c>
      <c r="L20" s="20">
        <v>137000</v>
      </c>
      <c r="M20" s="20">
        <f t="shared" si="3"/>
        <v>237000</v>
      </c>
      <c r="N20" s="25"/>
    </row>
    <row r="21" spans="1:14" ht="18.75" customHeight="1" x14ac:dyDescent="0.25">
      <c r="A21" s="16">
        <v>15</v>
      </c>
      <c r="B21" s="17" t="s">
        <v>35</v>
      </c>
      <c r="C21" s="18" t="s">
        <v>36</v>
      </c>
      <c r="D21" s="19">
        <v>3.73</v>
      </c>
      <c r="E21" s="20">
        <v>1150000</v>
      </c>
      <c r="F21" s="16">
        <v>4</v>
      </c>
      <c r="G21" s="20">
        <f t="shared" si="0"/>
        <v>172000</v>
      </c>
      <c r="H21" s="20">
        <v>1210000</v>
      </c>
      <c r="I21" s="16">
        <v>8</v>
      </c>
      <c r="J21" s="20">
        <f t="shared" si="1"/>
        <v>361000</v>
      </c>
      <c r="K21" s="20">
        <f t="shared" si="2"/>
        <v>533000</v>
      </c>
      <c r="L21" s="20">
        <v>258000</v>
      </c>
      <c r="M21" s="20">
        <f t="shared" si="3"/>
        <v>275000</v>
      </c>
      <c r="N21" s="25"/>
    </row>
    <row r="22" spans="1:14" ht="18.75" customHeight="1" x14ac:dyDescent="0.25">
      <c r="A22" s="16">
        <v>16</v>
      </c>
      <c r="B22" s="17" t="s">
        <v>37</v>
      </c>
      <c r="C22" s="18" t="s">
        <v>38</v>
      </c>
      <c r="D22" s="19">
        <v>3.33</v>
      </c>
      <c r="E22" s="20">
        <v>1150000</v>
      </c>
      <c r="F22" s="16">
        <v>4</v>
      </c>
      <c r="G22" s="20">
        <f t="shared" si="0"/>
        <v>153000</v>
      </c>
      <c r="H22" s="20">
        <v>1210000</v>
      </c>
      <c r="I22" s="16">
        <v>8</v>
      </c>
      <c r="J22" s="20">
        <f t="shared" si="1"/>
        <v>322000</v>
      </c>
      <c r="K22" s="20">
        <f t="shared" si="2"/>
        <v>475000</v>
      </c>
      <c r="L22" s="20">
        <v>228000</v>
      </c>
      <c r="M22" s="20">
        <f t="shared" si="3"/>
        <v>247000</v>
      </c>
      <c r="N22" s="25"/>
    </row>
    <row r="23" spans="1:14" ht="18.75" customHeight="1" x14ac:dyDescent="0.25">
      <c r="A23" s="16">
        <v>17</v>
      </c>
      <c r="B23" s="17" t="s">
        <v>39</v>
      </c>
      <c r="C23" s="18" t="s">
        <v>40</v>
      </c>
      <c r="D23" s="19">
        <v>2.67</v>
      </c>
      <c r="E23" s="20">
        <v>1150000</v>
      </c>
      <c r="F23" s="16">
        <v>4</v>
      </c>
      <c r="G23" s="20">
        <f t="shared" si="0"/>
        <v>123000</v>
      </c>
      <c r="H23" s="20">
        <v>1210000</v>
      </c>
      <c r="I23" s="16">
        <v>8</v>
      </c>
      <c r="J23" s="20">
        <f t="shared" si="1"/>
        <v>258000</v>
      </c>
      <c r="K23" s="20">
        <f t="shared" si="2"/>
        <v>381000</v>
      </c>
      <c r="L23" s="20">
        <v>185000</v>
      </c>
      <c r="M23" s="20">
        <f t="shared" si="3"/>
        <v>196000</v>
      </c>
      <c r="N23" s="25"/>
    </row>
    <row r="24" spans="1:14" ht="18.75" customHeight="1" x14ac:dyDescent="0.25">
      <c r="A24" s="38" t="s">
        <v>41</v>
      </c>
      <c r="B24" s="39"/>
      <c r="C24" s="39"/>
      <c r="D24" s="39"/>
      <c r="E24" s="39"/>
      <c r="F24" s="40"/>
      <c r="G24" s="41">
        <f>SUM(K7:K23)</f>
        <v>8861000</v>
      </c>
      <c r="H24" s="42"/>
      <c r="I24" s="42"/>
      <c r="J24" s="42"/>
      <c r="K24" s="43"/>
      <c r="L24" s="25"/>
      <c r="M24" s="26">
        <f>SUM(M7:M23)</f>
        <v>5154000</v>
      </c>
      <c r="N24" s="25"/>
    </row>
    <row r="25" spans="1:14" ht="18.75" customHeight="1" x14ac:dyDescent="0.25">
      <c r="A25" s="38" t="s">
        <v>43</v>
      </c>
      <c r="B25" s="39"/>
      <c r="C25" s="39"/>
      <c r="D25" s="39"/>
      <c r="E25" s="39"/>
      <c r="F25" s="40"/>
      <c r="G25" s="41">
        <f>ROUND(0.7*G24,-3)</f>
        <v>6203000</v>
      </c>
      <c r="H25" s="42"/>
      <c r="I25" s="42"/>
      <c r="J25" s="42"/>
      <c r="K25" s="43"/>
      <c r="L25" s="25"/>
      <c r="M25" s="25"/>
      <c r="N25" s="25"/>
    </row>
    <row r="26" spans="1:14" ht="18.75" customHeight="1" x14ac:dyDescent="0.25">
      <c r="A26" s="38" t="s">
        <v>42</v>
      </c>
      <c r="B26" s="39"/>
      <c r="C26" s="39"/>
      <c r="D26" s="39"/>
      <c r="E26" s="39"/>
      <c r="F26" s="40"/>
      <c r="G26" s="41">
        <f>ROUND(0.3*G24,-3)</f>
        <v>2658000</v>
      </c>
      <c r="H26" s="42"/>
      <c r="I26" s="42"/>
      <c r="J26" s="42"/>
      <c r="K26" s="43"/>
      <c r="L26" s="25"/>
      <c r="M26" s="25"/>
      <c r="N26" s="25"/>
    </row>
    <row r="27" spans="1:14" x14ac:dyDescent="0.25">
      <c r="A27" s="15"/>
      <c r="B27" s="15"/>
      <c r="C27" s="15"/>
      <c r="D27" s="15"/>
      <c r="E27" s="15"/>
      <c r="F27" s="21"/>
      <c r="G27" s="15"/>
      <c r="H27" s="15"/>
      <c r="I27" s="21"/>
      <c r="J27" s="15"/>
      <c r="K27" s="15"/>
      <c r="L27" s="15"/>
      <c r="M27" s="15"/>
      <c r="N27" s="15"/>
    </row>
    <row r="28" spans="1:14" x14ac:dyDescent="0.25">
      <c r="A28" s="15"/>
      <c r="B28" s="15"/>
      <c r="C28" s="15"/>
      <c r="D28" s="15"/>
      <c r="E28" s="15"/>
      <c r="F28" s="21"/>
      <c r="G28" s="15"/>
      <c r="H28" s="15"/>
      <c r="I28" s="21"/>
      <c r="J28" s="15"/>
      <c r="K28" s="15"/>
      <c r="L28" s="15"/>
      <c r="M28" s="15"/>
      <c r="N28" s="15"/>
    </row>
    <row r="29" spans="1:14" x14ac:dyDescent="0.25">
      <c r="A29" s="15"/>
      <c r="B29" s="15"/>
      <c r="C29" s="15"/>
      <c r="D29" s="15"/>
      <c r="E29" s="15"/>
      <c r="F29" s="21"/>
      <c r="G29" s="15"/>
      <c r="H29" s="15"/>
      <c r="I29" s="21"/>
      <c r="J29" s="15"/>
      <c r="K29" s="15"/>
      <c r="L29" s="15"/>
      <c r="M29" s="15"/>
      <c r="N29" s="15"/>
    </row>
    <row r="30" spans="1:14" x14ac:dyDescent="0.25">
      <c r="A30" s="15"/>
      <c r="B30" s="15"/>
      <c r="C30" s="15"/>
      <c r="D30" s="15"/>
      <c r="E30" s="15"/>
      <c r="F30" s="21"/>
      <c r="G30" s="15"/>
      <c r="H30" s="15"/>
      <c r="I30" s="21"/>
      <c r="J30" s="15"/>
      <c r="K30" s="15"/>
      <c r="L30" s="15"/>
      <c r="M30" s="15"/>
      <c r="N30" s="15"/>
    </row>
    <row r="31" spans="1:14" x14ac:dyDescent="0.25">
      <c r="A31" s="15"/>
      <c r="B31" s="15"/>
      <c r="C31" s="15"/>
      <c r="D31" s="15"/>
      <c r="E31" s="15"/>
      <c r="F31" s="21"/>
      <c r="G31" s="15"/>
      <c r="H31" s="15"/>
      <c r="I31" s="21"/>
      <c r="J31" s="15"/>
      <c r="K31" s="15"/>
      <c r="L31" s="15"/>
      <c r="M31" s="15"/>
      <c r="N31" s="15"/>
    </row>
    <row r="32" spans="1:14" x14ac:dyDescent="0.25">
      <c r="A32" s="15"/>
      <c r="B32" s="15"/>
      <c r="C32" s="15"/>
      <c r="D32" s="15"/>
      <c r="E32" s="15"/>
      <c r="F32" s="21"/>
      <c r="G32" s="15"/>
      <c r="H32" s="15"/>
      <c r="I32" s="21"/>
      <c r="J32" s="15"/>
      <c r="K32" s="15"/>
      <c r="L32" s="15"/>
      <c r="M32" s="15"/>
      <c r="N32" s="15"/>
    </row>
    <row r="33" spans="1:14" x14ac:dyDescent="0.25">
      <c r="A33" s="15"/>
      <c r="B33" s="15"/>
      <c r="C33" s="15"/>
      <c r="D33" s="15"/>
      <c r="E33" s="15"/>
      <c r="F33" s="21"/>
      <c r="G33" s="15"/>
      <c r="H33" s="15"/>
      <c r="I33" s="21"/>
      <c r="J33" s="15"/>
      <c r="K33" s="15"/>
      <c r="L33" s="15"/>
      <c r="M33" s="15"/>
      <c r="N33" s="15"/>
    </row>
    <row r="34" spans="1:14" x14ac:dyDescent="0.25">
      <c r="A34" s="15"/>
      <c r="B34" s="15"/>
      <c r="C34" s="15"/>
      <c r="D34" s="15"/>
      <c r="E34" s="15"/>
      <c r="F34" s="21"/>
      <c r="G34" s="15"/>
      <c r="H34" s="15"/>
      <c r="I34" s="21"/>
      <c r="J34" s="15"/>
      <c r="K34" s="15"/>
      <c r="L34" s="15"/>
      <c r="M34" s="15"/>
      <c r="N34" s="15"/>
    </row>
    <row r="35" spans="1:14" x14ac:dyDescent="0.25">
      <c r="A35" s="15"/>
      <c r="B35" s="15"/>
      <c r="C35" s="15"/>
      <c r="D35" s="15"/>
      <c r="E35" s="15"/>
      <c r="F35" s="21"/>
      <c r="G35" s="15"/>
      <c r="H35" s="15"/>
      <c r="I35" s="21"/>
      <c r="J35" s="15"/>
      <c r="K35" s="15"/>
      <c r="L35" s="15"/>
      <c r="M35" s="15"/>
      <c r="N35" s="15"/>
    </row>
    <row r="36" spans="1:14" x14ac:dyDescent="0.25">
      <c r="A36" s="15"/>
      <c r="B36" s="15"/>
      <c r="C36" s="15"/>
      <c r="D36" s="15"/>
      <c r="E36" s="15"/>
      <c r="F36" s="21"/>
      <c r="G36" s="15"/>
      <c r="H36" s="15"/>
      <c r="I36" s="21"/>
      <c r="J36" s="15"/>
      <c r="K36" s="15"/>
      <c r="L36" s="15"/>
      <c r="M36" s="15"/>
      <c r="N36" s="15"/>
    </row>
    <row r="37" spans="1:14" x14ac:dyDescent="0.25">
      <c r="A37" s="15"/>
      <c r="B37" s="15"/>
      <c r="C37" s="15"/>
      <c r="D37" s="15"/>
      <c r="E37" s="15"/>
      <c r="F37" s="21"/>
      <c r="G37" s="15"/>
      <c r="H37" s="15"/>
      <c r="I37" s="21"/>
      <c r="J37" s="15"/>
      <c r="K37" s="15"/>
      <c r="L37" s="15"/>
      <c r="M37" s="15"/>
      <c r="N37" s="15"/>
    </row>
    <row r="38" spans="1:14" x14ac:dyDescent="0.25">
      <c r="A38" s="15"/>
      <c r="B38" s="15"/>
      <c r="C38" s="15"/>
      <c r="D38" s="15"/>
      <c r="E38" s="15"/>
      <c r="F38" s="21"/>
      <c r="G38" s="15"/>
      <c r="H38" s="15"/>
      <c r="I38" s="21"/>
      <c r="J38" s="15"/>
      <c r="K38" s="15"/>
      <c r="L38" s="15"/>
      <c r="M38" s="15"/>
      <c r="N38" s="15"/>
    </row>
    <row r="39" spans="1:14" x14ac:dyDescent="0.25">
      <c r="A39" s="15"/>
      <c r="B39" s="15"/>
      <c r="C39" s="15"/>
      <c r="D39" s="15"/>
      <c r="E39" s="15"/>
      <c r="F39" s="21"/>
      <c r="G39" s="15"/>
      <c r="H39" s="15"/>
      <c r="I39" s="21"/>
      <c r="J39" s="15"/>
      <c r="K39" s="15"/>
      <c r="L39" s="15"/>
      <c r="M39" s="15"/>
      <c r="N39" s="15"/>
    </row>
    <row r="40" spans="1:14" x14ac:dyDescent="0.25">
      <c r="A40" s="15"/>
      <c r="B40" s="15"/>
      <c r="C40" s="15"/>
      <c r="D40" s="15"/>
      <c r="E40" s="15"/>
      <c r="F40" s="21"/>
      <c r="G40" s="15"/>
      <c r="H40" s="15"/>
      <c r="I40" s="21"/>
      <c r="J40" s="15"/>
      <c r="K40" s="15"/>
      <c r="L40" s="15"/>
      <c r="M40" s="15"/>
      <c r="N40" s="15"/>
    </row>
  </sheetData>
  <mergeCells count="8">
    <mergeCell ref="A4:N4"/>
    <mergeCell ref="A25:F25"/>
    <mergeCell ref="A26:F26"/>
    <mergeCell ref="B6:C6"/>
    <mergeCell ref="A24:F24"/>
    <mergeCell ref="G24:K24"/>
    <mergeCell ref="G25:K25"/>
    <mergeCell ref="G26:K26"/>
  </mergeCells>
  <pageMargins left="0.61458333333333337" right="0.45" top="0.5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bienphongvnn</dc:creator>
  <cp:lastModifiedBy>Windows User</cp:lastModifiedBy>
  <cp:lastPrinted>2017-10-24T08:19:06Z</cp:lastPrinted>
  <dcterms:created xsi:type="dcterms:W3CDTF">2015-12-02T03:09:13Z</dcterms:created>
  <dcterms:modified xsi:type="dcterms:W3CDTF">2017-12-08T02:56:18Z</dcterms:modified>
</cp:coreProperties>
</file>