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guye\OneDrive\Desktop\Deadline\"/>
    </mc:Choice>
  </mc:AlternateContent>
  <xr:revisionPtr revIDLastSave="0" documentId="13_ncr:1_{05B0C917-B7C8-4DB4-98E4-20302525575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est report " sheetId="1" r:id="rId1"/>
    <sheet name="Display Drinks Function" sheetId="11" r:id="rId2"/>
    <sheet name="Order Processing Function" sheetId="21" r:id="rId3"/>
    <sheet name="Prepare Drink Function " sheetId="20" r:id="rId4"/>
    <sheet name="Cashier Processing Function" sheetId="22" r:id="rId5"/>
    <sheet name="Receive Bill Feature" sheetId="2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21" l="1"/>
  <c r="F6" i="21"/>
  <c r="E8" i="21"/>
  <c r="E6" i="21"/>
  <c r="D8" i="21"/>
  <c r="D6" i="21"/>
  <c r="B12" i="25"/>
  <c r="B12" i="22"/>
  <c r="C12" i="25"/>
  <c r="C13" i="22"/>
  <c r="C16" i="22"/>
  <c r="B16" i="22"/>
  <c r="C15" i="22"/>
  <c r="B15" i="22"/>
  <c r="C14" i="22"/>
  <c r="B14" i="22"/>
  <c r="C12" i="22"/>
  <c r="C12" i="20"/>
  <c r="B13" i="22"/>
  <c r="B12" i="20"/>
  <c r="B13" i="20"/>
  <c r="G8" i="25" l="1"/>
  <c r="F8" i="25"/>
  <c r="E8" i="25"/>
  <c r="D8" i="25"/>
  <c r="C8" i="25"/>
  <c r="G6" i="25"/>
  <c r="F6" i="25"/>
  <c r="E6" i="25"/>
  <c r="D6" i="25"/>
  <c r="C6" i="25"/>
  <c r="C18" i="20" l="1"/>
  <c r="B18" i="20"/>
  <c r="B17" i="20"/>
  <c r="C17" i="20"/>
  <c r="C14" i="21"/>
  <c r="B14" i="21"/>
  <c r="C8" i="21"/>
  <c r="C6" i="21"/>
  <c r="C12" i="21"/>
  <c r="B12" i="21"/>
  <c r="C13" i="20"/>
  <c r="G8" i="22" l="1"/>
  <c r="F8" i="22"/>
  <c r="E8" i="22"/>
  <c r="D8" i="22"/>
  <c r="C8" i="22"/>
  <c r="G6" i="22"/>
  <c r="F6" i="22"/>
  <c r="E6" i="22"/>
  <c r="D6" i="22"/>
  <c r="C6" i="22"/>
  <c r="C13" i="21"/>
  <c r="B13" i="21"/>
  <c r="G8" i="21"/>
  <c r="G6" i="21"/>
  <c r="C16" i="11"/>
  <c r="B16" i="11"/>
  <c r="C15" i="11"/>
  <c r="B15" i="11"/>
  <c r="C14" i="11"/>
  <c r="B14" i="11"/>
  <c r="C13" i="11"/>
  <c r="B13" i="11"/>
  <c r="C12" i="11"/>
  <c r="B12" i="11"/>
  <c r="G8" i="11"/>
  <c r="F8" i="11"/>
  <c r="E8" i="11"/>
  <c r="D8" i="11"/>
  <c r="C8" i="11"/>
  <c r="G6" i="11"/>
  <c r="F6" i="11"/>
  <c r="E6" i="11"/>
  <c r="D6" i="11"/>
  <c r="C6" i="11"/>
  <c r="C14" i="20" l="1"/>
  <c r="B14" i="20"/>
  <c r="G8" i="20"/>
  <c r="F8" i="20"/>
  <c r="E8" i="20"/>
  <c r="D8" i="20"/>
  <c r="C8" i="20"/>
  <c r="G6" i="20"/>
  <c r="F6" i="20"/>
  <c r="E6" i="20"/>
  <c r="D6" i="20"/>
  <c r="C6" i="20"/>
</calcChain>
</file>

<file path=xl/sharedStrings.xml><?xml version="1.0" encoding="utf-8"?>
<sst xmlns="http://schemas.openxmlformats.org/spreadsheetml/2006/main" count="332" uniqueCount="128">
  <si>
    <t>Test report</t>
  </si>
  <si>
    <t>Project Name</t>
  </si>
  <si>
    <t>Stage</t>
  </si>
  <si>
    <t>Project Code</t>
  </si>
  <si>
    <t>Test Environment Setup Description</t>
  </si>
  <si>
    <t>Tester</t>
  </si>
  <si>
    <t>Test Result</t>
  </si>
  <si>
    <t>PASS</t>
  </si>
  <si>
    <t>FAIL</t>
  </si>
  <si>
    <t>SKIPPED</t>
  </si>
  <si>
    <t>NOT IMPLEMENTED</t>
  </si>
  <si>
    <t>No</t>
  </si>
  <si>
    <t>Testcase ID</t>
  </si>
  <si>
    <t>Function Name</t>
  </si>
  <si>
    <t>Sheet Name</t>
  </si>
  <si>
    <t>Create Date</t>
  </si>
  <si>
    <r>
      <t>Note:</t>
    </r>
    <r>
      <rPr>
        <i/>
        <sz val="13"/>
        <color theme="1"/>
        <rFont val="Times New Roman"/>
        <family val="1"/>
      </rPr>
      <t xml:space="preserve"> X is Number</t>
    </r>
  </si>
  <si>
    <t>Module</t>
  </si>
  <si>
    <t>Code</t>
  </si>
  <si>
    <t>Check requirement</t>
  </si>
  <si>
    <t>Status</t>
  </si>
  <si>
    <t>TOTAL</t>
  </si>
  <si>
    <t>Not Implemented</t>
  </si>
  <si>
    <t>Re-test Status</t>
  </si>
  <si>
    <t>STT</t>
  </si>
  <si>
    <t>Test case ID</t>
  </si>
  <si>
    <t>Requirements ID</t>
  </si>
  <si>
    <t>Test case decription</t>
  </si>
  <si>
    <t>Pre  - Condition</t>
  </si>
  <si>
    <t>Step</t>
  </si>
  <si>
    <t>Data</t>
  </si>
  <si>
    <t>Excepted Result</t>
  </si>
  <si>
    <t>Test Date</t>
  </si>
  <si>
    <t>Actual Result</t>
  </si>
  <si>
    <t>Re-test Date</t>
  </si>
  <si>
    <t>Re-test Result</t>
  </si>
  <si>
    <t>Phan Anh Tuan</t>
  </si>
  <si>
    <t>Chau Ngoc Huy</t>
  </si>
  <si>
    <t>Receive Bill Feature</t>
  </si>
  <si>
    <t>VM - X</t>
  </si>
  <si>
    <t>VM</t>
  </si>
  <si>
    <t>Assign to</t>
  </si>
  <si>
    <t>Display Drinks Function</t>
  </si>
  <si>
    <t>Order Processing Function</t>
  </si>
  <si>
    <t xml:space="preserve">Prepare Drink Function </t>
  </si>
  <si>
    <t>Cashier Processing Function</t>
  </si>
  <si>
    <t>Cashier</t>
  </si>
  <si>
    <t>Order</t>
  </si>
  <si>
    <t>Preparation</t>
  </si>
  <si>
    <t>UC - X</t>
  </si>
  <si>
    <t>RP - X</t>
  </si>
  <si>
    <t>LmhT - X</t>
  </si>
  <si>
    <t>plS - X</t>
  </si>
  <si>
    <t>Coffee Shop Management System</t>
  </si>
  <si>
    <t>Lee Huu Quyen</t>
  </si>
  <si>
    <t>Nguyen Dinh Phi</t>
  </si>
  <si>
    <t>Than Quang Huy</t>
  </si>
  <si>
    <t>Tran Nguyen Huu Trong</t>
  </si>
  <si>
    <t>plS</t>
  </si>
  <si>
    <t>System is operational</t>
  </si>
  <si>
    <t>Open the Order section</t>
  </si>
  <si>
    <t>List of drinks with prices is displayed</t>
  </si>
  <si>
    <t>Confirm that the displayed drinks are updated when new drinks are added</t>
  </si>
  <si>
    <t>New drinks are added to the system</t>
  </si>
  <si>
    <t>The updated list of drinks, including the newly added ones, is displayed.</t>
  </si>
  <si>
    <t>Validate that the prices of the drinks are correctly displayed</t>
  </si>
  <si>
    <t>The system is operational</t>
  </si>
  <si>
    <t>Prices of each drink match the predefined values</t>
  </si>
  <si>
    <t>Ensure that the display is responsive to changes in drink availability</t>
  </si>
  <si>
    <t>Drinks are marked as unavailable</t>
  </si>
  <si>
    <t>Unavailable drinks are clearly indicated in the display</t>
  </si>
  <si>
    <t>Verify that the display is user-friendly and easy to navigate.</t>
  </si>
  <si>
    <t>The user interface is intuitive, allowing easy selection of drinks</t>
  </si>
  <si>
    <t>LmhT</t>
  </si>
  <si>
    <t>Confirm that diners can successfully place an order</t>
  </si>
  <si>
    <t>The system is in the Order section, and drinks are available for selection</t>
  </si>
  <si>
    <r>
      <t>1. Select a drink and specify the quantity using the touchscreen</t>
    </r>
    <r>
      <rPr>
        <b/>
        <sz val="13"/>
        <color theme="1"/>
        <rFont val="Times New Roman"/>
        <family val="1"/>
      </rPr>
      <t xml:space="preserve">
</t>
    </r>
    <r>
      <rPr>
        <sz val="13"/>
        <color theme="1"/>
        <rFont val="Times New Roman"/>
        <family val="1"/>
      </rPr>
      <t>2. Confirm the order</t>
    </r>
  </si>
  <si>
    <t>The system registers the order, and the chosen drink appears in the preparation queue</t>
  </si>
  <si>
    <t>Validate that the system accurately reflects the ordered quantity</t>
  </si>
  <si>
    <t>The system is in the Order section</t>
  </si>
  <si>
    <t>The system records the specified quantity for the ordered drink</t>
  </si>
  <si>
    <t>Ensure that diners can easily modify their order before confirmation</t>
  </si>
  <si>
    <t>The system is in the Order section, and a drink is selected</t>
  </si>
  <si>
    <r>
      <t>1. Change the quantity or deselect the chosen drink</t>
    </r>
    <r>
      <rPr>
        <b/>
        <sz val="13"/>
        <color theme="1"/>
        <rFont val="Times New Roman"/>
        <family val="1"/>
      </rPr>
      <t xml:space="preserve">
</t>
    </r>
    <r>
      <rPr>
        <sz val="13"/>
        <color theme="1"/>
        <rFont val="Times New Roman"/>
        <family val="1"/>
      </rPr>
      <t>2. Confirm the modified order</t>
    </r>
  </si>
  <si>
    <t>The system updates the order details based on the modifications</t>
  </si>
  <si>
    <t>Confirm that drinks are prepared correctly by the bartender</t>
  </si>
  <si>
    <t>Food Registration Featue</t>
  </si>
  <si>
    <t>An order is placed and appears in the preparation queue</t>
  </si>
  <si>
    <t>1.Go to the Preparation section
2. Confirm the preparation of the specified drink</t>
  </si>
  <si>
    <t xml:space="preserve"> The system updates the status of the prepared drink, and the bartender receives a confirmation</t>
  </si>
  <si>
    <t>RP</t>
  </si>
  <si>
    <t>Validate the system's response when attempting to prepare an already prepared drink</t>
  </si>
  <si>
    <t>A drink is marked as prepared</t>
  </si>
  <si>
    <t>1. Go to the Preparation section
2. Attempt to confirm the preparation of the same drink</t>
  </si>
  <si>
    <t>The system displays a message indicating that the drink is already prepared</t>
  </si>
  <si>
    <t>Confirm that the preparation queue is updated in real-time</t>
  </si>
  <si>
    <t>An order is placed, and the preparation queue is empty</t>
  </si>
  <si>
    <t>1. Place an order
2. Check the Preparation section</t>
  </si>
  <si>
    <t>The newly placed order is immediately visible in the preparation queue</t>
  </si>
  <si>
    <t>Validate that the cashier can process a customer's payment accurately</t>
  </si>
  <si>
    <t>The customer has finished drinking, and the order is processed by the bartender</t>
  </si>
  <si>
    <t>1. Go to the Cashier section
2. Enter the table number and process the payment</t>
  </si>
  <si>
    <t>The cashier system calculates the correct amount, processes the payment, and updates the sales information</t>
  </si>
  <si>
    <t>Confirm that the cashier system handles partial payments correctly</t>
  </si>
  <si>
    <t>The customer indicates an intention to make a partial payment</t>
  </si>
  <si>
    <t>1. Go to the Cashier section
2. Enter the table number and process a partial payment</t>
  </si>
  <si>
    <t>The system accurately calculates the remaining amount and updates the sales information</t>
  </si>
  <si>
    <t>Validate that the cashier system can handle different payment methods (cash, card)</t>
  </si>
  <si>
    <t>The customer is ready to pay, and multiple payment options are available</t>
  </si>
  <si>
    <t>1. Go to the Cashier section
2. Enter the table number and process the payment using cash
3. Repeat the process using a card</t>
  </si>
  <si>
    <t>The system accurately processes payments using both cash and card methods</t>
  </si>
  <si>
    <t>Validate that the cashier system generates accurate change amounts</t>
  </si>
  <si>
    <t>The customer has paid an amount greater than the total bill</t>
  </si>
  <si>
    <t>1. Go to the Cashier section
2. Enter the table number and process the payment with excess amount</t>
  </si>
  <si>
    <t>The system calculates the correct change to be returned to the customer</t>
  </si>
  <si>
    <t>Validate that the cashier system can handle different payment methods (cash, card).</t>
  </si>
  <si>
    <t>1. Go to the Cashier section
2. Enter the table number and process the payment using cash 3.Repeat the process using a card</t>
  </si>
  <si>
    <t>Confirm that the cashier can apply discounts or promotional offers correctly</t>
  </si>
  <si>
    <t>The customer is eligible for a discount or promotional offer</t>
  </si>
  <si>
    <t>The system updates the total amount after applying the discount or promotional offer</t>
  </si>
  <si>
    <t>1. Go to the Cashier section
2. Enter the table number and apply the discount or promotional offer</t>
  </si>
  <si>
    <t>UC</t>
  </si>
  <si>
    <t>Confirm that diners can view the current bill, including ordered drinks and total amount</t>
  </si>
  <si>
    <t>The customer has placed an order, and the bartender has confirmed drink preparation</t>
  </si>
  <si>
    <t>1. Go to the Order section
2. View the current bill</t>
  </si>
  <si>
    <t xml:space="preserve"> The system displays an accurate summary of ordered drinks and the total amount due</t>
  </si>
  <si>
    <t>Sprint 5</t>
  </si>
  <si>
    <t>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</si>
</sst>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name val="Arial"/>
      <family val="2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4"/>
      <name val="Times New Roman"/>
      <family val="1"/>
    </font>
    <font>
      <b/>
      <i/>
      <u/>
      <sz val="13"/>
      <color theme="1"/>
      <name val="Times New Roman"/>
      <family val="1"/>
    </font>
    <font>
      <b/>
      <sz val="13"/>
      <name val="Times New Roman"/>
      <family val="1"/>
    </font>
    <font>
      <sz val="13"/>
      <color rgb="FF000000"/>
      <name val="Times New Roman"/>
      <family val="1"/>
    </font>
    <font>
      <sz val="11"/>
      <color theme="1"/>
      <name val="Calibri"/>
      <scheme val="minor"/>
    </font>
    <font>
      <sz val="13"/>
      <color theme="1"/>
      <name val="Times New Roman"/>
    </font>
  </fonts>
  <fills count="10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rgb="FFFFC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5" fillId="0" borderId="0"/>
    <xf numFmtId="0" fontId="1" fillId="0" borderId="0"/>
  </cellStyleXfs>
  <cellXfs count="8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0" borderId="4" xfId="0" applyFont="1" applyBorder="1" applyAlignment="1">
      <alignment vertical="top" wrapText="1"/>
    </xf>
    <xf numFmtId="0" fontId="7" fillId="6" borderId="4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8" fillId="0" borderId="4" xfId="0" applyFont="1" applyBorder="1" applyAlignment="1">
      <alignment horizontal="center"/>
    </xf>
    <xf numFmtId="0" fontId="12" fillId="0" borderId="0" xfId="0" applyFont="1"/>
    <xf numFmtId="0" fontId="0" fillId="0" borderId="0" xfId="0" applyAlignment="1">
      <alignment horizontal="center"/>
    </xf>
    <xf numFmtId="0" fontId="5" fillId="7" borderId="4" xfId="0" applyFont="1" applyFill="1" applyBorder="1"/>
    <xf numFmtId="0" fontId="5" fillId="7" borderId="4" xfId="0" applyFont="1" applyFill="1" applyBorder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0" xfId="0" applyFont="1"/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top"/>
    </xf>
    <xf numFmtId="15" fontId="8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/>
    <xf numFmtId="0" fontId="3" fillId="6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4" fillId="0" borderId="4" xfId="0" applyFont="1" applyBorder="1"/>
    <xf numFmtId="0" fontId="3" fillId="8" borderId="4" xfId="0" applyFont="1" applyFill="1" applyBorder="1" applyAlignment="1">
      <alignment horizontal="left" vertical="center" wrapText="1"/>
    </xf>
    <xf numFmtId="0" fontId="3" fillId="8" borderId="4" xfId="0" applyFont="1" applyFill="1" applyBorder="1" applyAlignment="1">
      <alignment vertical="center" wrapText="1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top"/>
    </xf>
    <xf numFmtId="15" fontId="2" fillId="0" borderId="4" xfId="0" applyNumberFormat="1" applyFont="1" applyBorder="1" applyAlignment="1">
      <alignment horizontal="center" vertical="center"/>
    </xf>
    <xf numFmtId="15" fontId="16" fillId="0" borderId="11" xfId="1" applyNumberFormat="1" applyFont="1" applyBorder="1"/>
    <xf numFmtId="15" fontId="16" fillId="0" borderId="11" xfId="1" applyNumberFormat="1" applyFont="1" applyBorder="1" applyAlignment="1">
      <alignment horizontal="center" vertical="center" wrapText="1"/>
    </xf>
    <xf numFmtId="0" fontId="16" fillId="0" borderId="11" xfId="1" applyFont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15" fontId="16" fillId="0" borderId="11" xfId="1" applyNumberFormat="1" applyFont="1" applyBorder="1" applyAlignment="1">
      <alignment horizontal="center" vertical="center" wrapText="1"/>
    </xf>
    <xf numFmtId="0" fontId="16" fillId="0" borderId="11" xfId="1" applyFont="1" applyBorder="1" applyAlignment="1">
      <alignment horizontal="center" vertical="center"/>
    </xf>
    <xf numFmtId="15" fontId="2" fillId="0" borderId="11" xfId="2" applyNumberFormat="1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/>
    </xf>
    <xf numFmtId="0" fontId="2" fillId="0" borderId="0" xfId="2" applyFont="1"/>
    <xf numFmtId="0" fontId="2" fillId="0" borderId="11" xfId="2" applyFont="1" applyBorder="1" applyAlignment="1">
      <alignment horizontal="center" vertical="center"/>
    </xf>
    <xf numFmtId="0" fontId="2" fillId="0" borderId="11" xfId="2" applyFont="1" applyBorder="1" applyAlignment="1">
      <alignment horizontal="center" vertical="center" wrapText="1"/>
    </xf>
    <xf numFmtId="0" fontId="2" fillId="0" borderId="11" xfId="2" applyFont="1" applyBorder="1" applyAlignment="1">
      <alignment horizontal="left" vertical="top"/>
    </xf>
    <xf numFmtId="15" fontId="2" fillId="0" borderId="11" xfId="2" applyNumberFormat="1" applyFont="1" applyBorder="1" applyAlignment="1">
      <alignment horizontal="center" vertical="center" wrapText="1"/>
    </xf>
    <xf numFmtId="0" fontId="2" fillId="9" borderId="11" xfId="2" applyFont="1" applyFill="1" applyBorder="1" applyAlignment="1">
      <alignment horizontal="center" vertical="center" wrapText="1"/>
    </xf>
    <xf numFmtId="15" fontId="2" fillId="0" borderId="11" xfId="2" applyNumberFormat="1" applyFont="1" applyBorder="1" applyAlignment="1">
      <alignment horizontal="center" vertical="center"/>
    </xf>
    <xf numFmtId="0" fontId="2" fillId="0" borderId="0" xfId="2" applyFont="1"/>
    <xf numFmtId="0" fontId="2" fillId="0" borderId="11" xfId="2" applyFont="1" applyBorder="1" applyAlignment="1">
      <alignment horizontal="center" vertical="center"/>
    </xf>
    <xf numFmtId="0" fontId="2" fillId="0" borderId="11" xfId="2" applyFont="1" applyBorder="1" applyAlignment="1">
      <alignment horizontal="center" vertical="center" wrapText="1"/>
    </xf>
    <xf numFmtId="0" fontId="2" fillId="0" borderId="11" xfId="2" applyFont="1" applyBorder="1" applyAlignment="1">
      <alignment vertical="top" wrapText="1"/>
    </xf>
    <xf numFmtId="0" fontId="2" fillId="0" borderId="11" xfId="2" applyFont="1" applyBorder="1" applyAlignment="1">
      <alignment horizontal="left" vertical="top"/>
    </xf>
    <xf numFmtId="15" fontId="2" fillId="0" borderId="11" xfId="2" applyNumberFormat="1" applyFont="1" applyBorder="1" applyAlignment="1">
      <alignment horizontal="center" vertical="center" wrapText="1"/>
    </xf>
    <xf numFmtId="0" fontId="2" fillId="9" borderId="11" xfId="2" applyFont="1" applyFill="1" applyBorder="1" applyAlignment="1">
      <alignment horizontal="center" vertical="center" wrapText="1"/>
    </xf>
    <xf numFmtId="15" fontId="2" fillId="0" borderId="11" xfId="2" applyNumberFormat="1" applyFont="1" applyBorder="1" applyAlignment="1">
      <alignment horizontal="center" vertical="center"/>
    </xf>
    <xf numFmtId="0" fontId="14" fillId="0" borderId="4" xfId="0" applyFont="1" applyBorder="1" applyAlignment="1">
      <alignment vertical="center"/>
    </xf>
    <xf numFmtId="0" fontId="5" fillId="7" borderId="4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/>
    </xf>
    <xf numFmtId="0" fontId="6" fillId="7" borderId="3" xfId="0" applyFont="1" applyFill="1" applyBorder="1"/>
    <xf numFmtId="0" fontId="6" fillId="7" borderId="2" xfId="0" applyFont="1" applyFill="1" applyBorder="1"/>
    <xf numFmtId="0" fontId="5" fillId="7" borderId="5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/>
    </xf>
    <xf numFmtId="0" fontId="13" fillId="5" borderId="4" xfId="0" applyFont="1" applyFill="1" applyBorder="1"/>
    <xf numFmtId="0" fontId="5" fillId="3" borderId="4" xfId="0" applyFont="1" applyFill="1" applyBorder="1" applyAlignment="1">
      <alignment horizontal="left"/>
    </xf>
    <xf numFmtId="0" fontId="9" fillId="3" borderId="4" xfId="0" applyFont="1" applyFill="1" applyBorder="1"/>
    <xf numFmtId="0" fontId="2" fillId="0" borderId="4" xfId="0" applyFont="1" applyBorder="1" applyAlignment="1">
      <alignment horizontal="left"/>
    </xf>
    <xf numFmtId="0" fontId="10" fillId="0" borderId="4" xfId="0" applyFont="1" applyBorder="1"/>
    <xf numFmtId="0" fontId="5" fillId="3" borderId="4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left"/>
    </xf>
    <xf numFmtId="0" fontId="11" fillId="0" borderId="7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8" fillId="0" borderId="4" xfId="0" applyFont="1" applyBorder="1" applyAlignment="1">
      <alignment horizontal="left"/>
    </xf>
    <xf numFmtId="0" fontId="13" fillId="3" borderId="4" xfId="0" applyFont="1" applyFill="1" applyBorder="1"/>
    <xf numFmtId="0" fontId="3" fillId="0" borderId="4" xfId="0" applyFont="1" applyBorder="1"/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13" fillId="3" borderId="4" xfId="0" applyFont="1" applyFill="1" applyBorder="1" applyAlignment="1">
      <alignment horizontal="left"/>
    </xf>
    <xf numFmtId="0" fontId="2" fillId="0" borderId="11" xfId="1" applyFont="1" applyBorder="1" applyAlignment="1">
      <alignment horizontal="center" vertical="center"/>
    </xf>
  </cellXfs>
  <cellStyles count="3">
    <cellStyle name="Normal" xfId="0" builtinId="0"/>
    <cellStyle name="Normal 2" xfId="1" xr:uid="{9E6B5C91-FD65-4A33-9A45-71D1D891ADF4}"/>
    <cellStyle name="Normal 3" xfId="2" xr:uid="{4AAF1A3C-C55A-4C29-BD25-AA6EBD5F9046}"/>
  </cellStyles>
  <dxfs count="96"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</dxfs>
  <tableStyles count="0" defaultTableStyle="TableStyleMedium2" defaultPivotStyle="PivotStyleLight16"/>
  <colors>
    <mruColors>
      <color rgb="FFE9A317"/>
      <color rgb="FFEAA316"/>
      <color rgb="FFE05720"/>
      <color rgb="FFD54F4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13"/>
  <sheetViews>
    <sheetView tabSelected="1" workbookViewId="0">
      <selection activeCell="C12" sqref="C12"/>
    </sheetView>
  </sheetViews>
  <sheetFormatPr defaultColWidth="12.59765625" defaultRowHeight="15" customHeight="1" x14ac:dyDescent="0.25"/>
  <cols>
    <col min="1" max="1" width="14.3984375" customWidth="1"/>
    <col min="2" max="2" width="30.5" customWidth="1"/>
    <col min="3" max="3" width="33.19921875" customWidth="1"/>
    <col min="4" max="4" width="38.09765625" customWidth="1"/>
    <col min="5" max="5" width="23.19921875" customWidth="1"/>
    <col min="6" max="26" width="17.19921875" customWidth="1"/>
  </cols>
  <sheetData>
    <row r="1" spans="1:26" ht="16.5" customHeight="1" x14ac:dyDescent="0.3">
      <c r="A1" s="58" t="s">
        <v>0</v>
      </c>
      <c r="B1" s="59"/>
      <c r="C1" s="59"/>
      <c r="D1" s="59"/>
      <c r="E1" s="59"/>
      <c r="F1" s="6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 x14ac:dyDescent="0.3">
      <c r="A3" s="11" t="s">
        <v>1</v>
      </c>
      <c r="B3" s="23" t="s">
        <v>53</v>
      </c>
      <c r="C3" s="10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 x14ac:dyDescent="0.3">
      <c r="A4" s="11" t="s">
        <v>2</v>
      </c>
      <c r="B4" s="23" t="s">
        <v>126</v>
      </c>
      <c r="C4" s="1"/>
      <c r="D4" s="1"/>
      <c r="E4" s="1"/>
      <c r="F4" s="1"/>
      <c r="G4" s="1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 x14ac:dyDescent="0.3">
      <c r="A5" s="11" t="s">
        <v>3</v>
      </c>
      <c r="B5" s="36">
        <v>5</v>
      </c>
      <c r="C5" s="1"/>
      <c r="D5" s="1"/>
      <c r="E5" s="1"/>
      <c r="F5" s="1"/>
      <c r="G5" s="1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5.25" customHeight="1" x14ac:dyDescent="0.3">
      <c r="A6" s="12" t="s">
        <v>4</v>
      </c>
      <c r="B6" s="22" t="s">
        <v>127</v>
      </c>
      <c r="D6" s="1"/>
      <c r="E6" s="1"/>
      <c r="F6" s="1"/>
      <c r="G6" s="14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8" x14ac:dyDescent="0.3">
      <c r="A7" s="1"/>
      <c r="B7" s="15"/>
      <c r="D7" s="1"/>
      <c r="E7" s="1"/>
      <c r="F7" s="1"/>
      <c r="G7" s="1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8" x14ac:dyDescent="0.3">
      <c r="A8" s="61" t="s">
        <v>5</v>
      </c>
      <c r="B8" s="22" t="s">
        <v>54</v>
      </c>
      <c r="D8" s="1"/>
      <c r="E8" s="1"/>
      <c r="F8" s="1"/>
      <c r="G8" s="1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8" x14ac:dyDescent="0.3">
      <c r="A9" s="62"/>
      <c r="B9" s="22" t="s">
        <v>55</v>
      </c>
      <c r="D9" s="1"/>
      <c r="E9" s="1"/>
      <c r="F9" s="1"/>
      <c r="G9" s="1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8" x14ac:dyDescent="0.3">
      <c r="A10" s="62"/>
      <c r="B10" s="22" t="s">
        <v>56</v>
      </c>
      <c r="D10" s="1"/>
      <c r="E10" s="1"/>
      <c r="F10" s="1"/>
      <c r="G10" s="1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8" x14ac:dyDescent="0.3">
      <c r="A11" s="63"/>
      <c r="B11" s="22" t="s">
        <v>57</v>
      </c>
      <c r="D11" s="1"/>
      <c r="E11" s="1"/>
      <c r="F11" s="1"/>
      <c r="G11" s="1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8" x14ac:dyDescent="0.3">
      <c r="A12" s="14"/>
      <c r="B12" s="15"/>
      <c r="D12" s="1"/>
      <c r="E12" s="1"/>
      <c r="F12" s="1"/>
      <c r="G12" s="1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8" x14ac:dyDescent="0.3">
      <c r="A13" s="57" t="s">
        <v>6</v>
      </c>
      <c r="B13" s="13" t="s">
        <v>7</v>
      </c>
      <c r="D13" s="1"/>
      <c r="E13" s="1"/>
      <c r="F13" s="1"/>
      <c r="G13" s="1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8" x14ac:dyDescent="0.3">
      <c r="A14" s="57"/>
      <c r="B14" s="13" t="s">
        <v>8</v>
      </c>
      <c r="D14" s="1"/>
      <c r="E14" s="1"/>
      <c r="F14" s="1"/>
      <c r="G14" s="1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8" x14ac:dyDescent="0.3">
      <c r="A15" s="57"/>
      <c r="B15" s="22" t="s">
        <v>9</v>
      </c>
      <c r="D15" s="1"/>
      <c r="E15" s="1"/>
      <c r="F15" s="1"/>
      <c r="G15" s="1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8" x14ac:dyDescent="0.3">
      <c r="A16" s="57"/>
      <c r="B16" s="22" t="s">
        <v>10</v>
      </c>
      <c r="D16" s="1"/>
      <c r="E16" s="1"/>
      <c r="F16" s="1"/>
      <c r="G16" s="1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3">
      <c r="A17" s="1"/>
      <c r="B17" s="1"/>
      <c r="D17" s="1"/>
      <c r="E17" s="1"/>
      <c r="F17" s="1"/>
      <c r="G17" s="1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 x14ac:dyDescent="0.3">
      <c r="A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 x14ac:dyDescent="0.3">
      <c r="A19" s="17" t="s">
        <v>11</v>
      </c>
      <c r="B19" s="17" t="s">
        <v>12</v>
      </c>
      <c r="C19" s="17" t="s">
        <v>13</v>
      </c>
      <c r="D19" s="17" t="s">
        <v>14</v>
      </c>
      <c r="E19" s="17" t="s">
        <v>15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6" ht="16.5" customHeight="1" x14ac:dyDescent="0.3">
      <c r="A20" s="18">
        <v>1</v>
      </c>
      <c r="B20" s="18" t="s">
        <v>52</v>
      </c>
      <c r="C20" s="26" t="s">
        <v>42</v>
      </c>
      <c r="D20" s="26" t="s">
        <v>47</v>
      </c>
      <c r="E20" s="33">
        <v>45279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6" ht="16.5" customHeight="1" x14ac:dyDescent="0.3">
      <c r="A21" s="18">
        <v>2</v>
      </c>
      <c r="B21" s="18" t="s">
        <v>51</v>
      </c>
      <c r="C21" s="26" t="s">
        <v>43</v>
      </c>
      <c r="D21" s="26" t="s">
        <v>47</v>
      </c>
      <c r="E21" s="33">
        <v>45279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6" ht="16.5" customHeight="1" x14ac:dyDescent="0.3">
      <c r="A22" s="18">
        <v>3</v>
      </c>
      <c r="B22" s="18" t="s">
        <v>50</v>
      </c>
      <c r="C22" s="23" t="s">
        <v>44</v>
      </c>
      <c r="D22" s="23" t="s">
        <v>48</v>
      </c>
      <c r="E22" s="33">
        <v>45279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6" ht="16.5" customHeight="1" x14ac:dyDescent="0.3">
      <c r="A23" s="18">
        <v>4</v>
      </c>
      <c r="B23" s="18" t="s">
        <v>39</v>
      </c>
      <c r="C23" s="23" t="s">
        <v>45</v>
      </c>
      <c r="D23" s="23" t="s">
        <v>46</v>
      </c>
      <c r="E23" s="33">
        <v>45279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6" ht="16.5" customHeight="1" x14ac:dyDescent="0.3">
      <c r="A24" s="18">
        <v>5</v>
      </c>
      <c r="B24" s="18" t="s">
        <v>49</v>
      </c>
      <c r="C24" s="23" t="s">
        <v>38</v>
      </c>
      <c r="D24" s="23" t="s">
        <v>46</v>
      </c>
      <c r="E24" s="33">
        <v>45279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6" ht="16.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6" ht="16.2" customHeight="1" x14ac:dyDescent="0.3"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6" ht="16.5" customHeight="1" x14ac:dyDescent="0.3">
      <c r="A27" s="2"/>
      <c r="B27" s="16"/>
      <c r="C27" s="14"/>
      <c r="D27" s="14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 x14ac:dyDescent="0.3">
      <c r="A28" s="9" t="s">
        <v>16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6.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6.5" customHeigh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6.5" customHeigh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6.5" customHeigh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6.5" customHeigh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6.5" customHeigh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6.5" customHeight="1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6.5" customHeight="1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6.5" customHeight="1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6.5" customHeight="1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6.5" customHeight="1" x14ac:dyDescent="0.3">
      <c r="A1011" s="1"/>
      <c r="B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6.5" customHeight="1" x14ac:dyDescent="0.3">
      <c r="A1012" s="1"/>
      <c r="B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6.5" customHeight="1" x14ac:dyDescent="0.3">
      <c r="A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</sheetData>
  <mergeCells count="3">
    <mergeCell ref="A13:A16"/>
    <mergeCell ref="A1:F1"/>
    <mergeCell ref="A8:A11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M16"/>
  <sheetViews>
    <sheetView topLeftCell="A4" zoomScale="85" zoomScaleNormal="85" workbookViewId="0">
      <selection activeCell="D18" sqref="D18"/>
    </sheetView>
  </sheetViews>
  <sheetFormatPr defaultRowHeight="13.8" x14ac:dyDescent="0.25"/>
  <cols>
    <col min="2" max="2" width="13.09765625" customWidth="1"/>
    <col min="3" max="3" width="15" customWidth="1"/>
    <col min="4" max="4" width="19.69921875" customWidth="1"/>
    <col min="5" max="5" width="17.296875" customWidth="1"/>
    <col min="6" max="6" width="17.5" customWidth="1"/>
    <col min="7" max="7" width="30.69921875" bestFit="1" customWidth="1"/>
    <col min="8" max="8" width="17.8984375" customWidth="1"/>
    <col min="9" max="9" width="12.09765625" customWidth="1"/>
    <col min="10" max="10" width="13" customWidth="1"/>
    <col min="11" max="11" width="15.5" customWidth="1"/>
    <col min="12" max="12" width="15.59765625" customWidth="1"/>
    <col min="13" max="13" width="15.796875" customWidth="1"/>
  </cols>
  <sheetData>
    <row r="1" spans="1:13" ht="16.8" x14ac:dyDescent="0.3">
      <c r="A1" s="66" t="s">
        <v>17</v>
      </c>
      <c r="B1" s="67"/>
      <c r="C1" s="68" t="s">
        <v>42</v>
      </c>
      <c r="D1" s="69"/>
      <c r="E1" s="29"/>
      <c r="F1" s="29"/>
      <c r="G1" s="29"/>
      <c r="H1" s="29"/>
      <c r="I1" s="29"/>
      <c r="J1" s="29"/>
      <c r="K1" s="29"/>
      <c r="L1" s="1"/>
    </row>
    <row r="2" spans="1:13" ht="18" x14ac:dyDescent="0.3">
      <c r="A2" s="73" t="s">
        <v>18</v>
      </c>
      <c r="B2" s="74"/>
      <c r="C2" s="75" t="s">
        <v>58</v>
      </c>
      <c r="D2" s="76"/>
      <c r="E2" s="29"/>
      <c r="F2" s="29"/>
      <c r="G2" s="29"/>
      <c r="H2" s="29"/>
      <c r="I2" s="29"/>
      <c r="J2" s="29"/>
      <c r="K2" s="29"/>
      <c r="L2" s="1"/>
    </row>
    <row r="3" spans="1:13" ht="16.8" x14ac:dyDescent="0.3">
      <c r="A3" s="66" t="s">
        <v>19</v>
      </c>
      <c r="B3" s="67"/>
      <c r="C3" s="68"/>
      <c r="D3" s="69"/>
      <c r="E3" s="29"/>
      <c r="F3" s="29"/>
      <c r="G3" s="29"/>
      <c r="H3" s="29"/>
      <c r="I3" s="29"/>
      <c r="J3" s="29"/>
      <c r="K3" s="29"/>
      <c r="L3" s="1"/>
    </row>
    <row r="4" spans="1:13" ht="16.8" x14ac:dyDescent="0.3">
      <c r="A4" s="66" t="s">
        <v>5</v>
      </c>
      <c r="B4" s="67"/>
      <c r="C4" s="68" t="s">
        <v>54</v>
      </c>
      <c r="D4" s="69"/>
      <c r="E4" s="29"/>
      <c r="F4" s="29"/>
      <c r="H4" s="29"/>
      <c r="I4" s="29"/>
      <c r="J4" s="29"/>
      <c r="K4" s="29"/>
      <c r="L4" s="1"/>
    </row>
    <row r="5" spans="1:13" ht="16.8" x14ac:dyDescent="0.3">
      <c r="A5" s="70" t="s">
        <v>20</v>
      </c>
      <c r="B5" s="71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29"/>
      <c r="J5" s="29"/>
      <c r="K5" s="29"/>
      <c r="L5" s="1"/>
    </row>
    <row r="6" spans="1:13" ht="16.8" x14ac:dyDescent="0.3">
      <c r="A6" s="71"/>
      <c r="B6" s="71"/>
      <c r="C6" s="18">
        <f>COUNTIF($J$12:$J$474, "&lt;&gt;")</f>
        <v>5</v>
      </c>
      <c r="D6" s="18">
        <f>COUNTIF($J$12:$J$473, "PASS")</f>
        <v>4</v>
      </c>
      <c r="E6" s="18">
        <f>COUNTIF($J$12:$J$476,"FAIL")</f>
        <v>1</v>
      </c>
      <c r="F6" s="18">
        <f>COUNTIF($J$12:$J$476,"NOT IMPLEMENTED")</f>
        <v>0</v>
      </c>
      <c r="G6" s="18">
        <f>COUNTIF($J$12:$J$476,"SKIPPED")</f>
        <v>0</v>
      </c>
      <c r="I6" s="29"/>
      <c r="J6" s="29"/>
      <c r="K6" s="29"/>
      <c r="L6" s="1"/>
    </row>
    <row r="7" spans="1:13" ht="16.8" x14ac:dyDescent="0.3">
      <c r="A7" s="70" t="s">
        <v>23</v>
      </c>
      <c r="B7" s="71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29"/>
      <c r="J7" s="29"/>
      <c r="K7" s="29"/>
      <c r="L7" s="1"/>
    </row>
    <row r="8" spans="1:13" ht="16.8" x14ac:dyDescent="0.3">
      <c r="A8" s="71"/>
      <c r="B8" s="71"/>
      <c r="C8" s="18">
        <f>COUNTIF($L$12:$L$474, "&lt;&gt;")</f>
        <v>5</v>
      </c>
      <c r="D8" s="18">
        <f>COUNTIF($L$12:$L$474, "PASS")</f>
        <v>4</v>
      </c>
      <c r="E8" s="18">
        <f>COUNTIF($L$12:$L$474, "FAIL")</f>
        <v>1</v>
      </c>
      <c r="F8" s="18">
        <f>COUNTIF($L$12:$L$474,"NOT IMPLEMENTED")</f>
        <v>0</v>
      </c>
      <c r="G8" s="18">
        <f>COUNTIF($L$12:$L$474, "SKIPPED")</f>
        <v>0</v>
      </c>
      <c r="I8" s="29"/>
      <c r="J8" s="29"/>
      <c r="K8" s="29"/>
      <c r="L8" s="1"/>
    </row>
    <row r="9" spans="1:13" ht="16.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x14ac:dyDescent="0.25">
      <c r="A10" s="64" t="s">
        <v>24</v>
      </c>
      <c r="B10" s="64" t="s">
        <v>25</v>
      </c>
      <c r="C10" s="72" t="s">
        <v>26</v>
      </c>
      <c r="D10" s="64" t="s">
        <v>27</v>
      </c>
      <c r="E10" s="64" t="s">
        <v>28</v>
      </c>
      <c r="F10" s="64" t="s">
        <v>29</v>
      </c>
      <c r="G10" s="64" t="s">
        <v>30</v>
      </c>
      <c r="H10" s="64" t="s">
        <v>31</v>
      </c>
      <c r="I10" s="64" t="s">
        <v>32</v>
      </c>
      <c r="J10" s="64" t="s">
        <v>33</v>
      </c>
      <c r="K10" s="64" t="s">
        <v>34</v>
      </c>
      <c r="L10" s="64" t="s">
        <v>35</v>
      </c>
      <c r="M10" s="64" t="s">
        <v>41</v>
      </c>
    </row>
    <row r="11" spans="1:13" x14ac:dyDescent="0.25">
      <c r="A11" s="65"/>
      <c r="B11" s="65"/>
      <c r="C11" s="65"/>
      <c r="D11" s="65"/>
      <c r="E11" s="65"/>
      <c r="F11" s="65"/>
      <c r="G11" s="65"/>
      <c r="H11" s="65"/>
      <c r="I11" s="64"/>
      <c r="J11" s="64"/>
      <c r="K11" s="64"/>
      <c r="L11" s="64"/>
      <c r="M11" s="64"/>
    </row>
    <row r="12" spans="1:13" ht="33.6" x14ac:dyDescent="0.25">
      <c r="A12" s="30">
        <v>1</v>
      </c>
      <c r="B12" s="25" t="str">
        <f t="shared" ref="B12:B16" si="0">CONCATENATE($C$2, " - ", A12)</f>
        <v>plS - 1</v>
      </c>
      <c r="C12" s="25" t="str">
        <f>$C$1</f>
        <v>Display Drinks Function</v>
      </c>
      <c r="D12" s="56" t="s">
        <v>42</v>
      </c>
      <c r="E12" s="25" t="s">
        <v>59</v>
      </c>
      <c r="F12" s="4" t="s">
        <v>60</v>
      </c>
      <c r="G12" s="31"/>
      <c r="H12" s="4" t="s">
        <v>61</v>
      </c>
      <c r="I12" s="34">
        <v>45279</v>
      </c>
      <c r="J12" s="24" t="s">
        <v>7</v>
      </c>
      <c r="K12" s="32"/>
      <c r="L12" s="24" t="s">
        <v>7</v>
      </c>
      <c r="M12" s="35" t="s">
        <v>54</v>
      </c>
    </row>
    <row r="13" spans="1:13" ht="88.8" customHeight="1" x14ac:dyDescent="0.25">
      <c r="A13" s="30">
        <v>2</v>
      </c>
      <c r="B13" s="25" t="str">
        <f t="shared" si="0"/>
        <v>plS - 2</v>
      </c>
      <c r="C13" s="25" t="str">
        <f t="shared" ref="C13:C16" si="1">$C$1</f>
        <v>Display Drinks Function</v>
      </c>
      <c r="D13" s="25" t="s">
        <v>62</v>
      </c>
      <c r="E13" s="25" t="s">
        <v>63</v>
      </c>
      <c r="F13" s="4" t="s">
        <v>60</v>
      </c>
      <c r="G13" s="27"/>
      <c r="H13" s="4" t="s">
        <v>64</v>
      </c>
      <c r="I13" s="34">
        <v>45279</v>
      </c>
      <c r="J13" s="24" t="s">
        <v>7</v>
      </c>
      <c r="K13" s="32"/>
      <c r="L13" s="24" t="s">
        <v>7</v>
      </c>
      <c r="M13" s="38" t="s">
        <v>54</v>
      </c>
    </row>
    <row r="14" spans="1:13" ht="67.2" x14ac:dyDescent="0.25">
      <c r="A14" s="30">
        <v>3</v>
      </c>
      <c r="B14" s="25" t="str">
        <f t="shared" si="0"/>
        <v>plS - 3</v>
      </c>
      <c r="C14" s="25" t="str">
        <f t="shared" si="1"/>
        <v>Display Drinks Function</v>
      </c>
      <c r="D14" s="25" t="s">
        <v>65</v>
      </c>
      <c r="E14" s="25" t="s">
        <v>66</v>
      </c>
      <c r="F14" s="4" t="s">
        <v>60</v>
      </c>
      <c r="G14" s="28"/>
      <c r="H14" s="4" t="s">
        <v>67</v>
      </c>
      <c r="I14" s="37">
        <v>45279</v>
      </c>
      <c r="J14" s="24" t="s">
        <v>7</v>
      </c>
      <c r="K14" s="32"/>
      <c r="L14" s="24" t="s">
        <v>7</v>
      </c>
      <c r="M14" s="38" t="s">
        <v>54</v>
      </c>
    </row>
    <row r="15" spans="1:13" ht="67.2" x14ac:dyDescent="0.25">
      <c r="A15" s="30">
        <v>4</v>
      </c>
      <c r="B15" s="25" t="str">
        <f t="shared" si="0"/>
        <v>plS - 4</v>
      </c>
      <c r="C15" s="25" t="str">
        <f t="shared" si="1"/>
        <v>Display Drinks Function</v>
      </c>
      <c r="D15" s="25" t="s">
        <v>68</v>
      </c>
      <c r="E15" s="25" t="s">
        <v>69</v>
      </c>
      <c r="F15" s="4" t="s">
        <v>60</v>
      </c>
      <c r="G15" s="28"/>
      <c r="H15" s="4" t="s">
        <v>70</v>
      </c>
      <c r="I15" s="37">
        <v>45279</v>
      </c>
      <c r="J15" s="24" t="s">
        <v>8</v>
      </c>
      <c r="K15" s="32"/>
      <c r="L15" s="24" t="s">
        <v>8</v>
      </c>
      <c r="M15" s="38" t="s">
        <v>54</v>
      </c>
    </row>
    <row r="16" spans="1:13" ht="67.2" x14ac:dyDescent="0.25">
      <c r="A16" s="30">
        <v>5</v>
      </c>
      <c r="B16" s="25" t="str">
        <f t="shared" si="0"/>
        <v>plS - 5</v>
      </c>
      <c r="C16" s="25" t="str">
        <f t="shared" si="1"/>
        <v>Display Drinks Function</v>
      </c>
      <c r="D16" s="25" t="s">
        <v>71</v>
      </c>
      <c r="E16" s="25" t="s">
        <v>66</v>
      </c>
      <c r="F16" s="4" t="s">
        <v>60</v>
      </c>
      <c r="G16" s="28"/>
      <c r="H16" s="4" t="s">
        <v>72</v>
      </c>
      <c r="I16" s="37">
        <v>45279</v>
      </c>
      <c r="J16" s="24" t="s">
        <v>7</v>
      </c>
      <c r="K16" s="32"/>
      <c r="L16" s="24" t="s">
        <v>7</v>
      </c>
      <c r="M16" s="38" t="s">
        <v>54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M10:M11"/>
    <mergeCell ref="K10:K11"/>
    <mergeCell ref="L10:L11"/>
    <mergeCell ref="E10:E11"/>
    <mergeCell ref="F10:F11"/>
    <mergeCell ref="G10:G11"/>
    <mergeCell ref="H10:H11"/>
    <mergeCell ref="I10:I11"/>
    <mergeCell ref="J10:J11"/>
  </mergeCells>
  <conditionalFormatting sqref="J12:J16">
    <cfRule type="containsText" dxfId="95" priority="11" operator="containsText" text="FAIL">
      <formula>NOT(ISERROR(SEARCH("FAIL",J12)))</formula>
    </cfRule>
    <cfRule type="containsText" dxfId="94" priority="12" operator="containsText" text="PASS">
      <formula>NOT(ISERROR(SEARCH("PASS",J12)))</formula>
    </cfRule>
  </conditionalFormatting>
  <conditionalFormatting sqref="J12:J16">
    <cfRule type="containsText" dxfId="93" priority="9" operator="containsText" text="SKIPPED">
      <formula>NOT(ISERROR(SEARCH("SKIPPED",J12)))</formula>
    </cfRule>
    <cfRule type="containsText" dxfId="92" priority="10" operator="containsText" text="Not Implemented">
      <formula>NOT(ISERROR(SEARCH("Not Implemented",J12)))</formula>
    </cfRule>
  </conditionalFormatting>
  <conditionalFormatting sqref="L12:L16">
    <cfRule type="containsText" dxfId="91" priority="3" operator="containsText" text="FAIL">
      <formula>NOT(ISERROR(SEARCH("FAIL",L12)))</formula>
    </cfRule>
    <cfRule type="containsText" dxfId="90" priority="4" operator="containsText" text="PASS">
      <formula>NOT(ISERROR(SEARCH("PASS",L12)))</formula>
    </cfRule>
  </conditionalFormatting>
  <conditionalFormatting sqref="L12:L16">
    <cfRule type="containsText" dxfId="89" priority="1" operator="containsText" text="SKIPPED">
      <formula>NOT(ISERROR(SEARCH("SKIPPED",L12)))</formula>
    </cfRule>
    <cfRule type="containsText" dxfId="88" priority="2" operator="containsText" text="Not Implemented">
      <formula>NOT(ISERROR(SEARCH("Not Implemented",L12)))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660B8D4B-BFE1-4EC9-A943-5AA494D22B08}">
          <x14:formula1>
            <xm:f>'Test report '!$B$13:$B$16</xm:f>
          </x14:formula1>
          <xm:sqref>J12:J16 L12:L16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D1147-D17D-438F-A044-888A51941194}">
  <sheetPr codeName="Sheet3"/>
  <dimension ref="A1:M14"/>
  <sheetViews>
    <sheetView zoomScale="85" zoomScaleNormal="85" workbookViewId="0">
      <selection activeCell="G14" sqref="G14"/>
    </sheetView>
  </sheetViews>
  <sheetFormatPr defaultRowHeight="13.8" x14ac:dyDescent="0.25"/>
  <cols>
    <col min="2" max="2" width="11.8984375" customWidth="1"/>
    <col min="3" max="3" width="13.69921875" customWidth="1"/>
    <col min="4" max="4" width="23.69921875" customWidth="1"/>
    <col min="5" max="5" width="22.09765625" customWidth="1"/>
    <col min="6" max="6" width="18.796875" customWidth="1"/>
    <col min="7" max="7" width="22.8984375" customWidth="1"/>
    <col min="8" max="8" width="20.69921875" customWidth="1"/>
    <col min="9" max="9" width="14" customWidth="1"/>
    <col min="10" max="10" width="15.09765625" customWidth="1"/>
    <col min="11" max="11" width="14.09765625" customWidth="1"/>
    <col min="12" max="12" width="15.796875" customWidth="1"/>
    <col min="13" max="13" width="14.796875" customWidth="1"/>
  </cols>
  <sheetData>
    <row r="1" spans="1:13" ht="16.8" x14ac:dyDescent="0.3">
      <c r="A1" s="66" t="s">
        <v>17</v>
      </c>
      <c r="B1" s="67"/>
      <c r="C1" s="68" t="s">
        <v>43</v>
      </c>
      <c r="D1" s="69"/>
      <c r="E1" s="29"/>
      <c r="F1" s="29"/>
      <c r="G1" s="29"/>
      <c r="H1" s="29"/>
      <c r="I1" s="29"/>
      <c r="J1" s="29"/>
      <c r="K1" s="29"/>
      <c r="L1" s="1"/>
    </row>
    <row r="2" spans="1:13" ht="18" x14ac:dyDescent="0.3">
      <c r="A2" s="73" t="s">
        <v>18</v>
      </c>
      <c r="B2" s="74"/>
      <c r="C2" s="75" t="s">
        <v>73</v>
      </c>
      <c r="D2" s="76"/>
      <c r="E2" s="29"/>
      <c r="F2" s="29"/>
      <c r="G2" s="29"/>
      <c r="H2" s="29"/>
      <c r="I2" s="29"/>
      <c r="J2" s="29"/>
      <c r="K2" s="29"/>
      <c r="L2" s="1"/>
    </row>
    <row r="3" spans="1:13" ht="16.8" x14ac:dyDescent="0.3">
      <c r="A3" s="66" t="s">
        <v>19</v>
      </c>
      <c r="B3" s="67"/>
      <c r="C3" s="68"/>
      <c r="D3" s="69"/>
      <c r="E3" s="29"/>
      <c r="F3" s="29"/>
      <c r="G3" s="29"/>
      <c r="H3" s="29"/>
      <c r="I3" s="29"/>
      <c r="J3" s="29"/>
      <c r="K3" s="29"/>
      <c r="L3" s="1"/>
    </row>
    <row r="4" spans="1:13" ht="16.8" x14ac:dyDescent="0.3">
      <c r="A4" s="66" t="s">
        <v>5</v>
      </c>
      <c r="B4" s="67"/>
      <c r="C4" s="68" t="s">
        <v>36</v>
      </c>
      <c r="D4" s="69"/>
      <c r="E4" s="29"/>
      <c r="F4" s="29"/>
      <c r="H4" s="29"/>
      <c r="I4" s="29"/>
      <c r="J4" s="29"/>
      <c r="K4" s="29"/>
      <c r="L4" s="1"/>
    </row>
    <row r="5" spans="1:13" ht="16.8" x14ac:dyDescent="0.3">
      <c r="A5" s="70" t="s">
        <v>20</v>
      </c>
      <c r="B5" s="71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29"/>
      <c r="J5" s="29"/>
      <c r="K5" s="29"/>
      <c r="L5" s="1"/>
    </row>
    <row r="6" spans="1:13" ht="16.8" x14ac:dyDescent="0.3">
      <c r="A6" s="71"/>
      <c r="B6" s="71"/>
      <c r="C6" s="18">
        <f>COUNTIF($J$12:$J$489, "&lt;&gt;")</f>
        <v>3</v>
      </c>
      <c r="D6" s="18">
        <f>COUNTIF($J$12:$J$488, "PASS")</f>
        <v>3</v>
      </c>
      <c r="E6" s="18">
        <f>COUNTIF($J$12:$J$491,"FAIL")</f>
        <v>0</v>
      </c>
      <c r="F6" s="18">
        <f>COUNTIF($J$12:$J$491,"NOT IMPLEMENTED")</f>
        <v>0</v>
      </c>
      <c r="G6" s="18">
        <f>COUNTIF($J$13:$J$492,"SKIPPED")</f>
        <v>0</v>
      </c>
      <c r="I6" s="29"/>
      <c r="J6" s="29"/>
      <c r="K6" s="29"/>
      <c r="L6" s="1"/>
    </row>
    <row r="7" spans="1:13" ht="16.8" x14ac:dyDescent="0.3">
      <c r="A7" s="70" t="s">
        <v>23</v>
      </c>
      <c r="B7" s="71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29"/>
      <c r="J7" s="29"/>
      <c r="K7" s="29"/>
      <c r="L7" s="1"/>
    </row>
    <row r="8" spans="1:13" ht="16.8" x14ac:dyDescent="0.3">
      <c r="A8" s="71"/>
      <c r="B8" s="71"/>
      <c r="C8" s="18">
        <f>COUNTIF($L$12:$L$489, "&lt;&gt;")</f>
        <v>3</v>
      </c>
      <c r="D8" s="18">
        <f>COUNTIF($L$12:$L$489, "PASS")</f>
        <v>3</v>
      </c>
      <c r="E8" s="18">
        <f>COUNTIF($L$12:$L$489, "FAIL")</f>
        <v>0</v>
      </c>
      <c r="F8" s="18">
        <f>COUNTIF($L$12:$L$489,"NOT IMPLEMENTED")</f>
        <v>0</v>
      </c>
      <c r="G8" s="18">
        <f>COUNTIF($L$13:$L$490, "SKIPPED")</f>
        <v>0</v>
      </c>
      <c r="I8" s="29"/>
      <c r="J8" s="29"/>
      <c r="K8" s="29"/>
      <c r="L8" s="1"/>
    </row>
    <row r="9" spans="1:13" ht="16.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x14ac:dyDescent="0.25">
      <c r="A10" s="64" t="s">
        <v>24</v>
      </c>
      <c r="B10" s="64" t="s">
        <v>25</v>
      </c>
      <c r="C10" s="72" t="s">
        <v>26</v>
      </c>
      <c r="D10" s="64" t="s">
        <v>27</v>
      </c>
      <c r="E10" s="64" t="s">
        <v>28</v>
      </c>
      <c r="F10" s="64" t="s">
        <v>29</v>
      </c>
      <c r="G10" s="64" t="s">
        <v>30</v>
      </c>
      <c r="H10" s="64" t="s">
        <v>31</v>
      </c>
      <c r="I10" s="64" t="s">
        <v>32</v>
      </c>
      <c r="J10" s="64" t="s">
        <v>33</v>
      </c>
      <c r="K10" s="64" t="s">
        <v>34</v>
      </c>
      <c r="L10" s="64" t="s">
        <v>35</v>
      </c>
      <c r="M10" s="64" t="s">
        <v>41</v>
      </c>
    </row>
    <row r="11" spans="1:13" x14ac:dyDescent="0.25">
      <c r="A11" s="65"/>
      <c r="B11" s="65"/>
      <c r="C11" s="65"/>
      <c r="D11" s="65"/>
      <c r="E11" s="65"/>
      <c r="F11" s="65"/>
      <c r="G11" s="65"/>
      <c r="H11" s="65"/>
      <c r="I11" s="64"/>
      <c r="J11" s="64"/>
      <c r="K11" s="64"/>
      <c r="L11" s="64"/>
      <c r="M11" s="64"/>
    </row>
    <row r="12" spans="1:13" ht="100.8" x14ac:dyDescent="0.25">
      <c r="A12" s="30">
        <v>1</v>
      </c>
      <c r="B12" s="25" t="str">
        <f t="shared" ref="B12" si="0">CONCATENATE($C$2, " - ", A12)</f>
        <v>LmhT - 1</v>
      </c>
      <c r="C12" s="25" t="str">
        <f t="shared" ref="C12:C14" si="1">$C$1</f>
        <v>Order Processing Function</v>
      </c>
      <c r="D12" s="25" t="s">
        <v>74</v>
      </c>
      <c r="E12" s="25" t="s">
        <v>75</v>
      </c>
      <c r="F12" s="4" t="s">
        <v>76</v>
      </c>
      <c r="G12" s="31"/>
      <c r="H12" s="4" t="s">
        <v>77</v>
      </c>
      <c r="I12" s="37">
        <v>45279</v>
      </c>
      <c r="J12" s="24" t="s">
        <v>7</v>
      </c>
      <c r="K12" s="32"/>
      <c r="L12" s="24" t="s">
        <v>7</v>
      </c>
      <c r="M12" s="83" t="s">
        <v>55</v>
      </c>
    </row>
    <row r="13" spans="1:13" ht="100.8" x14ac:dyDescent="0.25">
      <c r="A13" s="30">
        <v>2</v>
      </c>
      <c r="B13" s="25" t="str">
        <f t="shared" ref="B13" si="2">CONCATENATE($C$2, " - ", A13)</f>
        <v>LmhT - 2</v>
      </c>
      <c r="C13" s="25" t="str">
        <f t="shared" si="1"/>
        <v>Order Processing Function</v>
      </c>
      <c r="D13" s="25" t="s">
        <v>78</v>
      </c>
      <c r="E13" s="25" t="s">
        <v>79</v>
      </c>
      <c r="F13" s="4" t="s">
        <v>76</v>
      </c>
      <c r="G13" s="31"/>
      <c r="H13" s="4" t="s">
        <v>80</v>
      </c>
      <c r="I13" s="37">
        <v>45279</v>
      </c>
      <c r="J13" s="24" t="s">
        <v>7</v>
      </c>
      <c r="K13" s="32"/>
      <c r="L13" s="24" t="s">
        <v>7</v>
      </c>
      <c r="M13" s="83" t="s">
        <v>55</v>
      </c>
    </row>
    <row r="14" spans="1:13" ht="84" x14ac:dyDescent="0.25">
      <c r="A14" s="30">
        <v>3</v>
      </c>
      <c r="B14" s="25" t="str">
        <f t="shared" ref="B14" si="3">CONCATENATE($C$2, " - ", A14)</f>
        <v>LmhT - 3</v>
      </c>
      <c r="C14" s="25" t="str">
        <f t="shared" si="1"/>
        <v>Order Processing Function</v>
      </c>
      <c r="D14" s="25" t="s">
        <v>81</v>
      </c>
      <c r="E14" s="25" t="s">
        <v>82</v>
      </c>
      <c r="F14" s="4" t="s">
        <v>83</v>
      </c>
      <c r="G14" s="31"/>
      <c r="H14" s="4" t="s">
        <v>84</v>
      </c>
      <c r="I14" s="37">
        <v>45279</v>
      </c>
      <c r="J14" s="24" t="s">
        <v>7</v>
      </c>
      <c r="K14" s="32"/>
      <c r="L14" s="24" t="s">
        <v>7</v>
      </c>
      <c r="M14" s="83" t="s">
        <v>55</v>
      </c>
    </row>
  </sheetData>
  <mergeCells count="23">
    <mergeCell ref="L10:L11"/>
    <mergeCell ref="E10:E11"/>
    <mergeCell ref="F10:F11"/>
    <mergeCell ref="G10:G11"/>
    <mergeCell ref="H10:H11"/>
    <mergeCell ref="I10:I11"/>
    <mergeCell ref="J10:J11"/>
    <mergeCell ref="M10:M11"/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</mergeCells>
  <conditionalFormatting sqref="J13">
    <cfRule type="containsText" dxfId="87" priority="23" operator="containsText" text="FAIL">
      <formula>NOT(ISERROR(SEARCH("FAIL",J13)))</formula>
    </cfRule>
    <cfRule type="containsText" dxfId="86" priority="24" operator="containsText" text="PASS">
      <formula>NOT(ISERROR(SEARCH("PASS",J13)))</formula>
    </cfRule>
  </conditionalFormatting>
  <conditionalFormatting sqref="J13">
    <cfRule type="containsText" dxfId="85" priority="21" operator="containsText" text="SKIPPED">
      <formula>NOT(ISERROR(SEARCH("SKIPPED",J13)))</formula>
    </cfRule>
    <cfRule type="containsText" dxfId="84" priority="22" operator="containsText" text="Not Implemented">
      <formula>NOT(ISERROR(SEARCH("Not Implemented",J13)))</formula>
    </cfRule>
  </conditionalFormatting>
  <conditionalFormatting sqref="L13">
    <cfRule type="containsText" dxfId="83" priority="19" operator="containsText" text="FAIL">
      <formula>NOT(ISERROR(SEARCH("FAIL",L13)))</formula>
    </cfRule>
    <cfRule type="containsText" dxfId="82" priority="20" operator="containsText" text="PASS">
      <formula>NOT(ISERROR(SEARCH("PASS",L13)))</formula>
    </cfRule>
  </conditionalFormatting>
  <conditionalFormatting sqref="L13">
    <cfRule type="containsText" dxfId="81" priority="17" operator="containsText" text="SKIPPED">
      <formula>NOT(ISERROR(SEARCH("SKIPPED",L13)))</formula>
    </cfRule>
    <cfRule type="containsText" dxfId="80" priority="18" operator="containsText" text="Not Implemented">
      <formula>NOT(ISERROR(SEARCH("Not Implemented",L13)))</formula>
    </cfRule>
  </conditionalFormatting>
  <conditionalFormatting sqref="L14">
    <cfRule type="containsText" dxfId="79" priority="1" operator="containsText" text="SKIPPED">
      <formula>NOT(ISERROR(SEARCH("SKIPPED",L14)))</formula>
    </cfRule>
    <cfRule type="containsText" dxfId="78" priority="2" operator="containsText" text="Not Implemented">
      <formula>NOT(ISERROR(SEARCH("Not Implemented",L14)))</formula>
    </cfRule>
  </conditionalFormatting>
  <conditionalFormatting sqref="J12">
    <cfRule type="containsText" dxfId="77" priority="15" operator="containsText" text="FAIL">
      <formula>NOT(ISERROR(SEARCH("FAIL",J12)))</formula>
    </cfRule>
    <cfRule type="containsText" dxfId="76" priority="16" operator="containsText" text="PASS">
      <formula>NOT(ISERROR(SEARCH("PASS",J12)))</formula>
    </cfRule>
  </conditionalFormatting>
  <conditionalFormatting sqref="J12">
    <cfRule type="containsText" dxfId="75" priority="13" operator="containsText" text="SKIPPED">
      <formula>NOT(ISERROR(SEARCH("SKIPPED",J12)))</formula>
    </cfRule>
    <cfRule type="containsText" dxfId="74" priority="14" operator="containsText" text="Not Implemented">
      <formula>NOT(ISERROR(SEARCH("Not Implemented",J12)))</formula>
    </cfRule>
  </conditionalFormatting>
  <conditionalFormatting sqref="L12">
    <cfRule type="containsText" dxfId="73" priority="11" operator="containsText" text="FAIL">
      <formula>NOT(ISERROR(SEARCH("FAIL",L12)))</formula>
    </cfRule>
    <cfRule type="containsText" dxfId="72" priority="12" operator="containsText" text="PASS">
      <formula>NOT(ISERROR(SEARCH("PASS",L12)))</formula>
    </cfRule>
  </conditionalFormatting>
  <conditionalFormatting sqref="L12">
    <cfRule type="containsText" dxfId="71" priority="9" operator="containsText" text="SKIPPED">
      <formula>NOT(ISERROR(SEARCH("SKIPPED",L12)))</formula>
    </cfRule>
    <cfRule type="containsText" dxfId="70" priority="10" operator="containsText" text="Not Implemented">
      <formula>NOT(ISERROR(SEARCH("Not Implemented",L12)))</formula>
    </cfRule>
  </conditionalFormatting>
  <conditionalFormatting sqref="J14">
    <cfRule type="containsText" dxfId="69" priority="7" operator="containsText" text="FAIL">
      <formula>NOT(ISERROR(SEARCH("FAIL",J14)))</formula>
    </cfRule>
    <cfRule type="containsText" dxfId="68" priority="8" operator="containsText" text="PASS">
      <formula>NOT(ISERROR(SEARCH("PASS",J14)))</formula>
    </cfRule>
  </conditionalFormatting>
  <conditionalFormatting sqref="J14">
    <cfRule type="containsText" dxfId="67" priority="5" operator="containsText" text="SKIPPED">
      <formula>NOT(ISERROR(SEARCH("SKIPPED",J14)))</formula>
    </cfRule>
    <cfRule type="containsText" dxfId="66" priority="6" operator="containsText" text="Not Implemented">
      <formula>NOT(ISERROR(SEARCH("Not Implemented",J14)))</formula>
    </cfRule>
  </conditionalFormatting>
  <conditionalFormatting sqref="L14">
    <cfRule type="containsText" dxfId="65" priority="3" operator="containsText" text="FAIL">
      <formula>NOT(ISERROR(SEARCH("FAIL",L14)))</formula>
    </cfRule>
    <cfRule type="containsText" dxfId="64" priority="4" operator="containsText" text="PASS">
      <formula>NOT(ISERROR(SEARCH("PASS",L14)))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F9687667-F72D-42BE-BA23-A1C51F5AEFC7}">
          <x14:formula1>
            <xm:f>'Test report '!$B$13:$B$16</xm:f>
          </x14:formula1>
          <xm:sqref>J12:J14 L12:L14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21800-DE33-4B1A-900D-2CBD9E6562A4}">
  <sheetPr codeName="Sheet5"/>
  <dimension ref="A1:M18"/>
  <sheetViews>
    <sheetView zoomScale="85" zoomScaleNormal="85" workbookViewId="0">
      <selection activeCell="F15" sqref="F15"/>
    </sheetView>
  </sheetViews>
  <sheetFormatPr defaultRowHeight="13.8" x14ac:dyDescent="0.25"/>
  <cols>
    <col min="2" max="2" width="13.09765625" customWidth="1"/>
    <col min="3" max="3" width="20" customWidth="1"/>
    <col min="4" max="4" width="19.69921875" customWidth="1"/>
    <col min="5" max="5" width="17.296875" customWidth="1"/>
    <col min="6" max="6" width="17.5" customWidth="1"/>
    <col min="7" max="7" width="30.69921875" bestFit="1" customWidth="1"/>
    <col min="8" max="8" width="16.59765625" customWidth="1"/>
    <col min="9" max="9" width="12.09765625" customWidth="1"/>
    <col min="10" max="10" width="13" customWidth="1"/>
    <col min="11" max="11" width="15.5" customWidth="1"/>
    <col min="12" max="12" width="15.59765625" customWidth="1"/>
    <col min="13" max="13" width="16.59765625" customWidth="1"/>
  </cols>
  <sheetData>
    <row r="1" spans="1:13" ht="16.8" x14ac:dyDescent="0.3">
      <c r="A1" s="66" t="s">
        <v>17</v>
      </c>
      <c r="B1" s="67"/>
      <c r="C1" s="68" t="s">
        <v>86</v>
      </c>
      <c r="D1" s="69"/>
      <c r="E1" s="7"/>
      <c r="F1" s="7"/>
      <c r="G1" s="7"/>
      <c r="H1" s="7"/>
      <c r="I1" s="7"/>
      <c r="J1" s="7"/>
      <c r="K1" s="7"/>
      <c r="L1" s="1"/>
    </row>
    <row r="2" spans="1:13" ht="18" x14ac:dyDescent="0.3">
      <c r="A2" s="73" t="s">
        <v>18</v>
      </c>
      <c r="B2" s="74"/>
      <c r="C2" s="75" t="s">
        <v>90</v>
      </c>
      <c r="D2" s="76"/>
      <c r="E2" s="7"/>
      <c r="F2" s="7"/>
      <c r="G2" s="7"/>
      <c r="H2" s="7"/>
      <c r="I2" s="7"/>
      <c r="J2" s="7"/>
      <c r="K2" s="7"/>
      <c r="L2" s="1"/>
    </row>
    <row r="3" spans="1:13" ht="16.8" x14ac:dyDescent="0.3">
      <c r="A3" s="66" t="s">
        <v>19</v>
      </c>
      <c r="B3" s="67"/>
      <c r="C3" s="77"/>
      <c r="D3" s="69"/>
      <c r="E3" s="7"/>
      <c r="F3" s="7"/>
      <c r="G3" s="7"/>
      <c r="H3" s="7"/>
      <c r="I3" s="7"/>
      <c r="J3" s="7"/>
      <c r="K3" s="7"/>
      <c r="L3" s="1"/>
    </row>
    <row r="4" spans="1:13" ht="16.8" x14ac:dyDescent="0.3">
      <c r="A4" s="66" t="s">
        <v>5</v>
      </c>
      <c r="B4" s="67"/>
      <c r="C4" s="68" t="s">
        <v>56</v>
      </c>
      <c r="D4" s="69"/>
      <c r="E4" s="7"/>
      <c r="F4" s="7"/>
      <c r="H4" s="7"/>
      <c r="I4" s="7"/>
      <c r="J4" s="7"/>
      <c r="K4" s="7"/>
      <c r="L4" s="1"/>
    </row>
    <row r="5" spans="1:13" ht="16.8" x14ac:dyDescent="0.3">
      <c r="A5" s="70" t="s">
        <v>20</v>
      </c>
      <c r="B5" s="71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7"/>
      <c r="J5" s="7"/>
      <c r="K5" s="7"/>
      <c r="L5" s="1"/>
    </row>
    <row r="6" spans="1:13" ht="16.8" x14ac:dyDescent="0.3">
      <c r="A6" s="71"/>
      <c r="B6" s="71"/>
      <c r="C6" s="8">
        <f>COUNTIF($J$12:$J$480, "&lt;&gt;")</f>
        <v>5</v>
      </c>
      <c r="D6" s="8">
        <f>COUNTIF($J$12:$J$479, "PASS")</f>
        <v>5</v>
      </c>
      <c r="E6" s="8">
        <f>COUNTIF($J$12:$J$482,"FAIL")</f>
        <v>0</v>
      </c>
      <c r="F6" s="8">
        <f>COUNTIF($J$12:$J$482,"NOT IMPLEMENTED")</f>
        <v>0</v>
      </c>
      <c r="G6" s="8">
        <f>COUNTIF($J$12:$J$482,"SKIPPED")</f>
        <v>0</v>
      </c>
      <c r="I6" s="7"/>
      <c r="J6" s="7"/>
      <c r="K6" s="7"/>
      <c r="L6" s="1"/>
    </row>
    <row r="7" spans="1:13" ht="16.8" x14ac:dyDescent="0.3">
      <c r="A7" s="70" t="s">
        <v>23</v>
      </c>
      <c r="B7" s="71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7"/>
      <c r="J7" s="7"/>
      <c r="K7" s="7"/>
      <c r="L7" s="1"/>
    </row>
    <row r="8" spans="1:13" ht="16.8" x14ac:dyDescent="0.3">
      <c r="A8" s="71"/>
      <c r="B8" s="71"/>
      <c r="C8" s="8">
        <f>COUNTIF($L$12:$L$480, "&lt;&gt;")</f>
        <v>5</v>
      </c>
      <c r="D8" s="8">
        <f>COUNTIF($L$12:$L$480, "PASS")</f>
        <v>5</v>
      </c>
      <c r="E8" s="8">
        <f>COUNTIF($L$12:$L$480, "FAIL")</f>
        <v>0</v>
      </c>
      <c r="F8" s="8">
        <f>COUNTIF($L$12:$L$480,"NOT IMPLEMENTED")</f>
        <v>0</v>
      </c>
      <c r="G8" s="8">
        <f>COUNTIF($L$12:$L$480, "SKIPPED")</f>
        <v>0</v>
      </c>
      <c r="I8" s="7"/>
      <c r="J8" s="7"/>
      <c r="K8" s="7"/>
      <c r="L8" s="1"/>
    </row>
    <row r="9" spans="1:13" ht="16.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x14ac:dyDescent="0.25">
      <c r="A10" s="64" t="s">
        <v>24</v>
      </c>
      <c r="B10" s="64" t="s">
        <v>25</v>
      </c>
      <c r="C10" s="72" t="s">
        <v>26</v>
      </c>
      <c r="D10" s="64" t="s">
        <v>27</v>
      </c>
      <c r="E10" s="64" t="s">
        <v>28</v>
      </c>
      <c r="F10" s="64" t="s">
        <v>29</v>
      </c>
      <c r="G10" s="64" t="s">
        <v>30</v>
      </c>
      <c r="H10" s="64" t="s">
        <v>31</v>
      </c>
      <c r="I10" s="64" t="s">
        <v>32</v>
      </c>
      <c r="J10" s="64" t="s">
        <v>33</v>
      </c>
      <c r="K10" s="64" t="s">
        <v>34</v>
      </c>
      <c r="L10" s="64" t="s">
        <v>35</v>
      </c>
      <c r="M10" s="64" t="s">
        <v>41</v>
      </c>
    </row>
    <row r="11" spans="1:13" x14ac:dyDescent="0.25">
      <c r="A11" s="65"/>
      <c r="B11" s="65"/>
      <c r="C11" s="65"/>
      <c r="D11" s="65"/>
      <c r="E11" s="65"/>
      <c r="F11" s="65"/>
      <c r="G11" s="65"/>
      <c r="H11" s="65"/>
      <c r="I11" s="64"/>
      <c r="J11" s="64"/>
      <c r="K11" s="64"/>
      <c r="L11" s="64"/>
      <c r="M11" s="64"/>
    </row>
    <row r="12" spans="1:13" ht="105.6" customHeight="1" x14ac:dyDescent="0.25">
      <c r="A12" s="19">
        <v>1</v>
      </c>
      <c r="B12" s="6" t="str">
        <f>CONCATENATE($C$2, " - ", A12)</f>
        <v>RP - 1</v>
      </c>
      <c r="C12" s="25" t="str">
        <f>$C$1</f>
        <v>Food Registration Featue</v>
      </c>
      <c r="D12" s="25" t="s">
        <v>85</v>
      </c>
      <c r="E12" s="25" t="s">
        <v>87</v>
      </c>
      <c r="F12" s="4" t="s">
        <v>88</v>
      </c>
      <c r="G12" s="20"/>
      <c r="H12" s="4" t="s">
        <v>89</v>
      </c>
      <c r="I12" s="39">
        <v>45279</v>
      </c>
      <c r="J12" s="24" t="s">
        <v>7</v>
      </c>
      <c r="K12" s="21"/>
      <c r="L12" s="5" t="s">
        <v>7</v>
      </c>
      <c r="M12" s="40" t="s">
        <v>56</v>
      </c>
    </row>
    <row r="13" spans="1:13" ht="105.6" customHeight="1" x14ac:dyDescent="0.25">
      <c r="A13" s="19">
        <v>2</v>
      </c>
      <c r="B13" s="6" t="str">
        <f>CONCATENATE($C$2, " - ", A13)</f>
        <v>RP - 2</v>
      </c>
      <c r="C13" s="25" t="str">
        <f>$C$1</f>
        <v>Food Registration Featue</v>
      </c>
      <c r="D13" s="25" t="s">
        <v>91</v>
      </c>
      <c r="E13" s="25" t="s">
        <v>92</v>
      </c>
      <c r="F13" s="4" t="s">
        <v>93</v>
      </c>
      <c r="G13" s="20"/>
      <c r="H13" s="4" t="s">
        <v>94</v>
      </c>
      <c r="I13" s="39">
        <v>45279</v>
      </c>
      <c r="J13" s="24" t="s">
        <v>7</v>
      </c>
      <c r="K13" s="21"/>
      <c r="L13" s="5" t="s">
        <v>7</v>
      </c>
      <c r="M13" s="49" t="s">
        <v>56</v>
      </c>
    </row>
    <row r="14" spans="1:13" ht="106.8" customHeight="1" x14ac:dyDescent="0.25">
      <c r="A14" s="19">
        <v>3</v>
      </c>
      <c r="B14" s="6" t="str">
        <f>CONCATENATE($C$2, " - ", A14)</f>
        <v>RP - 3</v>
      </c>
      <c r="C14" s="25" t="str">
        <f t="shared" ref="C14:C19" si="0">$C$1</f>
        <v>Food Registration Featue</v>
      </c>
      <c r="D14" s="25" t="s">
        <v>95</v>
      </c>
      <c r="E14" s="25" t="s">
        <v>96</v>
      </c>
      <c r="F14" s="4" t="s">
        <v>97</v>
      </c>
      <c r="G14" s="27"/>
      <c r="H14" s="4" t="s">
        <v>98</v>
      </c>
      <c r="I14" s="39">
        <v>45279</v>
      </c>
      <c r="J14" s="24" t="s">
        <v>7</v>
      </c>
      <c r="K14" s="21"/>
      <c r="L14" s="5" t="s">
        <v>7</v>
      </c>
      <c r="M14" s="49" t="s">
        <v>56</v>
      </c>
    </row>
    <row r="15" spans="1:13" ht="125.4" customHeight="1" x14ac:dyDescent="0.25"/>
    <row r="16" spans="1:13" ht="113.4" customHeight="1" x14ac:dyDescent="0.25"/>
    <row r="17" spans="1:13" ht="139.80000000000001" customHeight="1" x14ac:dyDescent="0.25">
      <c r="A17" s="19">
        <v>6</v>
      </c>
      <c r="B17" s="6" t="str">
        <f>CONCATENATE($C$2, " - ", A17)</f>
        <v>RP - 6</v>
      </c>
      <c r="C17" s="25" t="str">
        <f t="shared" si="0"/>
        <v>Food Registration Featue</v>
      </c>
      <c r="D17" s="25" t="s">
        <v>107</v>
      </c>
      <c r="E17" s="25" t="s">
        <v>108</v>
      </c>
      <c r="F17" s="4" t="s">
        <v>109</v>
      </c>
      <c r="G17" s="28"/>
      <c r="H17" s="4" t="s">
        <v>110</v>
      </c>
      <c r="I17" s="39">
        <v>45279</v>
      </c>
      <c r="J17" s="24" t="s">
        <v>7</v>
      </c>
      <c r="K17" s="21"/>
      <c r="L17" s="5" t="s">
        <v>7</v>
      </c>
      <c r="M17" s="49" t="s">
        <v>56</v>
      </c>
    </row>
    <row r="18" spans="1:13" ht="117.6" x14ac:dyDescent="0.25">
      <c r="A18" s="19">
        <v>7</v>
      </c>
      <c r="B18" s="6" t="str">
        <f t="shared" ref="B18:B19" si="1">CONCATENATE($C$2, " - ", A18)</f>
        <v>RP - 7</v>
      </c>
      <c r="C18" s="25" t="str">
        <f t="shared" si="0"/>
        <v>Food Registration Featue</v>
      </c>
      <c r="D18" s="25" t="s">
        <v>111</v>
      </c>
      <c r="E18" s="25" t="s">
        <v>112</v>
      </c>
      <c r="F18" s="4" t="s">
        <v>113</v>
      </c>
      <c r="G18" s="28"/>
      <c r="H18" s="4" t="s">
        <v>114</v>
      </c>
      <c r="I18" s="53">
        <v>45279</v>
      </c>
      <c r="J18" s="24" t="s">
        <v>7</v>
      </c>
      <c r="K18" s="21"/>
      <c r="L18" s="5" t="s">
        <v>7</v>
      </c>
      <c r="M18" s="49" t="s">
        <v>56</v>
      </c>
    </row>
  </sheetData>
  <mergeCells count="23">
    <mergeCell ref="L10:L11"/>
    <mergeCell ref="E10:E11"/>
    <mergeCell ref="F10:F11"/>
    <mergeCell ref="G10:G11"/>
    <mergeCell ref="H10:H11"/>
    <mergeCell ref="I10:I11"/>
    <mergeCell ref="J10:J11"/>
    <mergeCell ref="M10:M11"/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</mergeCells>
  <conditionalFormatting sqref="J12:J14 L12:L14 L17 J17">
    <cfRule type="containsText" dxfId="63" priority="43" operator="containsText" text="FAIL">
      <formula>NOT(ISERROR(SEARCH("FAIL",J12)))</formula>
    </cfRule>
    <cfRule type="containsText" dxfId="62" priority="44" operator="containsText" text="PASS">
      <formula>NOT(ISERROR(SEARCH("PASS",J12)))</formula>
    </cfRule>
  </conditionalFormatting>
  <conditionalFormatting sqref="J12:J14 L12:L14 L17 J17">
    <cfRule type="containsText" dxfId="61" priority="41" operator="containsText" text="SKIPPED">
      <formula>NOT(ISERROR(SEARCH("SKIPPED",J12)))</formula>
    </cfRule>
    <cfRule type="containsText" dxfId="60" priority="42" operator="containsText" text="Not Implemented">
      <formula>NOT(ISERROR(SEARCH("Not Implemented",J12)))</formula>
    </cfRule>
  </conditionalFormatting>
  <conditionalFormatting sqref="J14 L14">
    <cfRule type="containsText" dxfId="59" priority="39" operator="containsText" text="FAIL">
      <formula>NOT(ISERROR(SEARCH("FAIL",J14)))</formula>
    </cfRule>
    <cfRule type="containsText" dxfId="58" priority="40" operator="containsText" text="PASS">
      <formula>NOT(ISERROR(SEARCH("PASS",J14)))</formula>
    </cfRule>
  </conditionalFormatting>
  <conditionalFormatting sqref="J14 L14">
    <cfRule type="containsText" dxfId="57" priority="37" operator="containsText" text="SKIPPED">
      <formula>NOT(ISERROR(SEARCH("SKIPPED",J14)))</formula>
    </cfRule>
    <cfRule type="containsText" dxfId="56" priority="38" operator="containsText" text="Not Implemented">
      <formula>NOT(ISERROR(SEARCH("Not Implemented",J14)))</formula>
    </cfRule>
  </conditionalFormatting>
  <conditionalFormatting sqref="J17 L17">
    <cfRule type="containsText" dxfId="55" priority="27" operator="containsText" text="FAIL">
      <formula>NOT(ISERROR(SEARCH("FAIL",J17)))</formula>
    </cfRule>
    <cfRule type="containsText" dxfId="54" priority="28" operator="containsText" text="PASS">
      <formula>NOT(ISERROR(SEARCH("PASS",J17)))</formula>
    </cfRule>
  </conditionalFormatting>
  <conditionalFormatting sqref="J17 L17">
    <cfRule type="containsText" dxfId="53" priority="25" operator="containsText" text="SKIPPED">
      <formula>NOT(ISERROR(SEARCH("SKIPPED",J17)))</formula>
    </cfRule>
    <cfRule type="containsText" dxfId="52" priority="26" operator="containsText" text="Not Implemented">
      <formula>NOT(ISERROR(SEARCH("Not Implemented",J17)))</formula>
    </cfRule>
  </conditionalFormatting>
  <conditionalFormatting sqref="J18 L18">
    <cfRule type="containsText" dxfId="51" priority="7" operator="containsText" text="FAIL">
      <formula>NOT(ISERROR(SEARCH("FAIL",J18)))</formula>
    </cfRule>
    <cfRule type="containsText" dxfId="50" priority="8" operator="containsText" text="PASS">
      <formula>NOT(ISERROR(SEARCH("PASS",J18)))</formula>
    </cfRule>
  </conditionalFormatting>
  <conditionalFormatting sqref="J18 L18">
    <cfRule type="containsText" dxfId="49" priority="5" operator="containsText" text="SKIPPED">
      <formula>NOT(ISERROR(SEARCH("SKIPPED",J18)))</formula>
    </cfRule>
    <cfRule type="containsText" dxfId="48" priority="6" operator="containsText" text="Not Implemented">
      <formula>NOT(ISERROR(SEARCH("Not Implemented",J18)))</formula>
    </cfRule>
  </conditionalFormatting>
  <conditionalFormatting sqref="J18 L18">
    <cfRule type="containsText" dxfId="47" priority="3" operator="containsText" text="FAIL">
      <formula>NOT(ISERROR(SEARCH("FAIL",J18)))</formula>
    </cfRule>
    <cfRule type="containsText" dxfId="46" priority="4" operator="containsText" text="PASS">
      <formula>NOT(ISERROR(SEARCH("PASS",J18)))</formula>
    </cfRule>
  </conditionalFormatting>
  <conditionalFormatting sqref="J18 L18">
    <cfRule type="containsText" dxfId="45" priority="1" operator="containsText" text="SKIPPED">
      <formula>NOT(ISERROR(SEARCH("SKIPPED",J18)))</formula>
    </cfRule>
    <cfRule type="containsText" dxfId="44" priority="2" operator="containsText" text="Not Implemented">
      <formula>NOT(ISERROR(SEARCH("Not Implemented",J18)))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4160BE8-8CBB-4237-B2CC-38ED3AA15A94}">
          <x14:formula1>
            <xm:f>'Test report '!$B$8:$B$11</xm:f>
          </x14:formula1>
          <xm:sqref>C3:D4</xm:sqref>
        </x14:dataValidation>
        <x14:dataValidation type="list" allowBlank="1" showErrorMessage="1" xr:uid="{290ED686-94A3-4D17-B1A8-92DF4104C6C8}">
          <x14:formula1>
            <xm:f>'Test report '!$B$13:$B$16</xm:f>
          </x14:formula1>
          <xm:sqref>L12:L14 J12:J14 J17:J18 L17:L18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98FC6-AE06-4864-A661-204FFEDF10CF}">
  <sheetPr codeName="Sheet7"/>
  <dimension ref="A1:Z16"/>
  <sheetViews>
    <sheetView zoomScale="85" zoomScaleNormal="85" workbookViewId="0">
      <selection activeCell="F12" sqref="F12"/>
    </sheetView>
  </sheetViews>
  <sheetFormatPr defaultRowHeight="16.8" x14ac:dyDescent="0.3"/>
  <cols>
    <col min="1" max="1" width="8.796875" style="1"/>
    <col min="2" max="2" width="13.09765625" style="1" customWidth="1"/>
    <col min="3" max="3" width="20" style="1" customWidth="1"/>
    <col min="4" max="4" width="19.69921875" style="1" customWidth="1"/>
    <col min="5" max="5" width="17.296875" style="1" customWidth="1"/>
    <col min="6" max="6" width="17.5" style="1" customWidth="1"/>
    <col min="7" max="7" width="30.69921875" style="1" bestFit="1" customWidth="1"/>
    <col min="8" max="8" width="16.59765625" style="1" customWidth="1"/>
    <col min="9" max="9" width="12.09765625" style="1" customWidth="1"/>
    <col min="10" max="10" width="13" style="1" customWidth="1"/>
    <col min="11" max="11" width="15.5" style="1" customWidth="1"/>
    <col min="12" max="12" width="15.59765625" style="1" customWidth="1"/>
    <col min="13" max="13" width="17.3984375" style="1" customWidth="1"/>
    <col min="14" max="16384" width="8.796875" style="1"/>
  </cols>
  <sheetData>
    <row r="1" spans="1:26" x14ac:dyDescent="0.3">
      <c r="A1" s="66" t="s">
        <v>17</v>
      </c>
      <c r="B1" s="78"/>
      <c r="C1" s="68" t="s">
        <v>45</v>
      </c>
      <c r="D1" s="79"/>
      <c r="E1" s="29"/>
      <c r="F1" s="29"/>
      <c r="G1" s="29"/>
      <c r="H1" s="29"/>
      <c r="I1" s="29"/>
      <c r="J1" s="29"/>
      <c r="K1" s="29"/>
    </row>
    <row r="2" spans="1:26" x14ac:dyDescent="0.3">
      <c r="A2" s="73" t="s">
        <v>18</v>
      </c>
      <c r="B2" s="74"/>
      <c r="C2" s="80" t="s">
        <v>40</v>
      </c>
      <c r="D2" s="81"/>
      <c r="E2" s="29"/>
      <c r="F2" s="29"/>
      <c r="G2" s="29"/>
      <c r="H2" s="29"/>
      <c r="I2" s="29"/>
      <c r="J2" s="29"/>
      <c r="K2" s="29"/>
    </row>
    <row r="3" spans="1:26" x14ac:dyDescent="0.3">
      <c r="A3" s="66" t="s">
        <v>19</v>
      </c>
      <c r="B3" s="78"/>
      <c r="C3" s="68"/>
      <c r="D3" s="79"/>
      <c r="E3" s="29"/>
      <c r="F3" s="29"/>
      <c r="G3" s="29"/>
      <c r="H3" s="29"/>
      <c r="I3" s="29"/>
      <c r="J3" s="29"/>
      <c r="K3" s="29"/>
    </row>
    <row r="4" spans="1:26" x14ac:dyDescent="0.3">
      <c r="A4" s="66" t="s">
        <v>5</v>
      </c>
      <c r="B4" s="78"/>
      <c r="C4" s="68" t="s">
        <v>37</v>
      </c>
      <c r="D4" s="79"/>
      <c r="E4" s="29"/>
      <c r="F4" s="29"/>
      <c r="H4" s="29"/>
      <c r="I4" s="29"/>
      <c r="J4" s="29"/>
      <c r="K4" s="29"/>
    </row>
    <row r="5" spans="1:26" x14ac:dyDescent="0.3">
      <c r="A5" s="70" t="s">
        <v>20</v>
      </c>
      <c r="B5" s="82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29"/>
      <c r="J5" s="29"/>
      <c r="K5" s="29"/>
    </row>
    <row r="6" spans="1:26" x14ac:dyDescent="0.3">
      <c r="A6" s="82"/>
      <c r="B6" s="82"/>
      <c r="C6" s="18">
        <f>COUNTIF($J$12:$J$475, "&lt;&gt;")</f>
        <v>5</v>
      </c>
      <c r="D6" s="18">
        <f>COUNTIF($J$12:$J$474, "PASS")</f>
        <v>5</v>
      </c>
      <c r="E6" s="18">
        <f>COUNTIF($J$12:$J$477,"FAIL")</f>
        <v>0</v>
      </c>
      <c r="F6" s="18">
        <f>COUNTIF($J$12:$J$477,"NOT IMPLEMENTED")</f>
        <v>0</v>
      </c>
      <c r="G6" s="18">
        <f>COUNTIF($J$12:$J$477,"SKIPPED")</f>
        <v>0</v>
      </c>
      <c r="I6" s="29"/>
      <c r="J6" s="29"/>
      <c r="K6" s="29"/>
    </row>
    <row r="7" spans="1:26" x14ac:dyDescent="0.3">
      <c r="A7" s="70" t="s">
        <v>23</v>
      </c>
      <c r="B7" s="82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29"/>
      <c r="J7" s="29"/>
      <c r="K7" s="29"/>
    </row>
    <row r="8" spans="1:26" x14ac:dyDescent="0.3">
      <c r="A8" s="82"/>
      <c r="B8" s="82"/>
      <c r="C8" s="18">
        <f>COUNTIF($L$12:$L$475, "&lt;&gt;")</f>
        <v>5</v>
      </c>
      <c r="D8" s="18">
        <f>COUNTIF($L$12:$L$475, "PASS")</f>
        <v>5</v>
      </c>
      <c r="E8" s="18">
        <f>COUNTIF($L$12:$L$475, "FAIL")</f>
        <v>0</v>
      </c>
      <c r="F8" s="18">
        <f>COUNTIF($L$12:$L$475,"NOT IMPLEMENTED")</f>
        <v>0</v>
      </c>
      <c r="G8" s="18">
        <f>COUNTIF($L$12:$L$475, "SKIPPED")</f>
        <v>0</v>
      </c>
      <c r="I8" s="29"/>
      <c r="J8" s="29"/>
      <c r="K8" s="29"/>
    </row>
    <row r="10" spans="1:26" x14ac:dyDescent="0.3">
      <c r="A10" s="64" t="s">
        <v>24</v>
      </c>
      <c r="B10" s="64" t="s">
        <v>25</v>
      </c>
      <c r="C10" s="72" t="s">
        <v>26</v>
      </c>
      <c r="D10" s="64" t="s">
        <v>27</v>
      </c>
      <c r="E10" s="64" t="s">
        <v>28</v>
      </c>
      <c r="F10" s="64" t="s">
        <v>29</v>
      </c>
      <c r="G10" s="64" t="s">
        <v>30</v>
      </c>
      <c r="H10" s="64" t="s">
        <v>31</v>
      </c>
      <c r="I10" s="64" t="s">
        <v>32</v>
      </c>
      <c r="J10" s="64" t="s">
        <v>33</v>
      </c>
      <c r="K10" s="64" t="s">
        <v>34</v>
      </c>
      <c r="L10" s="64" t="s">
        <v>35</v>
      </c>
      <c r="M10" s="64" t="s">
        <v>41</v>
      </c>
    </row>
    <row r="11" spans="1:26" x14ac:dyDescent="0.3">
      <c r="A11" s="65"/>
      <c r="B11" s="65"/>
      <c r="C11" s="65"/>
      <c r="D11" s="65"/>
      <c r="E11" s="65"/>
      <c r="F11" s="65"/>
      <c r="G11" s="65"/>
      <c r="H11" s="65"/>
      <c r="I11" s="64"/>
      <c r="J11" s="64"/>
      <c r="K11" s="64"/>
      <c r="L11" s="64"/>
      <c r="M11" s="64"/>
    </row>
    <row r="12" spans="1:26" ht="105.6" customHeight="1" x14ac:dyDescent="0.3">
      <c r="A12" s="42">
        <v>1</v>
      </c>
      <c r="B12" s="43" t="str">
        <f>CONCATENATE($C$2, " - ", A12)</f>
        <v>VM - 1</v>
      </c>
      <c r="C12" s="25" t="str">
        <f>$C$1</f>
        <v>Cashier Processing Function</v>
      </c>
      <c r="D12" s="25" t="s">
        <v>99</v>
      </c>
      <c r="E12" s="25" t="s">
        <v>100</v>
      </c>
      <c r="F12" s="4" t="s">
        <v>101</v>
      </c>
      <c r="G12" s="44"/>
      <c r="H12" s="4" t="s">
        <v>102</v>
      </c>
      <c r="I12" s="45">
        <v>45279</v>
      </c>
      <c r="J12" s="46" t="s">
        <v>7</v>
      </c>
      <c r="K12" s="47"/>
      <c r="L12" s="46" t="s">
        <v>7</v>
      </c>
      <c r="M12" s="42" t="s">
        <v>37</v>
      </c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spans="1:26" ht="67.2" customHeight="1" x14ac:dyDescent="0.3">
      <c r="A13" s="19">
        <v>2</v>
      </c>
      <c r="B13" s="50" t="str">
        <f>CONCATENATE($C$2, " - ", A13)</f>
        <v>VM - 2</v>
      </c>
      <c r="C13" s="25" t="str">
        <f>$C$1</f>
        <v>Cashier Processing Function</v>
      </c>
      <c r="D13" s="25" t="s">
        <v>103</v>
      </c>
      <c r="E13" s="25" t="s">
        <v>104</v>
      </c>
      <c r="F13" s="4" t="s">
        <v>105</v>
      </c>
      <c r="G13" s="28"/>
      <c r="H13" s="4" t="s">
        <v>106</v>
      </c>
      <c r="I13" s="39">
        <v>45279</v>
      </c>
      <c r="J13" s="24" t="s">
        <v>7</v>
      </c>
      <c r="K13" s="21"/>
      <c r="L13" s="5" t="s">
        <v>7</v>
      </c>
      <c r="M13" s="49" t="s">
        <v>56</v>
      </c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spans="1:26" ht="151.19999999999999" x14ac:dyDescent="0.3">
      <c r="A14" s="19">
        <v>3</v>
      </c>
      <c r="B14" s="50" t="str">
        <f>CONCATENATE($C$2, " - ", A14)</f>
        <v>VM - 3</v>
      </c>
      <c r="C14" s="25" t="str">
        <f>$C$1</f>
        <v>Cashier Processing Function</v>
      </c>
      <c r="D14" s="25" t="s">
        <v>115</v>
      </c>
      <c r="E14" s="25" t="s">
        <v>108</v>
      </c>
      <c r="F14" s="4" t="s">
        <v>116</v>
      </c>
      <c r="G14" s="28"/>
      <c r="H14" s="4" t="s">
        <v>110</v>
      </c>
      <c r="I14" s="53">
        <v>45279</v>
      </c>
      <c r="J14" s="24" t="s">
        <v>7</v>
      </c>
      <c r="K14" s="21"/>
      <c r="L14" s="5" t="s">
        <v>7</v>
      </c>
      <c r="M14" s="49" t="s">
        <v>56</v>
      </c>
    </row>
    <row r="15" spans="1:26" ht="100.8" x14ac:dyDescent="0.3">
      <c r="A15" s="19">
        <v>4</v>
      </c>
      <c r="B15" s="50" t="str">
        <f>CONCATENATE($C$2, " - ", A15)</f>
        <v>VM - 4</v>
      </c>
      <c r="C15" s="25" t="str">
        <f>$C$1</f>
        <v>Cashier Processing Function</v>
      </c>
      <c r="D15" s="25" t="s">
        <v>117</v>
      </c>
      <c r="E15" s="25" t="s">
        <v>118</v>
      </c>
      <c r="F15" s="4" t="s">
        <v>120</v>
      </c>
      <c r="G15" s="28"/>
      <c r="H15" s="4" t="s">
        <v>119</v>
      </c>
      <c r="I15" s="53">
        <v>45279</v>
      </c>
      <c r="J15" s="24" t="s">
        <v>7</v>
      </c>
      <c r="K15" s="21"/>
      <c r="L15" s="5" t="s">
        <v>7</v>
      </c>
      <c r="M15" s="49" t="s">
        <v>56</v>
      </c>
    </row>
    <row r="16" spans="1:26" ht="117.6" x14ac:dyDescent="0.3">
      <c r="A16" s="19">
        <v>5</v>
      </c>
      <c r="B16" s="50" t="str">
        <f>CONCATENATE($C$2, " - ", A16)</f>
        <v>VM - 5</v>
      </c>
      <c r="C16" s="25" t="str">
        <f>$C$1</f>
        <v>Cashier Processing Function</v>
      </c>
      <c r="D16" s="25" t="s">
        <v>111</v>
      </c>
      <c r="E16" s="25" t="s">
        <v>112</v>
      </c>
      <c r="F16" s="4" t="s">
        <v>113</v>
      </c>
      <c r="G16" s="28"/>
      <c r="H16" s="4" t="s">
        <v>114</v>
      </c>
      <c r="I16" s="53">
        <v>45279</v>
      </c>
      <c r="J16" s="24" t="s">
        <v>7</v>
      </c>
      <c r="K16" s="21"/>
      <c r="L16" s="5" t="s">
        <v>7</v>
      </c>
      <c r="M16" s="49" t="s">
        <v>56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M10:M11"/>
    <mergeCell ref="K10:K11"/>
    <mergeCell ref="L10:L11"/>
    <mergeCell ref="E10:E11"/>
    <mergeCell ref="F10:F11"/>
    <mergeCell ref="G10:G11"/>
    <mergeCell ref="H10:H11"/>
    <mergeCell ref="I10:I11"/>
    <mergeCell ref="J10:J11"/>
  </mergeCells>
  <conditionalFormatting sqref="J12 L12">
    <cfRule type="containsText" dxfId="43" priority="43" operator="containsText" text="FAIL">
      <formula>NOT(ISERROR(SEARCH("FAIL",J12)))</formula>
    </cfRule>
    <cfRule type="containsText" dxfId="42" priority="44" operator="containsText" text="PASS">
      <formula>NOT(ISERROR(SEARCH("PASS",J12)))</formula>
    </cfRule>
  </conditionalFormatting>
  <conditionalFormatting sqref="J12 L12">
    <cfRule type="containsText" dxfId="41" priority="41" operator="containsText" text="SKIPPED">
      <formula>NOT(ISERROR(SEARCH("SKIPPED",J12)))</formula>
    </cfRule>
    <cfRule type="containsText" dxfId="40" priority="42" operator="containsText" text="Not Implemented">
      <formula>NOT(ISERROR(SEARCH("Not Implemented",J12)))</formula>
    </cfRule>
  </conditionalFormatting>
  <conditionalFormatting sqref="L13 J13">
    <cfRule type="containsText" dxfId="39" priority="31" operator="containsText" text="FAIL">
      <formula>NOT(ISERROR(SEARCH("FAIL",J13)))</formula>
    </cfRule>
    <cfRule type="containsText" dxfId="38" priority="32" operator="containsText" text="PASS">
      <formula>NOT(ISERROR(SEARCH("PASS",J13)))</formula>
    </cfRule>
  </conditionalFormatting>
  <conditionalFormatting sqref="L13 J13">
    <cfRule type="containsText" dxfId="37" priority="29" operator="containsText" text="SKIPPED">
      <formula>NOT(ISERROR(SEARCH("SKIPPED",J13)))</formula>
    </cfRule>
    <cfRule type="containsText" dxfId="36" priority="30" operator="containsText" text="Not Implemented">
      <formula>NOT(ISERROR(SEARCH("Not Implemented",J13)))</formula>
    </cfRule>
  </conditionalFormatting>
  <conditionalFormatting sqref="J13 L13">
    <cfRule type="containsText" dxfId="35" priority="27" operator="containsText" text="FAIL">
      <formula>NOT(ISERROR(SEARCH("FAIL",J13)))</formula>
    </cfRule>
    <cfRule type="containsText" dxfId="34" priority="28" operator="containsText" text="PASS">
      <formula>NOT(ISERROR(SEARCH("PASS",J13)))</formula>
    </cfRule>
  </conditionalFormatting>
  <conditionalFormatting sqref="J13 L13">
    <cfRule type="containsText" dxfId="33" priority="25" operator="containsText" text="SKIPPED">
      <formula>NOT(ISERROR(SEARCH("SKIPPED",J13)))</formula>
    </cfRule>
    <cfRule type="containsText" dxfId="32" priority="26" operator="containsText" text="Not Implemented">
      <formula>NOT(ISERROR(SEARCH("Not Implemented",J13)))</formula>
    </cfRule>
  </conditionalFormatting>
  <conditionalFormatting sqref="L14 J14">
    <cfRule type="containsText" dxfId="23" priority="23" operator="containsText" text="FAIL">
      <formula>NOT(ISERROR(SEARCH("FAIL",J14)))</formula>
    </cfRule>
    <cfRule type="containsText" dxfId="22" priority="24" operator="containsText" text="PASS">
      <formula>NOT(ISERROR(SEARCH("PASS",J14)))</formula>
    </cfRule>
  </conditionalFormatting>
  <conditionalFormatting sqref="L14 J14">
    <cfRule type="containsText" dxfId="21" priority="21" operator="containsText" text="SKIPPED">
      <formula>NOT(ISERROR(SEARCH("SKIPPED",J14)))</formula>
    </cfRule>
    <cfRule type="containsText" dxfId="20" priority="22" operator="containsText" text="Not Implemented">
      <formula>NOT(ISERROR(SEARCH("Not Implemented",J14)))</formula>
    </cfRule>
  </conditionalFormatting>
  <conditionalFormatting sqref="J14 L14">
    <cfRule type="containsText" dxfId="19" priority="19" operator="containsText" text="FAIL">
      <formula>NOT(ISERROR(SEARCH("FAIL",J14)))</formula>
    </cfRule>
    <cfRule type="containsText" dxfId="18" priority="20" operator="containsText" text="PASS">
      <formula>NOT(ISERROR(SEARCH("PASS",J14)))</formula>
    </cfRule>
  </conditionalFormatting>
  <conditionalFormatting sqref="J14 L14">
    <cfRule type="containsText" dxfId="17" priority="17" operator="containsText" text="SKIPPED">
      <formula>NOT(ISERROR(SEARCH("SKIPPED",J14)))</formula>
    </cfRule>
    <cfRule type="containsText" dxfId="16" priority="18" operator="containsText" text="Not Implemented">
      <formula>NOT(ISERROR(SEARCH("Not Implemented",J14)))</formula>
    </cfRule>
  </conditionalFormatting>
  <conditionalFormatting sqref="L15 J15">
    <cfRule type="containsText" dxfId="15" priority="15" operator="containsText" text="FAIL">
      <formula>NOT(ISERROR(SEARCH("FAIL",J15)))</formula>
    </cfRule>
    <cfRule type="containsText" dxfId="14" priority="16" operator="containsText" text="PASS">
      <formula>NOT(ISERROR(SEARCH("PASS",J15)))</formula>
    </cfRule>
  </conditionalFormatting>
  <conditionalFormatting sqref="L15 J15">
    <cfRule type="containsText" dxfId="13" priority="13" operator="containsText" text="SKIPPED">
      <formula>NOT(ISERROR(SEARCH("SKIPPED",J15)))</formula>
    </cfRule>
    <cfRule type="containsText" dxfId="12" priority="14" operator="containsText" text="Not Implemented">
      <formula>NOT(ISERROR(SEARCH("Not Implemented",J15)))</formula>
    </cfRule>
  </conditionalFormatting>
  <conditionalFormatting sqref="J15 L15">
    <cfRule type="containsText" dxfId="11" priority="11" operator="containsText" text="FAIL">
      <formula>NOT(ISERROR(SEARCH("FAIL",J15)))</formula>
    </cfRule>
    <cfRule type="containsText" dxfId="10" priority="12" operator="containsText" text="PASS">
      <formula>NOT(ISERROR(SEARCH("PASS",J15)))</formula>
    </cfRule>
  </conditionalFormatting>
  <conditionalFormatting sqref="J15 L15">
    <cfRule type="containsText" dxfId="9" priority="9" operator="containsText" text="SKIPPED">
      <formula>NOT(ISERROR(SEARCH("SKIPPED",J15)))</formula>
    </cfRule>
    <cfRule type="containsText" dxfId="8" priority="10" operator="containsText" text="Not Implemented">
      <formula>NOT(ISERROR(SEARCH("Not Implemented",J15)))</formula>
    </cfRule>
  </conditionalFormatting>
  <conditionalFormatting sqref="L16 J16">
    <cfRule type="containsText" dxfId="7" priority="7" operator="containsText" text="FAIL">
      <formula>NOT(ISERROR(SEARCH("FAIL",J16)))</formula>
    </cfRule>
    <cfRule type="containsText" dxfId="6" priority="8" operator="containsText" text="PASS">
      <formula>NOT(ISERROR(SEARCH("PASS",J16)))</formula>
    </cfRule>
  </conditionalFormatting>
  <conditionalFormatting sqref="L16 J16">
    <cfRule type="containsText" dxfId="5" priority="5" operator="containsText" text="SKIPPED">
      <formula>NOT(ISERROR(SEARCH("SKIPPED",J16)))</formula>
    </cfRule>
    <cfRule type="containsText" dxfId="4" priority="6" operator="containsText" text="Not Implemented">
      <formula>NOT(ISERROR(SEARCH("Not Implemented",J16)))</formula>
    </cfRule>
  </conditionalFormatting>
  <conditionalFormatting sqref="J16 L16">
    <cfRule type="containsText" dxfId="3" priority="3" operator="containsText" text="FAIL">
      <formula>NOT(ISERROR(SEARCH("FAIL",J16)))</formula>
    </cfRule>
    <cfRule type="containsText" dxfId="2" priority="4" operator="containsText" text="PASS">
      <formula>NOT(ISERROR(SEARCH("PASS",J16)))</formula>
    </cfRule>
  </conditionalFormatting>
  <conditionalFormatting sqref="J16 L16">
    <cfRule type="containsText" dxfId="1" priority="1" operator="containsText" text="SKIPPED">
      <formula>NOT(ISERROR(SEARCH("SKIPPED",J16)))</formula>
    </cfRule>
    <cfRule type="containsText" dxfId="0" priority="2" operator="containsText" text="Not Implemented">
      <formula>NOT(ISERROR(SEARCH("Not Implemented",J16)))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2BE9494-99BA-4674-86F7-F124D41E33B5}">
          <x14:formula1>
            <xm:f>'Test report '!$B$8:$B$11</xm:f>
          </x14:formula1>
          <xm:sqref>C3:D4</xm:sqref>
        </x14:dataValidation>
        <x14:dataValidation type="list" allowBlank="1" showErrorMessage="1" xr:uid="{9D214943-3674-42D4-AC96-51EEA43A5BF9}">
          <x14:formula1>
            <xm:f>'Test report '!$B$13:$B$16</xm:f>
          </x14:formula1>
          <xm:sqref>L12:L16 J12:J16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B2562-D9BE-412A-A172-9EB54A2BD7DF}">
  <dimension ref="A1:Z12"/>
  <sheetViews>
    <sheetView zoomScale="85" zoomScaleNormal="85" workbookViewId="0">
      <selection activeCell="G20" sqref="G20"/>
    </sheetView>
  </sheetViews>
  <sheetFormatPr defaultRowHeight="16.8" x14ac:dyDescent="0.3"/>
  <cols>
    <col min="1" max="1" width="8.796875" style="1"/>
    <col min="2" max="2" width="13.09765625" style="1" customWidth="1"/>
    <col min="3" max="3" width="20" style="1" customWidth="1"/>
    <col min="4" max="4" width="19.69921875" style="1" customWidth="1"/>
    <col min="5" max="5" width="17.296875" style="1" customWidth="1"/>
    <col min="6" max="6" width="17.5" style="1" customWidth="1"/>
    <col min="7" max="7" width="30.69921875" style="1" bestFit="1" customWidth="1"/>
    <col min="8" max="8" width="16.59765625" style="1" customWidth="1"/>
    <col min="9" max="9" width="12.09765625" style="1" customWidth="1"/>
    <col min="10" max="10" width="13" style="1" customWidth="1"/>
    <col min="11" max="11" width="15.5" style="1" customWidth="1"/>
    <col min="12" max="12" width="15.59765625" style="1" customWidth="1"/>
    <col min="13" max="13" width="14.296875" style="1" customWidth="1"/>
    <col min="14" max="16384" width="8.796875" style="1"/>
  </cols>
  <sheetData>
    <row r="1" spans="1:26" x14ac:dyDescent="0.3">
      <c r="A1" s="66" t="s">
        <v>17</v>
      </c>
      <c r="B1" s="78"/>
      <c r="C1" s="68" t="s">
        <v>38</v>
      </c>
      <c r="D1" s="79"/>
      <c r="E1" s="29"/>
      <c r="F1" s="29"/>
      <c r="G1" s="29"/>
      <c r="H1" s="29"/>
      <c r="I1" s="29"/>
      <c r="J1" s="29"/>
      <c r="K1" s="29"/>
    </row>
    <row r="2" spans="1:26" x14ac:dyDescent="0.3">
      <c r="A2" s="73" t="s">
        <v>18</v>
      </c>
      <c r="B2" s="74"/>
      <c r="C2" s="80" t="s">
        <v>121</v>
      </c>
      <c r="D2" s="81"/>
      <c r="E2" s="29"/>
      <c r="F2" s="29"/>
      <c r="G2" s="29"/>
      <c r="H2" s="29"/>
      <c r="I2" s="29"/>
      <c r="J2" s="29"/>
      <c r="K2" s="29"/>
    </row>
    <row r="3" spans="1:26" x14ac:dyDescent="0.3">
      <c r="A3" s="66" t="s">
        <v>19</v>
      </c>
      <c r="B3" s="78"/>
      <c r="C3" s="68"/>
      <c r="D3" s="79"/>
      <c r="E3" s="29"/>
      <c r="F3" s="29"/>
      <c r="G3" s="29"/>
      <c r="H3" s="29"/>
      <c r="I3" s="29"/>
      <c r="J3" s="29"/>
      <c r="K3" s="29"/>
    </row>
    <row r="4" spans="1:26" x14ac:dyDescent="0.3">
      <c r="A4" s="66" t="s">
        <v>5</v>
      </c>
      <c r="B4" s="78"/>
      <c r="C4" s="68" t="s">
        <v>54</v>
      </c>
      <c r="D4" s="79"/>
      <c r="E4" s="29"/>
      <c r="F4" s="29"/>
      <c r="H4" s="29"/>
      <c r="I4" s="29"/>
      <c r="J4" s="29"/>
      <c r="K4" s="29"/>
    </row>
    <row r="5" spans="1:26" x14ac:dyDescent="0.3">
      <c r="A5" s="70" t="s">
        <v>20</v>
      </c>
      <c r="B5" s="82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29"/>
      <c r="J5" s="29"/>
      <c r="K5" s="29"/>
    </row>
    <row r="6" spans="1:26" x14ac:dyDescent="0.3">
      <c r="A6" s="82"/>
      <c r="B6" s="82"/>
      <c r="C6" s="18">
        <f>COUNTIF($J$12:$J$473, "&lt;&gt;")</f>
        <v>1</v>
      </c>
      <c r="D6" s="18">
        <f>COUNTIF($J$12:$J$472, "PASS")</f>
        <v>0</v>
      </c>
      <c r="E6" s="18">
        <f>COUNTIF($J$12:$J$475,"FAIL")</f>
        <v>0</v>
      </c>
      <c r="F6" s="18">
        <f>COUNTIF($J$12:$J$475,"NOT IMPLEMENTED")</f>
        <v>1</v>
      </c>
      <c r="G6" s="18">
        <f>COUNTIF($J$12:$J$475,"SKIPPED")</f>
        <v>0</v>
      </c>
      <c r="I6" s="29"/>
      <c r="J6" s="29"/>
      <c r="K6" s="29"/>
    </row>
    <row r="7" spans="1:26" x14ac:dyDescent="0.3">
      <c r="A7" s="70" t="s">
        <v>23</v>
      </c>
      <c r="B7" s="82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29"/>
      <c r="J7" s="29"/>
      <c r="K7" s="29"/>
    </row>
    <row r="8" spans="1:26" x14ac:dyDescent="0.3">
      <c r="A8" s="82"/>
      <c r="B8" s="82"/>
      <c r="C8" s="18">
        <f>COUNTIF($L$12:$L$473, "&lt;&gt;")</f>
        <v>1</v>
      </c>
      <c r="D8" s="18">
        <f>COUNTIF($L$12:$L$473, "PASS")</f>
        <v>0</v>
      </c>
      <c r="E8" s="18">
        <f>COUNTIF($L$12:$L$473, "FAIL")</f>
        <v>0</v>
      </c>
      <c r="F8" s="18">
        <f>COUNTIF($L$12:$L$473,"NOT IMPLEMENTED")</f>
        <v>1</v>
      </c>
      <c r="G8" s="18">
        <f>COUNTIF($L$12:$L$473, "SKIPPED")</f>
        <v>0</v>
      </c>
      <c r="I8" s="29"/>
      <c r="J8" s="29"/>
      <c r="K8" s="29"/>
    </row>
    <row r="10" spans="1:26" x14ac:dyDescent="0.3">
      <c r="A10" s="64" t="s">
        <v>24</v>
      </c>
      <c r="B10" s="64" t="s">
        <v>25</v>
      </c>
      <c r="C10" s="72" t="s">
        <v>26</v>
      </c>
      <c r="D10" s="64" t="s">
        <v>27</v>
      </c>
      <c r="E10" s="64" t="s">
        <v>28</v>
      </c>
      <c r="F10" s="64" t="s">
        <v>29</v>
      </c>
      <c r="G10" s="64" t="s">
        <v>30</v>
      </c>
      <c r="H10" s="64" t="s">
        <v>31</v>
      </c>
      <c r="I10" s="64" t="s">
        <v>32</v>
      </c>
      <c r="J10" s="64" t="s">
        <v>33</v>
      </c>
      <c r="K10" s="64" t="s">
        <v>34</v>
      </c>
      <c r="L10" s="64" t="s">
        <v>35</v>
      </c>
      <c r="M10" s="64" t="s">
        <v>41</v>
      </c>
    </row>
    <row r="11" spans="1:26" x14ac:dyDescent="0.3">
      <c r="A11" s="65"/>
      <c r="B11" s="65"/>
      <c r="C11" s="65"/>
      <c r="D11" s="65"/>
      <c r="E11" s="65"/>
      <c r="F11" s="65"/>
      <c r="G11" s="65"/>
      <c r="H11" s="65"/>
      <c r="I11" s="64"/>
      <c r="J11" s="64"/>
      <c r="K11" s="64"/>
      <c r="L11" s="64"/>
      <c r="M11" s="64"/>
    </row>
    <row r="12" spans="1:26" ht="117.6" x14ac:dyDescent="0.3">
      <c r="A12" s="49">
        <v>1</v>
      </c>
      <c r="B12" s="50" t="str">
        <f>CONCATENATE($C$2, " - ", A12)</f>
        <v>UC - 1</v>
      </c>
      <c r="C12" s="50" t="str">
        <f>$C$1</f>
        <v>Receive Bill Feature</v>
      </c>
      <c r="D12" s="50" t="s">
        <v>122</v>
      </c>
      <c r="E12" s="50" t="s">
        <v>123</v>
      </c>
      <c r="F12" s="4" t="s">
        <v>124</v>
      </c>
      <c r="G12" s="52"/>
      <c r="H12" s="51" t="s">
        <v>125</v>
      </c>
      <c r="I12" s="53">
        <v>45279</v>
      </c>
      <c r="J12" s="54" t="s">
        <v>10</v>
      </c>
      <c r="K12" s="55"/>
      <c r="L12" s="54" t="s">
        <v>10</v>
      </c>
      <c r="M12" s="49" t="s">
        <v>36</v>
      </c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</sheetData>
  <mergeCells count="23">
    <mergeCell ref="K10:K11"/>
    <mergeCell ref="L10:L11"/>
    <mergeCell ref="M10:M11"/>
    <mergeCell ref="E10:E11"/>
    <mergeCell ref="F10:F11"/>
    <mergeCell ref="G10:G11"/>
    <mergeCell ref="H10:H11"/>
    <mergeCell ref="I10:I11"/>
    <mergeCell ref="J10:J11"/>
    <mergeCell ref="A4:B4"/>
    <mergeCell ref="C4:D4"/>
    <mergeCell ref="A5:B6"/>
    <mergeCell ref="A7:B8"/>
    <mergeCell ref="A10:A11"/>
    <mergeCell ref="B10:B11"/>
    <mergeCell ref="C10:C11"/>
    <mergeCell ref="D10:D11"/>
    <mergeCell ref="A1:B1"/>
    <mergeCell ref="C1:D1"/>
    <mergeCell ref="A2:B2"/>
    <mergeCell ref="C2:D2"/>
    <mergeCell ref="A3:B3"/>
    <mergeCell ref="C3:D3"/>
  </mergeCells>
  <conditionalFormatting sqref="J12">
    <cfRule type="containsText" dxfId="31" priority="7" operator="containsText" text="FAIL">
      <formula>NOT(ISERROR(SEARCH("FAIL",J12)))</formula>
    </cfRule>
    <cfRule type="containsText" dxfId="30" priority="8" operator="containsText" text="PASS">
      <formula>NOT(ISERROR(SEARCH("PASS",J12)))</formula>
    </cfRule>
  </conditionalFormatting>
  <conditionalFormatting sqref="J12">
    <cfRule type="containsText" dxfId="29" priority="5" operator="containsText" text="SKIPPED">
      <formula>NOT(ISERROR(SEARCH("SKIPPED",J12)))</formula>
    </cfRule>
    <cfRule type="containsText" dxfId="28" priority="6" operator="containsText" text="Not Implemented">
      <formula>NOT(ISERROR(SEARCH("Not Implemented",J12)))</formula>
    </cfRule>
  </conditionalFormatting>
  <conditionalFormatting sqref="L12">
    <cfRule type="containsText" dxfId="27" priority="3" operator="containsText" text="FAIL">
      <formula>NOT(ISERROR(SEARCH("FAIL",L12)))</formula>
    </cfRule>
    <cfRule type="containsText" dxfId="26" priority="4" operator="containsText" text="PASS">
      <formula>NOT(ISERROR(SEARCH("PASS",L12)))</formula>
    </cfRule>
  </conditionalFormatting>
  <conditionalFormatting sqref="L12">
    <cfRule type="containsText" dxfId="25" priority="1" operator="containsText" text="SKIPPED">
      <formula>NOT(ISERROR(SEARCH("SKIPPED",L12)))</formula>
    </cfRule>
    <cfRule type="containsText" dxfId="24" priority="2" operator="containsText" text="Not Implemented">
      <formula>NOT(ISERROR(SEARCH("Not Implemented",L12)))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report </vt:lpstr>
      <vt:lpstr>Display Drinks Function</vt:lpstr>
      <vt:lpstr>Order Processing Function</vt:lpstr>
      <vt:lpstr>Prepare Drink Function </vt:lpstr>
      <vt:lpstr>Cashier Processing Function</vt:lpstr>
      <vt:lpstr>Receive Bill Feature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Tuan Nguyen</cp:lastModifiedBy>
  <cp:revision/>
  <dcterms:created xsi:type="dcterms:W3CDTF">2020-04-21T13:28:48Z</dcterms:created>
  <dcterms:modified xsi:type="dcterms:W3CDTF">2023-12-23T14:42:46Z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2c235aa4-139f-4027-9582-c1a7a5d4f7f3</vt:lpwstr>
  </property>
</Properties>
</file>