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guye\OneDrive\Desktop\Deadline\"/>
    </mc:Choice>
  </mc:AlternateContent>
  <xr:revisionPtr revIDLastSave="0" documentId="13_ncr:1_{B8C0CD31-68E3-4954-8C66-3F761492EC3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 report " sheetId="1" r:id="rId1"/>
    <sheet name="Login for Staff Feature" sheetId="11" r:id="rId2"/>
    <sheet name="Logout for Staff Feature" sheetId="21" r:id="rId3"/>
    <sheet name="Food Registration Feature" sheetId="20" r:id="rId4"/>
    <sheet name="View Menu Feature" sheetId="24" r:id="rId5"/>
    <sheet name="Personal Profile Feature" sheetId="12" r:id="rId6"/>
    <sheet name="Receive Bill Feature" sheetId="22" r:id="rId7"/>
    <sheet name="Face Recognition Feature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4" l="1"/>
  <c r="B13" i="24"/>
  <c r="C12" i="24"/>
  <c r="B12" i="24"/>
  <c r="C13" i="20"/>
  <c r="B13" i="20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G8" i="12"/>
  <c r="F8" i="12"/>
  <c r="E8" i="12"/>
  <c r="D8" i="12"/>
  <c r="C8" i="12"/>
  <c r="G6" i="12"/>
  <c r="F6" i="12"/>
  <c r="E6" i="12"/>
  <c r="D6" i="12"/>
  <c r="C6" i="12"/>
  <c r="G8" i="23" l="1"/>
  <c r="F8" i="23"/>
  <c r="E8" i="23"/>
  <c r="D8" i="23"/>
  <c r="C8" i="23"/>
  <c r="G6" i="23"/>
  <c r="F6" i="23"/>
  <c r="E6" i="23"/>
  <c r="D6" i="23"/>
  <c r="C6" i="23"/>
  <c r="G8" i="22"/>
  <c r="F8" i="22"/>
  <c r="E8" i="22"/>
  <c r="D8" i="22"/>
  <c r="C8" i="22"/>
  <c r="G6" i="22"/>
  <c r="F6" i="22"/>
  <c r="E6" i="22"/>
  <c r="D6" i="22"/>
  <c r="C6" i="22"/>
  <c r="G8" i="24"/>
  <c r="F8" i="24"/>
  <c r="E8" i="24"/>
  <c r="D8" i="24"/>
  <c r="C8" i="24"/>
  <c r="G6" i="24"/>
  <c r="F6" i="24"/>
  <c r="E6" i="24"/>
  <c r="D6" i="24"/>
  <c r="C6" i="24"/>
  <c r="C12" i="21"/>
  <c r="B12" i="21"/>
  <c r="G8" i="21"/>
  <c r="F8" i="21"/>
  <c r="E8" i="21"/>
  <c r="D8" i="21"/>
  <c r="C8" i="21"/>
  <c r="G6" i="21"/>
  <c r="F6" i="21"/>
  <c r="E6" i="21"/>
  <c r="D6" i="21"/>
  <c r="C6" i="2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G8" i="11"/>
  <c r="F8" i="11"/>
  <c r="E8" i="11"/>
  <c r="D8" i="11"/>
  <c r="C8" i="11"/>
  <c r="G6" i="11"/>
  <c r="F6" i="11"/>
  <c r="E6" i="11"/>
  <c r="D6" i="11"/>
  <c r="C6" i="11"/>
  <c r="C17" i="20" l="1"/>
  <c r="B17" i="20"/>
  <c r="C16" i="20"/>
  <c r="B16" i="20"/>
  <c r="C15" i="20"/>
  <c r="B15" i="20"/>
  <c r="C14" i="20"/>
  <c r="B14" i="20"/>
  <c r="C12" i="20"/>
  <c r="B12" i="20"/>
  <c r="G8" i="20"/>
  <c r="F8" i="20"/>
  <c r="E8" i="20"/>
  <c r="D8" i="20"/>
  <c r="C8" i="20"/>
  <c r="G6" i="20"/>
  <c r="F6" i="20"/>
  <c r="E6" i="20"/>
  <c r="D6" i="20"/>
  <c r="C6" i="20"/>
</calcChain>
</file>

<file path=xl/sharedStrings.xml><?xml version="1.0" encoding="utf-8"?>
<sst xmlns="http://schemas.openxmlformats.org/spreadsheetml/2006/main" count="531" uniqueCount="166">
  <si>
    <t>Test report</t>
  </si>
  <si>
    <t>Project Name</t>
  </si>
  <si>
    <t>Stage</t>
  </si>
  <si>
    <t>Project Code</t>
  </si>
  <si>
    <t>Test Environment Setup Description</t>
  </si>
  <si>
    <t>Tester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</si>
  <si>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</si>
  <si>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</si>
  <si>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</si>
  <si>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</si>
  <si>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</si>
  <si>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</si>
  <si>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</si>
  <si>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</si>
  <si>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</si>
  <si>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</si>
  <si>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r>
      <t>Note:</t>
    </r>
    <r>
      <rPr>
        <i/>
        <sz val="13"/>
        <color theme="1"/>
        <rFont val="Times New Roman"/>
        <family val="1"/>
      </rPr>
      <t xml:space="preserve"> X is Number</t>
    </r>
  </si>
  <si>
    <t>Module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</si>
  <si>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</si>
  <si>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</si>
  <si>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</si>
  <si>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</si>
  <si>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</si>
  <si>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</si>
  <si>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</si>
  <si>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</si>
  <si>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</si>
  <si>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</si>
  <si>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</si>
  <si>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</si>
  <si>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</si>
  <si>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</si>
  <si>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</si>
  <si>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</si>
  <si>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</si>
  <si>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</si>
  <si>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Web</t>
  </si>
  <si>
    <t>Phan Anh Tuan</t>
  </si>
  <si>
    <t>Huynh Duc Huy</t>
  </si>
  <si>
    <t>Chau Ngoc Huy</t>
  </si>
  <si>
    <t>Check User Interface</t>
  </si>
  <si>
    <t>Show same with UI design</t>
  </si>
  <si>
    <t>Enter true value</t>
  </si>
  <si>
    <t>Do not enter value</t>
  </si>
  <si>
    <t>Login for Staff Feature</t>
  </si>
  <si>
    <t>Logout for Staff Feature</t>
  </si>
  <si>
    <t>Food Registration Feature</t>
  </si>
  <si>
    <t>Receive Bill Feature</t>
  </si>
  <si>
    <t>Face Recognition Feature</t>
  </si>
  <si>
    <t xml:space="preserve">1. Logged </t>
  </si>
  <si>
    <t>1. Go on the login page</t>
  </si>
  <si>
    <r>
      <t xml:space="preserve">1. Go on the login page
2. Enter the account provided and click </t>
    </r>
    <r>
      <rPr>
        <b/>
        <sz val="13"/>
        <color theme="1"/>
        <rFont val="Times New Roman"/>
        <family val="1"/>
      </rPr>
      <t>Login</t>
    </r>
  </si>
  <si>
    <t>Tai Khoan ="huynhduchuy1"
Mat Khau ="Huy.7701"</t>
  </si>
  <si>
    <t>Successful login message and go to home page</t>
  </si>
  <si>
    <t>Enter wrong account or password</t>
  </si>
  <si>
    <r>
      <t xml:space="preserve">1. Go on the login page
2. Enter the data and click </t>
    </r>
    <r>
      <rPr>
        <b/>
        <sz val="13"/>
        <color theme="1"/>
        <rFont val="Times New Roman"/>
        <family val="1"/>
      </rPr>
      <t>Login</t>
    </r>
  </si>
  <si>
    <t>Tai Khoan ="huynhduchuy1"
Mat Khau ="Huy.1234"</t>
  </si>
  <si>
    <t>Show wrong account or password message and then return to Login page</t>
  </si>
  <si>
    <t>Enter more than the allowed number of characters</t>
  </si>
  <si>
    <t>Tai Khoan ="huynhduchuyhuynhduchuy"
Mat Khau ="Huy.1234"</t>
  </si>
  <si>
    <t>Show message that the account exceeds the allowed number of characters and return to Login page</t>
  </si>
  <si>
    <t>Enter the wrong account and password format</t>
  </si>
  <si>
    <t>Tai Khoan ="huynh duc huy1!"
Mat Khau ="Huy.7701"</t>
  </si>
  <si>
    <t>Show notices the account must not contain special characters such as : !,@,#,$,%,...</t>
  </si>
  <si>
    <t>Tai Khoan ="huynhduchuy1"
Mat Khau ="huy7701"</t>
  </si>
  <si>
    <t>Show password message must have at least 1 uppercase character, number and special character</t>
  </si>
  <si>
    <r>
      <t xml:space="preserve">1. Go on the login page
2. Only enter accounts and click </t>
    </r>
    <r>
      <rPr>
        <b/>
        <sz val="13"/>
        <color theme="1"/>
        <rFont val="Times New Roman"/>
        <family val="1"/>
      </rPr>
      <t>Login</t>
    </r>
  </si>
  <si>
    <t>Tai Khoan ="huynhduchuy1"</t>
  </si>
  <si>
    <t>Display request to enter password</t>
  </si>
  <si>
    <r>
      <t xml:space="preserve">1. Go on the login page
2. Only enter password and click </t>
    </r>
    <r>
      <rPr>
        <b/>
        <sz val="13"/>
        <color theme="1"/>
        <rFont val="Times New Roman"/>
        <family val="1"/>
      </rPr>
      <t>Login</t>
    </r>
  </si>
  <si>
    <t>Mat Khau="Huy.7701"</t>
  </si>
  <si>
    <t>Display request to enter accounts</t>
  </si>
  <si>
    <r>
      <t xml:space="preserve">1. Go on the login page
2. Don't enter any value and click </t>
    </r>
    <r>
      <rPr>
        <b/>
        <sz val="13"/>
        <color theme="1"/>
        <rFont val="Times New Roman"/>
        <family val="1"/>
      </rPr>
      <t>Login</t>
    </r>
  </si>
  <si>
    <t>Display request to enter password account</t>
  </si>
  <si>
    <t>LfS</t>
  </si>
  <si>
    <t>Check Logout</t>
  </si>
  <si>
    <t>1. Logged</t>
  </si>
  <si>
    <r>
      <t xml:space="preserve">1. Click </t>
    </r>
    <r>
      <rPr>
        <b/>
        <sz val="13"/>
        <color theme="1"/>
        <rFont val="Times New Roman"/>
        <family val="1"/>
      </rPr>
      <t xml:space="preserve">MenuToggle Profile
</t>
    </r>
    <r>
      <rPr>
        <sz val="13"/>
        <color theme="1"/>
        <rFont val="Times New Roman"/>
        <family val="1"/>
      </rPr>
      <t xml:space="preserve">2. Click </t>
    </r>
    <r>
      <rPr>
        <b/>
        <sz val="13"/>
        <color theme="1"/>
        <rFont val="Times New Roman"/>
        <family val="1"/>
      </rPr>
      <t>Logout</t>
    </r>
  </si>
  <si>
    <t>Log out and go to the login page</t>
  </si>
  <si>
    <t>LOfS</t>
  </si>
  <si>
    <t>Personal Profile Feature</t>
  </si>
  <si>
    <t>Check Order Function</t>
  </si>
  <si>
    <r>
      <t xml:space="preserve">1. At the Order page
2. Press on </t>
    </r>
    <r>
      <rPr>
        <b/>
        <sz val="13"/>
        <color theme="1"/>
        <rFont val="Times New Roman"/>
        <family val="1"/>
      </rPr>
      <t>"Order"</t>
    </r>
  </si>
  <si>
    <t>Go to the Food Order page</t>
  </si>
  <si>
    <t>Food Name="Cơm Sườn Trứng"
Order for shift="Shift 1"</t>
  </si>
  <si>
    <r>
      <t xml:space="preserve">Display the message </t>
    </r>
    <r>
      <rPr>
        <b/>
        <sz val="13"/>
        <color theme="1"/>
        <rFont val="Times New Roman"/>
        <family val="1"/>
      </rPr>
      <t>"Successful food order"</t>
    </r>
  </si>
  <si>
    <r>
      <t xml:space="preserve">1. At the Food Order page
2. Fill Food Name, Choose Order for shift
3. Press on </t>
    </r>
    <r>
      <rPr>
        <b/>
        <sz val="13"/>
        <color theme="1"/>
        <rFont val="Times New Roman"/>
        <family val="1"/>
      </rPr>
      <t>"Order"</t>
    </r>
  </si>
  <si>
    <r>
      <t xml:space="preserve">1. At the Food Order page
2. Choose Order for shift
3. Press on </t>
    </r>
    <r>
      <rPr>
        <b/>
        <sz val="13"/>
        <color theme="1"/>
        <rFont val="Times New Roman"/>
        <family val="1"/>
      </rPr>
      <t>"Order"</t>
    </r>
  </si>
  <si>
    <t>Order for shift="Shift 1"</t>
  </si>
  <si>
    <r>
      <t xml:space="preserve">Show alert </t>
    </r>
    <r>
      <rPr>
        <b/>
        <sz val="13"/>
        <color theme="1"/>
        <rFont val="Times New Roman"/>
        <family val="1"/>
      </rPr>
      <t>"The Food Name field is mandatory"</t>
    </r>
  </si>
  <si>
    <t>Food Name="Cơm Sườn Trứng"
Description="Cơm + sườn + bì + trứng"
Order for shift="Shift 1"</t>
  </si>
  <si>
    <r>
      <t xml:space="preserve">1. At the Food Order page
2. Fill Food Name, Description, Choose Order for shift
3. Press on </t>
    </r>
    <r>
      <rPr>
        <b/>
        <sz val="13"/>
        <color theme="1"/>
        <rFont val="Times New Roman"/>
        <family val="1"/>
      </rPr>
      <t>"Order"</t>
    </r>
  </si>
  <si>
    <t>FR</t>
  </si>
  <si>
    <t>RB</t>
  </si>
  <si>
    <t>PP</t>
  </si>
  <si>
    <r>
      <t xml:space="preserve">1. Go to the Staff Homepage
2. Click </t>
    </r>
    <r>
      <rPr>
        <b/>
        <sz val="13"/>
        <color theme="1"/>
        <rFont val="Times New Roman"/>
        <family val="1"/>
      </rPr>
      <t>Personal Profile</t>
    </r>
  </si>
  <si>
    <t>Go to Personal Profile page</t>
  </si>
  <si>
    <t>Name="Nguyễn Văn A"
Birthday="07/07/1992"
City="Đà Nẵng"</t>
  </si>
  <si>
    <t>Full Name="Nguyễn Văn A"
Birthday="07/07/1992"</t>
  </si>
  <si>
    <t>Full Name="Nguyễn Văn A"</t>
  </si>
  <si>
    <t>Name="Nguyễn Văn A"
Birthday="07/07/1992"
City="Đà Nẵng"
District="Thanh Khê"</t>
  </si>
  <si>
    <t>Name="Nguyễn Văn A"
Birthday="07/07/1992"
City="Đà Nẵng"
District="Thanh Khê"
Gender="Male"</t>
  </si>
  <si>
    <t xml:space="preserve">Name="Nguyễn Văn A"
Birthday="07/07/1992"
City="Đà Nẵng"
District="Thanh Khê"
Gender="Male"
Number Phone="0905123456"
</t>
  </si>
  <si>
    <t xml:space="preserve">Name="Nguyễn Văn A"
Birthday="07/07/1992"
City="Đà Nẵng"
District="Thanh Khê"
Gender="Male"
Number Phone="a0905a1234"
</t>
  </si>
  <si>
    <t xml:space="preserve">Name="Nguyễn Văn A"
Birthday="07/07/1992"
City="Đà Nẵng"
District="Thanh Khê"
Gender="Male"
Number Phone="0905123456"
Department="Tài Chính"
</t>
  </si>
  <si>
    <t xml:space="preserve">Name="Nguyễn Văn A"
Birthday="07/07/1992"
City="Đà Nẵng"
District="Thanh Khê"
Gender="Male"
Number Phone="0905123456"
Department="Tài Chính"
Identification Card="25211216012"
</t>
  </si>
  <si>
    <t xml:space="preserve">Name="Nguyễn Văn A"
Birthday="07/07/1992"
City="Đà Nẵng"
District="Thanh Khê"
Ward="B"
Avatar="avatar.png"
Gender="Male"
Ethnic="Kinh"
Number Phone="0905123456"
Department="Tài Chính"
Identification Card="25211216012"
</t>
  </si>
  <si>
    <r>
      <t xml:space="preserve">Show alert </t>
    </r>
    <r>
      <rPr>
        <b/>
        <sz val="13"/>
        <color theme="1"/>
        <rFont val="Times New Roman"/>
        <family val="1"/>
      </rPr>
      <t>"The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</si>
  <si>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Birthday field, the City field, the District field, the Gender field, 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</si>
  <si>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City field, the District field, the Gender field, 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</si>
  <si>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District field, the Gender field, 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</si>
  <si>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Gender field, 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</si>
  <si>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Number Phone field, the Department field and 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</si>
  <si>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Identity card field are mandatory"</t>
    </r>
  </si>
  <si>
    <r>
      <t xml:space="preserve">Show alert </t>
    </r>
    <r>
      <rPr>
        <b/>
        <sz val="13"/>
        <color theme="1"/>
        <rFont val="Times New Roman"/>
        <family val="1"/>
      </rPr>
      <t>"The Number Phone must be a number. The Department field and the Identity card field are mandatory"</t>
    </r>
  </si>
  <si>
    <r>
      <t xml:space="preserve">Display the message </t>
    </r>
    <r>
      <rPr>
        <b/>
        <sz val="13"/>
        <color theme="1"/>
        <rFont val="Times New Roman"/>
        <family val="1"/>
      </rPr>
      <t>"Confirmation successful information"</t>
    </r>
  </si>
  <si>
    <r>
      <t xml:space="preserve">Display the message </t>
    </r>
    <r>
      <rPr>
        <b/>
        <sz val="13"/>
        <color theme="1"/>
        <rFont val="Times New Roman"/>
        <family val="1"/>
      </rPr>
      <t>"Fill in the required fields"</t>
    </r>
  </si>
  <si>
    <r>
      <t xml:space="preserve">1. At the Personal Profile page
2.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</si>
  <si>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Ward, Avatar, Gender, Ethnic, Number Phone, Department, Identification Card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</si>
  <si>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Gender, Number Phone, Department, Identification Card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</si>
  <si>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Gender, Number Phone, Department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</si>
  <si>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Gender, Number Phone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</si>
  <si>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</si>
  <si>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</si>
  <si>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</si>
  <si>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
3. Press button </t>
    </r>
    <r>
      <rPr>
        <b/>
        <sz val="13"/>
        <color theme="1"/>
        <rFont val="Times New Roman"/>
        <family val="1"/>
      </rPr>
      <t>"Comfirm"</t>
    </r>
  </si>
  <si>
    <r>
      <t xml:space="preserve">1. At the Personal Profile page
2. Fill textinput Full Name, Birthday, City, District, Gender
3. Press button </t>
    </r>
    <r>
      <rPr>
        <b/>
        <sz val="13"/>
        <color theme="1"/>
        <rFont val="Times New Roman"/>
        <family val="1"/>
      </rPr>
      <t>"Comfirm"</t>
    </r>
  </si>
  <si>
    <t>Check Add Personal Profile Function</t>
  </si>
  <si>
    <t>View Menu Feature</t>
  </si>
  <si>
    <t>VM - X</t>
  </si>
  <si>
    <t>VM</t>
  </si>
  <si>
    <t>Assign to</t>
  </si>
  <si>
    <t>Check The Display Screen</t>
  </si>
  <si>
    <t>Display the menu of food in the form of a table</t>
  </si>
  <si>
    <r>
      <t xml:space="preserve">1. Go to the Staff Homepage
1. Click </t>
    </r>
    <r>
      <rPr>
        <b/>
        <sz val="13"/>
        <color theme="1"/>
        <rFont val="Times New Roman"/>
        <family val="1"/>
      </rPr>
      <t>Order</t>
    </r>
  </si>
  <si>
    <t>RB - 1</t>
  </si>
  <si>
    <t>RB - 2</t>
  </si>
  <si>
    <t>Check Receive Bill Function</t>
  </si>
  <si>
    <r>
      <rPr>
        <sz val="13"/>
        <color theme="1"/>
        <rFont val="Times New Roman"/>
        <family val="1"/>
      </rPr>
      <t xml:space="preserve">1. Click </t>
    </r>
    <r>
      <rPr>
        <b/>
        <sz val="13"/>
        <color theme="1"/>
        <rFont val="Times New Roman"/>
        <family val="1"/>
      </rPr>
      <t xml:space="preserve">Receive Bill </t>
    </r>
    <r>
      <rPr>
        <sz val="13"/>
        <color theme="1"/>
        <rFont val="Times New Roman"/>
        <family val="1"/>
      </rPr>
      <t xml:space="preserve">when paying for the food </t>
    </r>
  </si>
  <si>
    <t>Bill is printed</t>
  </si>
  <si>
    <t>FR - 1</t>
  </si>
  <si>
    <t>Check Face Recognition Function</t>
  </si>
  <si>
    <t>1. Put your face in the camera at the food counter</t>
  </si>
  <si>
    <t>The system recognizes the face and returns a success or failure message</t>
  </si>
  <si>
    <t>WebBrowserFunction</t>
  </si>
  <si>
    <t>Display Drinks Function</t>
  </si>
  <si>
    <t>Order Processing Function</t>
  </si>
  <si>
    <t xml:space="preserve">Prepare Drink Function </t>
  </si>
  <si>
    <t>Cashier Processing Function</t>
  </si>
  <si>
    <t>Loyalty Card Scanning Function</t>
  </si>
  <si>
    <t>Invoice Printing Function</t>
  </si>
  <si>
    <t>Cashier</t>
  </si>
  <si>
    <t>Order</t>
  </si>
  <si>
    <t>Preparation</t>
  </si>
  <si>
    <t>TC - X</t>
  </si>
  <si>
    <t>BB - X</t>
  </si>
  <si>
    <t>UC - X</t>
  </si>
  <si>
    <t>RP - X</t>
  </si>
  <si>
    <t>LmhT - X</t>
  </si>
  <si>
    <t>plS - X</t>
  </si>
  <si>
    <t>Coffee Shop Management System</t>
  </si>
  <si>
    <t>Sprint 7</t>
  </si>
  <si>
    <t>Lee Huu Quyen</t>
  </si>
  <si>
    <t>Nguyen Dinh Phi</t>
  </si>
  <si>
    <t>Than Quang Huy</t>
  </si>
  <si>
    <t>Tran Nguyen Huu 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</si>
</sst>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name val="Arial"/>
      <family val="2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4"/>
      <name val="Times New Roman"/>
      <family val="1"/>
    </font>
    <font>
      <b/>
      <i/>
      <u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Calibri"/>
      <scheme val="minor"/>
    </font>
    <font>
      <sz val="13"/>
      <color theme="1"/>
      <name val="Times New Roman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rgb="FFFFC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5" fillId="0" borderId="0"/>
    <xf numFmtId="0" fontId="1" fillId="0" borderId="0"/>
  </cellStyleXfs>
  <cellXfs count="10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vertical="top" wrapText="1"/>
    </xf>
    <xf numFmtId="0" fontId="7" fillId="6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4" xfId="0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horizontal="center"/>
    </xf>
    <xf numFmtId="0" fontId="5" fillId="7" borderId="4" xfId="0" applyFont="1" applyFill="1" applyBorder="1"/>
    <xf numFmtId="0" fontId="5" fillId="7" borderId="4" xfId="0" applyFont="1" applyFill="1" applyBorder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top"/>
    </xf>
    <xf numFmtId="15" fontId="8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/>
    <xf numFmtId="0" fontId="3" fillId="6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4" fillId="0" borderId="4" xfId="0" applyFont="1" applyBorder="1"/>
    <xf numFmtId="0" fontId="3" fillId="8" borderId="4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vertical="center" wrapText="1"/>
    </xf>
    <xf numFmtId="0" fontId="3" fillId="8" borderId="4" xfId="0" applyFont="1" applyFill="1" applyBorder="1" applyAlignment="1">
      <alignment vertical="center"/>
    </xf>
    <xf numFmtId="0" fontId="2" fillId="0" borderId="9" xfId="0" applyFont="1" applyBorder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15" fontId="2" fillId="0" borderId="4" xfId="0" applyNumberFormat="1" applyFont="1" applyBorder="1" applyAlignment="1">
      <alignment horizontal="center" vertical="center"/>
    </xf>
    <xf numFmtId="0" fontId="13" fillId="8" borderId="4" xfId="0" applyFont="1" applyFill="1" applyBorder="1"/>
    <xf numFmtId="0" fontId="2" fillId="0" borderId="6" xfId="0" applyFont="1" applyBorder="1" applyAlignment="1">
      <alignment horizontal="center"/>
    </xf>
    <xf numFmtId="15" fontId="16" fillId="0" borderId="11" xfId="1" applyNumberFormat="1" applyFont="1" applyBorder="1"/>
    <xf numFmtId="15" fontId="16" fillId="0" borderId="11" xfId="1" applyNumberFormat="1" applyFont="1" applyBorder="1" applyAlignment="1">
      <alignment horizontal="center" vertical="center" wrapText="1"/>
    </xf>
    <xf numFmtId="0" fontId="16" fillId="0" borderId="11" xfId="1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15" fontId="16" fillId="0" borderId="11" xfId="1" applyNumberFormat="1" applyFont="1" applyBorder="1" applyAlignment="1">
      <alignment horizontal="center" vertical="center" wrapText="1"/>
    </xf>
    <xf numFmtId="0" fontId="16" fillId="0" borderId="11" xfId="1" applyFont="1" applyBorder="1" applyAlignment="1">
      <alignment horizontal="center" vertical="center"/>
    </xf>
    <xf numFmtId="15" fontId="2" fillId="0" borderId="11" xfId="2" applyNumberFormat="1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15" fontId="2" fillId="0" borderId="11" xfId="2" applyNumberFormat="1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15" fontId="2" fillId="0" borderId="11" xfId="2" applyNumberFormat="1" applyFont="1" applyBorder="1" applyAlignment="1">
      <alignment horizontal="center" vertical="center" wrapText="1"/>
    </xf>
    <xf numFmtId="0" fontId="2" fillId="0" borderId="0" xfId="2" applyFont="1"/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 wrapText="1"/>
    </xf>
    <xf numFmtId="0" fontId="2" fillId="0" borderId="11" xfId="2" applyFont="1" applyBorder="1" applyAlignment="1">
      <alignment vertical="top" wrapText="1"/>
    </xf>
    <xf numFmtId="0" fontId="2" fillId="0" borderId="11" xfId="2" applyFont="1" applyBorder="1" applyAlignment="1">
      <alignment horizontal="left" vertical="top"/>
    </xf>
    <xf numFmtId="15" fontId="2" fillId="0" borderId="11" xfId="2" applyNumberFormat="1" applyFont="1" applyBorder="1" applyAlignment="1">
      <alignment horizontal="center" vertical="center" wrapText="1"/>
    </xf>
    <xf numFmtId="0" fontId="2" fillId="9" borderId="11" xfId="2" applyFont="1" applyFill="1" applyBorder="1" applyAlignment="1">
      <alignment horizontal="center" vertical="center" wrapText="1"/>
    </xf>
    <xf numFmtId="15" fontId="2" fillId="0" borderId="11" xfId="2" applyNumberFormat="1" applyFont="1" applyBorder="1" applyAlignment="1">
      <alignment horizontal="center" vertical="center"/>
    </xf>
    <xf numFmtId="0" fontId="2" fillId="0" borderId="0" xfId="2" applyFont="1"/>
    <xf numFmtId="0" fontId="2" fillId="0" borderId="11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 wrapText="1"/>
    </xf>
    <xf numFmtId="0" fontId="2" fillId="0" borderId="11" xfId="2" applyFont="1" applyBorder="1" applyAlignment="1">
      <alignment vertical="top" wrapText="1"/>
    </xf>
    <xf numFmtId="0" fontId="2" fillId="0" borderId="11" xfId="2" applyFont="1" applyBorder="1" applyAlignment="1">
      <alignment horizontal="left" vertical="top"/>
    </xf>
    <xf numFmtId="15" fontId="2" fillId="0" borderId="11" xfId="2" applyNumberFormat="1" applyFont="1" applyBorder="1" applyAlignment="1">
      <alignment horizontal="center" vertical="center" wrapText="1"/>
    </xf>
    <xf numFmtId="0" fontId="2" fillId="9" borderId="11" xfId="2" applyFont="1" applyFill="1" applyBorder="1" applyAlignment="1">
      <alignment horizontal="center" vertical="center" wrapText="1"/>
    </xf>
    <xf numFmtId="15" fontId="2" fillId="0" borderId="11" xfId="2" applyNumberFormat="1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/>
    </xf>
    <xf numFmtId="0" fontId="6" fillId="7" borderId="3" xfId="0" applyFont="1" applyFill="1" applyBorder="1"/>
    <xf numFmtId="0" fontId="6" fillId="7" borderId="2" xfId="0" applyFont="1" applyFill="1" applyBorder="1"/>
    <xf numFmtId="0" fontId="5" fillId="7" borderId="5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13" fillId="5" borderId="4" xfId="0" applyFont="1" applyFill="1" applyBorder="1"/>
    <xf numFmtId="0" fontId="5" fillId="3" borderId="4" xfId="0" applyFont="1" applyFill="1" applyBorder="1" applyAlignment="1">
      <alignment horizontal="left"/>
    </xf>
    <xf numFmtId="0" fontId="9" fillId="3" borderId="4" xfId="0" applyFont="1" applyFill="1" applyBorder="1"/>
    <xf numFmtId="0" fontId="2" fillId="0" borderId="4" xfId="0" applyFont="1" applyBorder="1" applyAlignment="1">
      <alignment horizontal="left"/>
    </xf>
    <xf numFmtId="0" fontId="10" fillId="0" borderId="4" xfId="0" applyFont="1" applyBorder="1"/>
    <xf numFmtId="0" fontId="5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13" fillId="3" borderId="4" xfId="0" applyFont="1" applyFill="1" applyBorder="1"/>
    <xf numFmtId="0" fontId="3" fillId="0" borderId="4" xfId="0" applyFont="1" applyBorder="1"/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3" fillId="3" borderId="4" xfId="0" applyFont="1" applyFill="1" applyBorder="1" applyAlignment="1">
      <alignment horizontal="left"/>
    </xf>
    <xf numFmtId="0" fontId="2" fillId="0" borderId="1" xfId="2" applyFont="1" applyBorder="1" applyAlignment="1">
      <alignment horizontal="left"/>
    </xf>
    <xf numFmtId="0" fontId="17" fillId="0" borderId="2" xfId="2" applyFont="1" applyBorder="1"/>
  </cellXfs>
  <cellStyles count="3">
    <cellStyle name="Normal" xfId="0" builtinId="0"/>
    <cellStyle name="Normal 2" xfId="1" xr:uid="{9E6B5C91-FD65-4A33-9A45-71D1D891ADF4}"/>
    <cellStyle name="Normal 3" xfId="2" xr:uid="{4AAF1A3C-C55A-4C29-BD25-AA6EBD5F9046}"/>
  </cellStyles>
  <dxfs count="60"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</dxfs>
  <tableStyles count="0" defaultTableStyle="TableStyleMedium2" defaultPivotStyle="PivotStyleLight16"/>
  <colors>
    <mruColors>
      <color rgb="FFE9A317"/>
      <color rgb="FFEAA316"/>
      <color rgb="FFE05720"/>
      <color rgb="FFD54F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13"/>
  <sheetViews>
    <sheetView tabSelected="1" topLeftCell="A7" workbookViewId="0">
      <selection activeCell="B25" sqref="B25"/>
    </sheetView>
  </sheetViews>
  <sheetFormatPr defaultColWidth="12.59765625" defaultRowHeight="15" customHeight="1" x14ac:dyDescent="0.25"/>
  <cols>
    <col min="1" max="1" width="14.3984375" customWidth="1"/>
    <col min="2" max="2" width="30.5" customWidth="1"/>
    <col min="3" max="3" width="33.19921875" customWidth="1"/>
    <col min="4" max="4" width="38.09765625" customWidth="1"/>
    <col min="5" max="5" width="23.19921875" customWidth="1"/>
    <col min="6" max="26" width="17.19921875" customWidth="1"/>
  </cols>
  <sheetData>
    <row r="1" spans="1:26" ht="16.5" customHeight="1" x14ac:dyDescent="0.3">
      <c r="A1" s="78" t="s">
        <v>0</v>
      </c>
      <c r="B1" s="79"/>
      <c r="C1" s="79"/>
      <c r="D1" s="79"/>
      <c r="E1" s="79"/>
      <c r="F1" s="8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">
      <c r="A3" s="11" t="s">
        <v>1</v>
      </c>
      <c r="B3" s="23" t="s">
        <v>160</v>
      </c>
      <c r="C3" s="1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11" t="s">
        <v>2</v>
      </c>
      <c r="B4" s="23" t="s">
        <v>161</v>
      </c>
      <c r="C4" s="1"/>
      <c r="D4" s="1"/>
      <c r="E4" s="1"/>
      <c r="F4" s="1"/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11" t="s">
        <v>3</v>
      </c>
      <c r="B5" s="40">
        <v>7</v>
      </c>
      <c r="C5" s="1"/>
      <c r="D5" s="1"/>
      <c r="E5" s="1"/>
      <c r="F5" s="1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3">
      <c r="A6" s="12" t="s">
        <v>4</v>
      </c>
      <c r="B6" s="22" t="s">
        <v>36</v>
      </c>
      <c r="D6" s="1"/>
      <c r="E6" s="1"/>
      <c r="F6" s="1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 x14ac:dyDescent="0.3">
      <c r="A7" s="1"/>
      <c r="B7" s="15"/>
      <c r="D7" s="1"/>
      <c r="E7" s="1"/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 x14ac:dyDescent="0.3">
      <c r="A8" s="81" t="s">
        <v>5</v>
      </c>
      <c r="B8" s="22" t="s">
        <v>162</v>
      </c>
      <c r="D8" s="1"/>
      <c r="E8" s="1"/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 x14ac:dyDescent="0.3">
      <c r="A9" s="82"/>
      <c r="B9" s="22" t="s">
        <v>163</v>
      </c>
      <c r="D9" s="1"/>
      <c r="E9" s="1"/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 x14ac:dyDescent="0.3">
      <c r="A10" s="82"/>
      <c r="B10" s="22" t="s">
        <v>164</v>
      </c>
      <c r="D10" s="1"/>
      <c r="E10" s="1"/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 x14ac:dyDescent="0.3">
      <c r="A11" s="83"/>
      <c r="B11" s="22" t="s">
        <v>165</v>
      </c>
      <c r="D11" s="1"/>
      <c r="E11" s="1"/>
      <c r="F11" s="1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 x14ac:dyDescent="0.3">
      <c r="A12" s="14"/>
      <c r="B12" s="15"/>
      <c r="D12" s="1"/>
      <c r="E12" s="1"/>
      <c r="F12" s="1"/>
      <c r="G12" s="1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 x14ac:dyDescent="0.3">
      <c r="A13" s="77" t="s">
        <v>6</v>
      </c>
      <c r="B13" s="13" t="s">
        <v>7</v>
      </c>
      <c r="D13" s="1"/>
      <c r="E13" s="1"/>
      <c r="F13" s="1"/>
      <c r="G13" s="1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 x14ac:dyDescent="0.3">
      <c r="A14" s="77"/>
      <c r="B14" s="13" t="s">
        <v>8</v>
      </c>
      <c r="D14" s="1"/>
      <c r="E14" s="1"/>
      <c r="F14" s="1"/>
      <c r="G14" s="1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 x14ac:dyDescent="0.3">
      <c r="A15" s="77"/>
      <c r="B15" s="22" t="s">
        <v>9</v>
      </c>
      <c r="D15" s="1"/>
      <c r="E15" s="1"/>
      <c r="F15" s="1"/>
      <c r="G15" s="1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 x14ac:dyDescent="0.3">
      <c r="A16" s="77"/>
      <c r="B16" s="22" t="s">
        <v>10</v>
      </c>
      <c r="D16" s="1"/>
      <c r="E16" s="1"/>
      <c r="F16" s="1"/>
      <c r="G16" s="1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1"/>
      <c r="B17" s="1"/>
      <c r="D17" s="1"/>
      <c r="E17" s="1"/>
      <c r="F17" s="1"/>
      <c r="G17" s="1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">
      <c r="A19" s="17" t="s">
        <v>11</v>
      </c>
      <c r="B19" s="17" t="s">
        <v>12</v>
      </c>
      <c r="C19" s="17" t="s">
        <v>13</v>
      </c>
      <c r="D19" s="17" t="s">
        <v>14</v>
      </c>
      <c r="E19" s="17" t="s">
        <v>15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6.5" customHeight="1" x14ac:dyDescent="0.3">
      <c r="A20" s="18">
        <v>1</v>
      </c>
      <c r="B20" s="18" t="s">
        <v>159</v>
      </c>
      <c r="C20" s="26" t="s">
        <v>145</v>
      </c>
      <c r="D20" s="26" t="s">
        <v>152</v>
      </c>
      <c r="E20" s="37">
        <v>45279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 x14ac:dyDescent="0.3">
      <c r="A21" s="18">
        <v>2</v>
      </c>
      <c r="B21" s="18" t="s">
        <v>158</v>
      </c>
      <c r="C21" s="26" t="s">
        <v>146</v>
      </c>
      <c r="D21" s="26" t="s">
        <v>152</v>
      </c>
      <c r="E21" s="37">
        <v>45279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3">
      <c r="A22" s="18">
        <v>3</v>
      </c>
      <c r="B22" s="18" t="s">
        <v>157</v>
      </c>
      <c r="C22" s="23" t="s">
        <v>147</v>
      </c>
      <c r="D22" s="23" t="s">
        <v>153</v>
      </c>
      <c r="E22" s="37">
        <v>45279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3">
      <c r="A23" s="18">
        <v>4</v>
      </c>
      <c r="B23" s="18" t="s">
        <v>129</v>
      </c>
      <c r="C23" s="23" t="s">
        <v>148</v>
      </c>
      <c r="D23" s="23" t="s">
        <v>151</v>
      </c>
      <c r="E23" s="37">
        <v>45279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3">
      <c r="A24" s="18">
        <v>5</v>
      </c>
      <c r="B24" s="18" t="s">
        <v>154</v>
      </c>
      <c r="C24" s="23" t="s">
        <v>144</v>
      </c>
      <c r="D24" s="23" t="s">
        <v>36</v>
      </c>
      <c r="E24" s="37">
        <v>45279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3">
      <c r="A25" s="36">
        <v>6</v>
      </c>
      <c r="B25" s="36" t="s">
        <v>155</v>
      </c>
      <c r="C25" s="30" t="s">
        <v>149</v>
      </c>
      <c r="D25" s="30" t="s">
        <v>152</v>
      </c>
      <c r="E25" s="37">
        <v>45279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2" customHeight="1" x14ac:dyDescent="0.3">
      <c r="A26" s="18">
        <v>7</v>
      </c>
      <c r="B26" s="18" t="s">
        <v>156</v>
      </c>
      <c r="C26" s="23" t="s">
        <v>150</v>
      </c>
      <c r="D26" s="23" t="s">
        <v>151</v>
      </c>
      <c r="E26" s="37">
        <v>45279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3">
      <c r="A27" s="2"/>
      <c r="B27" s="16"/>
      <c r="C27" s="14"/>
      <c r="D27" s="1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">
      <c r="A28" s="9" t="s">
        <v>16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6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6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6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6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6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6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6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6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6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6.5" customHeight="1" x14ac:dyDescent="0.3">
      <c r="A1011" s="1"/>
      <c r="B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6.5" customHeight="1" x14ac:dyDescent="0.3">
      <c r="A1012" s="1"/>
      <c r="B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6.5" customHeight="1" x14ac:dyDescent="0.3">
      <c r="A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3">
    <mergeCell ref="A13:A16"/>
    <mergeCell ref="A1:F1"/>
    <mergeCell ref="A8:A1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M20"/>
  <sheetViews>
    <sheetView zoomScale="85" zoomScaleNormal="85" workbookViewId="0">
      <selection activeCell="I4" sqref="I4"/>
    </sheetView>
  </sheetViews>
  <sheetFormatPr defaultRowHeight="13.8" x14ac:dyDescent="0.25"/>
  <cols>
    <col min="2" max="2" width="13.09765625" customWidth="1"/>
    <col min="3" max="3" width="15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7.898437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5.796875" customWidth="1"/>
  </cols>
  <sheetData>
    <row r="1" spans="1:13" ht="16.8" x14ac:dyDescent="0.3">
      <c r="A1" s="86" t="s">
        <v>17</v>
      </c>
      <c r="B1" s="87"/>
      <c r="C1" s="88" t="s">
        <v>44</v>
      </c>
      <c r="D1" s="89"/>
      <c r="E1" s="31"/>
      <c r="F1" s="31"/>
      <c r="G1" s="31"/>
      <c r="H1" s="31"/>
      <c r="I1" s="31"/>
      <c r="J1" s="31"/>
      <c r="K1" s="31"/>
      <c r="L1" s="1"/>
    </row>
    <row r="2" spans="1:13" ht="18" x14ac:dyDescent="0.3">
      <c r="A2" s="93" t="s">
        <v>18</v>
      </c>
      <c r="B2" s="94"/>
      <c r="C2" s="95" t="s">
        <v>74</v>
      </c>
      <c r="D2" s="96"/>
      <c r="E2" s="31"/>
      <c r="F2" s="31"/>
      <c r="G2" s="31"/>
      <c r="H2" s="31"/>
      <c r="I2" s="31"/>
      <c r="J2" s="31"/>
      <c r="K2" s="31"/>
      <c r="L2" s="1"/>
    </row>
    <row r="3" spans="1:13" ht="16.8" x14ac:dyDescent="0.3">
      <c r="A3" s="86" t="s">
        <v>19</v>
      </c>
      <c r="B3" s="87"/>
      <c r="C3" s="88"/>
      <c r="D3" s="89"/>
      <c r="E3" s="31"/>
      <c r="F3" s="31"/>
      <c r="G3" s="31"/>
      <c r="H3" s="31"/>
      <c r="I3" s="31"/>
      <c r="J3" s="31"/>
      <c r="K3" s="31"/>
      <c r="L3" s="1"/>
    </row>
    <row r="4" spans="1:13" ht="16.8" x14ac:dyDescent="0.3">
      <c r="A4" s="86" t="s">
        <v>5</v>
      </c>
      <c r="B4" s="87"/>
      <c r="C4" s="88" t="s">
        <v>37</v>
      </c>
      <c r="D4" s="89"/>
      <c r="E4" s="31"/>
      <c r="F4" s="31"/>
      <c r="H4" s="31"/>
      <c r="I4" s="31"/>
      <c r="J4" s="31"/>
      <c r="K4" s="31"/>
      <c r="L4" s="1"/>
    </row>
    <row r="5" spans="1:13" ht="16.8" x14ac:dyDescent="0.3">
      <c r="A5" s="90" t="s">
        <v>20</v>
      </c>
      <c r="B5" s="91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  <c r="L5" s="1"/>
    </row>
    <row r="6" spans="1:13" ht="16.8" x14ac:dyDescent="0.3">
      <c r="A6" s="91"/>
      <c r="B6" s="91"/>
      <c r="C6" s="18">
        <f>COUNTIF($J$12:$J$474, "&lt;&gt;")</f>
        <v>9</v>
      </c>
      <c r="D6" s="18">
        <f>COUNTIF($J$12:$J$473, "PASS")</f>
        <v>9</v>
      </c>
      <c r="E6" s="18">
        <f>COUNTIF($J$12:$J$476,"FAIL")</f>
        <v>0</v>
      </c>
      <c r="F6" s="18">
        <f>COUNTIF($J$12:$J$476,"NOT IMPLEMENTED")</f>
        <v>0</v>
      </c>
      <c r="G6" s="18">
        <f>COUNTIF($J$12:$J$476,"SKIPPED")</f>
        <v>0</v>
      </c>
      <c r="I6" s="31"/>
      <c r="J6" s="31"/>
      <c r="K6" s="31"/>
      <c r="L6" s="1"/>
    </row>
    <row r="7" spans="1:13" ht="16.8" x14ac:dyDescent="0.3">
      <c r="A7" s="90" t="s">
        <v>23</v>
      </c>
      <c r="B7" s="91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  <c r="L7" s="1"/>
    </row>
    <row r="8" spans="1:13" ht="16.8" x14ac:dyDescent="0.3">
      <c r="A8" s="91"/>
      <c r="B8" s="91"/>
      <c r="C8" s="18">
        <f>COUNTIF($L$12:$L$474, "&lt;&gt;")</f>
        <v>9</v>
      </c>
      <c r="D8" s="18">
        <f>COUNTIF($L$12:$L$474, "PASS")</f>
        <v>9</v>
      </c>
      <c r="E8" s="18">
        <f>COUNTIF($L$12:$L$474, "FAIL")</f>
        <v>0</v>
      </c>
      <c r="F8" s="18">
        <f>COUNTIF($L$12:$L$474,"NOT IMPLEMENTED")</f>
        <v>0</v>
      </c>
      <c r="G8" s="18">
        <f>COUNTIF($L$12:$L$474, "SKIPPED")</f>
        <v>0</v>
      </c>
      <c r="I8" s="31"/>
      <c r="J8" s="31"/>
      <c r="K8" s="31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84" t="s">
        <v>24</v>
      </c>
      <c r="B10" s="84" t="s">
        <v>25</v>
      </c>
      <c r="C10" s="92" t="s">
        <v>26</v>
      </c>
      <c r="D10" s="84" t="s">
        <v>27</v>
      </c>
      <c r="E10" s="84" t="s">
        <v>28</v>
      </c>
      <c r="F10" s="84" t="s">
        <v>29</v>
      </c>
      <c r="G10" s="84" t="s">
        <v>30</v>
      </c>
      <c r="H10" s="84" t="s">
        <v>31</v>
      </c>
      <c r="I10" s="84" t="s">
        <v>32</v>
      </c>
      <c r="J10" s="84" t="s">
        <v>33</v>
      </c>
      <c r="K10" s="84" t="s">
        <v>34</v>
      </c>
      <c r="L10" s="84" t="s">
        <v>35</v>
      </c>
      <c r="M10" s="84" t="s">
        <v>131</v>
      </c>
    </row>
    <row r="11" spans="1:13" x14ac:dyDescent="0.25">
      <c r="A11" s="85"/>
      <c r="B11" s="85"/>
      <c r="C11" s="85"/>
      <c r="D11" s="85"/>
      <c r="E11" s="85"/>
      <c r="F11" s="85"/>
      <c r="G11" s="85"/>
      <c r="H11" s="85"/>
      <c r="I11" s="84"/>
      <c r="J11" s="84"/>
      <c r="K11" s="84"/>
      <c r="L11" s="84"/>
      <c r="M11" s="84"/>
    </row>
    <row r="12" spans="1:13" ht="33.6" x14ac:dyDescent="0.25">
      <c r="A12" s="32">
        <v>1</v>
      </c>
      <c r="B12" s="25" t="str">
        <f t="shared" ref="B12:B20" si="0">CONCATENATE($C$2, " - ", A12)</f>
        <v>LfS - 1</v>
      </c>
      <c r="C12" s="25" t="str">
        <f>$C$1</f>
        <v>Login for Staff Feature</v>
      </c>
      <c r="D12" s="25" t="s">
        <v>40</v>
      </c>
      <c r="E12" s="25" t="s">
        <v>49</v>
      </c>
      <c r="F12" s="4" t="s">
        <v>50</v>
      </c>
      <c r="G12" s="33"/>
      <c r="H12" s="4" t="s">
        <v>41</v>
      </c>
      <c r="I12" s="38">
        <v>44897</v>
      </c>
      <c r="J12" s="24" t="s">
        <v>7</v>
      </c>
      <c r="K12" s="34"/>
      <c r="L12" s="24" t="s">
        <v>7</v>
      </c>
      <c r="M12" s="39" t="s">
        <v>37</v>
      </c>
    </row>
    <row r="13" spans="1:13" ht="88.8" customHeight="1" x14ac:dyDescent="0.25">
      <c r="A13" s="32">
        <v>2</v>
      </c>
      <c r="B13" s="25" t="str">
        <f t="shared" si="0"/>
        <v>LfS - 2</v>
      </c>
      <c r="C13" s="25" t="str">
        <f t="shared" ref="C13:C20" si="1">$C$1</f>
        <v>Login for Staff Feature</v>
      </c>
      <c r="D13" s="25" t="s">
        <v>42</v>
      </c>
      <c r="E13" s="25" t="s">
        <v>49</v>
      </c>
      <c r="F13" s="4" t="s">
        <v>51</v>
      </c>
      <c r="G13" s="27" t="s">
        <v>52</v>
      </c>
      <c r="H13" s="4" t="s">
        <v>53</v>
      </c>
      <c r="I13" s="38">
        <v>44897</v>
      </c>
      <c r="J13" s="24" t="s">
        <v>7</v>
      </c>
      <c r="K13" s="34"/>
      <c r="L13" s="24" t="s">
        <v>7</v>
      </c>
      <c r="M13" s="39" t="s">
        <v>37</v>
      </c>
    </row>
    <row r="14" spans="1:13" ht="84" x14ac:dyDescent="0.25">
      <c r="A14" s="32">
        <v>3</v>
      </c>
      <c r="B14" s="25" t="str">
        <f t="shared" si="0"/>
        <v>LfS - 3</v>
      </c>
      <c r="C14" s="25" t="str">
        <f t="shared" si="1"/>
        <v>Login for Staff Feature</v>
      </c>
      <c r="D14" s="25" t="s">
        <v>54</v>
      </c>
      <c r="E14" s="25" t="s">
        <v>49</v>
      </c>
      <c r="F14" s="4" t="s">
        <v>55</v>
      </c>
      <c r="G14" s="28" t="s">
        <v>56</v>
      </c>
      <c r="H14" s="4" t="s">
        <v>57</v>
      </c>
      <c r="I14" s="38">
        <v>44897</v>
      </c>
      <c r="J14" s="24" t="s">
        <v>7</v>
      </c>
      <c r="K14" s="34"/>
      <c r="L14" s="24" t="s">
        <v>7</v>
      </c>
      <c r="M14" s="39" t="s">
        <v>37</v>
      </c>
    </row>
    <row r="15" spans="1:13" ht="117.6" x14ac:dyDescent="0.25">
      <c r="A15" s="32">
        <v>4</v>
      </c>
      <c r="B15" s="25" t="str">
        <f t="shared" si="0"/>
        <v>LfS - 4</v>
      </c>
      <c r="C15" s="25" t="str">
        <f t="shared" si="1"/>
        <v>Login for Staff Feature</v>
      </c>
      <c r="D15" s="25" t="s">
        <v>58</v>
      </c>
      <c r="E15" s="25" t="s">
        <v>49</v>
      </c>
      <c r="F15" s="4" t="s">
        <v>55</v>
      </c>
      <c r="G15" s="28" t="s">
        <v>59</v>
      </c>
      <c r="H15" s="4" t="s">
        <v>60</v>
      </c>
      <c r="I15" s="38">
        <v>44897</v>
      </c>
      <c r="J15" s="24" t="s">
        <v>7</v>
      </c>
      <c r="K15" s="34"/>
      <c r="L15" s="24" t="s">
        <v>7</v>
      </c>
      <c r="M15" s="39" t="s">
        <v>37</v>
      </c>
    </row>
    <row r="16" spans="1:13" ht="84" x14ac:dyDescent="0.25">
      <c r="A16" s="32">
        <v>5</v>
      </c>
      <c r="B16" s="25" t="str">
        <f t="shared" si="0"/>
        <v>LfS - 5</v>
      </c>
      <c r="C16" s="25" t="str">
        <f t="shared" si="1"/>
        <v>Login for Staff Feature</v>
      </c>
      <c r="D16" s="25" t="s">
        <v>61</v>
      </c>
      <c r="E16" s="25" t="s">
        <v>49</v>
      </c>
      <c r="F16" s="4" t="s">
        <v>55</v>
      </c>
      <c r="G16" s="28" t="s">
        <v>62</v>
      </c>
      <c r="H16" s="4" t="s">
        <v>63</v>
      </c>
      <c r="I16" s="38">
        <v>44897</v>
      </c>
      <c r="J16" s="24" t="s">
        <v>7</v>
      </c>
      <c r="K16" s="34"/>
      <c r="L16" s="24" t="s">
        <v>7</v>
      </c>
      <c r="M16" s="39" t="s">
        <v>37</v>
      </c>
    </row>
    <row r="17" spans="1:13" ht="117.6" x14ac:dyDescent="0.25">
      <c r="A17" s="32">
        <v>6</v>
      </c>
      <c r="B17" s="25" t="str">
        <f t="shared" si="0"/>
        <v>LfS - 6</v>
      </c>
      <c r="C17" s="25" t="str">
        <f t="shared" si="1"/>
        <v>Login for Staff Feature</v>
      </c>
      <c r="D17" s="25" t="s">
        <v>61</v>
      </c>
      <c r="E17" s="25" t="s">
        <v>49</v>
      </c>
      <c r="F17" s="4" t="s">
        <v>55</v>
      </c>
      <c r="G17" s="28" t="s">
        <v>64</v>
      </c>
      <c r="H17" s="4" t="s">
        <v>65</v>
      </c>
      <c r="I17" s="38">
        <v>44897</v>
      </c>
      <c r="J17" s="24" t="s">
        <v>7</v>
      </c>
      <c r="K17" s="34"/>
      <c r="L17" s="24" t="s">
        <v>7</v>
      </c>
      <c r="M17" s="39" t="s">
        <v>37</v>
      </c>
    </row>
    <row r="18" spans="1:13" ht="84" x14ac:dyDescent="0.25">
      <c r="A18" s="32">
        <v>7</v>
      </c>
      <c r="B18" s="25" t="str">
        <f t="shared" si="0"/>
        <v>LfS - 7</v>
      </c>
      <c r="C18" s="25" t="str">
        <f t="shared" si="1"/>
        <v>Login for Staff Feature</v>
      </c>
      <c r="D18" s="25" t="s">
        <v>43</v>
      </c>
      <c r="E18" s="25" t="s">
        <v>49</v>
      </c>
      <c r="F18" s="4" t="s">
        <v>66</v>
      </c>
      <c r="G18" s="28" t="s">
        <v>67</v>
      </c>
      <c r="H18" s="4" t="s">
        <v>68</v>
      </c>
      <c r="I18" s="38">
        <v>44897</v>
      </c>
      <c r="J18" s="24" t="s">
        <v>7</v>
      </c>
      <c r="K18" s="34"/>
      <c r="L18" s="24" t="s">
        <v>7</v>
      </c>
      <c r="M18" s="39" t="s">
        <v>37</v>
      </c>
    </row>
    <row r="19" spans="1:13" ht="84" x14ac:dyDescent="0.25">
      <c r="A19" s="32">
        <v>8</v>
      </c>
      <c r="B19" s="25" t="str">
        <f t="shared" si="0"/>
        <v>LfS - 8</v>
      </c>
      <c r="C19" s="25" t="str">
        <f t="shared" si="1"/>
        <v>Login for Staff Feature</v>
      </c>
      <c r="D19" s="25" t="s">
        <v>43</v>
      </c>
      <c r="E19" s="25" t="s">
        <v>49</v>
      </c>
      <c r="F19" s="4" t="s">
        <v>69</v>
      </c>
      <c r="G19" s="29" t="s">
        <v>70</v>
      </c>
      <c r="H19" s="4" t="s">
        <v>71</v>
      </c>
      <c r="I19" s="38">
        <v>44897</v>
      </c>
      <c r="J19" s="24" t="s">
        <v>7</v>
      </c>
      <c r="K19" s="34"/>
      <c r="L19" s="24" t="s">
        <v>7</v>
      </c>
      <c r="M19" s="39" t="s">
        <v>37</v>
      </c>
    </row>
    <row r="20" spans="1:13" ht="84" x14ac:dyDescent="0.3">
      <c r="A20" s="32">
        <v>9</v>
      </c>
      <c r="B20" s="25" t="str">
        <f t="shared" si="0"/>
        <v>LfS - 9</v>
      </c>
      <c r="C20" s="25" t="str">
        <f t="shared" si="1"/>
        <v>Login for Staff Feature</v>
      </c>
      <c r="D20" s="25" t="s">
        <v>43</v>
      </c>
      <c r="E20" s="25" t="s">
        <v>49</v>
      </c>
      <c r="F20" s="4" t="s">
        <v>72</v>
      </c>
      <c r="G20" s="35"/>
      <c r="H20" s="4" t="s">
        <v>73</v>
      </c>
      <c r="I20" s="38">
        <v>44897</v>
      </c>
      <c r="J20" s="24" t="s">
        <v>7</v>
      </c>
      <c r="K20" s="34"/>
      <c r="L20" s="24" t="s">
        <v>7</v>
      </c>
      <c r="M20" s="39" t="s">
        <v>37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20">
    <cfRule type="containsText" dxfId="59" priority="11" operator="containsText" text="FAIL">
      <formula>NOT(ISERROR(SEARCH("FAIL",J12)))</formula>
    </cfRule>
    <cfRule type="containsText" dxfId="58" priority="12" operator="containsText" text="PASS">
      <formula>NOT(ISERROR(SEARCH("PASS",J12)))</formula>
    </cfRule>
  </conditionalFormatting>
  <conditionalFormatting sqref="J12:J20">
    <cfRule type="containsText" dxfId="57" priority="9" operator="containsText" text="SKIPPED">
      <formula>NOT(ISERROR(SEARCH("SKIPPED",J12)))</formula>
    </cfRule>
    <cfRule type="containsText" dxfId="56" priority="10" operator="containsText" text="Not Implemented">
      <formula>NOT(ISERROR(SEARCH("Not Implemented",J12)))</formula>
    </cfRule>
  </conditionalFormatting>
  <conditionalFormatting sqref="L12:L20">
    <cfRule type="containsText" dxfId="55" priority="3" operator="containsText" text="FAIL">
      <formula>NOT(ISERROR(SEARCH("FAIL",L12)))</formula>
    </cfRule>
    <cfRule type="containsText" dxfId="54" priority="4" operator="containsText" text="PASS">
      <formula>NOT(ISERROR(SEARCH("PASS",L12)))</formula>
    </cfRule>
  </conditionalFormatting>
  <conditionalFormatting sqref="L12:L20">
    <cfRule type="containsText" dxfId="53" priority="1" operator="containsText" text="SKIPPED">
      <formula>NOT(ISERROR(SEARCH("SKIPPED",L12)))</formula>
    </cfRule>
    <cfRule type="containsText" dxfId="5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60B8D4B-BFE1-4EC9-A943-5AA494D22B08}">
          <x14:formula1>
            <xm:f>'Test report '!$B$13:$B$16</xm:f>
          </x14:formula1>
          <xm:sqref>J12:J20 L12:L20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D1147-D17D-438F-A044-888A51941194}">
  <sheetPr codeName="Sheet3"/>
  <dimension ref="A1:M12"/>
  <sheetViews>
    <sheetView zoomScale="85" zoomScaleNormal="85" workbookViewId="0">
      <selection activeCell="G3" sqref="G3"/>
    </sheetView>
  </sheetViews>
  <sheetFormatPr defaultRowHeight="13.8" x14ac:dyDescent="0.25"/>
  <cols>
    <col min="2" max="2" width="11.8984375" customWidth="1"/>
    <col min="3" max="3" width="13.69921875" customWidth="1"/>
    <col min="4" max="4" width="23.69921875" customWidth="1"/>
    <col min="5" max="5" width="22.09765625" customWidth="1"/>
    <col min="6" max="6" width="18.796875" customWidth="1"/>
    <col min="7" max="7" width="22.8984375" customWidth="1"/>
    <col min="8" max="8" width="20.69921875" customWidth="1"/>
    <col min="9" max="9" width="14" customWidth="1"/>
    <col min="10" max="10" width="15.09765625" customWidth="1"/>
    <col min="11" max="11" width="14.09765625" customWidth="1"/>
    <col min="12" max="12" width="15.796875" customWidth="1"/>
    <col min="13" max="13" width="14.796875" customWidth="1"/>
  </cols>
  <sheetData>
    <row r="1" spans="1:13" ht="16.8" x14ac:dyDescent="0.3">
      <c r="A1" s="86" t="s">
        <v>17</v>
      </c>
      <c r="B1" s="87"/>
      <c r="C1" s="88" t="s">
        <v>45</v>
      </c>
      <c r="D1" s="89"/>
      <c r="E1" s="31"/>
      <c r="F1" s="31"/>
      <c r="G1" s="31"/>
      <c r="H1" s="31"/>
      <c r="I1" s="31"/>
      <c r="J1" s="31"/>
      <c r="K1" s="31"/>
      <c r="L1" s="1"/>
    </row>
    <row r="2" spans="1:13" ht="18" x14ac:dyDescent="0.3">
      <c r="A2" s="93" t="s">
        <v>18</v>
      </c>
      <c r="B2" s="94"/>
      <c r="C2" s="95" t="s">
        <v>79</v>
      </c>
      <c r="D2" s="96"/>
      <c r="E2" s="31"/>
      <c r="F2" s="31"/>
      <c r="G2" s="31"/>
      <c r="H2" s="31"/>
      <c r="I2" s="31"/>
      <c r="J2" s="31"/>
      <c r="K2" s="31"/>
      <c r="L2" s="1"/>
    </row>
    <row r="3" spans="1:13" ht="16.8" x14ac:dyDescent="0.3">
      <c r="A3" s="86" t="s">
        <v>19</v>
      </c>
      <c r="B3" s="87"/>
      <c r="C3" s="88"/>
      <c r="D3" s="89"/>
      <c r="E3" s="31"/>
      <c r="F3" s="31"/>
      <c r="G3" s="31"/>
      <c r="H3" s="31"/>
      <c r="I3" s="31"/>
      <c r="J3" s="31"/>
      <c r="K3" s="31"/>
      <c r="L3" s="1"/>
    </row>
    <row r="4" spans="1:13" ht="16.8" x14ac:dyDescent="0.3">
      <c r="A4" s="86" t="s">
        <v>5</v>
      </c>
      <c r="B4" s="87"/>
      <c r="C4" s="88" t="s">
        <v>37</v>
      </c>
      <c r="D4" s="89"/>
      <c r="E4" s="31"/>
      <c r="F4" s="31"/>
      <c r="H4" s="31"/>
      <c r="I4" s="31"/>
      <c r="J4" s="31"/>
      <c r="K4" s="31"/>
      <c r="L4" s="1"/>
    </row>
    <row r="5" spans="1:13" ht="16.8" x14ac:dyDescent="0.3">
      <c r="A5" s="90" t="s">
        <v>20</v>
      </c>
      <c r="B5" s="91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  <c r="L5" s="1"/>
    </row>
    <row r="6" spans="1:13" ht="16.8" x14ac:dyDescent="0.3">
      <c r="A6" s="91"/>
      <c r="B6" s="91"/>
      <c r="C6" s="18">
        <f>COUNTIF($J$12:$J$489, "&lt;&gt;")</f>
        <v>1</v>
      </c>
      <c r="D6" s="18">
        <f>COUNTIF($J$12:$J$488, "PASS")</f>
        <v>1</v>
      </c>
      <c r="E6" s="18">
        <f>COUNTIF($J$12:$J$491,"FAIL")</f>
        <v>0</v>
      </c>
      <c r="F6" s="18">
        <f>COUNTIF($J$12:$J$491,"NOT IMPLEMENTED")</f>
        <v>0</v>
      </c>
      <c r="G6" s="18">
        <f>COUNTIF($J$12:$J$491,"SKIPPED")</f>
        <v>0</v>
      </c>
      <c r="I6" s="31"/>
      <c r="J6" s="31"/>
      <c r="K6" s="31"/>
      <c r="L6" s="1"/>
    </row>
    <row r="7" spans="1:13" ht="16.8" x14ac:dyDescent="0.3">
      <c r="A7" s="90" t="s">
        <v>23</v>
      </c>
      <c r="B7" s="91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  <c r="L7" s="1"/>
    </row>
    <row r="8" spans="1:13" ht="16.8" x14ac:dyDescent="0.3">
      <c r="A8" s="91"/>
      <c r="B8" s="91"/>
      <c r="C8" s="18">
        <f>COUNTIF($L$12:$L$489, "&lt;&gt;")</f>
        <v>1</v>
      </c>
      <c r="D8" s="18">
        <f>COUNTIF($L$12:$L$489, "PASS")</f>
        <v>1</v>
      </c>
      <c r="E8" s="18">
        <f>COUNTIF($L$12:$L$489, "FAIL")</f>
        <v>0</v>
      </c>
      <c r="F8" s="18">
        <f>COUNTIF($L$12:$L$489,"NOT IMPLEMENTED")</f>
        <v>0</v>
      </c>
      <c r="G8" s="18">
        <f>COUNTIF($L$12:$L$489, "SKIPPED")</f>
        <v>0</v>
      </c>
      <c r="I8" s="31"/>
      <c r="J8" s="31"/>
      <c r="K8" s="31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84" t="s">
        <v>24</v>
      </c>
      <c r="B10" s="84" t="s">
        <v>25</v>
      </c>
      <c r="C10" s="92" t="s">
        <v>26</v>
      </c>
      <c r="D10" s="84" t="s">
        <v>27</v>
      </c>
      <c r="E10" s="84" t="s">
        <v>28</v>
      </c>
      <c r="F10" s="84" t="s">
        <v>29</v>
      </c>
      <c r="G10" s="84" t="s">
        <v>30</v>
      </c>
      <c r="H10" s="84" t="s">
        <v>31</v>
      </c>
      <c r="I10" s="84" t="s">
        <v>32</v>
      </c>
      <c r="J10" s="84" t="s">
        <v>33</v>
      </c>
      <c r="K10" s="84" t="s">
        <v>34</v>
      </c>
      <c r="L10" s="84" t="s">
        <v>35</v>
      </c>
      <c r="M10" s="84" t="s">
        <v>131</v>
      </c>
    </row>
    <row r="11" spans="1:13" x14ac:dyDescent="0.25">
      <c r="A11" s="85"/>
      <c r="B11" s="85"/>
      <c r="C11" s="85"/>
      <c r="D11" s="85"/>
      <c r="E11" s="85"/>
      <c r="F11" s="85"/>
      <c r="G11" s="85"/>
      <c r="H11" s="85"/>
      <c r="I11" s="84"/>
      <c r="J11" s="84"/>
      <c r="K11" s="84"/>
      <c r="L11" s="84"/>
      <c r="M11" s="84"/>
    </row>
    <row r="12" spans="1:13" ht="67.2" x14ac:dyDescent="0.25">
      <c r="A12" s="32">
        <v>1</v>
      </c>
      <c r="B12" s="25" t="str">
        <f t="shared" ref="B12" si="0">CONCATENATE($C$2, " - ", A12)</f>
        <v>LOfS - 1</v>
      </c>
      <c r="C12" s="25" t="str">
        <f t="shared" ref="C12" si="1">$C$1</f>
        <v>Logout for Staff Feature</v>
      </c>
      <c r="D12" s="25" t="s">
        <v>75</v>
      </c>
      <c r="E12" s="25" t="s">
        <v>76</v>
      </c>
      <c r="F12" s="4" t="s">
        <v>77</v>
      </c>
      <c r="G12" s="33"/>
      <c r="H12" s="4" t="s">
        <v>78</v>
      </c>
      <c r="I12" s="41">
        <v>44897</v>
      </c>
      <c r="J12" s="24" t="s">
        <v>7</v>
      </c>
      <c r="K12" s="34"/>
      <c r="L12" s="24" t="s">
        <v>7</v>
      </c>
      <c r="M12" s="42" t="s">
        <v>37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">
    <cfRule type="containsText" dxfId="51" priority="7" operator="containsText" text="FAIL">
      <formula>NOT(ISERROR(SEARCH("FAIL",J12)))</formula>
    </cfRule>
    <cfRule type="containsText" dxfId="50" priority="8" operator="containsText" text="PASS">
      <formula>NOT(ISERROR(SEARCH("PASS",J12)))</formula>
    </cfRule>
  </conditionalFormatting>
  <conditionalFormatting sqref="J12">
    <cfRule type="containsText" dxfId="49" priority="5" operator="containsText" text="SKIPPED">
      <formula>NOT(ISERROR(SEARCH("SKIPPED",J12)))</formula>
    </cfRule>
    <cfRule type="containsText" dxfId="48" priority="6" operator="containsText" text="Not Implemented">
      <formula>NOT(ISERROR(SEARCH("Not Implemented",J12)))</formula>
    </cfRule>
  </conditionalFormatting>
  <conditionalFormatting sqref="L12">
    <cfRule type="containsText" dxfId="47" priority="3" operator="containsText" text="FAIL">
      <formula>NOT(ISERROR(SEARCH("FAIL",L12)))</formula>
    </cfRule>
    <cfRule type="containsText" dxfId="46" priority="4" operator="containsText" text="PASS">
      <formula>NOT(ISERROR(SEARCH("PASS",L12)))</formula>
    </cfRule>
  </conditionalFormatting>
  <conditionalFormatting sqref="L12">
    <cfRule type="containsText" dxfId="45" priority="1" operator="containsText" text="SKIPPED">
      <formula>NOT(ISERROR(SEARCH("SKIPPED",L12)))</formula>
    </cfRule>
    <cfRule type="containsText" dxfId="44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9687667-F72D-42BE-BA23-A1C51F5AEFC7}">
          <x14:formula1>
            <xm:f>'Test report '!$B$13:$B$16</xm:f>
          </x14:formula1>
          <xm:sqref>J12 L12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21800-DE33-4B1A-900D-2CBD9E6562A4}">
  <sheetPr codeName="Sheet5"/>
  <dimension ref="A1:M17"/>
  <sheetViews>
    <sheetView zoomScale="85" zoomScaleNormal="85" workbookViewId="0">
      <selection activeCell="I2" sqref="I2"/>
    </sheetView>
  </sheetViews>
  <sheetFormatPr defaultRowHeight="13.8" x14ac:dyDescent="0.25"/>
  <cols>
    <col min="2" max="2" width="13.09765625" customWidth="1"/>
    <col min="3" max="3" width="20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6.59765625" customWidth="1"/>
  </cols>
  <sheetData>
    <row r="1" spans="1:13" ht="16.8" x14ac:dyDescent="0.3">
      <c r="A1" s="86" t="s">
        <v>17</v>
      </c>
      <c r="B1" s="87"/>
      <c r="C1" s="88" t="s">
        <v>46</v>
      </c>
      <c r="D1" s="89"/>
      <c r="E1" s="7"/>
      <c r="F1" s="7"/>
      <c r="G1" s="7"/>
      <c r="H1" s="7"/>
      <c r="I1" s="7"/>
      <c r="J1" s="7"/>
      <c r="K1" s="7"/>
      <c r="L1" s="1"/>
    </row>
    <row r="2" spans="1:13" ht="18" x14ac:dyDescent="0.3">
      <c r="A2" s="93" t="s">
        <v>18</v>
      </c>
      <c r="B2" s="94"/>
      <c r="C2" s="95" t="s">
        <v>92</v>
      </c>
      <c r="D2" s="96"/>
      <c r="E2" s="7"/>
      <c r="F2" s="7"/>
      <c r="G2" s="7"/>
      <c r="H2" s="7"/>
      <c r="I2" s="7"/>
      <c r="J2" s="7"/>
      <c r="K2" s="7"/>
      <c r="L2" s="1"/>
    </row>
    <row r="3" spans="1:13" ht="16.8" x14ac:dyDescent="0.3">
      <c r="A3" s="86" t="s">
        <v>19</v>
      </c>
      <c r="B3" s="87"/>
      <c r="C3" s="97"/>
      <c r="D3" s="89"/>
      <c r="E3" s="7"/>
      <c r="F3" s="7"/>
      <c r="G3" s="7"/>
      <c r="H3" s="7"/>
      <c r="I3" s="7"/>
      <c r="J3" s="7"/>
      <c r="K3" s="7"/>
      <c r="L3" s="1"/>
    </row>
    <row r="4" spans="1:13" ht="16.8" x14ac:dyDescent="0.3">
      <c r="A4" s="86" t="s">
        <v>5</v>
      </c>
      <c r="B4" s="87"/>
      <c r="C4" s="88" t="s">
        <v>38</v>
      </c>
      <c r="D4" s="89"/>
      <c r="E4" s="7"/>
      <c r="F4" s="7"/>
      <c r="H4" s="7"/>
      <c r="I4" s="7"/>
      <c r="J4" s="7"/>
      <c r="K4" s="7"/>
      <c r="L4" s="1"/>
    </row>
    <row r="5" spans="1:13" ht="16.8" x14ac:dyDescent="0.3">
      <c r="A5" s="90" t="s">
        <v>20</v>
      </c>
      <c r="B5" s="91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7"/>
      <c r="J5" s="7"/>
      <c r="K5" s="7"/>
      <c r="L5" s="1"/>
    </row>
    <row r="6" spans="1:13" ht="16.8" x14ac:dyDescent="0.3">
      <c r="A6" s="91"/>
      <c r="B6" s="91"/>
      <c r="C6" s="8">
        <f>COUNTIF($J$12:$J$480, "&lt;&gt;")</f>
        <v>6</v>
      </c>
      <c r="D6" s="8">
        <f>COUNTIF($J$12:$J$479, "PASS")</f>
        <v>3</v>
      </c>
      <c r="E6" s="8">
        <f>COUNTIF($J$12:$J$482,"FAIL")</f>
        <v>0</v>
      </c>
      <c r="F6" s="8">
        <f>COUNTIF($J$12:$J$482,"NOT IMPLEMENTED")</f>
        <v>3</v>
      </c>
      <c r="G6" s="8">
        <f>COUNTIF($J$12:$J$482,"SKIPPED")</f>
        <v>0</v>
      </c>
      <c r="I6" s="7"/>
      <c r="J6" s="7"/>
      <c r="K6" s="7"/>
      <c r="L6" s="1"/>
    </row>
    <row r="7" spans="1:13" ht="16.8" x14ac:dyDescent="0.3">
      <c r="A7" s="90" t="s">
        <v>23</v>
      </c>
      <c r="B7" s="91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7"/>
      <c r="J7" s="7"/>
      <c r="K7" s="7"/>
      <c r="L7" s="1"/>
    </row>
    <row r="8" spans="1:13" ht="16.8" x14ac:dyDescent="0.3">
      <c r="A8" s="91"/>
      <c r="B8" s="91"/>
      <c r="C8" s="8">
        <f>COUNTIF($L$12:$L$480, "&lt;&gt;")</f>
        <v>6</v>
      </c>
      <c r="D8" s="8">
        <f>COUNTIF($L$12:$L$480, "PASS")</f>
        <v>3</v>
      </c>
      <c r="E8" s="8">
        <f>COUNTIF($L$12:$L$480, "FAIL")</f>
        <v>0</v>
      </c>
      <c r="F8" s="8">
        <f>COUNTIF($L$12:$L$480,"NOT IMPLEMENTED")</f>
        <v>3</v>
      </c>
      <c r="G8" s="8">
        <f>COUNTIF($L$12:$L$480, "SKIPPED")</f>
        <v>0</v>
      </c>
      <c r="I8" s="7"/>
      <c r="J8" s="7"/>
      <c r="K8" s="7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84" t="s">
        <v>24</v>
      </c>
      <c r="B10" s="84" t="s">
        <v>25</v>
      </c>
      <c r="C10" s="92" t="s">
        <v>26</v>
      </c>
      <c r="D10" s="84" t="s">
        <v>27</v>
      </c>
      <c r="E10" s="84" t="s">
        <v>28</v>
      </c>
      <c r="F10" s="84" t="s">
        <v>29</v>
      </c>
      <c r="G10" s="84" t="s">
        <v>30</v>
      </c>
      <c r="H10" s="84" t="s">
        <v>31</v>
      </c>
      <c r="I10" s="84" t="s">
        <v>32</v>
      </c>
      <c r="J10" s="84" t="s">
        <v>33</v>
      </c>
      <c r="K10" s="84" t="s">
        <v>34</v>
      </c>
      <c r="L10" s="84" t="s">
        <v>35</v>
      </c>
      <c r="M10" s="84" t="s">
        <v>131</v>
      </c>
    </row>
    <row r="11" spans="1:13" x14ac:dyDescent="0.25">
      <c r="A11" s="85"/>
      <c r="B11" s="85"/>
      <c r="C11" s="85"/>
      <c r="D11" s="85"/>
      <c r="E11" s="85"/>
      <c r="F11" s="85"/>
      <c r="G11" s="85"/>
      <c r="H11" s="85"/>
      <c r="I11" s="84"/>
      <c r="J11" s="84"/>
      <c r="K11" s="84"/>
      <c r="L11" s="84"/>
      <c r="M11" s="84"/>
    </row>
    <row r="12" spans="1:13" ht="105.6" customHeight="1" x14ac:dyDescent="0.25">
      <c r="A12" s="19">
        <v>1</v>
      </c>
      <c r="B12" s="6" t="str">
        <f t="shared" ref="B12:B17" si="0">CONCATENATE($C$2, " - ", A12)</f>
        <v>FR - 1</v>
      </c>
      <c r="C12" s="25" t="str">
        <f>$C$1</f>
        <v>Food Registration Feature</v>
      </c>
      <c r="D12" s="25" t="s">
        <v>40</v>
      </c>
      <c r="E12" s="25" t="s">
        <v>76</v>
      </c>
      <c r="F12" s="4" t="s">
        <v>134</v>
      </c>
      <c r="G12" s="20"/>
      <c r="H12" s="4" t="s">
        <v>41</v>
      </c>
      <c r="I12" s="43">
        <v>44897</v>
      </c>
      <c r="J12" s="24" t="s">
        <v>7</v>
      </c>
      <c r="K12" s="21"/>
      <c r="L12" s="5" t="s">
        <v>7</v>
      </c>
      <c r="M12" s="44" t="s">
        <v>38</v>
      </c>
    </row>
    <row r="13" spans="1:13" ht="105.6" customHeight="1" x14ac:dyDescent="0.25">
      <c r="A13" s="19">
        <v>2</v>
      </c>
      <c r="B13" s="6" t="str">
        <f t="shared" ref="B13" si="1">CONCATENATE($C$2, " - ", A13)</f>
        <v>FR - 2</v>
      </c>
      <c r="C13" s="25" t="str">
        <f>$C$1</f>
        <v>Food Registration Feature</v>
      </c>
      <c r="D13" s="25" t="s">
        <v>132</v>
      </c>
      <c r="E13" s="25" t="s">
        <v>76</v>
      </c>
      <c r="F13" s="4" t="s">
        <v>134</v>
      </c>
      <c r="G13" s="20"/>
      <c r="H13" s="4" t="s">
        <v>133</v>
      </c>
      <c r="I13" s="43">
        <v>44897</v>
      </c>
      <c r="J13" s="24" t="s">
        <v>7</v>
      </c>
      <c r="K13" s="21"/>
      <c r="L13" s="5" t="s">
        <v>7</v>
      </c>
      <c r="M13" s="44" t="s">
        <v>38</v>
      </c>
    </row>
    <row r="14" spans="1:13" ht="106.8" customHeight="1" x14ac:dyDescent="0.25">
      <c r="A14" s="19">
        <v>3</v>
      </c>
      <c r="B14" s="6" t="str">
        <f t="shared" si="0"/>
        <v>FR - 3</v>
      </c>
      <c r="C14" s="25" t="str">
        <f t="shared" ref="C14:C17" si="2">$C$1</f>
        <v>Food Registration Feature</v>
      </c>
      <c r="D14" s="25" t="s">
        <v>81</v>
      </c>
      <c r="E14" s="25" t="s">
        <v>76</v>
      </c>
      <c r="F14" s="4" t="s">
        <v>82</v>
      </c>
      <c r="G14" s="27"/>
      <c r="H14" s="4" t="s">
        <v>83</v>
      </c>
      <c r="I14" s="43">
        <v>44897</v>
      </c>
      <c r="J14" s="24" t="s">
        <v>7</v>
      </c>
      <c r="K14" s="21"/>
      <c r="L14" s="5" t="s">
        <v>7</v>
      </c>
      <c r="M14" s="44" t="s">
        <v>38</v>
      </c>
    </row>
    <row r="15" spans="1:13" ht="125.4" customHeight="1" x14ac:dyDescent="0.25">
      <c r="A15" s="19">
        <v>4</v>
      </c>
      <c r="B15" s="6" t="str">
        <f t="shared" si="0"/>
        <v>FR - 4</v>
      </c>
      <c r="C15" s="25" t="str">
        <f t="shared" si="2"/>
        <v>Food Registration Feature</v>
      </c>
      <c r="D15" s="25" t="s">
        <v>81</v>
      </c>
      <c r="E15" s="25" t="s">
        <v>76</v>
      </c>
      <c r="F15" s="4" t="s">
        <v>86</v>
      </c>
      <c r="G15" s="28" t="s">
        <v>84</v>
      </c>
      <c r="H15" s="4" t="s">
        <v>85</v>
      </c>
      <c r="I15" s="43">
        <v>44897</v>
      </c>
      <c r="J15" s="24" t="s">
        <v>10</v>
      </c>
      <c r="K15" s="21"/>
      <c r="L15" s="5" t="s">
        <v>10</v>
      </c>
      <c r="M15" s="44" t="s">
        <v>38</v>
      </c>
    </row>
    <row r="16" spans="1:13" ht="113.4" customHeight="1" x14ac:dyDescent="0.25">
      <c r="A16" s="19">
        <v>5</v>
      </c>
      <c r="B16" s="6" t="str">
        <f t="shared" si="0"/>
        <v>FR - 5</v>
      </c>
      <c r="C16" s="25" t="str">
        <f t="shared" si="2"/>
        <v>Food Registration Feature</v>
      </c>
      <c r="D16" s="25" t="s">
        <v>81</v>
      </c>
      <c r="E16" s="25" t="s">
        <v>76</v>
      </c>
      <c r="F16" s="4" t="s">
        <v>87</v>
      </c>
      <c r="G16" s="28" t="s">
        <v>88</v>
      </c>
      <c r="H16" s="4" t="s">
        <v>89</v>
      </c>
      <c r="I16" s="43">
        <v>44897</v>
      </c>
      <c r="J16" s="24" t="s">
        <v>10</v>
      </c>
      <c r="K16" s="21"/>
      <c r="L16" s="5" t="s">
        <v>10</v>
      </c>
      <c r="M16" s="44" t="s">
        <v>38</v>
      </c>
    </row>
    <row r="17" spans="1:13" ht="139.80000000000001" customHeight="1" x14ac:dyDescent="0.25">
      <c r="A17" s="19">
        <v>6</v>
      </c>
      <c r="B17" s="6" t="str">
        <f t="shared" si="0"/>
        <v>FR - 6</v>
      </c>
      <c r="C17" s="25" t="str">
        <f t="shared" si="2"/>
        <v>Food Registration Feature</v>
      </c>
      <c r="D17" s="25" t="s">
        <v>81</v>
      </c>
      <c r="E17" s="25" t="s">
        <v>76</v>
      </c>
      <c r="F17" s="4" t="s">
        <v>91</v>
      </c>
      <c r="G17" s="28" t="s">
        <v>90</v>
      </c>
      <c r="H17" s="4" t="s">
        <v>85</v>
      </c>
      <c r="I17" s="43">
        <v>44897</v>
      </c>
      <c r="J17" s="24" t="s">
        <v>10</v>
      </c>
      <c r="K17" s="21"/>
      <c r="L17" s="5" t="s">
        <v>10</v>
      </c>
      <c r="M17" s="44" t="s">
        <v>38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:J17 L12:L17">
    <cfRule type="containsText" dxfId="43" priority="35" operator="containsText" text="FAIL">
      <formula>NOT(ISERROR(SEARCH("FAIL",J12)))</formula>
    </cfRule>
    <cfRule type="containsText" dxfId="42" priority="36" operator="containsText" text="PASS">
      <formula>NOT(ISERROR(SEARCH("PASS",J12)))</formula>
    </cfRule>
  </conditionalFormatting>
  <conditionalFormatting sqref="J12:J17 L12:L17">
    <cfRule type="containsText" dxfId="41" priority="33" operator="containsText" text="SKIPPED">
      <formula>NOT(ISERROR(SEARCH("SKIPPED",J12)))</formula>
    </cfRule>
    <cfRule type="containsText" dxfId="40" priority="34" operator="containsText" text="Not Implemented">
      <formula>NOT(ISERROR(SEARCH("Not Implemented",J12)))</formula>
    </cfRule>
  </conditionalFormatting>
  <conditionalFormatting sqref="J14 L14">
    <cfRule type="containsText" dxfId="39" priority="31" operator="containsText" text="FAIL">
      <formula>NOT(ISERROR(SEARCH("FAIL",J14)))</formula>
    </cfRule>
    <cfRule type="containsText" dxfId="38" priority="32" operator="containsText" text="PASS">
      <formula>NOT(ISERROR(SEARCH("PASS",J14)))</formula>
    </cfRule>
  </conditionalFormatting>
  <conditionalFormatting sqref="J14 L14">
    <cfRule type="containsText" dxfId="37" priority="29" operator="containsText" text="SKIPPED">
      <formula>NOT(ISERROR(SEARCH("SKIPPED",J14)))</formula>
    </cfRule>
    <cfRule type="containsText" dxfId="36" priority="30" operator="containsText" text="Not Implemented">
      <formula>NOT(ISERROR(SEARCH("Not Implemented",J14)))</formula>
    </cfRule>
  </conditionalFormatting>
  <conditionalFormatting sqref="J15 L15">
    <cfRule type="containsText" dxfId="35" priority="27" operator="containsText" text="FAIL">
      <formula>NOT(ISERROR(SEARCH("FAIL",J15)))</formula>
    </cfRule>
    <cfRule type="containsText" dxfId="34" priority="28" operator="containsText" text="PASS">
      <formula>NOT(ISERROR(SEARCH("PASS",J15)))</formula>
    </cfRule>
  </conditionalFormatting>
  <conditionalFormatting sqref="J15 L15">
    <cfRule type="containsText" dxfId="33" priority="25" operator="containsText" text="SKIPPED">
      <formula>NOT(ISERROR(SEARCH("SKIPPED",J15)))</formula>
    </cfRule>
    <cfRule type="containsText" dxfId="32" priority="26" operator="containsText" text="Not Implemented">
      <formula>NOT(ISERROR(SEARCH("Not Implemented",J15)))</formula>
    </cfRule>
  </conditionalFormatting>
  <conditionalFormatting sqref="J16 L16">
    <cfRule type="containsText" dxfId="31" priority="23" operator="containsText" text="FAIL">
      <formula>NOT(ISERROR(SEARCH("FAIL",J16)))</formula>
    </cfRule>
    <cfRule type="containsText" dxfId="30" priority="24" operator="containsText" text="PASS">
      <formula>NOT(ISERROR(SEARCH("PASS",J16)))</formula>
    </cfRule>
  </conditionalFormatting>
  <conditionalFormatting sqref="J16 L16">
    <cfRule type="containsText" dxfId="29" priority="21" operator="containsText" text="SKIPPED">
      <formula>NOT(ISERROR(SEARCH("SKIPPED",J16)))</formula>
    </cfRule>
    <cfRule type="containsText" dxfId="28" priority="22" operator="containsText" text="Not Implemented">
      <formula>NOT(ISERROR(SEARCH("Not Implemented",J16)))</formula>
    </cfRule>
  </conditionalFormatting>
  <conditionalFormatting sqref="J17 L17">
    <cfRule type="containsText" dxfId="27" priority="19" operator="containsText" text="FAIL">
      <formula>NOT(ISERROR(SEARCH("FAIL",J17)))</formula>
    </cfRule>
    <cfRule type="containsText" dxfId="26" priority="20" operator="containsText" text="PASS">
      <formula>NOT(ISERROR(SEARCH("PASS",J17)))</formula>
    </cfRule>
  </conditionalFormatting>
  <conditionalFormatting sqref="J17 L17">
    <cfRule type="containsText" dxfId="25" priority="17" operator="containsText" text="SKIPPED">
      <formula>NOT(ISERROR(SEARCH("SKIPPED",J17)))</formula>
    </cfRule>
    <cfRule type="containsText" dxfId="24" priority="18" operator="containsText" text="Not Implemented">
      <formula>NOT(ISERROR(SEARCH("Not Implemented",J17)))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290ED686-94A3-4D17-B1A8-92DF4104C6C8}">
          <x14:formula1>
            <xm:f>'Test report '!$B$13:$B$16</xm:f>
          </x14:formula1>
          <xm:sqref>L12:L17 J12:J17</xm:sqref>
        </x14:dataValidation>
        <x14:dataValidation type="list" allowBlank="1" showInputMessage="1" showErrorMessage="1" xr:uid="{94160BE8-8CBB-4237-B2CC-38ED3AA15A94}">
          <x14:formula1>
            <xm:f>'Test report '!$B$8:$B$11</xm:f>
          </x14:formula1>
          <xm:sqref>C3:D4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AD977-4220-419A-B95A-985421C2CCEC}">
  <sheetPr codeName="Sheet4"/>
  <dimension ref="A1:M13"/>
  <sheetViews>
    <sheetView zoomScale="80" zoomScaleNormal="80" workbookViewId="0">
      <selection activeCell="J12" sqref="J12"/>
    </sheetView>
  </sheetViews>
  <sheetFormatPr defaultRowHeight="16.8" x14ac:dyDescent="0.3"/>
  <cols>
    <col min="1" max="1" width="8.796875" style="1"/>
    <col min="2" max="2" width="13.09765625" style="1" customWidth="1"/>
    <col min="3" max="3" width="20" style="1" customWidth="1"/>
    <col min="4" max="4" width="19.69921875" style="1" customWidth="1"/>
    <col min="5" max="5" width="17.296875" style="1" customWidth="1"/>
    <col min="6" max="6" width="17.5" style="1" customWidth="1"/>
    <col min="7" max="7" width="30.69921875" style="1" bestFit="1" customWidth="1"/>
    <col min="8" max="8" width="16.59765625" style="1" customWidth="1"/>
    <col min="9" max="9" width="12.09765625" style="1" customWidth="1"/>
    <col min="10" max="10" width="13" style="1" customWidth="1"/>
    <col min="11" max="11" width="15.5" style="1" customWidth="1"/>
    <col min="12" max="12" width="15.59765625" style="1" customWidth="1"/>
    <col min="13" max="13" width="17.796875" style="1" customWidth="1"/>
    <col min="14" max="16384" width="8.796875" style="1"/>
  </cols>
  <sheetData>
    <row r="1" spans="1:13" x14ac:dyDescent="0.3">
      <c r="A1" s="86" t="s">
        <v>17</v>
      </c>
      <c r="B1" s="98"/>
      <c r="C1" s="88" t="s">
        <v>128</v>
      </c>
      <c r="D1" s="99"/>
      <c r="E1" s="31"/>
      <c r="F1" s="31"/>
      <c r="G1" s="31"/>
      <c r="H1" s="31"/>
      <c r="I1" s="31"/>
      <c r="J1" s="31"/>
      <c r="K1" s="31"/>
    </row>
    <row r="2" spans="1:13" x14ac:dyDescent="0.3">
      <c r="A2" s="93" t="s">
        <v>18</v>
      </c>
      <c r="B2" s="94"/>
      <c r="C2" s="100" t="s">
        <v>130</v>
      </c>
      <c r="D2" s="101"/>
      <c r="E2" s="31"/>
      <c r="F2" s="31"/>
      <c r="G2" s="31"/>
      <c r="H2" s="31"/>
      <c r="I2" s="31"/>
      <c r="J2" s="31"/>
      <c r="K2" s="31"/>
    </row>
    <row r="3" spans="1:13" x14ac:dyDescent="0.3">
      <c r="A3" s="86" t="s">
        <v>19</v>
      </c>
      <c r="B3" s="98"/>
      <c r="C3" s="88"/>
      <c r="D3" s="99"/>
      <c r="E3" s="31"/>
      <c r="F3" s="31"/>
      <c r="G3" s="31"/>
      <c r="H3" s="31"/>
      <c r="I3" s="31"/>
      <c r="J3" s="31"/>
      <c r="K3" s="31"/>
    </row>
    <row r="4" spans="1:13" x14ac:dyDescent="0.3">
      <c r="A4" s="86" t="s">
        <v>5</v>
      </c>
      <c r="B4" s="98"/>
      <c r="C4" s="88" t="s">
        <v>38</v>
      </c>
      <c r="D4" s="99"/>
      <c r="E4" s="31"/>
      <c r="F4" s="31"/>
      <c r="H4" s="31"/>
      <c r="I4" s="31"/>
      <c r="J4" s="31"/>
      <c r="K4" s="31"/>
    </row>
    <row r="5" spans="1:13" x14ac:dyDescent="0.3">
      <c r="A5" s="90" t="s">
        <v>20</v>
      </c>
      <c r="B5" s="102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</row>
    <row r="6" spans="1:13" x14ac:dyDescent="0.3">
      <c r="A6" s="102"/>
      <c r="B6" s="102"/>
      <c r="C6" s="18">
        <f>COUNTIF($J$12:$J$475, "&lt;&gt;")</f>
        <v>2</v>
      </c>
      <c r="D6" s="18">
        <f>COUNTIF($J$12:$J$474, "PASS")</f>
        <v>2</v>
      </c>
      <c r="E6" s="18">
        <f>COUNTIF($J$12:$J$477,"FAIL")</f>
        <v>0</v>
      </c>
      <c r="F6" s="18">
        <f>COUNTIF($J$12:$J$477,"NOT IMPLEMENTED")</f>
        <v>0</v>
      </c>
      <c r="G6" s="18">
        <f>COUNTIF($J$12:$J$477,"SKIPPED")</f>
        <v>0</v>
      </c>
      <c r="I6" s="31"/>
      <c r="J6" s="31"/>
      <c r="K6" s="31"/>
    </row>
    <row r="7" spans="1:13" x14ac:dyDescent="0.3">
      <c r="A7" s="90" t="s">
        <v>23</v>
      </c>
      <c r="B7" s="102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</row>
    <row r="8" spans="1:13" x14ac:dyDescent="0.3">
      <c r="A8" s="102"/>
      <c r="B8" s="102"/>
      <c r="C8" s="18">
        <f>COUNTIF($L$12:$L$475, "&lt;&gt;")</f>
        <v>2</v>
      </c>
      <c r="D8" s="18">
        <f>COUNTIF($L$12:$L$475, "PASS")</f>
        <v>2</v>
      </c>
      <c r="E8" s="18">
        <f>COUNTIF($L$12:$L$475, "FAIL")</f>
        <v>0</v>
      </c>
      <c r="F8" s="18">
        <f>COUNTIF($L$12:$L$475,"NOT IMPLEMENTED")</f>
        <v>0</v>
      </c>
      <c r="G8" s="18">
        <f>COUNTIF($L$12:$L$475, "SKIPPED")</f>
        <v>0</v>
      </c>
      <c r="I8" s="31"/>
      <c r="J8" s="31"/>
      <c r="K8" s="31"/>
    </row>
    <row r="10" spans="1:13" x14ac:dyDescent="0.3">
      <c r="A10" s="84" t="s">
        <v>24</v>
      </c>
      <c r="B10" s="84" t="s">
        <v>25</v>
      </c>
      <c r="C10" s="92" t="s">
        <v>26</v>
      </c>
      <c r="D10" s="84" t="s">
        <v>27</v>
      </c>
      <c r="E10" s="84" t="s">
        <v>28</v>
      </c>
      <c r="F10" s="84" t="s">
        <v>29</v>
      </c>
      <c r="G10" s="84" t="s">
        <v>30</v>
      </c>
      <c r="H10" s="84" t="s">
        <v>31</v>
      </c>
      <c r="I10" s="84" t="s">
        <v>32</v>
      </c>
      <c r="J10" s="84" t="s">
        <v>33</v>
      </c>
      <c r="K10" s="84" t="s">
        <v>34</v>
      </c>
      <c r="L10" s="84" t="s">
        <v>35</v>
      </c>
      <c r="M10" s="84" t="s">
        <v>131</v>
      </c>
    </row>
    <row r="11" spans="1:13" x14ac:dyDescent="0.3">
      <c r="A11" s="85"/>
      <c r="B11" s="85"/>
      <c r="C11" s="85"/>
      <c r="D11" s="85"/>
      <c r="E11" s="85"/>
      <c r="F11" s="85"/>
      <c r="G11" s="85"/>
      <c r="H11" s="85"/>
      <c r="I11" s="84"/>
      <c r="J11" s="84"/>
      <c r="K11" s="84"/>
      <c r="L11" s="84"/>
      <c r="M11" s="84"/>
    </row>
    <row r="12" spans="1:13" customFormat="1" ht="105.6" customHeight="1" x14ac:dyDescent="0.25">
      <c r="A12" s="19">
        <v>1</v>
      </c>
      <c r="B12" s="6" t="str">
        <f t="shared" ref="B12:B13" si="0">CONCATENATE($C$2, " - ", A12)</f>
        <v>VM - 1</v>
      </c>
      <c r="C12" s="25" t="str">
        <f>$C$1</f>
        <v>View Menu Feature</v>
      </c>
      <c r="D12" s="25" t="s">
        <v>40</v>
      </c>
      <c r="E12" s="25" t="s">
        <v>76</v>
      </c>
      <c r="F12" s="4" t="s">
        <v>134</v>
      </c>
      <c r="G12" s="20"/>
      <c r="H12" s="4" t="s">
        <v>41</v>
      </c>
      <c r="I12" s="45">
        <v>44897</v>
      </c>
      <c r="J12" s="24" t="s">
        <v>7</v>
      </c>
      <c r="K12" s="21"/>
      <c r="L12" s="5" t="s">
        <v>7</v>
      </c>
      <c r="M12" s="46" t="s">
        <v>38</v>
      </c>
    </row>
    <row r="13" spans="1:13" customFormat="1" ht="105.6" customHeight="1" x14ac:dyDescent="0.25">
      <c r="A13" s="19">
        <v>2</v>
      </c>
      <c r="B13" s="6" t="str">
        <f t="shared" si="0"/>
        <v>VM - 2</v>
      </c>
      <c r="C13" s="25" t="str">
        <f>$C$1</f>
        <v>View Menu Feature</v>
      </c>
      <c r="D13" s="25" t="s">
        <v>132</v>
      </c>
      <c r="E13" s="25" t="s">
        <v>76</v>
      </c>
      <c r="F13" s="4" t="s">
        <v>134</v>
      </c>
      <c r="G13" s="20"/>
      <c r="H13" s="4" t="s">
        <v>133</v>
      </c>
      <c r="I13" s="45">
        <v>44897</v>
      </c>
      <c r="J13" s="24" t="s">
        <v>7</v>
      </c>
      <c r="K13" s="21"/>
      <c r="L13" s="5" t="s">
        <v>7</v>
      </c>
      <c r="M13" s="46" t="s">
        <v>38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M10:M11"/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</mergeCells>
  <conditionalFormatting sqref="J12:J13 L12:L13">
    <cfRule type="containsText" dxfId="23" priority="3" operator="containsText" text="FAIL">
      <formula>NOT(ISERROR(SEARCH("FAIL",J12)))</formula>
    </cfRule>
    <cfRule type="containsText" dxfId="22" priority="4" operator="containsText" text="PASS">
      <formula>NOT(ISERROR(SEARCH("PASS",J12)))</formula>
    </cfRule>
  </conditionalFormatting>
  <conditionalFormatting sqref="J12:J13 L12:L13">
    <cfRule type="containsText" dxfId="21" priority="1" operator="containsText" text="SKIPPED">
      <formula>NOT(ISERROR(SEARCH("SKIPPED",J12)))</formula>
    </cfRule>
    <cfRule type="containsText" dxfId="20" priority="2" operator="containsText" text="Not Implemented">
      <formula>NOT(ISERROR(SEARCH("Not Implemented",J12)))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34C0DB5-1279-4ED9-9FAE-33D976E68C71}">
          <x14:formula1>
            <xm:f>'Test report '!$B$8:$B$11</xm:f>
          </x14:formula1>
          <xm:sqref>C3:D4</xm:sqref>
        </x14:dataValidation>
        <x14:dataValidation type="list" allowBlank="1" showErrorMessage="1" xr:uid="{8C1F0343-40E4-4031-9C1B-8BCF4DA25C80}">
          <x14:formula1>
            <xm:f>'Test report '!$B$13:$B$16</xm:f>
          </x14:formula1>
          <xm:sqref>L12:L13 J12:J13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M24"/>
  <sheetViews>
    <sheetView topLeftCell="B1" zoomScale="85" zoomScaleNormal="85" workbookViewId="0">
      <selection activeCell="J1" sqref="J1"/>
    </sheetView>
  </sheetViews>
  <sheetFormatPr defaultRowHeight="13.8" x14ac:dyDescent="0.25"/>
  <cols>
    <col min="2" max="2" width="13.09765625" customWidth="1"/>
    <col min="3" max="3" width="20" customWidth="1"/>
    <col min="4" max="4" width="19.69921875" customWidth="1"/>
    <col min="5" max="5" width="17.296875" customWidth="1"/>
    <col min="6" max="6" width="17.5" customWidth="1"/>
    <col min="7" max="7" width="30.69921875" bestFit="1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7.59765625" customWidth="1"/>
  </cols>
  <sheetData>
    <row r="1" spans="1:13" ht="16.8" x14ac:dyDescent="0.3">
      <c r="A1" s="86" t="s">
        <v>17</v>
      </c>
      <c r="B1" s="87"/>
      <c r="C1" s="88" t="s">
        <v>80</v>
      </c>
      <c r="D1" s="89"/>
      <c r="E1" s="31"/>
      <c r="F1" s="31"/>
      <c r="G1" s="31"/>
      <c r="H1" s="31"/>
      <c r="I1" s="31"/>
      <c r="J1" s="31"/>
      <c r="K1" s="31"/>
      <c r="L1" s="1"/>
    </row>
    <row r="2" spans="1:13" ht="18" x14ac:dyDescent="0.3">
      <c r="A2" s="93" t="s">
        <v>18</v>
      </c>
      <c r="B2" s="94"/>
      <c r="C2" s="95" t="s">
        <v>94</v>
      </c>
      <c r="D2" s="96"/>
      <c r="E2" s="31"/>
      <c r="F2" s="31"/>
      <c r="G2" s="31"/>
      <c r="H2" s="31"/>
      <c r="I2" s="31"/>
      <c r="J2" s="31"/>
      <c r="K2" s="31"/>
      <c r="L2" s="1"/>
    </row>
    <row r="3" spans="1:13" ht="16.8" x14ac:dyDescent="0.3">
      <c r="A3" s="86" t="s">
        <v>19</v>
      </c>
      <c r="B3" s="87"/>
      <c r="C3" s="88"/>
      <c r="D3" s="89"/>
      <c r="E3" s="31"/>
      <c r="F3" s="31"/>
      <c r="G3" s="31"/>
      <c r="H3" s="31"/>
      <c r="I3" s="31"/>
      <c r="J3" s="31"/>
      <c r="K3" s="31"/>
      <c r="L3" s="1"/>
    </row>
    <row r="4" spans="1:13" ht="16.8" x14ac:dyDescent="0.3">
      <c r="A4" s="86" t="s">
        <v>5</v>
      </c>
      <c r="B4" s="87"/>
      <c r="C4" s="103" t="s">
        <v>39</v>
      </c>
      <c r="D4" s="104"/>
      <c r="E4" s="31"/>
      <c r="F4" s="31"/>
      <c r="H4" s="31"/>
      <c r="I4" s="31"/>
      <c r="J4" s="31"/>
      <c r="K4" s="31"/>
      <c r="L4" s="1"/>
    </row>
    <row r="5" spans="1:13" ht="16.8" x14ac:dyDescent="0.3">
      <c r="A5" s="90" t="s">
        <v>20</v>
      </c>
      <c r="B5" s="91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  <c r="L5" s="1"/>
    </row>
    <row r="6" spans="1:13" ht="16.8" x14ac:dyDescent="0.3">
      <c r="A6" s="91"/>
      <c r="B6" s="91"/>
      <c r="C6" s="18">
        <f>COUNTIF($J$12:$J$471, "&lt;&gt;")</f>
        <v>13</v>
      </c>
      <c r="D6" s="18">
        <f>COUNTIF($J$12:$J$470, "PASS")</f>
        <v>11</v>
      </c>
      <c r="E6" s="18">
        <f>COUNTIF($J$12:$J$473,"FAIL")</f>
        <v>2</v>
      </c>
      <c r="F6" s="18">
        <f>COUNTIF($J$12:$J$473,"NOT IMPLEMENTED")</f>
        <v>0</v>
      </c>
      <c r="G6" s="18">
        <f>COUNTIF($J$12:$J$473,"SKIPPED")</f>
        <v>0</v>
      </c>
      <c r="I6" s="31"/>
      <c r="J6" s="31"/>
      <c r="K6" s="31"/>
      <c r="L6" s="1"/>
    </row>
    <row r="7" spans="1:13" ht="16.8" x14ac:dyDescent="0.3">
      <c r="A7" s="90" t="s">
        <v>23</v>
      </c>
      <c r="B7" s="91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  <c r="L7" s="1"/>
    </row>
    <row r="8" spans="1:13" ht="16.8" x14ac:dyDescent="0.3">
      <c r="A8" s="91"/>
      <c r="B8" s="91"/>
      <c r="C8" s="18">
        <f>COUNTIF($L$12:$L$471, "&lt;&gt;")</f>
        <v>13</v>
      </c>
      <c r="D8" s="18">
        <f>COUNTIF($L$12:$L$471, "PASS")</f>
        <v>13</v>
      </c>
      <c r="E8" s="18">
        <f>COUNTIF($L$12:$L$471, "FAIL")</f>
        <v>0</v>
      </c>
      <c r="F8" s="18">
        <f>COUNTIF($L$12:$L$471,"NOT IMPLEMENTED")</f>
        <v>0</v>
      </c>
      <c r="G8" s="18">
        <f>COUNTIF($L$12:$L$471, "SKIPPED")</f>
        <v>0</v>
      </c>
      <c r="I8" s="31"/>
      <c r="J8" s="31"/>
      <c r="K8" s="31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84" t="s">
        <v>24</v>
      </c>
      <c r="B10" s="84" t="s">
        <v>25</v>
      </c>
      <c r="C10" s="92" t="s">
        <v>26</v>
      </c>
      <c r="D10" s="84" t="s">
        <v>27</v>
      </c>
      <c r="E10" s="84" t="s">
        <v>28</v>
      </c>
      <c r="F10" s="84" t="s">
        <v>29</v>
      </c>
      <c r="G10" s="84" t="s">
        <v>30</v>
      </c>
      <c r="H10" s="84" t="s">
        <v>31</v>
      </c>
      <c r="I10" s="84" t="s">
        <v>32</v>
      </c>
      <c r="J10" s="84" t="s">
        <v>33</v>
      </c>
      <c r="K10" s="84" t="s">
        <v>34</v>
      </c>
      <c r="L10" s="84" t="s">
        <v>35</v>
      </c>
      <c r="M10" s="84" t="s">
        <v>131</v>
      </c>
    </row>
    <row r="11" spans="1:13" x14ac:dyDescent="0.25">
      <c r="A11" s="85"/>
      <c r="B11" s="85"/>
      <c r="C11" s="85"/>
      <c r="D11" s="85"/>
      <c r="E11" s="85"/>
      <c r="F11" s="85"/>
      <c r="G11" s="85"/>
      <c r="H11" s="85"/>
      <c r="I11" s="84"/>
      <c r="J11" s="84"/>
      <c r="K11" s="84"/>
      <c r="L11" s="84"/>
      <c r="M11" s="84"/>
    </row>
    <row r="12" spans="1:13" ht="132.6" customHeight="1" x14ac:dyDescent="0.25">
      <c r="A12" s="32">
        <v>1</v>
      </c>
      <c r="B12" s="25" t="str">
        <f t="shared" ref="B12:B24" si="0">CONCATENATE($C$2, " - ", A12)</f>
        <v>PP - 1</v>
      </c>
      <c r="C12" s="25" t="str">
        <f>$C$1</f>
        <v>Personal Profile Feature</v>
      </c>
      <c r="D12" s="25" t="s">
        <v>40</v>
      </c>
      <c r="E12" s="25" t="s">
        <v>76</v>
      </c>
      <c r="F12" s="4" t="s">
        <v>95</v>
      </c>
      <c r="G12" s="33"/>
      <c r="H12" s="4" t="s">
        <v>41</v>
      </c>
      <c r="I12" s="60">
        <v>44897</v>
      </c>
      <c r="J12" s="24" t="s">
        <v>7</v>
      </c>
      <c r="K12" s="34"/>
      <c r="L12" s="24" t="s">
        <v>7</v>
      </c>
      <c r="M12" s="47" t="s">
        <v>39</v>
      </c>
    </row>
    <row r="13" spans="1:13" ht="159" customHeight="1" x14ac:dyDescent="0.25">
      <c r="A13" s="32">
        <v>2</v>
      </c>
      <c r="B13" s="25" t="str">
        <f t="shared" si="0"/>
        <v>PP - 2</v>
      </c>
      <c r="C13" s="25" t="str">
        <f t="shared" ref="C13:C24" si="1">$C$1</f>
        <v>Personal Profile Feature</v>
      </c>
      <c r="D13" s="25" t="s">
        <v>127</v>
      </c>
      <c r="E13" s="25" t="s">
        <v>76</v>
      </c>
      <c r="F13" s="4" t="s">
        <v>95</v>
      </c>
      <c r="G13" s="27"/>
      <c r="H13" s="4" t="s">
        <v>96</v>
      </c>
      <c r="I13" s="60">
        <v>44897</v>
      </c>
      <c r="J13" s="24" t="s">
        <v>7</v>
      </c>
      <c r="K13" s="34"/>
      <c r="L13" s="24" t="s">
        <v>7</v>
      </c>
      <c r="M13" s="48" t="s">
        <v>39</v>
      </c>
    </row>
    <row r="14" spans="1:13" ht="192.6" customHeight="1" x14ac:dyDescent="0.25">
      <c r="A14" s="32">
        <v>3</v>
      </c>
      <c r="B14" s="25" t="str">
        <f t="shared" si="0"/>
        <v>PP - 3</v>
      </c>
      <c r="C14" s="25" t="str">
        <f t="shared" si="1"/>
        <v>Personal Profile Feature</v>
      </c>
      <c r="D14" s="25" t="s">
        <v>127</v>
      </c>
      <c r="E14" s="25" t="s">
        <v>76</v>
      </c>
      <c r="F14" s="4" t="s">
        <v>122</v>
      </c>
      <c r="G14" s="28" t="s">
        <v>99</v>
      </c>
      <c r="H14" s="4" t="s">
        <v>108</v>
      </c>
      <c r="I14" s="60">
        <v>44897</v>
      </c>
      <c r="J14" s="24" t="s">
        <v>8</v>
      </c>
      <c r="K14" s="34"/>
      <c r="L14" s="24" t="s">
        <v>7</v>
      </c>
      <c r="M14" s="49" t="s">
        <v>39</v>
      </c>
    </row>
    <row r="15" spans="1:13" ht="173.4" customHeight="1" x14ac:dyDescent="0.25">
      <c r="A15" s="32">
        <v>4</v>
      </c>
      <c r="B15" s="25" t="str">
        <f t="shared" si="0"/>
        <v>PP - 4</v>
      </c>
      <c r="C15" s="25" t="str">
        <f t="shared" si="1"/>
        <v>Personal Profile Feature</v>
      </c>
      <c r="D15" s="25" t="s">
        <v>127</v>
      </c>
      <c r="E15" s="25" t="s">
        <v>76</v>
      </c>
      <c r="F15" s="4" t="s">
        <v>123</v>
      </c>
      <c r="G15" s="28" t="s">
        <v>98</v>
      </c>
      <c r="H15" s="4" t="s">
        <v>109</v>
      </c>
      <c r="I15" s="60">
        <v>44897</v>
      </c>
      <c r="J15" s="24" t="s">
        <v>7</v>
      </c>
      <c r="K15" s="34"/>
      <c r="L15" s="24" t="s">
        <v>7</v>
      </c>
      <c r="M15" s="50" t="s">
        <v>39</v>
      </c>
    </row>
    <row r="16" spans="1:13" ht="160.80000000000001" customHeight="1" x14ac:dyDescent="0.25">
      <c r="A16" s="32">
        <v>5</v>
      </c>
      <c r="B16" s="25" t="str">
        <f t="shared" si="0"/>
        <v>PP - 5</v>
      </c>
      <c r="C16" s="25" t="str">
        <f t="shared" si="1"/>
        <v>Personal Profile Feature</v>
      </c>
      <c r="D16" s="25" t="s">
        <v>127</v>
      </c>
      <c r="E16" s="25" t="s">
        <v>76</v>
      </c>
      <c r="F16" s="4" t="s">
        <v>124</v>
      </c>
      <c r="G16" s="28" t="s">
        <v>97</v>
      </c>
      <c r="H16" s="4" t="s">
        <v>110</v>
      </c>
      <c r="I16" s="60">
        <v>44897</v>
      </c>
      <c r="J16" s="24" t="s">
        <v>7</v>
      </c>
      <c r="K16" s="34"/>
      <c r="L16" s="24" t="s">
        <v>7</v>
      </c>
      <c r="M16" s="51" t="s">
        <v>39</v>
      </c>
    </row>
    <row r="17" spans="1:13" ht="156" customHeight="1" x14ac:dyDescent="0.25">
      <c r="A17" s="32">
        <v>6</v>
      </c>
      <c r="B17" s="25" t="str">
        <f t="shared" si="0"/>
        <v>PP - 6</v>
      </c>
      <c r="C17" s="25" t="str">
        <f t="shared" si="1"/>
        <v>Personal Profile Feature</v>
      </c>
      <c r="D17" s="25" t="s">
        <v>127</v>
      </c>
      <c r="E17" s="25" t="s">
        <v>76</v>
      </c>
      <c r="F17" s="4" t="s">
        <v>125</v>
      </c>
      <c r="G17" s="28" t="s">
        <v>100</v>
      </c>
      <c r="H17" s="4" t="s">
        <v>111</v>
      </c>
      <c r="I17" s="60">
        <v>44897</v>
      </c>
      <c r="J17" s="24" t="s">
        <v>7</v>
      </c>
      <c r="K17" s="34"/>
      <c r="L17" s="24" t="s">
        <v>7</v>
      </c>
      <c r="M17" s="52" t="s">
        <v>39</v>
      </c>
    </row>
    <row r="18" spans="1:13" ht="148.19999999999999" customHeight="1" x14ac:dyDescent="0.25">
      <c r="A18" s="32">
        <v>7</v>
      </c>
      <c r="B18" s="25" t="str">
        <f t="shared" si="0"/>
        <v>PP - 7</v>
      </c>
      <c r="C18" s="25" t="str">
        <f t="shared" si="1"/>
        <v>Personal Profile Feature</v>
      </c>
      <c r="D18" s="25" t="s">
        <v>127</v>
      </c>
      <c r="E18" s="25" t="s">
        <v>76</v>
      </c>
      <c r="F18" s="4" t="s">
        <v>126</v>
      </c>
      <c r="G18" s="28" t="s">
        <v>101</v>
      </c>
      <c r="H18" s="4" t="s">
        <v>112</v>
      </c>
      <c r="I18" s="60">
        <v>44897</v>
      </c>
      <c r="J18" s="24" t="s">
        <v>7</v>
      </c>
      <c r="K18" s="34"/>
      <c r="L18" s="24" t="s">
        <v>7</v>
      </c>
      <c r="M18" s="53" t="s">
        <v>39</v>
      </c>
    </row>
    <row r="19" spans="1:13" ht="187.2" customHeight="1" x14ac:dyDescent="0.25">
      <c r="A19" s="32">
        <v>8</v>
      </c>
      <c r="B19" s="25" t="str">
        <f t="shared" si="0"/>
        <v>PP - 8</v>
      </c>
      <c r="C19" s="25" t="str">
        <f t="shared" si="1"/>
        <v>Personal Profile Feature</v>
      </c>
      <c r="D19" s="25" t="s">
        <v>127</v>
      </c>
      <c r="E19" s="25" t="s">
        <v>76</v>
      </c>
      <c r="F19" s="4" t="s">
        <v>121</v>
      </c>
      <c r="G19" s="28" t="s">
        <v>102</v>
      </c>
      <c r="H19" s="4" t="s">
        <v>107</v>
      </c>
      <c r="I19" s="60">
        <v>44897</v>
      </c>
      <c r="J19" s="24" t="s">
        <v>7</v>
      </c>
      <c r="K19" s="34"/>
      <c r="L19" s="24" t="s">
        <v>7</v>
      </c>
      <c r="M19" s="54" t="s">
        <v>39</v>
      </c>
    </row>
    <row r="20" spans="1:13" ht="177.6" customHeight="1" x14ac:dyDescent="0.25">
      <c r="A20" s="32">
        <v>9</v>
      </c>
      <c r="B20" s="25" t="str">
        <f t="shared" si="0"/>
        <v>PP - 9</v>
      </c>
      <c r="C20" s="25" t="str">
        <f t="shared" si="1"/>
        <v>Personal Profile Feature</v>
      </c>
      <c r="D20" s="25" t="s">
        <v>127</v>
      </c>
      <c r="E20" s="25" t="s">
        <v>76</v>
      </c>
      <c r="F20" s="4" t="s">
        <v>121</v>
      </c>
      <c r="G20" s="28" t="s">
        <v>103</v>
      </c>
      <c r="H20" s="4" t="s">
        <v>114</v>
      </c>
      <c r="I20" s="60">
        <v>44897</v>
      </c>
      <c r="J20" s="24" t="s">
        <v>7</v>
      </c>
      <c r="K20" s="34"/>
      <c r="L20" s="24" t="s">
        <v>7</v>
      </c>
      <c r="M20" s="55" t="s">
        <v>39</v>
      </c>
    </row>
    <row r="21" spans="1:13" ht="187.8" customHeight="1" x14ac:dyDescent="0.25">
      <c r="A21" s="32">
        <v>10</v>
      </c>
      <c r="B21" s="25" t="str">
        <f t="shared" si="0"/>
        <v>PP - 10</v>
      </c>
      <c r="C21" s="25" t="str">
        <f t="shared" si="1"/>
        <v>Personal Profile Feature</v>
      </c>
      <c r="D21" s="25" t="s">
        <v>127</v>
      </c>
      <c r="E21" s="25" t="s">
        <v>76</v>
      </c>
      <c r="F21" s="4" t="s">
        <v>120</v>
      </c>
      <c r="G21" s="28" t="s">
        <v>104</v>
      </c>
      <c r="H21" s="4" t="s">
        <v>113</v>
      </c>
      <c r="I21" s="60">
        <v>44897</v>
      </c>
      <c r="J21" s="24" t="s">
        <v>7</v>
      </c>
      <c r="K21" s="34"/>
      <c r="L21" s="24" t="s">
        <v>7</v>
      </c>
      <c r="M21" s="56" t="s">
        <v>39</v>
      </c>
    </row>
    <row r="22" spans="1:13" ht="225" customHeight="1" x14ac:dyDescent="0.25">
      <c r="A22" s="32">
        <v>11</v>
      </c>
      <c r="B22" s="25" t="str">
        <f t="shared" si="0"/>
        <v>PP - 11</v>
      </c>
      <c r="C22" s="25" t="str">
        <f t="shared" si="1"/>
        <v>Personal Profile Feature</v>
      </c>
      <c r="D22" s="25" t="s">
        <v>127</v>
      </c>
      <c r="E22" s="25" t="s">
        <v>76</v>
      </c>
      <c r="F22" s="4" t="s">
        <v>119</v>
      </c>
      <c r="G22" s="28" t="s">
        <v>105</v>
      </c>
      <c r="H22" s="4" t="s">
        <v>115</v>
      </c>
      <c r="I22" s="60">
        <v>44897</v>
      </c>
      <c r="J22" s="24" t="s">
        <v>7</v>
      </c>
      <c r="K22" s="34"/>
      <c r="L22" s="24" t="s">
        <v>7</v>
      </c>
      <c r="M22" s="57" t="s">
        <v>39</v>
      </c>
    </row>
    <row r="23" spans="1:13" ht="225" customHeight="1" x14ac:dyDescent="0.25">
      <c r="A23" s="32">
        <v>12</v>
      </c>
      <c r="B23" s="25" t="str">
        <f t="shared" si="0"/>
        <v>PP - 12</v>
      </c>
      <c r="C23" s="25" t="str">
        <f t="shared" si="1"/>
        <v>Personal Profile Feature</v>
      </c>
      <c r="D23" s="25" t="s">
        <v>127</v>
      </c>
      <c r="E23" s="25" t="s">
        <v>76</v>
      </c>
      <c r="F23" s="4" t="s">
        <v>118</v>
      </c>
      <c r="G23" s="28" t="s">
        <v>106</v>
      </c>
      <c r="H23" s="4" t="s">
        <v>115</v>
      </c>
      <c r="I23" s="60">
        <v>44897</v>
      </c>
      <c r="J23" s="24" t="s">
        <v>7</v>
      </c>
      <c r="K23" s="34"/>
      <c r="L23" s="24" t="s">
        <v>7</v>
      </c>
      <c r="M23" s="58" t="s">
        <v>39</v>
      </c>
    </row>
    <row r="24" spans="1:13" ht="210.6" customHeight="1" x14ac:dyDescent="0.25">
      <c r="A24" s="32">
        <v>13</v>
      </c>
      <c r="B24" s="25" t="str">
        <f t="shared" si="0"/>
        <v>PP - 13</v>
      </c>
      <c r="C24" s="25" t="str">
        <f t="shared" si="1"/>
        <v>Personal Profile Feature</v>
      </c>
      <c r="D24" s="25" t="s">
        <v>127</v>
      </c>
      <c r="E24" s="25" t="s">
        <v>76</v>
      </c>
      <c r="F24" s="4" t="s">
        <v>117</v>
      </c>
      <c r="G24" s="28"/>
      <c r="H24" s="4" t="s">
        <v>116</v>
      </c>
      <c r="I24" s="60">
        <v>44897</v>
      </c>
      <c r="J24" s="24" t="s">
        <v>8</v>
      </c>
      <c r="K24" s="34"/>
      <c r="L24" s="24" t="s">
        <v>7</v>
      </c>
      <c r="M24" s="59" t="s">
        <v>39</v>
      </c>
    </row>
  </sheetData>
  <mergeCells count="23">
    <mergeCell ref="L10:L11"/>
    <mergeCell ref="E10:E11"/>
    <mergeCell ref="F10:F11"/>
    <mergeCell ref="G10:G11"/>
    <mergeCell ref="H10:H11"/>
    <mergeCell ref="I10:I11"/>
    <mergeCell ref="J10:J11"/>
    <mergeCell ref="C4:D4"/>
    <mergeCell ref="M10:M11"/>
    <mergeCell ref="A1:B1"/>
    <mergeCell ref="C1:D1"/>
    <mergeCell ref="A2:B2"/>
    <mergeCell ref="C2:D2"/>
    <mergeCell ref="A3:B3"/>
    <mergeCell ref="C3:D3"/>
    <mergeCell ref="A4:B4"/>
    <mergeCell ref="A5:B6"/>
    <mergeCell ref="A7:B8"/>
    <mergeCell ref="A10:A11"/>
    <mergeCell ref="B10:B11"/>
    <mergeCell ref="C10:C11"/>
    <mergeCell ref="D10:D11"/>
    <mergeCell ref="K10:K11"/>
  </mergeCells>
  <conditionalFormatting sqref="J12:J24">
    <cfRule type="containsText" dxfId="19" priority="7" operator="containsText" text="FAIL">
      <formula>NOT(ISERROR(SEARCH("FAIL",J12)))</formula>
    </cfRule>
    <cfRule type="containsText" dxfId="18" priority="8" operator="containsText" text="PASS">
      <formula>NOT(ISERROR(SEARCH("PASS",J12)))</formula>
    </cfRule>
  </conditionalFormatting>
  <conditionalFormatting sqref="J12:J24">
    <cfRule type="containsText" dxfId="17" priority="5" operator="containsText" text="SKIPPED">
      <formula>NOT(ISERROR(SEARCH("SKIPPED",J12)))</formula>
    </cfRule>
    <cfRule type="containsText" dxfId="16" priority="6" operator="containsText" text="Not Implemented">
      <formula>NOT(ISERROR(SEARCH("Not Implemented",J12)))</formula>
    </cfRule>
  </conditionalFormatting>
  <conditionalFormatting sqref="L12:L24">
    <cfRule type="containsText" dxfId="15" priority="3" operator="containsText" text="FAIL">
      <formula>NOT(ISERROR(SEARCH("FAIL",L12)))</formula>
    </cfRule>
    <cfRule type="containsText" dxfId="14" priority="4" operator="containsText" text="PASS">
      <formula>NOT(ISERROR(SEARCH("PASS",L12)))</formula>
    </cfRule>
  </conditionalFormatting>
  <conditionalFormatting sqref="L12:L24">
    <cfRule type="containsText" dxfId="13" priority="1" operator="containsText" text="SKIPPED">
      <formula>NOT(ISERROR(SEARCH("SKIPPED",L12)))</formula>
    </cfRule>
    <cfRule type="containsText" dxfId="12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4E998E22-6CA2-4320-9532-D368AA134D47}">
          <x14:formula1>
            <xm:f>'Test report '!$B$13:$B$16</xm:f>
          </x14:formula1>
          <xm:sqref>J12:J24 L12:L24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8FC6-AE06-4864-A661-204FFEDF10CF}">
  <sheetPr codeName="Sheet7"/>
  <dimension ref="A1:Z13"/>
  <sheetViews>
    <sheetView zoomScale="85" zoomScaleNormal="85" workbookViewId="0">
      <selection activeCell="J12" sqref="J12"/>
    </sheetView>
  </sheetViews>
  <sheetFormatPr defaultRowHeight="16.8" x14ac:dyDescent="0.3"/>
  <cols>
    <col min="1" max="1" width="8.796875" style="1"/>
    <col min="2" max="2" width="13.09765625" style="1" customWidth="1"/>
    <col min="3" max="3" width="20" style="1" customWidth="1"/>
    <col min="4" max="4" width="19.69921875" style="1" customWidth="1"/>
    <col min="5" max="5" width="17.296875" style="1" customWidth="1"/>
    <col min="6" max="6" width="17.5" style="1" customWidth="1"/>
    <col min="7" max="7" width="30.69921875" style="1" bestFit="1" customWidth="1"/>
    <col min="8" max="8" width="16.59765625" style="1" customWidth="1"/>
    <col min="9" max="9" width="12.09765625" style="1" customWidth="1"/>
    <col min="10" max="10" width="13" style="1" customWidth="1"/>
    <col min="11" max="11" width="15.5" style="1" customWidth="1"/>
    <col min="12" max="12" width="15.59765625" style="1" customWidth="1"/>
    <col min="13" max="13" width="17.3984375" style="1" customWidth="1"/>
    <col min="14" max="16384" width="8.796875" style="1"/>
  </cols>
  <sheetData>
    <row r="1" spans="1:26" x14ac:dyDescent="0.3">
      <c r="A1" s="86" t="s">
        <v>17</v>
      </c>
      <c r="B1" s="98"/>
      <c r="C1" s="88" t="s">
        <v>47</v>
      </c>
      <c r="D1" s="99"/>
      <c r="E1" s="31"/>
      <c r="F1" s="31"/>
      <c r="G1" s="31"/>
      <c r="H1" s="31"/>
      <c r="I1" s="31"/>
      <c r="J1" s="31"/>
      <c r="K1" s="31"/>
    </row>
    <row r="2" spans="1:26" x14ac:dyDescent="0.3">
      <c r="A2" s="93" t="s">
        <v>18</v>
      </c>
      <c r="B2" s="94"/>
      <c r="C2" s="100" t="s">
        <v>93</v>
      </c>
      <c r="D2" s="101"/>
      <c r="E2" s="31"/>
      <c r="F2" s="31"/>
      <c r="G2" s="31"/>
      <c r="H2" s="31"/>
      <c r="I2" s="31"/>
      <c r="J2" s="31"/>
      <c r="K2" s="31"/>
    </row>
    <row r="3" spans="1:26" x14ac:dyDescent="0.3">
      <c r="A3" s="86" t="s">
        <v>19</v>
      </c>
      <c r="B3" s="98"/>
      <c r="C3" s="88"/>
      <c r="D3" s="99"/>
      <c r="E3" s="31"/>
      <c r="F3" s="31"/>
      <c r="G3" s="31"/>
      <c r="H3" s="31"/>
      <c r="I3" s="31"/>
      <c r="J3" s="31"/>
      <c r="K3" s="31"/>
    </row>
    <row r="4" spans="1:26" x14ac:dyDescent="0.3">
      <c r="A4" s="86" t="s">
        <v>5</v>
      </c>
      <c r="B4" s="98"/>
      <c r="C4" s="88" t="s">
        <v>39</v>
      </c>
      <c r="D4" s="99"/>
      <c r="E4" s="31"/>
      <c r="F4" s="31"/>
      <c r="H4" s="31"/>
      <c r="I4" s="31"/>
      <c r="J4" s="31"/>
      <c r="K4" s="31"/>
    </row>
    <row r="5" spans="1:26" x14ac:dyDescent="0.3">
      <c r="A5" s="90" t="s">
        <v>20</v>
      </c>
      <c r="B5" s="102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</row>
    <row r="6" spans="1:26" x14ac:dyDescent="0.3">
      <c r="A6" s="102"/>
      <c r="B6" s="102"/>
      <c r="C6" s="18">
        <f>COUNTIF($J$12:$J$475, "&lt;&gt;")</f>
        <v>2</v>
      </c>
      <c r="D6" s="18">
        <f>COUNTIF($J$12:$J$474, "PASS")</f>
        <v>0</v>
      </c>
      <c r="E6" s="18">
        <f>COUNTIF($J$12:$J$477,"FAIL")</f>
        <v>0</v>
      </c>
      <c r="F6" s="18">
        <f>COUNTIF($J$12:$J$477,"NOT IMPLEMENTED")</f>
        <v>2</v>
      </c>
      <c r="G6" s="18">
        <f>COUNTIF($J$12:$J$477,"SKIPPED")</f>
        <v>0</v>
      </c>
      <c r="I6" s="31"/>
      <c r="J6" s="31"/>
      <c r="K6" s="31"/>
    </row>
    <row r="7" spans="1:26" x14ac:dyDescent="0.3">
      <c r="A7" s="90" t="s">
        <v>23</v>
      </c>
      <c r="B7" s="102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</row>
    <row r="8" spans="1:26" x14ac:dyDescent="0.3">
      <c r="A8" s="102"/>
      <c r="B8" s="102"/>
      <c r="C8" s="18">
        <f>COUNTIF($L$12:$L$475, "&lt;&gt;")</f>
        <v>2</v>
      </c>
      <c r="D8" s="18">
        <f>COUNTIF($L$12:$L$475, "PASS")</f>
        <v>0</v>
      </c>
      <c r="E8" s="18">
        <f>COUNTIF($L$12:$L$475, "FAIL")</f>
        <v>0</v>
      </c>
      <c r="F8" s="18">
        <f>COUNTIF($L$12:$L$475,"NOT IMPLEMENTED")</f>
        <v>2</v>
      </c>
      <c r="G8" s="18">
        <f>COUNTIF($L$12:$L$475, "SKIPPED")</f>
        <v>0</v>
      </c>
      <c r="I8" s="31"/>
      <c r="J8" s="31"/>
      <c r="K8" s="31"/>
    </row>
    <row r="10" spans="1:26" x14ac:dyDescent="0.3">
      <c r="A10" s="84" t="s">
        <v>24</v>
      </c>
      <c r="B10" s="84" t="s">
        <v>25</v>
      </c>
      <c r="C10" s="92" t="s">
        <v>26</v>
      </c>
      <c r="D10" s="84" t="s">
        <v>27</v>
      </c>
      <c r="E10" s="84" t="s">
        <v>28</v>
      </c>
      <c r="F10" s="84" t="s">
        <v>29</v>
      </c>
      <c r="G10" s="84" t="s">
        <v>30</v>
      </c>
      <c r="H10" s="84" t="s">
        <v>31</v>
      </c>
      <c r="I10" s="84" t="s">
        <v>32</v>
      </c>
      <c r="J10" s="84" t="s">
        <v>33</v>
      </c>
      <c r="K10" s="84" t="s">
        <v>34</v>
      </c>
      <c r="L10" s="84" t="s">
        <v>35</v>
      </c>
      <c r="M10" s="84" t="s">
        <v>131</v>
      </c>
    </row>
    <row r="11" spans="1:26" x14ac:dyDescent="0.3">
      <c r="A11" s="85"/>
      <c r="B11" s="85"/>
      <c r="C11" s="85"/>
      <c r="D11" s="85"/>
      <c r="E11" s="85"/>
      <c r="F11" s="85"/>
      <c r="G11" s="85"/>
      <c r="H11" s="85"/>
      <c r="I11" s="84"/>
      <c r="J11" s="84"/>
      <c r="K11" s="84"/>
      <c r="L11" s="84"/>
      <c r="M11" s="84"/>
    </row>
    <row r="12" spans="1:26" ht="105.6" customHeight="1" x14ac:dyDescent="0.3">
      <c r="A12" s="62">
        <v>1</v>
      </c>
      <c r="B12" s="63" t="s">
        <v>135</v>
      </c>
      <c r="C12" s="63" t="s">
        <v>47</v>
      </c>
      <c r="D12" s="63" t="s">
        <v>40</v>
      </c>
      <c r="E12" s="63" t="s">
        <v>76</v>
      </c>
      <c r="F12" s="64"/>
      <c r="G12" s="65"/>
      <c r="H12" s="64"/>
      <c r="I12" s="66">
        <v>44897</v>
      </c>
      <c r="J12" s="67" t="s">
        <v>10</v>
      </c>
      <c r="K12" s="68"/>
      <c r="L12" s="67" t="s">
        <v>10</v>
      </c>
      <c r="M12" s="62" t="s">
        <v>39</v>
      </c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ht="67.2" customHeight="1" x14ac:dyDescent="0.3">
      <c r="A13" s="62">
        <v>2</v>
      </c>
      <c r="B13" s="63" t="s">
        <v>136</v>
      </c>
      <c r="C13" s="63" t="s">
        <v>47</v>
      </c>
      <c r="D13" s="63" t="s">
        <v>137</v>
      </c>
      <c r="E13" s="63" t="s">
        <v>76</v>
      </c>
      <c r="F13" s="64" t="s">
        <v>138</v>
      </c>
      <c r="G13" s="65"/>
      <c r="H13" s="64" t="s">
        <v>139</v>
      </c>
      <c r="I13" s="66">
        <v>44897</v>
      </c>
      <c r="J13" s="67" t="s">
        <v>10</v>
      </c>
      <c r="K13" s="68"/>
      <c r="L13" s="67" t="s">
        <v>10</v>
      </c>
      <c r="M13" s="62" t="s">
        <v>39</v>
      </c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:J13 L12:L13">
    <cfRule type="containsText" dxfId="11" priority="3" operator="containsText" text="FAIL">
      <formula>NOT(ISERROR(SEARCH("FAIL",J12)))</formula>
    </cfRule>
    <cfRule type="containsText" dxfId="10" priority="4" operator="containsText" text="PASS">
      <formula>NOT(ISERROR(SEARCH("PASS",J12)))</formula>
    </cfRule>
  </conditionalFormatting>
  <conditionalFormatting sqref="J12:J13 L12:L13">
    <cfRule type="containsText" dxfId="9" priority="1" operator="containsText" text="SKIPPED">
      <formula>NOT(ISERROR(SEARCH("SKIPPED",J12)))</formula>
    </cfRule>
    <cfRule type="containsText" dxfId="8" priority="2" operator="containsText" text="Not Implemented">
      <formula>NOT(ISERROR(SEARCH("Not Implemented",J12)))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9D214943-3674-42D4-AC96-51EEA43A5BF9}">
          <x14:formula1>
            <xm:f>'Test report '!$B$13:$B$16</xm:f>
          </x14:formula1>
          <xm:sqref>J12:J13 L12:L13</xm:sqref>
        </x14:dataValidation>
        <x14:dataValidation type="list" allowBlank="1" showInputMessage="1" showErrorMessage="1" xr:uid="{C2BE9494-99BA-4674-86F7-F124D41E33B5}">
          <x14:formula1>
            <xm:f>'Test report '!$B$8:$B$11</xm:f>
          </x14:formula1>
          <xm:sqref>C3:D4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B4C-7DC2-48E4-BC91-8F9F3B6E04FC}">
  <sheetPr codeName="Sheet8"/>
  <dimension ref="A1:Z12"/>
  <sheetViews>
    <sheetView zoomScale="85" zoomScaleNormal="85" workbookViewId="0">
      <selection activeCell="C4" sqref="C4:D4"/>
    </sheetView>
  </sheetViews>
  <sheetFormatPr defaultRowHeight="16.8" x14ac:dyDescent="0.3"/>
  <cols>
    <col min="1" max="1" width="8.796875" style="1"/>
    <col min="2" max="2" width="13.09765625" style="1" customWidth="1"/>
    <col min="3" max="3" width="20" style="1" customWidth="1"/>
    <col min="4" max="4" width="19.69921875" style="1" customWidth="1"/>
    <col min="5" max="5" width="17.296875" style="1" customWidth="1"/>
    <col min="6" max="6" width="17.5" style="1" customWidth="1"/>
    <col min="7" max="7" width="30.69921875" style="1" bestFit="1" customWidth="1"/>
    <col min="8" max="8" width="16.59765625" style="1" customWidth="1"/>
    <col min="9" max="9" width="12.09765625" style="1" customWidth="1"/>
    <col min="10" max="10" width="13" style="1" customWidth="1"/>
    <col min="11" max="11" width="15.5" style="1" customWidth="1"/>
    <col min="12" max="12" width="15.59765625" style="1" customWidth="1"/>
    <col min="13" max="13" width="14.296875" style="1" customWidth="1"/>
    <col min="14" max="16384" width="8.796875" style="1"/>
  </cols>
  <sheetData>
    <row r="1" spans="1:26" x14ac:dyDescent="0.3">
      <c r="A1" s="86" t="s">
        <v>17</v>
      </c>
      <c r="B1" s="98"/>
      <c r="C1" s="88" t="s">
        <v>48</v>
      </c>
      <c r="D1" s="99"/>
      <c r="E1" s="31"/>
      <c r="F1" s="31"/>
      <c r="G1" s="31"/>
      <c r="H1" s="31"/>
      <c r="I1" s="31"/>
      <c r="J1" s="31"/>
      <c r="K1" s="31"/>
    </row>
    <row r="2" spans="1:26" x14ac:dyDescent="0.3">
      <c r="A2" s="93" t="s">
        <v>18</v>
      </c>
      <c r="B2" s="94"/>
      <c r="C2" s="100" t="s">
        <v>92</v>
      </c>
      <c r="D2" s="101"/>
      <c r="E2" s="31"/>
      <c r="F2" s="31"/>
      <c r="G2" s="31"/>
      <c r="H2" s="31"/>
      <c r="I2" s="31"/>
      <c r="J2" s="31"/>
      <c r="K2" s="31"/>
    </row>
    <row r="3" spans="1:26" x14ac:dyDescent="0.3">
      <c r="A3" s="86" t="s">
        <v>19</v>
      </c>
      <c r="B3" s="98"/>
      <c r="C3" s="88"/>
      <c r="D3" s="99"/>
      <c r="E3" s="31"/>
      <c r="F3" s="31"/>
      <c r="G3" s="31"/>
      <c r="H3" s="31"/>
      <c r="I3" s="31"/>
      <c r="J3" s="31"/>
      <c r="K3" s="31"/>
    </row>
    <row r="4" spans="1:26" x14ac:dyDescent="0.3">
      <c r="A4" s="86" t="s">
        <v>5</v>
      </c>
      <c r="B4" s="98"/>
      <c r="C4" s="88" t="s">
        <v>37</v>
      </c>
      <c r="D4" s="99"/>
      <c r="E4" s="31"/>
      <c r="F4" s="31"/>
      <c r="H4" s="31"/>
      <c r="I4" s="31"/>
      <c r="J4" s="31"/>
      <c r="K4" s="31"/>
    </row>
    <row r="5" spans="1:26" x14ac:dyDescent="0.3">
      <c r="A5" s="90" t="s">
        <v>20</v>
      </c>
      <c r="B5" s="102"/>
      <c r="C5" s="3" t="s">
        <v>21</v>
      </c>
      <c r="D5" s="3" t="s">
        <v>7</v>
      </c>
      <c r="E5" s="3" t="s">
        <v>8</v>
      </c>
      <c r="F5" s="3" t="s">
        <v>22</v>
      </c>
      <c r="G5" s="3" t="s">
        <v>9</v>
      </c>
      <c r="I5" s="31"/>
      <c r="J5" s="31"/>
      <c r="K5" s="31"/>
    </row>
    <row r="6" spans="1:26" x14ac:dyDescent="0.3">
      <c r="A6" s="102"/>
      <c r="B6" s="102"/>
      <c r="C6" s="18">
        <f>COUNTIF($J$12:$J$473, "&lt;&gt;")</f>
        <v>1</v>
      </c>
      <c r="D6" s="18">
        <f>COUNTIF($J$12:$J$472, "PASS")</f>
        <v>0</v>
      </c>
      <c r="E6" s="18">
        <f>COUNTIF($J$12:$J$475,"FAIL")</f>
        <v>0</v>
      </c>
      <c r="F6" s="18">
        <f>COUNTIF($J$12:$J$475,"NOT IMPLEMENTED")</f>
        <v>1</v>
      </c>
      <c r="G6" s="18">
        <f>COUNTIF($J$12:$J$475,"SKIPPED")</f>
        <v>0</v>
      </c>
      <c r="I6" s="31"/>
      <c r="J6" s="31"/>
      <c r="K6" s="31"/>
    </row>
    <row r="7" spans="1:26" x14ac:dyDescent="0.3">
      <c r="A7" s="90" t="s">
        <v>23</v>
      </c>
      <c r="B7" s="102"/>
      <c r="C7" s="3" t="s">
        <v>21</v>
      </c>
      <c r="D7" s="3" t="s">
        <v>7</v>
      </c>
      <c r="E7" s="3" t="s">
        <v>8</v>
      </c>
      <c r="F7" s="3" t="s">
        <v>22</v>
      </c>
      <c r="G7" s="3" t="s">
        <v>9</v>
      </c>
      <c r="I7" s="31"/>
      <c r="J7" s="31"/>
      <c r="K7" s="31"/>
    </row>
    <row r="8" spans="1:26" x14ac:dyDescent="0.3">
      <c r="A8" s="102"/>
      <c r="B8" s="102"/>
      <c r="C8" s="18">
        <f>COUNTIF($L$12:$L$473, "&lt;&gt;")</f>
        <v>1</v>
      </c>
      <c r="D8" s="18">
        <f>COUNTIF($L$12:$L$473, "PASS")</f>
        <v>0</v>
      </c>
      <c r="E8" s="18">
        <f>COUNTIF($L$12:$L$473, "FAIL")</f>
        <v>0</v>
      </c>
      <c r="F8" s="18">
        <f>COUNTIF($L$12:$L$473,"NOT IMPLEMENTED")</f>
        <v>1</v>
      </c>
      <c r="G8" s="18">
        <f>COUNTIF($L$12:$L$473, "SKIPPED")</f>
        <v>0</v>
      </c>
      <c r="I8" s="31"/>
      <c r="J8" s="31"/>
      <c r="K8" s="31"/>
    </row>
    <row r="10" spans="1:26" x14ac:dyDescent="0.3">
      <c r="A10" s="84" t="s">
        <v>24</v>
      </c>
      <c r="B10" s="84" t="s">
        <v>25</v>
      </c>
      <c r="C10" s="92" t="s">
        <v>26</v>
      </c>
      <c r="D10" s="84" t="s">
        <v>27</v>
      </c>
      <c r="E10" s="84" t="s">
        <v>28</v>
      </c>
      <c r="F10" s="84" t="s">
        <v>29</v>
      </c>
      <c r="G10" s="84" t="s">
        <v>30</v>
      </c>
      <c r="H10" s="84" t="s">
        <v>31</v>
      </c>
      <c r="I10" s="84" t="s">
        <v>32</v>
      </c>
      <c r="J10" s="84" t="s">
        <v>33</v>
      </c>
      <c r="K10" s="84" t="s">
        <v>34</v>
      </c>
      <c r="L10" s="84" t="s">
        <v>35</v>
      </c>
      <c r="M10" s="84" t="s">
        <v>131</v>
      </c>
    </row>
    <row r="11" spans="1:26" x14ac:dyDescent="0.3">
      <c r="A11" s="85"/>
      <c r="B11" s="85"/>
      <c r="C11" s="85"/>
      <c r="D11" s="85"/>
      <c r="E11" s="85"/>
      <c r="F11" s="85"/>
      <c r="G11" s="85"/>
      <c r="H11" s="85"/>
      <c r="I11" s="84"/>
      <c r="J11" s="84"/>
      <c r="K11" s="84"/>
      <c r="L11" s="84"/>
      <c r="M11" s="84"/>
    </row>
    <row r="12" spans="1:26" ht="84" x14ac:dyDescent="0.3">
      <c r="A12" s="70">
        <v>1</v>
      </c>
      <c r="B12" s="71" t="s">
        <v>140</v>
      </c>
      <c r="C12" s="71" t="s">
        <v>48</v>
      </c>
      <c r="D12" s="71" t="s">
        <v>141</v>
      </c>
      <c r="E12" s="71" t="s">
        <v>76</v>
      </c>
      <c r="F12" s="72" t="s">
        <v>142</v>
      </c>
      <c r="G12" s="73"/>
      <c r="H12" s="72" t="s">
        <v>143</v>
      </c>
      <c r="I12" s="74">
        <v>44897</v>
      </c>
      <c r="J12" s="75" t="s">
        <v>10</v>
      </c>
      <c r="K12" s="76"/>
      <c r="L12" s="75" t="s">
        <v>10</v>
      </c>
      <c r="M12" s="70" t="s">
        <v>37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M10:M11"/>
    <mergeCell ref="K10:K11"/>
    <mergeCell ref="L10:L11"/>
    <mergeCell ref="E10:E11"/>
    <mergeCell ref="F10:F11"/>
    <mergeCell ref="G10:G11"/>
    <mergeCell ref="H10:H11"/>
    <mergeCell ref="I10:I11"/>
    <mergeCell ref="J10:J11"/>
  </mergeCells>
  <conditionalFormatting sqref="J12">
    <cfRule type="containsText" dxfId="7" priority="7" operator="containsText" text="FAIL">
      <formula>NOT(ISERROR(SEARCH("FAIL",J12)))</formula>
    </cfRule>
    <cfRule type="containsText" dxfId="6" priority="8" operator="containsText" text="PASS">
      <formula>NOT(ISERROR(SEARCH("PASS",J12)))</formula>
    </cfRule>
  </conditionalFormatting>
  <conditionalFormatting sqref="J12">
    <cfRule type="containsText" dxfId="5" priority="5" operator="containsText" text="SKIPPED">
      <formula>NOT(ISERROR(SEARCH("SKIPPED",J12)))</formula>
    </cfRule>
    <cfRule type="containsText" dxfId="4" priority="6" operator="containsText" text="Not Implemented">
      <formula>NOT(ISERROR(SEARCH("Not Implemented",J12)))</formula>
    </cfRule>
  </conditionalFormatting>
  <conditionalFormatting sqref="L12">
    <cfRule type="containsText" dxfId="3" priority="3" operator="containsText" text="FAIL">
      <formula>NOT(ISERROR(SEARCH("FAIL",L12)))</formula>
    </cfRule>
    <cfRule type="containsText" dxfId="2" priority="4" operator="containsText" text="PASS">
      <formula>NOT(ISERROR(SEARCH("PASS",L12)))</formula>
    </cfRule>
  </conditionalFormatting>
  <conditionalFormatting sqref="L12">
    <cfRule type="containsText" dxfId="1" priority="1" operator="containsText" text="SKIPPED">
      <formula>NOT(ISERROR(SEARCH("SKIPPED",L12)))</formula>
    </cfRule>
    <cfRule type="containsText" dxfId="0" priority="2" operator="containsText" text="Not Implemented">
      <formula>NOT(ISERROR(SEARCH("Not Implemented",L12)))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C45706-B81C-4D73-9882-AA5F00EDB17B}">
          <x14:formula1>
            <xm:f>'Test report '!$B$8:$B$11</xm:f>
          </x14:formula1>
          <xm:sqref>C3:D4</xm:sqref>
        </x14:dataValidation>
        <x14:dataValidation type="list" allowBlank="1" showErrorMessage="1" xr:uid="{473D980F-9977-4B72-B549-8879BF539802}">
          <x14:formula1>
            <xm:f>'Test report '!$B$13:$B$16</xm:f>
          </x14:formula1>
          <xm:sqref>J12 L12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report </vt:lpstr>
      <vt:lpstr>Login for Staff Feature</vt:lpstr>
      <vt:lpstr>Logout for Staff Feature</vt:lpstr>
      <vt:lpstr>Food Registration Feature</vt:lpstr>
      <vt:lpstr>View Menu Feature</vt:lpstr>
      <vt:lpstr>Personal Profile Feature</vt:lpstr>
      <vt:lpstr>Receive Bill Feature</vt:lpstr>
      <vt:lpstr>Face Recognition Feature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Tuan Nguyen</cp:lastModifiedBy>
  <cp:revision/>
  <dcterms:created xsi:type="dcterms:W3CDTF">2020-04-21T13:28:48Z</dcterms:created>
  <dcterms:modified xsi:type="dcterms:W3CDTF">2023-12-23T13:30:14Z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