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45" yWindow="210" windowWidth="17625" windowHeight="11235" tabRatio="745" activeTab="2"/>
  </bookViews>
  <sheets>
    <sheet name="Parameterized Analytes" sheetId="3" r:id="rId1"/>
    <sheet name="FILLECDA" sheetId="4" r:id="rId2"/>
    <sheet name="FILLFCDA" sheetId="5" r:id="rId3"/>
  </sheets>
  <definedNames>
    <definedName name="_xlnm._FilterDatabase" localSheetId="1" hidden="1">FILLECDA!$A$3:$H$66</definedName>
    <definedName name="_xlnm._FilterDatabase" localSheetId="2" hidden="1">FILLFCDA!$B$3:$G$9</definedName>
  </definedNames>
  <calcPr calcId="145621"/>
</workbook>
</file>

<file path=xl/calcChain.xml><?xml version="1.0" encoding="utf-8"?>
<calcChain xmlns="http://schemas.openxmlformats.org/spreadsheetml/2006/main">
  <c r="G6" i="5" l="1"/>
  <c r="G5" i="5"/>
  <c r="G9" i="5"/>
  <c r="G10" i="5"/>
  <c r="G8" i="5"/>
  <c r="H4" i="4" l="1"/>
  <c r="H5" i="4"/>
  <c r="H7" i="4"/>
  <c r="H8" i="4"/>
  <c r="H9" i="4"/>
  <c r="H10" i="4"/>
  <c r="H11" i="4"/>
  <c r="H12" i="4"/>
  <c r="H13" i="4"/>
  <c r="H14" i="4"/>
  <c r="H15" i="4"/>
  <c r="H16" i="4"/>
  <c r="H17" i="4"/>
  <c r="H18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" i="4"/>
</calcChain>
</file>

<file path=xl/sharedStrings.xml><?xml version="1.0" encoding="utf-8"?>
<sst xmlns="http://schemas.openxmlformats.org/spreadsheetml/2006/main" count="363" uniqueCount="53">
  <si>
    <t>Location</t>
  </si>
  <si>
    <t>Acenaphthene</t>
  </si>
  <si>
    <t>SEDI</t>
  </si>
  <si>
    <t>SWAT</t>
  </si>
  <si>
    <t>PWAT</t>
  </si>
  <si>
    <t>kg/kg</t>
  </si>
  <si>
    <t>kg/m^3</t>
  </si>
  <si>
    <t>NS</t>
  </si>
  <si>
    <t>OS</t>
  </si>
  <si>
    <t>ID</t>
  </si>
  <si>
    <t>Long Name</t>
  </si>
  <si>
    <t>CASID</t>
  </si>
  <si>
    <t>Element</t>
  </si>
  <si>
    <t>Type</t>
  </si>
  <si>
    <t>ACNAPE</t>
  </si>
  <si>
    <t>83-32-9</t>
  </si>
  <si>
    <t>As</t>
  </si>
  <si>
    <t>Arsenic</t>
  </si>
  <si>
    <t>7440-38-2</t>
  </si>
  <si>
    <t>Hg</t>
  </si>
  <si>
    <t>Mercury</t>
  </si>
  <si>
    <t>7439-97-6</t>
  </si>
  <si>
    <t>Zn</t>
  </si>
  <si>
    <t>Zinc</t>
  </si>
  <si>
    <t>7440-66-6</t>
  </si>
  <si>
    <t>Media</t>
  </si>
  <si>
    <t>Year</t>
  </si>
  <si>
    <t>Value</t>
  </si>
  <si>
    <t>Units</t>
  </si>
  <si>
    <t>Keyword for FILLECDA</t>
  </si>
  <si>
    <t>QRD1-1</t>
  </si>
  <si>
    <t>QRD2-1</t>
  </si>
  <si>
    <t>RRD1-1</t>
  </si>
  <si>
    <t>AIRC</t>
  </si>
  <si>
    <t>AIRD</t>
  </si>
  <si>
    <t>GWAT</t>
  </si>
  <si>
    <t>RRD2-1</t>
  </si>
  <si>
    <t>UP1</t>
  </si>
  <si>
    <t>!</t>
  </si>
  <si>
    <t>kg/m^2/yr</t>
  </si>
  <si>
    <t>Species ID</t>
  </si>
  <si>
    <t>Analyte ID</t>
  </si>
  <si>
    <t>Location ID</t>
  </si>
  <si>
    <t>Values</t>
  </si>
  <si>
    <t>TURTLE</t>
  </si>
  <si>
    <t>SOGW</t>
  </si>
  <si>
    <t>SODR</t>
  </si>
  <si>
    <t>SOSW</t>
  </si>
  <si>
    <t>UEGG</t>
  </si>
  <si>
    <t>Soil Type</t>
  </si>
  <si>
    <t>! Example upland locations below</t>
  </si>
  <si>
    <t>! Example riparian locations below</t>
  </si>
  <si>
    <t>Keyword for FILLFCDA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</si>
</sst>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2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wrapText="1"/>
    </xf>
    <xf numFmtId="11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3" borderId="0" xfId="0" applyFill="1" applyBorder="1"/>
    <xf numFmtId="0" fontId="1" fillId="3" borderId="0" xfId="0" applyFont="1" applyFill="1"/>
    <xf numFmtId="0" fontId="1" fillId="0" borderId="0" xfId="0" applyNumberFormat="1" applyFont="1" applyAlignment="1">
      <alignment horizontal="center" wrapText="1"/>
    </xf>
    <xf numFmtId="0" fontId="0" fillId="2" borderId="1" xfId="0" applyNumberForma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 wrapText="1"/>
    </xf>
    <xf numFmtId="11" fontId="1" fillId="2" borderId="1" xfId="0" applyNumberFormat="1" applyFont="1" applyFill="1" applyBorder="1" applyAlignment="1">
      <alignment horizontal="center" wrapText="1"/>
    </xf>
    <xf numFmtId="11" fontId="1" fillId="2" borderId="1" xfId="1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/>
    </xf>
    <xf numFmtId="0" fontId="1" fillId="3" borderId="0" xfId="0" applyFont="1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0" fillId="3" borderId="1" xfId="0" applyFill="1" applyBorder="1"/>
  </cellXfs>
  <cellStyles count="2">
    <cellStyle name="Normal" xfId="0" builtinId="0"/>
    <cellStyle name="Normal_Polimeri Sed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workbookViewId="0">
      <selection activeCell="F11" sqref="F11"/>
    </sheetView>
  </sheetViews>
  <sheetFormatPr defaultColWidth="8.85546875" defaultRowHeight="12.75" x14ac:dyDescent="0.2"/>
  <cols>
    <col min="1" max="1" width="7.85546875" bestFit="1" customWidth="1"/>
    <col min="2" max="2" width="20.7109375" bestFit="1" customWidth="1"/>
    <col min="3" max="3" width="9.140625" style="9" bestFit="1" customWidth="1"/>
    <col min="4" max="4" width="8.5703125" customWidth="1"/>
    <col min="5" max="5" width="5.5703125" customWidth="1"/>
  </cols>
  <sheetData>
    <row r="1" spans="1:5" x14ac:dyDescent="0.2">
      <c r="A1" s="15" t="s">
        <v>9</v>
      </c>
      <c r="B1" s="15" t="s">
        <v>10</v>
      </c>
      <c r="C1" s="15" t="s">
        <v>11</v>
      </c>
      <c r="D1" s="16" t="s">
        <v>12</v>
      </c>
      <c r="E1" s="17" t="s">
        <v>13</v>
      </c>
    </row>
    <row r="2" spans="1:5" x14ac:dyDescent="0.2">
      <c r="A2" s="18" t="s">
        <v>14</v>
      </c>
      <c r="B2" s="15" t="s">
        <v>1</v>
      </c>
      <c r="C2" s="15" t="s">
        <v>15</v>
      </c>
      <c r="D2" s="18" t="s">
        <v>14</v>
      </c>
      <c r="E2" s="15" t="s">
        <v>8</v>
      </c>
    </row>
    <row r="3" spans="1:5" x14ac:dyDescent="0.2">
      <c r="A3" s="18" t="s">
        <v>16</v>
      </c>
      <c r="B3" s="15" t="s">
        <v>17</v>
      </c>
      <c r="C3" s="15" t="s">
        <v>18</v>
      </c>
      <c r="D3" s="18" t="s">
        <v>16</v>
      </c>
      <c r="E3" s="15" t="s">
        <v>7</v>
      </c>
    </row>
    <row r="4" spans="1:5" x14ac:dyDescent="0.2">
      <c r="A4" s="18" t="s">
        <v>19</v>
      </c>
      <c r="B4" s="15" t="s">
        <v>20</v>
      </c>
      <c r="C4" s="15" t="s">
        <v>21</v>
      </c>
      <c r="D4" s="18" t="s">
        <v>19</v>
      </c>
      <c r="E4" s="15" t="s">
        <v>7</v>
      </c>
    </row>
    <row r="5" spans="1:5" x14ac:dyDescent="0.2">
      <c r="A5" s="12" t="s">
        <v>22</v>
      </c>
      <c r="B5" s="13" t="s">
        <v>23</v>
      </c>
      <c r="C5" s="14" t="s">
        <v>24</v>
      </c>
      <c r="D5" s="18" t="s">
        <v>22</v>
      </c>
      <c r="E5" s="15" t="s">
        <v>7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H68"/>
  <sheetViews>
    <sheetView zoomScale="115" zoomScaleNormal="115" workbookViewId="0">
      <pane ySplit="3" topLeftCell="A4" activePane="bottomLeft" state="frozen"/>
      <selection pane="bottomLeft" activeCell="H4" sqref="H4:H18"/>
    </sheetView>
  </sheetViews>
  <sheetFormatPr defaultRowHeight="12.75" x14ac:dyDescent="0.2"/>
  <cols>
    <col min="1" max="1" width="8.7109375" style="1" bestFit="1" customWidth="1"/>
    <col min="2" max="2" width="12.85546875" style="1" bestFit="1" customWidth="1"/>
    <col min="3" max="3" width="12.42578125" style="6" customWidth="1"/>
    <col min="4" max="4" width="8" style="1" customWidth="1"/>
    <col min="5" max="5" width="6" style="11" customWidth="1"/>
    <col min="6" max="6" width="11.5703125" style="21" customWidth="1"/>
    <col min="7" max="7" width="11.28515625" style="8" customWidth="1"/>
    <col min="8" max="8" width="93.85546875" style="2" bestFit="1" customWidth="1"/>
    <col min="9" max="11" width="9.140625" style="2"/>
    <col min="12" max="12" width="9.85546875" style="2" customWidth="1"/>
    <col min="13" max="16384" width="9.140625" style="2"/>
  </cols>
  <sheetData>
    <row r="3" spans="1:8" x14ac:dyDescent="0.2">
      <c r="A3" s="37" t="s">
        <v>9</v>
      </c>
      <c r="B3" s="38" t="s">
        <v>10</v>
      </c>
      <c r="C3" s="3" t="s">
        <v>0</v>
      </c>
      <c r="D3" s="4" t="s">
        <v>25</v>
      </c>
      <c r="E3" s="10" t="s">
        <v>26</v>
      </c>
      <c r="F3" s="24" t="s">
        <v>27</v>
      </c>
      <c r="G3" s="7" t="s">
        <v>28</v>
      </c>
      <c r="H3" s="2" t="s">
        <v>29</v>
      </c>
    </row>
    <row r="4" spans="1:8" x14ac:dyDescent="0.2">
      <c r="A4" s="12" t="s">
        <v>14</v>
      </c>
      <c r="B4" s="13" t="s">
        <v>1</v>
      </c>
      <c r="C4" s="25" t="s">
        <v>30</v>
      </c>
      <c r="D4" s="26" t="s">
        <v>3</v>
      </c>
      <c r="E4" s="27">
        <v>2012</v>
      </c>
      <c r="F4" s="28">
        <v>1.0999999999999999E-10</v>
      </c>
      <c r="G4" s="14" t="s">
        <v>6</v>
      </c>
      <c r="H4" s="39" t="str">
        <f>"DATA LOCATION="&amp;CHAR(34)&amp;C4&amp;CHAR(34)&amp;" ANALYTE="&amp;CHAR(34)&amp;A4&amp;CHAR(34)&amp;" YEAR="&amp;E4&amp;" MEDIA="&amp;CHAR(34)&amp;D4&amp;CHAR(34)&amp;" VALUES="&amp;TEXT(F4,"0.0000000E+00")</f>
        <v>DATA LOCATION="QRD1-1" ANALYTE="ACNAPE" YEAR=2012 MEDIA="SWAT" VALUES=1.1000000E-10</v>
      </c>
    </row>
    <row r="5" spans="1:8" x14ac:dyDescent="0.2">
      <c r="A5" s="12" t="s">
        <v>14</v>
      </c>
      <c r="B5" s="13" t="s">
        <v>1</v>
      </c>
      <c r="C5" s="25" t="s">
        <v>30</v>
      </c>
      <c r="D5" s="26" t="s">
        <v>4</v>
      </c>
      <c r="E5" s="27">
        <v>2012</v>
      </c>
      <c r="F5" s="28">
        <v>2.0999999999999999E-8</v>
      </c>
      <c r="G5" s="14" t="s">
        <v>6</v>
      </c>
      <c r="H5" s="39" t="str">
        <f>"DATA LOCATION="&amp;CHAR(34)&amp;C5&amp;CHAR(34)&amp;" ANALYTE="&amp;CHAR(34)&amp;A5&amp;CHAR(34)&amp;" YEAR="&amp;E5&amp;" MEDIA="&amp;CHAR(34)&amp;D5&amp;CHAR(34)&amp;" VALUES="&amp;TEXT(F5,"0.0000000E+00")</f>
        <v>DATA LOCATION="QRD1-1" ANALYTE="ACNAPE" YEAR=2012 MEDIA="PWAT" VALUES=2.1000000E-08</v>
      </c>
    </row>
    <row r="6" spans="1:8" x14ac:dyDescent="0.2">
      <c r="A6" s="12" t="s">
        <v>14</v>
      </c>
      <c r="B6" s="13" t="s">
        <v>1</v>
      </c>
      <c r="C6" s="25" t="s">
        <v>30</v>
      </c>
      <c r="D6" s="26" t="s">
        <v>2</v>
      </c>
      <c r="E6" s="27">
        <v>2012</v>
      </c>
      <c r="F6" s="28">
        <v>2.0999999999999999E-11</v>
      </c>
      <c r="G6" s="29" t="s">
        <v>5</v>
      </c>
      <c r="H6" s="39" t="str">
        <f>"DATA LOCATION="&amp;CHAR(34)&amp;C6&amp;CHAR(34)&amp;" ANALYTE="&amp;CHAR(34)&amp;A6&amp;CHAR(34)&amp;" YEAR="&amp;E6&amp;" MEDIA="&amp;CHAR(34)&amp;D6&amp;CHAR(34)&amp;" VALUES="&amp;TEXT(F6,"0.0000000E+00")</f>
        <v>DATA LOCATION="QRD1-1" ANALYTE="ACNAPE" YEAR=2012 MEDIA="SEDI" VALUES=2.1000000E-11</v>
      </c>
    </row>
    <row r="7" spans="1:8" x14ac:dyDescent="0.2">
      <c r="A7" s="12" t="s">
        <v>14</v>
      </c>
      <c r="B7" s="13" t="s">
        <v>1</v>
      </c>
      <c r="C7" s="25" t="s">
        <v>31</v>
      </c>
      <c r="D7" s="26" t="s">
        <v>3</v>
      </c>
      <c r="E7" s="27">
        <v>2012</v>
      </c>
      <c r="F7" s="28">
        <v>2.1999999999999999E-10</v>
      </c>
      <c r="G7" s="14" t="s">
        <v>6</v>
      </c>
      <c r="H7" s="39" t="str">
        <f t="shared" ref="H7:H66" si="0">"DATA LOCATION="&amp;CHAR(34)&amp;C7&amp;CHAR(34)&amp;" ANALYTE="&amp;CHAR(34)&amp;A7&amp;CHAR(34)&amp;" YEAR="&amp;E7&amp;" MEDIA="&amp;CHAR(34)&amp;D7&amp;CHAR(34)&amp;" VALUES="&amp;TEXT(F7,"0.0000000E+00")</f>
        <v>DATA LOCATION="QRD2-1" ANALYTE="ACNAPE" YEAR=2012 MEDIA="SWAT" VALUES=2.2000000E-10</v>
      </c>
    </row>
    <row r="8" spans="1:8" x14ac:dyDescent="0.2">
      <c r="A8" s="12" t="s">
        <v>14</v>
      </c>
      <c r="B8" s="13" t="s">
        <v>1</v>
      </c>
      <c r="C8" s="25" t="s">
        <v>31</v>
      </c>
      <c r="D8" s="26" t="s">
        <v>4</v>
      </c>
      <c r="E8" s="27">
        <v>2012</v>
      </c>
      <c r="F8" s="28">
        <v>4.1999999999999999E-8</v>
      </c>
      <c r="G8" s="14" t="s">
        <v>6</v>
      </c>
      <c r="H8" s="39" t="str">
        <f t="shared" si="0"/>
        <v>DATA LOCATION="QRD2-1" ANALYTE="ACNAPE" YEAR=2012 MEDIA="PWAT" VALUES=4.2000000E-08</v>
      </c>
    </row>
    <row r="9" spans="1:8" x14ac:dyDescent="0.2">
      <c r="A9" s="12" t="s">
        <v>14</v>
      </c>
      <c r="B9" s="13" t="s">
        <v>1</v>
      </c>
      <c r="C9" s="25" t="s">
        <v>31</v>
      </c>
      <c r="D9" s="26" t="s">
        <v>2</v>
      </c>
      <c r="E9" s="27">
        <v>2012</v>
      </c>
      <c r="F9" s="28">
        <v>4.1999999999999997E-11</v>
      </c>
      <c r="G9" s="29" t="s">
        <v>5</v>
      </c>
      <c r="H9" s="39" t="str">
        <f t="shared" si="0"/>
        <v>DATA LOCATION="QRD2-1" ANALYTE="ACNAPE" YEAR=2012 MEDIA="SEDI" VALUES=4.2000000E-11</v>
      </c>
    </row>
    <row r="10" spans="1:8" x14ac:dyDescent="0.2">
      <c r="A10" s="12" t="s">
        <v>14</v>
      </c>
      <c r="B10" s="13" t="s">
        <v>1</v>
      </c>
      <c r="C10" s="25" t="s">
        <v>32</v>
      </c>
      <c r="D10" s="26" t="s">
        <v>33</v>
      </c>
      <c r="E10" s="27">
        <v>2012</v>
      </c>
      <c r="F10" s="28">
        <v>9.9999999999999998E-13</v>
      </c>
      <c r="G10" s="14" t="s">
        <v>6</v>
      </c>
      <c r="H10" s="39" t="str">
        <f t="shared" si="0"/>
        <v>DATA LOCATION="RRD1-1" ANALYTE="ACNAPE" YEAR=2012 MEDIA="AIRC" VALUES=1.0000000E-12</v>
      </c>
    </row>
    <row r="11" spans="1:8" x14ac:dyDescent="0.2">
      <c r="A11" s="12" t="s">
        <v>14</v>
      </c>
      <c r="B11" s="13" t="s">
        <v>1</v>
      </c>
      <c r="C11" s="25" t="s">
        <v>32</v>
      </c>
      <c r="D11" s="26" t="s">
        <v>34</v>
      </c>
      <c r="E11" s="27">
        <v>2012</v>
      </c>
      <c r="F11" s="30">
        <v>0</v>
      </c>
      <c r="G11" s="28" t="s">
        <v>39</v>
      </c>
      <c r="H11" s="39" t="str">
        <f t="shared" si="0"/>
        <v>DATA LOCATION="RRD1-1" ANALYTE="ACNAPE" YEAR=2012 MEDIA="AIRD" VALUES=0.0000000E+00</v>
      </c>
    </row>
    <row r="12" spans="1:8" x14ac:dyDescent="0.2">
      <c r="A12" s="12" t="s">
        <v>14</v>
      </c>
      <c r="B12" s="13" t="s">
        <v>1</v>
      </c>
      <c r="C12" s="25" t="s">
        <v>32</v>
      </c>
      <c r="D12" s="26" t="s">
        <v>35</v>
      </c>
      <c r="E12" s="27">
        <v>2012</v>
      </c>
      <c r="F12" s="28">
        <v>3.1000000000000002E-10</v>
      </c>
      <c r="G12" s="14" t="s">
        <v>6</v>
      </c>
      <c r="H12" s="39" t="str">
        <f t="shared" si="0"/>
        <v>DATA LOCATION="RRD1-1" ANALYTE="ACNAPE" YEAR=2012 MEDIA="GWAT" VALUES=3.1000000E-10</v>
      </c>
    </row>
    <row r="13" spans="1:8" x14ac:dyDescent="0.2">
      <c r="A13" s="12" t="s">
        <v>14</v>
      </c>
      <c r="B13" s="13" t="s">
        <v>1</v>
      </c>
      <c r="C13" s="25" t="s">
        <v>36</v>
      </c>
      <c r="D13" s="26" t="s">
        <v>33</v>
      </c>
      <c r="E13" s="27">
        <v>2012</v>
      </c>
      <c r="F13" s="28">
        <v>2E-12</v>
      </c>
      <c r="G13" s="14" t="s">
        <v>6</v>
      </c>
      <c r="H13" s="39" t="str">
        <f t="shared" si="0"/>
        <v>DATA LOCATION="RRD2-1" ANALYTE="ACNAPE" YEAR=2012 MEDIA="AIRC" VALUES=2.0000000E-12</v>
      </c>
    </row>
    <row r="14" spans="1:8" x14ac:dyDescent="0.2">
      <c r="A14" s="12" t="s">
        <v>14</v>
      </c>
      <c r="B14" s="13" t="s">
        <v>1</v>
      </c>
      <c r="C14" s="25" t="s">
        <v>36</v>
      </c>
      <c r="D14" s="26" t="s">
        <v>34</v>
      </c>
      <c r="E14" s="27">
        <v>2012</v>
      </c>
      <c r="F14" s="30">
        <v>0</v>
      </c>
      <c r="G14" s="28" t="s">
        <v>39</v>
      </c>
      <c r="H14" s="39" t="str">
        <f t="shared" si="0"/>
        <v>DATA LOCATION="RRD2-1" ANALYTE="ACNAPE" YEAR=2012 MEDIA="AIRD" VALUES=0.0000000E+00</v>
      </c>
    </row>
    <row r="15" spans="1:8" x14ac:dyDescent="0.2">
      <c r="A15" s="12" t="s">
        <v>14</v>
      </c>
      <c r="B15" s="13" t="s">
        <v>1</v>
      </c>
      <c r="C15" s="25" t="s">
        <v>36</v>
      </c>
      <c r="D15" s="26" t="s">
        <v>35</v>
      </c>
      <c r="E15" s="27">
        <v>2012</v>
      </c>
      <c r="F15" s="28">
        <v>4.2E-10</v>
      </c>
      <c r="G15" s="14" t="s">
        <v>6</v>
      </c>
      <c r="H15" s="39" t="str">
        <f t="shared" si="0"/>
        <v>DATA LOCATION="RRD2-1" ANALYTE="ACNAPE" YEAR=2012 MEDIA="GWAT" VALUES=4.2000000E-10</v>
      </c>
    </row>
    <row r="16" spans="1:8" x14ac:dyDescent="0.2">
      <c r="A16" s="12" t="s">
        <v>14</v>
      </c>
      <c r="B16" s="13" t="s">
        <v>1</v>
      </c>
      <c r="C16" s="31" t="s">
        <v>37</v>
      </c>
      <c r="D16" s="26" t="s">
        <v>33</v>
      </c>
      <c r="E16" s="27">
        <v>2012</v>
      </c>
      <c r="F16" s="28">
        <v>3.9999999999999999E-12</v>
      </c>
      <c r="G16" s="14" t="s">
        <v>6</v>
      </c>
      <c r="H16" s="39" t="str">
        <f t="shared" si="0"/>
        <v>DATA LOCATION="UP1" ANALYTE="ACNAPE" YEAR=2012 MEDIA="AIRC" VALUES=4.0000000E-12</v>
      </c>
    </row>
    <row r="17" spans="1:8" x14ac:dyDescent="0.2">
      <c r="A17" s="12" t="s">
        <v>14</v>
      </c>
      <c r="B17" s="13" t="s">
        <v>1</v>
      </c>
      <c r="C17" s="31" t="s">
        <v>37</v>
      </c>
      <c r="D17" s="26" t="s">
        <v>34</v>
      </c>
      <c r="E17" s="27">
        <v>2012</v>
      </c>
      <c r="F17" s="30">
        <v>0</v>
      </c>
      <c r="G17" s="28" t="s">
        <v>39</v>
      </c>
      <c r="H17" s="39" t="str">
        <f t="shared" si="0"/>
        <v>DATA LOCATION="UP1" ANALYTE="ACNAPE" YEAR=2012 MEDIA="AIRD" VALUES=0.0000000E+00</v>
      </c>
    </row>
    <row r="18" spans="1:8" x14ac:dyDescent="0.2">
      <c r="A18" s="12" t="s">
        <v>14</v>
      </c>
      <c r="B18" s="13" t="s">
        <v>1</v>
      </c>
      <c r="C18" s="31" t="s">
        <v>37</v>
      </c>
      <c r="D18" s="26" t="s">
        <v>35</v>
      </c>
      <c r="E18" s="27">
        <v>2012</v>
      </c>
      <c r="F18" s="28">
        <v>5.0000000000000003E-10</v>
      </c>
      <c r="G18" s="14" t="s">
        <v>6</v>
      </c>
      <c r="H18" s="39" t="str">
        <f t="shared" si="0"/>
        <v>DATA LOCATION="UP1" ANALYTE="ACNAPE" YEAR=2012 MEDIA="GWAT" VALUES=5.0000000E-10</v>
      </c>
    </row>
    <row r="19" spans="1:8" x14ac:dyDescent="0.2">
      <c r="A19"/>
      <c r="B19"/>
      <c r="C19" s="20"/>
      <c r="D19" s="5"/>
      <c r="E19" s="10"/>
      <c r="F19" s="24"/>
      <c r="G19" s="7"/>
      <c r="H19" s="23" t="s">
        <v>38</v>
      </c>
    </row>
    <row r="20" spans="1:8" x14ac:dyDescent="0.2">
      <c r="A20" s="12" t="s">
        <v>16</v>
      </c>
      <c r="B20" s="13" t="s">
        <v>17</v>
      </c>
      <c r="C20" s="25" t="s">
        <v>30</v>
      </c>
      <c r="D20" s="26" t="s">
        <v>3</v>
      </c>
      <c r="E20" s="27">
        <v>2012</v>
      </c>
      <c r="F20" s="28">
        <v>2.9999999999999999E-7</v>
      </c>
      <c r="G20" s="14" t="s">
        <v>6</v>
      </c>
      <c r="H20" s="22" t="str">
        <f t="shared" si="0"/>
        <v>DATA LOCATION="QRD1-1" ANALYTE="As" YEAR=2012 MEDIA="SWAT" VALUES=3.0000000E-07</v>
      </c>
    </row>
    <row r="21" spans="1:8" x14ac:dyDescent="0.2">
      <c r="A21" s="12" t="s">
        <v>16</v>
      </c>
      <c r="B21" s="13" t="s">
        <v>17</v>
      </c>
      <c r="C21" s="25" t="s">
        <v>30</v>
      </c>
      <c r="D21" s="26" t="s">
        <v>4</v>
      </c>
      <c r="E21" s="27">
        <v>2012</v>
      </c>
      <c r="F21" s="28">
        <v>3.9999999999999998E-6</v>
      </c>
      <c r="G21" s="14" t="s">
        <v>6</v>
      </c>
      <c r="H21" s="22" t="str">
        <f t="shared" si="0"/>
        <v>DATA LOCATION="QRD1-1" ANALYTE="As" YEAR=2012 MEDIA="PWAT" VALUES=4.0000000E-06</v>
      </c>
    </row>
    <row r="22" spans="1:8" x14ac:dyDescent="0.2">
      <c r="A22" s="12" t="s">
        <v>16</v>
      </c>
      <c r="B22" s="13" t="s">
        <v>17</v>
      </c>
      <c r="C22" s="25" t="s">
        <v>30</v>
      </c>
      <c r="D22" s="26" t="s">
        <v>2</v>
      </c>
      <c r="E22" s="27">
        <v>2012</v>
      </c>
      <c r="F22" s="28">
        <v>2.7E-6</v>
      </c>
      <c r="G22" s="29" t="s">
        <v>5</v>
      </c>
      <c r="H22" s="22" t="str">
        <f t="shared" si="0"/>
        <v>DATA LOCATION="QRD1-1" ANALYTE="As" YEAR=2012 MEDIA="SEDI" VALUES=2.7000000E-06</v>
      </c>
    </row>
    <row r="23" spans="1:8" x14ac:dyDescent="0.2">
      <c r="A23" s="12" t="s">
        <v>16</v>
      </c>
      <c r="B23" s="13" t="s">
        <v>17</v>
      </c>
      <c r="C23" s="25" t="s">
        <v>31</v>
      </c>
      <c r="D23" s="26" t="s">
        <v>3</v>
      </c>
      <c r="E23" s="27">
        <v>2012</v>
      </c>
      <c r="F23" s="28">
        <v>3.9999999999999998E-7</v>
      </c>
      <c r="G23" s="14" t="s">
        <v>6</v>
      </c>
      <c r="H23" s="22" t="str">
        <f t="shared" si="0"/>
        <v>DATA LOCATION="QRD2-1" ANALYTE="As" YEAR=2012 MEDIA="SWAT" VALUES=4.0000000E-07</v>
      </c>
    </row>
    <row r="24" spans="1:8" x14ac:dyDescent="0.2">
      <c r="A24" s="12" t="s">
        <v>16</v>
      </c>
      <c r="B24" s="13" t="s">
        <v>17</v>
      </c>
      <c r="C24" s="25" t="s">
        <v>31</v>
      </c>
      <c r="D24" s="26" t="s">
        <v>4</v>
      </c>
      <c r="E24" s="27">
        <v>2012</v>
      </c>
      <c r="F24" s="28">
        <v>5.0000000000000004E-6</v>
      </c>
      <c r="G24" s="14" t="s">
        <v>6</v>
      </c>
      <c r="H24" s="22" t="str">
        <f t="shared" si="0"/>
        <v>DATA LOCATION="QRD2-1" ANALYTE="As" YEAR=2012 MEDIA="PWAT" VALUES=5.0000000E-06</v>
      </c>
    </row>
    <row r="25" spans="1:8" x14ac:dyDescent="0.2">
      <c r="A25" s="12" t="s">
        <v>16</v>
      </c>
      <c r="B25" s="13" t="s">
        <v>17</v>
      </c>
      <c r="C25" s="25" t="s">
        <v>31</v>
      </c>
      <c r="D25" s="26" t="s">
        <v>2</v>
      </c>
      <c r="E25" s="27">
        <v>2012</v>
      </c>
      <c r="F25" s="28">
        <v>3.0000000000000001E-6</v>
      </c>
      <c r="G25" s="29" t="s">
        <v>5</v>
      </c>
      <c r="H25" s="22" t="str">
        <f t="shared" si="0"/>
        <v>DATA LOCATION="QRD2-1" ANALYTE="As" YEAR=2012 MEDIA="SEDI" VALUES=3.0000000E-06</v>
      </c>
    </row>
    <row r="26" spans="1:8" x14ac:dyDescent="0.2">
      <c r="A26" s="12" t="s">
        <v>16</v>
      </c>
      <c r="B26" s="13" t="s">
        <v>17</v>
      </c>
      <c r="C26" s="25" t="s">
        <v>32</v>
      </c>
      <c r="D26" s="26" t="s">
        <v>33</v>
      </c>
      <c r="E26" s="27">
        <v>2012</v>
      </c>
      <c r="F26" s="28">
        <v>1E-10</v>
      </c>
      <c r="G26" s="14" t="s">
        <v>6</v>
      </c>
      <c r="H26" s="22" t="str">
        <f t="shared" si="0"/>
        <v>DATA LOCATION="RRD1-1" ANALYTE="As" YEAR=2012 MEDIA="AIRC" VALUES=1.0000000E-10</v>
      </c>
    </row>
    <row r="27" spans="1:8" x14ac:dyDescent="0.2">
      <c r="A27" s="12" t="s">
        <v>16</v>
      </c>
      <c r="B27" s="13" t="s">
        <v>17</v>
      </c>
      <c r="C27" s="25" t="s">
        <v>32</v>
      </c>
      <c r="D27" s="26" t="s">
        <v>34</v>
      </c>
      <c r="E27" s="27">
        <v>2012</v>
      </c>
      <c r="F27" s="30">
        <v>0</v>
      </c>
      <c r="G27" s="28" t="s">
        <v>39</v>
      </c>
      <c r="H27" s="22" t="str">
        <f t="shared" si="0"/>
        <v>DATA LOCATION="RRD1-1" ANALYTE="As" YEAR=2012 MEDIA="AIRD" VALUES=0.0000000E+00</v>
      </c>
    </row>
    <row r="28" spans="1:8" x14ac:dyDescent="0.2">
      <c r="A28" s="12" t="s">
        <v>16</v>
      </c>
      <c r="B28" s="13" t="s">
        <v>17</v>
      </c>
      <c r="C28" s="25" t="s">
        <v>32</v>
      </c>
      <c r="D28" s="26" t="s">
        <v>35</v>
      </c>
      <c r="E28" s="27">
        <v>2012</v>
      </c>
      <c r="F28" s="28">
        <v>5.0000000000000004E-6</v>
      </c>
      <c r="G28" s="14" t="s">
        <v>6</v>
      </c>
      <c r="H28" s="22" t="str">
        <f t="shared" si="0"/>
        <v>DATA LOCATION="RRD1-1" ANALYTE="As" YEAR=2012 MEDIA="GWAT" VALUES=5.0000000E-06</v>
      </c>
    </row>
    <row r="29" spans="1:8" x14ac:dyDescent="0.2">
      <c r="A29" s="12" t="s">
        <v>16</v>
      </c>
      <c r="B29" s="13" t="s">
        <v>17</v>
      </c>
      <c r="C29" s="25" t="s">
        <v>36</v>
      </c>
      <c r="D29" s="26" t="s">
        <v>33</v>
      </c>
      <c r="E29" s="27">
        <v>2012</v>
      </c>
      <c r="F29" s="28">
        <v>9.9999999999999994E-12</v>
      </c>
      <c r="G29" s="14" t="s">
        <v>6</v>
      </c>
      <c r="H29" s="22" t="str">
        <f t="shared" si="0"/>
        <v>DATA LOCATION="RRD2-1" ANALYTE="As" YEAR=2012 MEDIA="AIRC" VALUES=1.0000000E-11</v>
      </c>
    </row>
    <row r="30" spans="1:8" x14ac:dyDescent="0.2">
      <c r="A30" s="12" t="s">
        <v>16</v>
      </c>
      <c r="B30" s="13" t="s">
        <v>17</v>
      </c>
      <c r="C30" s="25" t="s">
        <v>36</v>
      </c>
      <c r="D30" s="26" t="s">
        <v>34</v>
      </c>
      <c r="E30" s="27">
        <v>2012</v>
      </c>
      <c r="F30" s="30">
        <v>0</v>
      </c>
      <c r="G30" s="28" t="s">
        <v>39</v>
      </c>
      <c r="H30" s="22" t="str">
        <f t="shared" si="0"/>
        <v>DATA LOCATION="RRD2-1" ANALYTE="As" YEAR=2012 MEDIA="AIRD" VALUES=0.0000000E+00</v>
      </c>
    </row>
    <row r="31" spans="1:8" x14ac:dyDescent="0.2">
      <c r="A31" s="12" t="s">
        <v>16</v>
      </c>
      <c r="B31" s="13" t="s">
        <v>17</v>
      </c>
      <c r="C31" s="25" t="s">
        <v>36</v>
      </c>
      <c r="D31" s="26" t="s">
        <v>35</v>
      </c>
      <c r="E31" s="27">
        <v>2012</v>
      </c>
      <c r="F31" s="28">
        <v>6.9999999999999999E-6</v>
      </c>
      <c r="G31" s="14" t="s">
        <v>6</v>
      </c>
      <c r="H31" s="22" t="str">
        <f t="shared" si="0"/>
        <v>DATA LOCATION="RRD2-1" ANALYTE="As" YEAR=2012 MEDIA="GWAT" VALUES=7.0000000E-06</v>
      </c>
    </row>
    <row r="32" spans="1:8" x14ac:dyDescent="0.2">
      <c r="A32" s="12" t="s">
        <v>16</v>
      </c>
      <c r="B32" s="13" t="s">
        <v>17</v>
      </c>
      <c r="C32" s="31" t="s">
        <v>37</v>
      </c>
      <c r="D32" s="26" t="s">
        <v>33</v>
      </c>
      <c r="E32" s="27">
        <v>2012</v>
      </c>
      <c r="F32" s="28">
        <v>9.9999999999999998E-13</v>
      </c>
      <c r="G32" s="14" t="s">
        <v>6</v>
      </c>
      <c r="H32" s="22" t="str">
        <f t="shared" si="0"/>
        <v>DATA LOCATION="UP1" ANALYTE="As" YEAR=2012 MEDIA="AIRC" VALUES=1.0000000E-12</v>
      </c>
    </row>
    <row r="33" spans="1:8" x14ac:dyDescent="0.2">
      <c r="A33" s="12" t="s">
        <v>16</v>
      </c>
      <c r="B33" s="13" t="s">
        <v>17</v>
      </c>
      <c r="C33" s="31" t="s">
        <v>37</v>
      </c>
      <c r="D33" s="26" t="s">
        <v>34</v>
      </c>
      <c r="E33" s="27">
        <v>2012</v>
      </c>
      <c r="F33" s="30">
        <v>0</v>
      </c>
      <c r="G33" s="28" t="s">
        <v>39</v>
      </c>
      <c r="H33" s="22" t="str">
        <f t="shared" si="0"/>
        <v>DATA LOCATION="UP1" ANALYTE="As" YEAR=2012 MEDIA="AIRD" VALUES=0.0000000E+00</v>
      </c>
    </row>
    <row r="34" spans="1:8" x14ac:dyDescent="0.2">
      <c r="A34" s="12" t="s">
        <v>16</v>
      </c>
      <c r="B34" s="13" t="s">
        <v>17</v>
      </c>
      <c r="C34" s="31" t="s">
        <v>37</v>
      </c>
      <c r="D34" s="26" t="s">
        <v>35</v>
      </c>
      <c r="E34" s="27">
        <v>2012</v>
      </c>
      <c r="F34" s="28">
        <v>9.0000000000000002E-6</v>
      </c>
      <c r="G34" s="14" t="s">
        <v>6</v>
      </c>
      <c r="H34" s="22" t="str">
        <f t="shared" si="0"/>
        <v>DATA LOCATION="UP1" ANALYTE="As" YEAR=2012 MEDIA="GWAT" VALUES=9.0000000E-06</v>
      </c>
    </row>
    <row r="35" spans="1:8" x14ac:dyDescent="0.2">
      <c r="A35"/>
      <c r="B35"/>
      <c r="C35" s="20"/>
      <c r="D35" s="5"/>
      <c r="E35" s="10"/>
      <c r="F35" s="24"/>
      <c r="G35" s="7"/>
      <c r="H35" s="23" t="s">
        <v>38</v>
      </c>
    </row>
    <row r="36" spans="1:8" x14ac:dyDescent="0.2">
      <c r="A36" s="12" t="s">
        <v>19</v>
      </c>
      <c r="B36" s="13" t="s">
        <v>20</v>
      </c>
      <c r="C36" s="25" t="s">
        <v>30</v>
      </c>
      <c r="D36" s="26" t="s">
        <v>3</v>
      </c>
      <c r="E36" s="27">
        <v>2012</v>
      </c>
      <c r="F36" s="28">
        <v>2.4E-8</v>
      </c>
      <c r="G36" s="14" t="s">
        <v>6</v>
      </c>
      <c r="H36" s="22" t="str">
        <f t="shared" si="0"/>
        <v>DATA LOCATION="QRD1-1" ANALYTE="Hg" YEAR=2012 MEDIA="SWAT" VALUES=2.4000000E-08</v>
      </c>
    </row>
    <row r="37" spans="1:8" x14ac:dyDescent="0.2">
      <c r="A37" s="12" t="s">
        <v>19</v>
      </c>
      <c r="B37" s="13" t="s">
        <v>20</v>
      </c>
      <c r="C37" s="25" t="s">
        <v>30</v>
      </c>
      <c r="D37" s="26" t="s">
        <v>4</v>
      </c>
      <c r="E37" s="27">
        <v>2012</v>
      </c>
      <c r="F37" s="28">
        <v>5.9999999999999997E-7</v>
      </c>
      <c r="G37" s="14" t="s">
        <v>6</v>
      </c>
      <c r="H37" s="22" t="str">
        <f t="shared" si="0"/>
        <v>DATA LOCATION="QRD1-1" ANALYTE="Hg" YEAR=2012 MEDIA="PWAT" VALUES=6.0000000E-07</v>
      </c>
    </row>
    <row r="38" spans="1:8" x14ac:dyDescent="0.2">
      <c r="A38" s="12" t="s">
        <v>19</v>
      </c>
      <c r="B38" s="13" t="s">
        <v>20</v>
      </c>
      <c r="C38" s="25" t="s">
        <v>30</v>
      </c>
      <c r="D38" s="26" t="s">
        <v>2</v>
      </c>
      <c r="E38" s="27">
        <v>2012</v>
      </c>
      <c r="F38" s="28">
        <v>8.4999999999999999E-6</v>
      </c>
      <c r="G38" s="29" t="s">
        <v>5</v>
      </c>
      <c r="H38" s="22" t="str">
        <f t="shared" si="0"/>
        <v>DATA LOCATION="QRD1-1" ANALYTE="Hg" YEAR=2012 MEDIA="SEDI" VALUES=8.5000000E-06</v>
      </c>
    </row>
    <row r="39" spans="1:8" x14ac:dyDescent="0.2">
      <c r="A39" s="12" t="s">
        <v>19</v>
      </c>
      <c r="B39" s="13" t="s">
        <v>20</v>
      </c>
      <c r="C39" s="25" t="s">
        <v>31</v>
      </c>
      <c r="D39" s="26" t="s">
        <v>3</v>
      </c>
      <c r="E39" s="27">
        <v>2012</v>
      </c>
      <c r="F39" s="28">
        <v>4.1999999999999999E-8</v>
      </c>
      <c r="G39" s="14" t="s">
        <v>6</v>
      </c>
      <c r="H39" s="22" t="str">
        <f t="shared" si="0"/>
        <v>DATA LOCATION="QRD2-1" ANALYTE="Hg" YEAR=2012 MEDIA="SWAT" VALUES=4.2000000E-08</v>
      </c>
    </row>
    <row r="40" spans="1:8" x14ac:dyDescent="0.2">
      <c r="A40" s="12" t="s">
        <v>19</v>
      </c>
      <c r="B40" s="13" t="s">
        <v>20</v>
      </c>
      <c r="C40" s="25" t="s">
        <v>31</v>
      </c>
      <c r="D40" s="26" t="s">
        <v>4</v>
      </c>
      <c r="E40" s="27">
        <v>2012</v>
      </c>
      <c r="F40" s="28">
        <v>6.9999999999999997E-7</v>
      </c>
      <c r="G40" s="14" t="s">
        <v>6</v>
      </c>
      <c r="H40" s="22" t="str">
        <f t="shared" si="0"/>
        <v>DATA LOCATION="QRD2-1" ANALYTE="Hg" YEAR=2012 MEDIA="PWAT" VALUES=7.0000000E-07</v>
      </c>
    </row>
    <row r="41" spans="1:8" x14ac:dyDescent="0.2">
      <c r="A41" s="12" t="s">
        <v>19</v>
      </c>
      <c r="B41" s="13" t="s">
        <v>20</v>
      </c>
      <c r="C41" s="25" t="s">
        <v>31</v>
      </c>
      <c r="D41" s="26" t="s">
        <v>2</v>
      </c>
      <c r="E41" s="27">
        <v>2012</v>
      </c>
      <c r="F41" s="28">
        <v>9.0000000000000002E-6</v>
      </c>
      <c r="G41" s="29" t="s">
        <v>5</v>
      </c>
      <c r="H41" s="22" t="str">
        <f t="shared" si="0"/>
        <v>DATA LOCATION="QRD2-1" ANALYTE="Hg" YEAR=2012 MEDIA="SEDI" VALUES=9.0000000E-06</v>
      </c>
    </row>
    <row r="42" spans="1:8" x14ac:dyDescent="0.2">
      <c r="A42" s="12" t="s">
        <v>19</v>
      </c>
      <c r="B42" s="13" t="s">
        <v>20</v>
      </c>
      <c r="C42" s="25" t="s">
        <v>32</v>
      </c>
      <c r="D42" s="26" t="s">
        <v>33</v>
      </c>
      <c r="E42" s="27">
        <v>2012</v>
      </c>
      <c r="F42" s="28">
        <v>1.0000000000000001E-9</v>
      </c>
      <c r="G42" s="14" t="s">
        <v>6</v>
      </c>
      <c r="H42" s="22" t="str">
        <f t="shared" si="0"/>
        <v>DATA LOCATION="RRD1-1" ANALYTE="Hg" YEAR=2012 MEDIA="AIRC" VALUES=1.0000000E-09</v>
      </c>
    </row>
    <row r="43" spans="1:8" x14ac:dyDescent="0.2">
      <c r="A43" s="12" t="s">
        <v>19</v>
      </c>
      <c r="B43" s="13" t="s">
        <v>20</v>
      </c>
      <c r="C43" s="25" t="s">
        <v>32</v>
      </c>
      <c r="D43" s="26" t="s">
        <v>34</v>
      </c>
      <c r="E43" s="27">
        <v>2012</v>
      </c>
      <c r="F43" s="30">
        <v>0</v>
      </c>
      <c r="G43" s="28" t="s">
        <v>39</v>
      </c>
      <c r="H43" s="22" t="str">
        <f t="shared" si="0"/>
        <v>DATA LOCATION="RRD1-1" ANALYTE="Hg" YEAR=2012 MEDIA="AIRD" VALUES=0.0000000E+00</v>
      </c>
    </row>
    <row r="44" spans="1:8" x14ac:dyDescent="0.2">
      <c r="A44" s="12" t="s">
        <v>19</v>
      </c>
      <c r="B44" s="13" t="s">
        <v>20</v>
      </c>
      <c r="C44" s="25" t="s">
        <v>32</v>
      </c>
      <c r="D44" s="26" t="s">
        <v>35</v>
      </c>
      <c r="E44" s="27">
        <v>2012</v>
      </c>
      <c r="F44" s="28">
        <v>9.9999999999999995E-8</v>
      </c>
      <c r="G44" s="14" t="s">
        <v>6</v>
      </c>
      <c r="H44" s="22" t="str">
        <f t="shared" si="0"/>
        <v>DATA LOCATION="RRD1-1" ANALYTE="Hg" YEAR=2012 MEDIA="GWAT" VALUES=1.0000000E-07</v>
      </c>
    </row>
    <row r="45" spans="1:8" x14ac:dyDescent="0.2">
      <c r="A45" s="12" t="s">
        <v>19</v>
      </c>
      <c r="B45" s="13" t="s">
        <v>20</v>
      </c>
      <c r="C45" s="25" t="s">
        <v>36</v>
      </c>
      <c r="D45" s="26" t="s">
        <v>33</v>
      </c>
      <c r="E45" s="27">
        <v>2012</v>
      </c>
      <c r="F45" s="28">
        <v>1.5E-9</v>
      </c>
      <c r="G45" s="14" t="s">
        <v>6</v>
      </c>
      <c r="H45" s="22" t="str">
        <f t="shared" si="0"/>
        <v>DATA LOCATION="RRD2-1" ANALYTE="Hg" YEAR=2012 MEDIA="AIRC" VALUES=1.5000000E-09</v>
      </c>
    </row>
    <row r="46" spans="1:8" x14ac:dyDescent="0.2">
      <c r="A46" s="12" t="s">
        <v>19</v>
      </c>
      <c r="B46" s="13" t="s">
        <v>20</v>
      </c>
      <c r="C46" s="25" t="s">
        <v>36</v>
      </c>
      <c r="D46" s="26" t="s">
        <v>34</v>
      </c>
      <c r="E46" s="27">
        <v>2012</v>
      </c>
      <c r="F46" s="30">
        <v>0</v>
      </c>
      <c r="G46" s="28" t="s">
        <v>39</v>
      </c>
      <c r="H46" s="22" t="str">
        <f t="shared" si="0"/>
        <v>DATA LOCATION="RRD2-1" ANALYTE="Hg" YEAR=2012 MEDIA="AIRD" VALUES=0.0000000E+00</v>
      </c>
    </row>
    <row r="47" spans="1:8" x14ac:dyDescent="0.2">
      <c r="A47" s="12" t="s">
        <v>19</v>
      </c>
      <c r="B47" s="13" t="s">
        <v>20</v>
      </c>
      <c r="C47" s="25" t="s">
        <v>36</v>
      </c>
      <c r="D47" s="26" t="s">
        <v>35</v>
      </c>
      <c r="E47" s="27">
        <v>2012</v>
      </c>
      <c r="F47" s="28">
        <v>1.9999999999999999E-7</v>
      </c>
      <c r="G47" s="14" t="s">
        <v>6</v>
      </c>
      <c r="H47" s="22" t="str">
        <f t="shared" si="0"/>
        <v>DATA LOCATION="RRD2-1" ANALYTE="Hg" YEAR=2012 MEDIA="GWAT" VALUES=2.0000000E-07</v>
      </c>
    </row>
    <row r="48" spans="1:8" x14ac:dyDescent="0.2">
      <c r="A48" s="12" t="s">
        <v>19</v>
      </c>
      <c r="B48" s="13" t="s">
        <v>20</v>
      </c>
      <c r="C48" s="31" t="s">
        <v>37</v>
      </c>
      <c r="D48" s="26" t="s">
        <v>33</v>
      </c>
      <c r="E48" s="27">
        <v>2012</v>
      </c>
      <c r="F48" s="28">
        <v>3E-9</v>
      </c>
      <c r="G48" s="14" t="s">
        <v>6</v>
      </c>
      <c r="H48" s="22" t="str">
        <f t="shared" si="0"/>
        <v>DATA LOCATION="UP1" ANALYTE="Hg" YEAR=2012 MEDIA="AIRC" VALUES=3.0000000E-09</v>
      </c>
    </row>
    <row r="49" spans="1:8" x14ac:dyDescent="0.2">
      <c r="A49" s="12" t="s">
        <v>19</v>
      </c>
      <c r="B49" s="13" t="s">
        <v>20</v>
      </c>
      <c r="C49" s="31" t="s">
        <v>37</v>
      </c>
      <c r="D49" s="26" t="s">
        <v>34</v>
      </c>
      <c r="E49" s="27">
        <v>2012</v>
      </c>
      <c r="F49" s="30">
        <v>0</v>
      </c>
      <c r="G49" s="28" t="s">
        <v>39</v>
      </c>
      <c r="H49" s="22" t="str">
        <f t="shared" si="0"/>
        <v>DATA LOCATION="UP1" ANALYTE="Hg" YEAR=2012 MEDIA="AIRD" VALUES=0.0000000E+00</v>
      </c>
    </row>
    <row r="50" spans="1:8" x14ac:dyDescent="0.2">
      <c r="A50" s="12" t="s">
        <v>19</v>
      </c>
      <c r="B50" s="13" t="s">
        <v>20</v>
      </c>
      <c r="C50" s="31" t="s">
        <v>37</v>
      </c>
      <c r="D50" s="26" t="s">
        <v>35</v>
      </c>
      <c r="E50" s="27">
        <v>2012</v>
      </c>
      <c r="F50" s="28">
        <v>2.9999999999999999E-7</v>
      </c>
      <c r="G50" s="14" t="s">
        <v>6</v>
      </c>
      <c r="H50" s="22" t="str">
        <f t="shared" si="0"/>
        <v>DATA LOCATION="UP1" ANALYTE="Hg" YEAR=2012 MEDIA="GWAT" VALUES=3.0000000E-07</v>
      </c>
    </row>
    <row r="51" spans="1:8" x14ac:dyDescent="0.2">
      <c r="A51"/>
      <c r="B51"/>
      <c r="C51"/>
      <c r="D51"/>
      <c r="E51"/>
      <c r="F51" s="9"/>
      <c r="G51"/>
      <c r="H51" s="23" t="s">
        <v>38</v>
      </c>
    </row>
    <row r="52" spans="1:8" x14ac:dyDescent="0.2">
      <c r="A52" s="12" t="s">
        <v>22</v>
      </c>
      <c r="B52" s="13" t="s">
        <v>23</v>
      </c>
      <c r="C52" s="25" t="s">
        <v>30</v>
      </c>
      <c r="D52" s="26" t="s">
        <v>3</v>
      </c>
      <c r="E52" s="27">
        <v>2012</v>
      </c>
      <c r="F52" s="28">
        <v>5.0400000000000001E-8</v>
      </c>
      <c r="G52" s="14" t="s">
        <v>6</v>
      </c>
      <c r="H52" s="22" t="str">
        <f t="shared" si="0"/>
        <v>DATA LOCATION="QRD1-1" ANALYTE="Zn" YEAR=2012 MEDIA="SWAT" VALUES=5.0400000E-08</v>
      </c>
    </row>
    <row r="53" spans="1:8" x14ac:dyDescent="0.2">
      <c r="A53" s="12" t="s">
        <v>22</v>
      </c>
      <c r="B53" s="13" t="s">
        <v>23</v>
      </c>
      <c r="C53" s="25" t="s">
        <v>30</v>
      </c>
      <c r="D53" s="26" t="s">
        <v>4</v>
      </c>
      <c r="E53" s="27">
        <v>2012</v>
      </c>
      <c r="F53" s="28">
        <v>1.26E-6</v>
      </c>
      <c r="G53" s="14" t="s">
        <v>6</v>
      </c>
      <c r="H53" s="22" t="str">
        <f t="shared" si="0"/>
        <v>DATA LOCATION="QRD1-1" ANALYTE="Zn" YEAR=2012 MEDIA="PWAT" VALUES=1.2600000E-06</v>
      </c>
    </row>
    <row r="54" spans="1:8" x14ac:dyDescent="0.2">
      <c r="A54" s="12" t="s">
        <v>22</v>
      </c>
      <c r="B54" s="13" t="s">
        <v>23</v>
      </c>
      <c r="C54" s="25" t="s">
        <v>30</v>
      </c>
      <c r="D54" s="26" t="s">
        <v>2</v>
      </c>
      <c r="E54" s="27">
        <v>2012</v>
      </c>
      <c r="F54" s="28">
        <v>1.785E-5</v>
      </c>
      <c r="G54" s="29" t="s">
        <v>5</v>
      </c>
      <c r="H54" s="22" t="str">
        <f t="shared" si="0"/>
        <v>DATA LOCATION="QRD1-1" ANALYTE="Zn" YEAR=2012 MEDIA="SEDI" VALUES=1.7850000E-05</v>
      </c>
    </row>
    <row r="55" spans="1:8" x14ac:dyDescent="0.2">
      <c r="A55" s="12" t="s">
        <v>22</v>
      </c>
      <c r="B55" s="13" t="s">
        <v>23</v>
      </c>
      <c r="C55" s="25" t="s">
        <v>31</v>
      </c>
      <c r="D55" s="26" t="s">
        <v>3</v>
      </c>
      <c r="E55" s="27">
        <v>2012</v>
      </c>
      <c r="F55" s="28">
        <v>8.8199999999999996E-8</v>
      </c>
      <c r="G55" s="14" t="s">
        <v>6</v>
      </c>
      <c r="H55" s="22" t="str">
        <f t="shared" si="0"/>
        <v>DATA LOCATION="QRD2-1" ANALYTE="Zn" YEAR=2012 MEDIA="SWAT" VALUES=8.8200000E-08</v>
      </c>
    </row>
    <row r="56" spans="1:8" x14ac:dyDescent="0.2">
      <c r="A56" s="12" t="s">
        <v>22</v>
      </c>
      <c r="B56" s="13" t="s">
        <v>23</v>
      </c>
      <c r="C56" s="25" t="s">
        <v>31</v>
      </c>
      <c r="D56" s="26" t="s">
        <v>4</v>
      </c>
      <c r="E56" s="27">
        <v>2012</v>
      </c>
      <c r="F56" s="28">
        <v>1.4699999999999999E-6</v>
      </c>
      <c r="G56" s="14" t="s">
        <v>6</v>
      </c>
      <c r="H56" s="22" t="str">
        <f t="shared" si="0"/>
        <v>DATA LOCATION="QRD2-1" ANALYTE="Zn" YEAR=2012 MEDIA="PWAT" VALUES=1.4700000E-06</v>
      </c>
    </row>
    <row r="57" spans="1:8" x14ac:dyDescent="0.2">
      <c r="A57" s="12" t="s">
        <v>22</v>
      </c>
      <c r="B57" s="13" t="s">
        <v>23</v>
      </c>
      <c r="C57" s="25" t="s">
        <v>31</v>
      </c>
      <c r="D57" s="26" t="s">
        <v>2</v>
      </c>
      <c r="E57" s="27">
        <v>2012</v>
      </c>
      <c r="F57" s="28">
        <v>1.8900000000000002E-5</v>
      </c>
      <c r="G57" s="29" t="s">
        <v>5</v>
      </c>
      <c r="H57" s="22" t="str">
        <f t="shared" si="0"/>
        <v>DATA LOCATION="QRD2-1" ANALYTE="Zn" YEAR=2012 MEDIA="SEDI" VALUES=1.8900000E-05</v>
      </c>
    </row>
    <row r="58" spans="1:8" x14ac:dyDescent="0.2">
      <c r="A58" s="12" t="s">
        <v>22</v>
      </c>
      <c r="B58" s="13" t="s">
        <v>23</v>
      </c>
      <c r="C58" s="25" t="s">
        <v>32</v>
      </c>
      <c r="D58" s="26" t="s">
        <v>33</v>
      </c>
      <c r="E58" s="27">
        <v>2012</v>
      </c>
      <c r="F58" s="28">
        <v>2.1000000000000002E-9</v>
      </c>
      <c r="G58" s="14" t="s">
        <v>6</v>
      </c>
      <c r="H58" s="22" t="str">
        <f t="shared" si="0"/>
        <v>DATA LOCATION="RRD1-1" ANALYTE="Zn" YEAR=2012 MEDIA="AIRC" VALUES=2.1000000E-09</v>
      </c>
    </row>
    <row r="59" spans="1:8" x14ac:dyDescent="0.2">
      <c r="A59" s="12" t="s">
        <v>22</v>
      </c>
      <c r="B59" s="13" t="s">
        <v>23</v>
      </c>
      <c r="C59" s="25" t="s">
        <v>32</v>
      </c>
      <c r="D59" s="26" t="s">
        <v>34</v>
      </c>
      <c r="E59" s="27">
        <v>2012</v>
      </c>
      <c r="F59" s="30">
        <v>0</v>
      </c>
      <c r="G59" s="28" t="s">
        <v>39</v>
      </c>
      <c r="H59" s="22" t="str">
        <f t="shared" si="0"/>
        <v>DATA LOCATION="RRD1-1" ANALYTE="Zn" YEAR=2012 MEDIA="AIRD" VALUES=0.0000000E+00</v>
      </c>
    </row>
    <row r="60" spans="1:8" x14ac:dyDescent="0.2">
      <c r="A60" s="12" t="s">
        <v>22</v>
      </c>
      <c r="B60" s="13" t="s">
        <v>23</v>
      </c>
      <c r="C60" s="25" t="s">
        <v>32</v>
      </c>
      <c r="D60" s="26" t="s">
        <v>35</v>
      </c>
      <c r="E60" s="27">
        <v>2012</v>
      </c>
      <c r="F60" s="28">
        <v>2.1E-7</v>
      </c>
      <c r="G60" s="14" t="s">
        <v>6</v>
      </c>
      <c r="H60" s="22" t="str">
        <f t="shared" si="0"/>
        <v>DATA LOCATION="RRD1-1" ANALYTE="Zn" YEAR=2012 MEDIA="GWAT" VALUES=2.1000000E-07</v>
      </c>
    </row>
    <row r="61" spans="1:8" x14ac:dyDescent="0.2">
      <c r="A61" s="12" t="s">
        <v>22</v>
      </c>
      <c r="B61" s="13" t="s">
        <v>23</v>
      </c>
      <c r="C61" s="25" t="s">
        <v>36</v>
      </c>
      <c r="D61" s="26" t="s">
        <v>33</v>
      </c>
      <c r="E61" s="27">
        <v>2012</v>
      </c>
      <c r="F61" s="28">
        <v>3.1500000000000001E-9</v>
      </c>
      <c r="G61" s="14" t="s">
        <v>6</v>
      </c>
      <c r="H61" s="22" t="str">
        <f t="shared" si="0"/>
        <v>DATA LOCATION="RRD2-1" ANALYTE="Zn" YEAR=2012 MEDIA="AIRC" VALUES=3.1500000E-09</v>
      </c>
    </row>
    <row r="62" spans="1:8" x14ac:dyDescent="0.2">
      <c r="A62" s="12" t="s">
        <v>22</v>
      </c>
      <c r="B62" s="13" t="s">
        <v>23</v>
      </c>
      <c r="C62" s="25" t="s">
        <v>36</v>
      </c>
      <c r="D62" s="26" t="s">
        <v>34</v>
      </c>
      <c r="E62" s="27">
        <v>2012</v>
      </c>
      <c r="F62" s="30">
        <v>0</v>
      </c>
      <c r="G62" s="28" t="s">
        <v>39</v>
      </c>
      <c r="H62" s="22" t="str">
        <f t="shared" si="0"/>
        <v>DATA LOCATION="RRD2-1" ANALYTE="Zn" YEAR=2012 MEDIA="AIRD" VALUES=0.0000000E+00</v>
      </c>
    </row>
    <row r="63" spans="1:8" x14ac:dyDescent="0.2">
      <c r="A63" s="12" t="s">
        <v>22</v>
      </c>
      <c r="B63" s="13" t="s">
        <v>23</v>
      </c>
      <c r="C63" s="25" t="s">
        <v>36</v>
      </c>
      <c r="D63" s="26" t="s">
        <v>35</v>
      </c>
      <c r="E63" s="27">
        <v>2012</v>
      </c>
      <c r="F63" s="28">
        <v>4.2E-7</v>
      </c>
      <c r="G63" s="14" t="s">
        <v>6</v>
      </c>
      <c r="H63" s="22" t="str">
        <f t="shared" si="0"/>
        <v>DATA LOCATION="RRD2-1" ANALYTE="Zn" YEAR=2012 MEDIA="GWAT" VALUES=4.2000000E-07</v>
      </c>
    </row>
    <row r="64" spans="1:8" x14ac:dyDescent="0.2">
      <c r="A64" s="12" t="s">
        <v>22</v>
      </c>
      <c r="B64" s="13" t="s">
        <v>23</v>
      </c>
      <c r="C64" s="31" t="s">
        <v>37</v>
      </c>
      <c r="D64" s="26" t="s">
        <v>33</v>
      </c>
      <c r="E64" s="27">
        <v>2012</v>
      </c>
      <c r="F64" s="28">
        <v>6.3000000000000002E-9</v>
      </c>
      <c r="G64" s="14" t="s">
        <v>6</v>
      </c>
      <c r="H64" s="22" t="str">
        <f t="shared" si="0"/>
        <v>DATA LOCATION="UP1" ANALYTE="Zn" YEAR=2012 MEDIA="AIRC" VALUES=6.3000000E-09</v>
      </c>
    </row>
    <row r="65" spans="1:8" x14ac:dyDescent="0.2">
      <c r="A65" s="12" t="s">
        <v>22</v>
      </c>
      <c r="B65" s="13" t="s">
        <v>23</v>
      </c>
      <c r="C65" s="31" t="s">
        <v>37</v>
      </c>
      <c r="D65" s="26" t="s">
        <v>34</v>
      </c>
      <c r="E65" s="27">
        <v>2012</v>
      </c>
      <c r="F65" s="30">
        <v>0</v>
      </c>
      <c r="G65" s="28" t="s">
        <v>39</v>
      </c>
      <c r="H65" s="22" t="str">
        <f t="shared" si="0"/>
        <v>DATA LOCATION="UP1" ANALYTE="Zn" YEAR=2012 MEDIA="AIRD" VALUES=0.0000000E+00</v>
      </c>
    </row>
    <row r="66" spans="1:8" x14ac:dyDescent="0.2">
      <c r="A66" s="12" t="s">
        <v>22</v>
      </c>
      <c r="B66" s="13" t="s">
        <v>23</v>
      </c>
      <c r="C66" s="31" t="s">
        <v>37</v>
      </c>
      <c r="D66" s="26" t="s">
        <v>35</v>
      </c>
      <c r="E66" s="27">
        <v>2012</v>
      </c>
      <c r="F66" s="28">
        <v>6.3E-7</v>
      </c>
      <c r="G66" s="14" t="s">
        <v>6</v>
      </c>
      <c r="H66" s="22" t="str">
        <f t="shared" si="0"/>
        <v>DATA LOCATION="UP1" ANALYTE="Zn" YEAR=2012 MEDIA="GWAT" VALUES=6.3000000E-07</v>
      </c>
    </row>
    <row r="67" spans="1:8" x14ac:dyDescent="0.2">
      <c r="A67"/>
      <c r="B67"/>
      <c r="C67" s="20"/>
      <c r="D67" s="5"/>
      <c r="E67" s="10"/>
      <c r="F67" s="24"/>
      <c r="G67" s="7"/>
      <c r="H67"/>
    </row>
    <row r="68" spans="1:8" x14ac:dyDescent="0.2">
      <c r="A68"/>
      <c r="B68"/>
      <c r="C68" s="20"/>
      <c r="D68" s="5"/>
      <c r="E68" s="10"/>
      <c r="F68" s="24"/>
      <c r="G68" s="7"/>
    </row>
  </sheetData>
  <sortState ref="A4:H1176">
    <sortCondition ref="A4:A1176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tabSelected="1" zoomScale="115" zoomScaleNormal="115" workbookViewId="0">
      <pane ySplit="3" topLeftCell="A4" activePane="bottomLeft" state="frozen"/>
      <selection pane="bottomLeft" activeCell="G3" sqref="G3:G10"/>
    </sheetView>
  </sheetViews>
  <sheetFormatPr defaultRowHeight="12.75" x14ac:dyDescent="0.2"/>
  <cols>
    <col min="1" max="1" width="12.42578125" style="6" customWidth="1"/>
    <col min="2" max="2" width="8.7109375" style="1" bestFit="1" customWidth="1"/>
    <col min="3" max="3" width="6" style="11" customWidth="1"/>
    <col min="4" max="4" width="12.85546875" style="1" bestFit="1" customWidth="1"/>
    <col min="5" max="5" width="15.42578125" style="21" customWidth="1"/>
    <col min="6" max="6" width="9.5703125" style="1" customWidth="1"/>
    <col min="7" max="7" width="100.7109375" style="2" bestFit="1" customWidth="1"/>
    <col min="8" max="10" width="9.140625" style="2"/>
    <col min="11" max="11" width="9.85546875" style="2" customWidth="1"/>
    <col min="12" max="16384" width="9.140625" style="2"/>
  </cols>
  <sheetData>
    <row r="3" spans="1:7" x14ac:dyDescent="0.2">
      <c r="A3" s="33" t="s">
        <v>42</v>
      </c>
      <c r="B3" s="19" t="s">
        <v>41</v>
      </c>
      <c r="C3" s="34" t="s">
        <v>26</v>
      </c>
      <c r="D3" s="15" t="s">
        <v>40</v>
      </c>
      <c r="E3" s="36" t="s">
        <v>43</v>
      </c>
      <c r="F3" s="35" t="s">
        <v>49</v>
      </c>
      <c r="G3" s="2" t="s">
        <v>52</v>
      </c>
    </row>
    <row r="4" spans="1:7" x14ac:dyDescent="0.2">
      <c r="A4"/>
      <c r="B4"/>
      <c r="C4"/>
      <c r="D4"/>
      <c r="E4"/>
      <c r="F4"/>
      <c r="G4" s="23" t="s">
        <v>51</v>
      </c>
    </row>
    <row r="5" spans="1:7" x14ac:dyDescent="0.2">
      <c r="A5" s="25" t="s">
        <v>32</v>
      </c>
      <c r="B5" s="12" t="s">
        <v>16</v>
      </c>
      <c r="C5" s="27">
        <v>2012</v>
      </c>
      <c r="D5" s="13" t="s">
        <v>44</v>
      </c>
      <c r="E5" s="28">
        <v>5.1444099999999997</v>
      </c>
      <c r="F5"/>
      <c r="G5" s="22" t="str">
        <f>"DATA LOCATION="&amp;CHAR(34)&amp;A5&amp;CHAR(34)&amp;" ANALYTE="&amp;CHAR(34)&amp;B5&amp;CHAR(34)&amp;" YEAR="&amp;C5&amp;" SPECIES="&amp;CHAR(34)&amp;D5&amp;CHAR(34)&amp;" VALUES="&amp;TEXT(E5,"0.0000000E+00")</f>
        <v>DATA LOCATION="RRD1-1" ANALYTE="As" YEAR=2012 SPECIES="TURTLE" VALUES=5.1444100E+00</v>
      </c>
    </row>
    <row r="6" spans="1:7" x14ac:dyDescent="0.2">
      <c r="A6" s="25" t="s">
        <v>36</v>
      </c>
      <c r="B6" s="12" t="s">
        <v>16</v>
      </c>
      <c r="C6" s="27">
        <v>2012</v>
      </c>
      <c r="D6" s="13" t="s">
        <v>44</v>
      </c>
      <c r="E6" s="28">
        <v>11.1412</v>
      </c>
      <c r="F6"/>
      <c r="G6" s="22" t="str">
        <f>"DATA LOCATION="&amp;CHAR(34)&amp;A6&amp;CHAR(34)&amp;" ANALYTE="&amp;CHAR(34)&amp;B6&amp;CHAR(34)&amp;" YEAR="&amp;C6&amp;" SPECIES="&amp;CHAR(34)&amp;D6&amp;CHAR(34)&amp;" VALUES="&amp;TEXT(E6,"0.0000000E+00")</f>
        <v>DATA LOCATION="RRD2-1" ANALYTE="As" YEAR=2012 SPECIES="TURTLE" VALUES=1.1141200E+01</v>
      </c>
    </row>
    <row r="7" spans="1:7" x14ac:dyDescent="0.2">
      <c r="A7"/>
      <c r="B7"/>
      <c r="C7"/>
      <c r="D7"/>
      <c r="E7"/>
      <c r="F7"/>
      <c r="G7" s="32" t="s">
        <v>50</v>
      </c>
    </row>
    <row r="8" spans="1:7" x14ac:dyDescent="0.2">
      <c r="A8" s="31" t="s">
        <v>37</v>
      </c>
      <c r="B8" s="12" t="s">
        <v>22</v>
      </c>
      <c r="C8" s="27">
        <v>2012</v>
      </c>
      <c r="D8" s="13" t="s">
        <v>48</v>
      </c>
      <c r="E8" s="30">
        <v>1064.56</v>
      </c>
      <c r="F8" s="26" t="s">
        <v>46</v>
      </c>
      <c r="G8" s="22" t="str">
        <f>"DATA LOCATION="&amp;CHAR(34)&amp;A8&amp;CHAR(34)&amp;" ANALYTE="&amp;CHAR(34)&amp;B8&amp;CHAR(34)&amp;" YEAR="&amp;C8&amp;" SPECIES="&amp;CHAR(34)&amp;D8&amp;CHAR(34)&amp;" SOIL="&amp;CHAR(34)&amp;F8&amp;CHAR(34)&amp;" VALUES="&amp;TEXT(E8,"0.0000000E+00")</f>
        <v>DATA LOCATION="UP1" ANALYTE="Zn" YEAR=2012 SPECIES="UEGG" SOIL="SODR" VALUES=1.0645600E+03</v>
      </c>
    </row>
    <row r="9" spans="1:7" x14ac:dyDescent="0.2">
      <c r="A9" s="31" t="s">
        <v>37</v>
      </c>
      <c r="B9" s="12" t="s">
        <v>22</v>
      </c>
      <c r="C9" s="27">
        <v>2012</v>
      </c>
      <c r="D9" s="13" t="s">
        <v>48</v>
      </c>
      <c r="E9" s="30">
        <v>1106</v>
      </c>
      <c r="F9" s="26" t="s">
        <v>45</v>
      </c>
      <c r="G9" s="22" t="str">
        <f>"DATA LOCATION="&amp;CHAR(34)&amp;A9&amp;CHAR(34)&amp;" ANALYTE="&amp;CHAR(34)&amp;B9&amp;CHAR(34)&amp;" YEAR="&amp;C9&amp;" SPECIES="&amp;CHAR(34)&amp;D9&amp;CHAR(34)&amp;" SOIL="&amp;CHAR(34)&amp;F9&amp;CHAR(34)&amp;" VALUES="&amp;TEXT(E9,"0.0000000E+00")</f>
        <v>DATA LOCATION="UP1" ANALYTE="Zn" YEAR=2012 SPECIES="UEGG" SOIL="SOGW" VALUES=1.1060000E+03</v>
      </c>
    </row>
    <row r="10" spans="1:7" x14ac:dyDescent="0.2">
      <c r="A10" s="31" t="s">
        <v>37</v>
      </c>
      <c r="B10" s="12" t="s">
        <v>22</v>
      </c>
      <c r="C10" s="27">
        <v>2012</v>
      </c>
      <c r="D10" s="13" t="s">
        <v>48</v>
      </c>
      <c r="E10" s="30">
        <v>1064.56</v>
      </c>
      <c r="F10" s="26" t="s">
        <v>47</v>
      </c>
      <c r="G10" s="22" t="str">
        <f>"DATA LOCATION="&amp;CHAR(34)&amp;A10&amp;CHAR(34)&amp;" ANALYTE="&amp;CHAR(34)&amp;B10&amp;CHAR(34)&amp;" YEAR="&amp;C10&amp;" SPECIES="&amp;CHAR(34)&amp;D10&amp;CHAR(34)&amp;" SOIL="&amp;CHAR(34)&amp;F10&amp;CHAR(34)&amp;" VALUES="&amp;TEXT(E10,"0.0000000E+00")</f>
        <v>DATA LOCATION="UP1" ANALYTE="Zn" YEAR=2012 SPECIES="UEGG" SOIL="SOSW" VALUES=1.0645600E+03</v>
      </c>
    </row>
    <row r="11" spans="1:7" x14ac:dyDescent="0.2">
      <c r="A11" s="20"/>
      <c r="B11"/>
      <c r="C11" s="10"/>
      <c r="D11"/>
      <c r="E11" s="24"/>
      <c r="F11" s="5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Parameterized Analytes</vt:lpstr>
      <vt:lpstr>FILLECDA</vt:lpstr>
      <vt:lpstr>FILLFCDA</vt:lpstr>
    </vt:vector>
  </TitlesOfParts>
  <Company>Pacific Northwest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Paul W. Eslinger</cp:lastModifiedBy>
  <dcterms:created xsi:type="dcterms:W3CDTF">2004-12-20T20:51:55Z</dcterms:created>
  <dcterms:modified xsi:type="dcterms:W3CDTF">2012-07-16T01:09:55Z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630040347</vt:i4>
  </property>
  <property fmtid="{D5CDD505-2E9C-101B-9397-08002B2CF9AE}" pid="3" name="_EmailSubject">
    <vt:lpwstr>Polimeri Europa enviro data</vt:lpwstr>
  </property>
  <property fmtid="{D5CDD505-2E9C-101B-9397-08002B2CF9AE}" pid="4" name="_AuthorEmail">
    <vt:lpwstr>corey.duberstein@pnl.gov</vt:lpwstr>
  </property>
  <property fmtid="{D5CDD505-2E9C-101B-9397-08002B2CF9AE}" pid="5" name="_AuthorEmailDisplayName">
    <vt:lpwstr>Duberstein, Corey A</vt:lpwstr>
  </property>
  <property fmtid="{D5CDD505-2E9C-101B-9397-08002B2CF9AE}" pid="6" name="_ReviewingToolsShownOnce">
    <vt:lpwstr/>
  </property>
</Properties>
</file>