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32aca2ad3cbe4b/Documents/School/Spring-2025/MGT 3700/Sleep/"/>
    </mc:Choice>
  </mc:AlternateContent>
  <xr:revisionPtr revIDLastSave="135" documentId="8_{C85CDD6D-04F2-4873-8241-1AAC1D4DD862}" xr6:coauthVersionLast="47" xr6:coauthVersionMax="47" xr10:uidLastSave="{423E8E22-7153-4DDC-9FAF-76AC2FD95324}"/>
  <bookViews>
    <workbookView xWindow="-98" yWindow="-98" windowWidth="19396" windowHeight="11475" tabRatio="969" firstSheet="1" activeTab="1" xr2:uid="{83B9E772-D9AB-4263-9874-5768A2B8D869}"/>
  </bookViews>
  <sheets>
    <sheet name="Sleep Data Main" sheetId="1" r:id="rId1"/>
    <sheet name="Adjusted (Sleep Score) (2)" sheetId="5" r:id="rId2"/>
    <sheet name="Adjusted (Sleep Data Hours)" sheetId="2" r:id="rId3"/>
    <sheet name="Adjusted (Sleep Score)" sheetId="3" r:id="rId4"/>
    <sheet name="Adjusted (Heart Rate)" sheetId="4" r:id="rId5"/>
  </sheets>
  <definedNames>
    <definedName name="_xlchart.v1.0" hidden="1">'Adjusted (Sleep Score) (2)'!$B$1</definedName>
    <definedName name="_xlchart.v1.1" hidden="1">'Adjusted (Sleep Score) (2)'!$B$2:$B$53</definedName>
    <definedName name="_xlchart.v1.2" hidden="1">'Adjusted (Sleep Score) (2)'!$B$1</definedName>
    <definedName name="_xlchart.v1.3" hidden="1">'Adjusted (Sleep Score) (2)'!$B$2:$B$53</definedName>
    <definedName name="_xlchart.v1.4" hidden="1">'Adjusted (Sleep Score) (2)'!$B$1</definedName>
    <definedName name="_xlchart.v1.5" hidden="1">'Adjusted (Sleep Score) (2)'!$B$2:$B$53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G53" i="5"/>
  <c r="F53" i="5"/>
  <c r="E53" i="5"/>
  <c r="G52" i="5"/>
  <c r="F52" i="5"/>
  <c r="E52" i="5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H36" i="5"/>
  <c r="L36" i="5" s="1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H20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H14" i="5" s="1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H26" i="5" s="1"/>
  <c r="F8" i="5"/>
  <c r="E8" i="5"/>
  <c r="G7" i="5"/>
  <c r="F7" i="5"/>
  <c r="E7" i="5"/>
  <c r="G6" i="5"/>
  <c r="F6" i="5"/>
  <c r="E6" i="5"/>
  <c r="G5" i="5"/>
  <c r="F5" i="5"/>
  <c r="E5" i="5"/>
  <c r="H4" i="5"/>
  <c r="G4" i="5"/>
  <c r="H32" i="5" s="1"/>
  <c r="F4" i="5"/>
  <c r="E4" i="5"/>
  <c r="G3" i="5"/>
  <c r="F3" i="5"/>
  <c r="E3" i="5"/>
  <c r="F2" i="5"/>
  <c r="E2" i="5"/>
  <c r="L2" i="2"/>
  <c r="K2" i="2"/>
  <c r="H2" i="2"/>
  <c r="J2" i="2" s="1"/>
  <c r="G3" i="2"/>
  <c r="E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2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2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E3" i="2"/>
  <c r="E4" i="2"/>
  <c r="E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F2" i="2"/>
  <c r="E2" i="2"/>
  <c r="D2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C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2" i="3"/>
  <c r="N3" i="1"/>
  <c r="N4" i="1"/>
  <c r="N5" i="1"/>
  <c r="N6" i="1"/>
  <c r="N7" i="1"/>
  <c r="N8" i="1"/>
  <c r="N9" i="1"/>
  <c r="N10" i="1"/>
  <c r="N11" i="1"/>
  <c r="N12" i="1"/>
  <c r="N13" i="1"/>
  <c r="N14" i="1"/>
  <c r="P10" i="1" s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K32" i="5" l="1"/>
  <c r="J32" i="5"/>
  <c r="I32" i="5"/>
  <c r="L32" i="5"/>
  <c r="K14" i="5"/>
  <c r="J14" i="5"/>
  <c r="I14" i="5"/>
  <c r="L14" i="5"/>
  <c r="K26" i="5"/>
  <c r="J26" i="5"/>
  <c r="I26" i="5"/>
  <c r="L26" i="5"/>
  <c r="K20" i="5"/>
  <c r="J20" i="5"/>
  <c r="I20" i="5"/>
  <c r="H24" i="5"/>
  <c r="H18" i="5"/>
  <c r="H23" i="5"/>
  <c r="H6" i="5"/>
  <c r="H22" i="5"/>
  <c r="H38" i="5"/>
  <c r="K36" i="5"/>
  <c r="J36" i="5"/>
  <c r="I36" i="5"/>
  <c r="H30" i="5"/>
  <c r="H2" i="5"/>
  <c r="H34" i="5"/>
  <c r="H12" i="5"/>
  <c r="H28" i="5"/>
  <c r="H16" i="5"/>
  <c r="K4" i="5"/>
  <c r="J4" i="5"/>
  <c r="I4" i="5"/>
  <c r="L4" i="5"/>
  <c r="L20" i="5"/>
  <c r="H8" i="5"/>
  <c r="H10" i="5"/>
  <c r="H52" i="5"/>
  <c r="H50" i="5"/>
  <c r="H48" i="5"/>
  <c r="H46" i="5"/>
  <c r="H44" i="5"/>
  <c r="H42" i="5"/>
  <c r="H40" i="5"/>
  <c r="H5" i="5"/>
  <c r="H7" i="5"/>
  <c r="H9" i="5"/>
  <c r="H11" i="5"/>
  <c r="H13" i="5"/>
  <c r="H15" i="5"/>
  <c r="H17" i="5"/>
  <c r="H19" i="5"/>
  <c r="H21" i="5"/>
  <c r="H25" i="5"/>
  <c r="H27" i="5"/>
  <c r="H29" i="5"/>
  <c r="H31" i="5"/>
  <c r="H33" i="5"/>
  <c r="H35" i="5"/>
  <c r="H37" i="5"/>
  <c r="H39" i="5"/>
  <c r="H41" i="5"/>
  <c r="H43" i="5"/>
  <c r="H45" i="5"/>
  <c r="H47" i="5"/>
  <c r="H49" i="5"/>
  <c r="H51" i="5"/>
  <c r="H53" i="5"/>
  <c r="H3" i="5"/>
  <c r="I2" i="2"/>
  <c r="H17" i="2"/>
  <c r="H16" i="2"/>
  <c r="H31" i="2"/>
  <c r="H30" i="2"/>
  <c r="H33" i="2"/>
  <c r="H29" i="2"/>
  <c r="H12" i="2"/>
  <c r="H9" i="2"/>
  <c r="H3" i="2"/>
  <c r="H28" i="2"/>
  <c r="H27" i="2"/>
  <c r="H34" i="2"/>
  <c r="H32" i="2"/>
  <c r="H15" i="2"/>
  <c r="H14" i="2"/>
  <c r="H13" i="2"/>
  <c r="H44" i="2"/>
  <c r="H43" i="2"/>
  <c r="H11" i="2"/>
  <c r="H42" i="2"/>
  <c r="H26" i="2"/>
  <c r="H10" i="2"/>
  <c r="H50" i="2"/>
  <c r="H48" i="2"/>
  <c r="H47" i="2"/>
  <c r="H46" i="2"/>
  <c r="H25" i="2"/>
  <c r="H8" i="2"/>
  <c r="H23" i="2"/>
  <c r="H6" i="2"/>
  <c r="H53" i="2"/>
  <c r="H37" i="2"/>
  <c r="H21" i="2"/>
  <c r="H5" i="2"/>
  <c r="H49" i="2"/>
  <c r="H45" i="2"/>
  <c r="H41" i="2"/>
  <c r="H40" i="2"/>
  <c r="H39" i="2"/>
  <c r="H38" i="2"/>
  <c r="H52" i="2"/>
  <c r="H36" i="2"/>
  <c r="H20" i="2"/>
  <c r="H4" i="2"/>
  <c r="H18" i="2"/>
  <c r="H24" i="2"/>
  <c r="H7" i="2"/>
  <c r="H22" i="2"/>
  <c r="H51" i="2"/>
  <c r="H35" i="2"/>
  <c r="H19" i="2"/>
  <c r="P9" i="1"/>
  <c r="P38" i="1"/>
  <c r="O10" i="1"/>
  <c r="P24" i="1"/>
  <c r="O5" i="1"/>
  <c r="O4" i="1"/>
  <c r="O3" i="1"/>
  <c r="P2" i="1"/>
  <c r="P47" i="1"/>
  <c r="P46" i="1"/>
  <c r="O27" i="1"/>
  <c r="P41" i="1"/>
  <c r="O22" i="1"/>
  <c r="P40" i="1"/>
  <c r="O21" i="1"/>
  <c r="P39" i="1"/>
  <c r="O2" i="1"/>
  <c r="O20" i="1"/>
  <c r="O50" i="1"/>
  <c r="P25" i="1"/>
  <c r="O43" i="1"/>
  <c r="O6" i="1"/>
  <c r="O42" i="1"/>
  <c r="P23" i="1"/>
  <c r="O38" i="1"/>
  <c r="P22" i="1"/>
  <c r="O37" i="1"/>
  <c r="P15" i="1"/>
  <c r="O36" i="1"/>
  <c r="P14" i="1"/>
  <c r="O35" i="1"/>
  <c r="O34" i="1"/>
  <c r="P11" i="1"/>
  <c r="P27" i="1"/>
  <c r="P43" i="1"/>
  <c r="O7" i="1"/>
  <c r="O23" i="1"/>
  <c r="O39" i="1"/>
  <c r="P12" i="1"/>
  <c r="P28" i="1"/>
  <c r="P44" i="1"/>
  <c r="O8" i="1"/>
  <c r="O24" i="1"/>
  <c r="O40" i="1"/>
  <c r="P13" i="1"/>
  <c r="P29" i="1"/>
  <c r="P45" i="1"/>
  <c r="O9" i="1"/>
  <c r="O25" i="1"/>
  <c r="O41" i="1"/>
  <c r="P16" i="1"/>
  <c r="P32" i="1"/>
  <c r="P48" i="1"/>
  <c r="O12" i="1"/>
  <c r="O28" i="1"/>
  <c r="O44" i="1"/>
  <c r="P17" i="1"/>
  <c r="P33" i="1"/>
  <c r="P49" i="1"/>
  <c r="O13" i="1"/>
  <c r="O29" i="1"/>
  <c r="O45" i="1"/>
  <c r="P18" i="1"/>
  <c r="P34" i="1"/>
  <c r="P50" i="1"/>
  <c r="O14" i="1"/>
  <c r="O30" i="1"/>
  <c r="O46" i="1"/>
  <c r="P3" i="1"/>
  <c r="P19" i="1"/>
  <c r="P35" i="1"/>
  <c r="P51" i="1"/>
  <c r="O15" i="1"/>
  <c r="O31" i="1"/>
  <c r="O47" i="1"/>
  <c r="P4" i="1"/>
  <c r="P20" i="1"/>
  <c r="P36" i="1"/>
  <c r="P52" i="1"/>
  <c r="O16" i="1"/>
  <c r="O32" i="1"/>
  <c r="O48" i="1"/>
  <c r="P5" i="1"/>
  <c r="P21" i="1"/>
  <c r="P37" i="1"/>
  <c r="P53" i="1"/>
  <c r="O17" i="1"/>
  <c r="O33" i="1"/>
  <c r="O49" i="1"/>
  <c r="P6" i="1"/>
  <c r="P42" i="1"/>
  <c r="P8" i="1"/>
  <c r="O26" i="1"/>
  <c r="P7" i="1"/>
  <c r="O53" i="1"/>
  <c r="O19" i="1"/>
  <c r="P31" i="1"/>
  <c r="O52" i="1"/>
  <c r="O18" i="1"/>
  <c r="P30" i="1"/>
  <c r="O51" i="1"/>
  <c r="O11" i="1"/>
  <c r="P26" i="1"/>
  <c r="K24" i="5" l="1"/>
  <c r="J24" i="5"/>
  <c r="I24" i="5"/>
  <c r="L24" i="5"/>
  <c r="K16" i="5"/>
  <c r="J16" i="5"/>
  <c r="I16" i="5"/>
  <c r="L16" i="5"/>
  <c r="J5" i="5"/>
  <c r="I5" i="5"/>
  <c r="L5" i="5"/>
  <c r="K5" i="5"/>
  <c r="J37" i="5"/>
  <c r="I37" i="5"/>
  <c r="K37" i="5"/>
  <c r="L37" i="5"/>
  <c r="J35" i="5"/>
  <c r="I35" i="5"/>
  <c r="L35" i="5"/>
  <c r="K35" i="5"/>
  <c r="J31" i="5"/>
  <c r="I31" i="5"/>
  <c r="L31" i="5"/>
  <c r="K31" i="5"/>
  <c r="K46" i="5"/>
  <c r="J46" i="5"/>
  <c r="I46" i="5"/>
  <c r="L46" i="5"/>
  <c r="K48" i="5"/>
  <c r="J48" i="5"/>
  <c r="I48" i="5"/>
  <c r="L48" i="5"/>
  <c r="J27" i="5"/>
  <c r="I27" i="5"/>
  <c r="L27" i="5"/>
  <c r="K27" i="5"/>
  <c r="K50" i="5"/>
  <c r="J50" i="5"/>
  <c r="I50" i="5"/>
  <c r="L50" i="5"/>
  <c r="J25" i="5"/>
  <c r="I25" i="5"/>
  <c r="L25" i="5"/>
  <c r="K25" i="5"/>
  <c r="K52" i="5"/>
  <c r="J52" i="5"/>
  <c r="I52" i="5"/>
  <c r="L52" i="5"/>
  <c r="J45" i="5"/>
  <c r="I45" i="5"/>
  <c r="L45" i="5"/>
  <c r="K45" i="5"/>
  <c r="J9" i="5"/>
  <c r="I9" i="5"/>
  <c r="L9" i="5"/>
  <c r="K9" i="5"/>
  <c r="J7" i="5"/>
  <c r="I7" i="5"/>
  <c r="K7" i="5"/>
  <c r="L7" i="5"/>
  <c r="J39" i="5"/>
  <c r="I39" i="5"/>
  <c r="K39" i="5"/>
  <c r="L39" i="5"/>
  <c r="K12" i="5"/>
  <c r="J12" i="5"/>
  <c r="I12" i="5"/>
  <c r="L12" i="5"/>
  <c r="K42" i="5"/>
  <c r="J42" i="5"/>
  <c r="I42" i="5"/>
  <c r="L42" i="5"/>
  <c r="K34" i="5"/>
  <c r="J34" i="5"/>
  <c r="I34" i="5"/>
  <c r="L34" i="5"/>
  <c r="J33" i="5"/>
  <c r="I33" i="5"/>
  <c r="L33" i="5"/>
  <c r="K33" i="5"/>
  <c r="K44" i="5"/>
  <c r="J44" i="5"/>
  <c r="I44" i="5"/>
  <c r="L44" i="5"/>
  <c r="K2" i="5"/>
  <c r="J2" i="5"/>
  <c r="I2" i="5"/>
  <c r="K30" i="5"/>
  <c r="J30" i="5"/>
  <c r="I30" i="5"/>
  <c r="L30" i="5"/>
  <c r="J29" i="5"/>
  <c r="I29" i="5"/>
  <c r="L29" i="5"/>
  <c r="K29" i="5"/>
  <c r="J3" i="5"/>
  <c r="I3" i="5"/>
  <c r="L3" i="5"/>
  <c r="K3" i="5"/>
  <c r="J21" i="5"/>
  <c r="I21" i="5"/>
  <c r="L21" i="5"/>
  <c r="K21" i="5"/>
  <c r="K10" i="5"/>
  <c r="J10" i="5"/>
  <c r="I10" i="5"/>
  <c r="L10" i="5"/>
  <c r="K38" i="5"/>
  <c r="J38" i="5"/>
  <c r="I38" i="5"/>
  <c r="L38" i="5"/>
  <c r="J53" i="5"/>
  <c r="I53" i="5"/>
  <c r="L53" i="5"/>
  <c r="K53" i="5"/>
  <c r="J19" i="5"/>
  <c r="I19" i="5"/>
  <c r="L19" i="5"/>
  <c r="K19" i="5"/>
  <c r="K8" i="5"/>
  <c r="J8" i="5"/>
  <c r="I8" i="5"/>
  <c r="L8" i="5"/>
  <c r="K22" i="5"/>
  <c r="J22" i="5"/>
  <c r="I22" i="5"/>
  <c r="L22" i="5"/>
  <c r="J11" i="5"/>
  <c r="I11" i="5"/>
  <c r="L11" i="5"/>
  <c r="K11" i="5"/>
  <c r="J43" i="5"/>
  <c r="I43" i="5"/>
  <c r="K43" i="5"/>
  <c r="L43" i="5"/>
  <c r="J41" i="5"/>
  <c r="I41" i="5"/>
  <c r="K41" i="5"/>
  <c r="L41" i="5"/>
  <c r="K28" i="5"/>
  <c r="J28" i="5"/>
  <c r="I28" i="5"/>
  <c r="L28" i="5"/>
  <c r="K40" i="5"/>
  <c r="J40" i="5"/>
  <c r="I40" i="5"/>
  <c r="L40" i="5"/>
  <c r="J51" i="5"/>
  <c r="I51" i="5"/>
  <c r="L51" i="5"/>
  <c r="K51" i="5"/>
  <c r="J17" i="5"/>
  <c r="I17" i="5"/>
  <c r="L17" i="5"/>
  <c r="K17" i="5"/>
  <c r="K6" i="5"/>
  <c r="J6" i="5"/>
  <c r="I6" i="5"/>
  <c r="L6" i="5"/>
  <c r="J49" i="5"/>
  <c r="I49" i="5"/>
  <c r="L49" i="5"/>
  <c r="K49" i="5"/>
  <c r="J15" i="5"/>
  <c r="I15" i="5"/>
  <c r="K15" i="5"/>
  <c r="L15" i="5"/>
  <c r="J23" i="5"/>
  <c r="I23" i="5"/>
  <c r="K23" i="5"/>
  <c r="L23" i="5"/>
  <c r="J47" i="5"/>
  <c r="I47" i="5"/>
  <c r="L47" i="5"/>
  <c r="K47" i="5"/>
  <c r="J13" i="5"/>
  <c r="I13" i="5"/>
  <c r="L13" i="5"/>
  <c r="K13" i="5"/>
  <c r="K18" i="5"/>
  <c r="J18" i="5"/>
  <c r="I18" i="5"/>
  <c r="L18" i="5"/>
  <c r="L23" i="2"/>
  <c r="K23" i="2"/>
  <c r="L27" i="2"/>
  <c r="K27" i="2"/>
  <c r="K38" i="2"/>
  <c r="L38" i="2"/>
  <c r="L18" i="2"/>
  <c r="K18" i="2"/>
  <c r="K20" i="2"/>
  <c r="L20" i="2"/>
  <c r="L52" i="2"/>
  <c r="K52" i="2"/>
  <c r="K12" i="2"/>
  <c r="L12" i="2"/>
  <c r="L33" i="2"/>
  <c r="K33" i="2"/>
  <c r="K31" i="2"/>
  <c r="L31" i="2"/>
  <c r="L32" i="2"/>
  <c r="K32" i="2"/>
  <c r="L25" i="2"/>
  <c r="K25" i="2"/>
  <c r="L3" i="2"/>
  <c r="K3" i="2"/>
  <c r="L50" i="2"/>
  <c r="K50" i="2"/>
  <c r="L16" i="2"/>
  <c r="K16" i="2"/>
  <c r="K15" i="2"/>
  <c r="L15" i="2"/>
  <c r="L34" i="2"/>
  <c r="K34" i="2"/>
  <c r="L36" i="2"/>
  <c r="K36" i="2"/>
  <c r="K47" i="2"/>
  <c r="L47" i="2"/>
  <c r="L39" i="2"/>
  <c r="K39" i="2"/>
  <c r="L29" i="2"/>
  <c r="K29" i="2"/>
  <c r="L41" i="2"/>
  <c r="K41" i="2"/>
  <c r="K30" i="2"/>
  <c r="L30" i="2"/>
  <c r="K11" i="2"/>
  <c r="L11" i="2"/>
  <c r="K43" i="2"/>
  <c r="L43" i="2"/>
  <c r="L51" i="2"/>
  <c r="K51" i="2"/>
  <c r="L21" i="2"/>
  <c r="K21" i="2"/>
  <c r="K44" i="2"/>
  <c r="L44" i="2"/>
  <c r="L17" i="2"/>
  <c r="K17" i="2"/>
  <c r="L24" i="2"/>
  <c r="K24" i="2"/>
  <c r="K4" i="2"/>
  <c r="L4" i="2"/>
  <c r="K46" i="2"/>
  <c r="L46" i="2"/>
  <c r="K9" i="2"/>
  <c r="L9" i="2"/>
  <c r="K10" i="2"/>
  <c r="L10" i="2"/>
  <c r="K45" i="2"/>
  <c r="L45" i="2"/>
  <c r="L19" i="2"/>
  <c r="K19" i="2"/>
  <c r="L35" i="2"/>
  <c r="K35" i="2"/>
  <c r="L37" i="2"/>
  <c r="K37" i="2"/>
  <c r="K13" i="2"/>
  <c r="L13" i="2"/>
  <c r="K6" i="2"/>
  <c r="L6" i="2"/>
  <c r="L8" i="2"/>
  <c r="K8" i="2"/>
  <c r="K28" i="2"/>
  <c r="L28" i="2"/>
  <c r="L48" i="2"/>
  <c r="K48" i="2"/>
  <c r="K40" i="2"/>
  <c r="L40" i="2"/>
  <c r="K26" i="2"/>
  <c r="L26" i="2"/>
  <c r="L42" i="2"/>
  <c r="K42" i="2"/>
  <c r="L49" i="2"/>
  <c r="K49" i="2"/>
  <c r="K5" i="2"/>
  <c r="L5" i="2"/>
  <c r="K22" i="2"/>
  <c r="L22" i="2"/>
  <c r="K7" i="2"/>
  <c r="L7" i="2"/>
  <c r="K53" i="2"/>
  <c r="L53" i="2"/>
  <c r="L14" i="2"/>
  <c r="K14" i="2"/>
  <c r="J13" i="2"/>
  <c r="I13" i="2"/>
  <c r="J14" i="2"/>
  <c r="I14" i="2"/>
  <c r="J6" i="2"/>
  <c r="I6" i="2"/>
  <c r="I23" i="2"/>
  <c r="J23" i="2"/>
  <c r="J8" i="2"/>
  <c r="I8" i="2"/>
  <c r="I25" i="2"/>
  <c r="J25" i="2"/>
  <c r="J36" i="2"/>
  <c r="I36" i="2"/>
  <c r="I47" i="2"/>
  <c r="J47" i="2"/>
  <c r="J38" i="2"/>
  <c r="I38" i="2"/>
  <c r="J39" i="2"/>
  <c r="I39" i="2"/>
  <c r="J40" i="2"/>
  <c r="I40" i="2"/>
  <c r="I33" i="2"/>
  <c r="J33" i="2"/>
  <c r="I31" i="2"/>
  <c r="J31" i="2"/>
  <c r="J53" i="2"/>
  <c r="I53" i="2"/>
  <c r="I24" i="2"/>
  <c r="J24" i="2"/>
  <c r="J18" i="2"/>
  <c r="I18" i="2"/>
  <c r="J4" i="2"/>
  <c r="I4" i="2"/>
  <c r="J20" i="2"/>
  <c r="I20" i="2"/>
  <c r="J46" i="2"/>
  <c r="I46" i="2"/>
  <c r="I52" i="2"/>
  <c r="J52" i="2"/>
  <c r="J48" i="2"/>
  <c r="I48" i="2"/>
  <c r="J12" i="2"/>
  <c r="I12" i="2"/>
  <c r="J10" i="2"/>
  <c r="I10" i="2"/>
  <c r="J26" i="2"/>
  <c r="I26" i="2"/>
  <c r="J45" i="2"/>
  <c r="I45" i="2"/>
  <c r="J30" i="2"/>
  <c r="I30" i="2"/>
  <c r="J11" i="2"/>
  <c r="I11" i="2"/>
  <c r="J51" i="2"/>
  <c r="I51" i="2"/>
  <c r="J5" i="2"/>
  <c r="I5" i="2"/>
  <c r="J43" i="2"/>
  <c r="I43" i="2"/>
  <c r="J16" i="2"/>
  <c r="I16" i="2"/>
  <c r="I37" i="2"/>
  <c r="J37" i="2"/>
  <c r="J7" i="2"/>
  <c r="I7" i="2"/>
  <c r="I15" i="2"/>
  <c r="J15" i="2"/>
  <c r="I32" i="2"/>
  <c r="J32" i="2"/>
  <c r="I34" i="2"/>
  <c r="J34" i="2"/>
  <c r="J27" i="2"/>
  <c r="I27" i="2"/>
  <c r="J28" i="2"/>
  <c r="I28" i="2"/>
  <c r="J3" i="2"/>
  <c r="I3" i="2"/>
  <c r="J9" i="2"/>
  <c r="I9" i="2"/>
  <c r="I50" i="2"/>
  <c r="J50" i="2"/>
  <c r="J29" i="2"/>
  <c r="I29" i="2"/>
  <c r="J41" i="2"/>
  <c r="I41" i="2"/>
  <c r="J19" i="2"/>
  <c r="I19" i="2"/>
  <c r="J42" i="2"/>
  <c r="I42" i="2"/>
  <c r="J35" i="2"/>
  <c r="I35" i="2"/>
  <c r="I49" i="2"/>
  <c r="J49" i="2"/>
  <c r="I22" i="2"/>
  <c r="J22" i="2"/>
  <c r="J21" i="2"/>
  <c r="I21" i="2"/>
  <c r="J44" i="2"/>
  <c r="I44" i="2"/>
  <c r="I17" i="2"/>
  <c r="J17" i="2"/>
  <c r="Q48" i="1"/>
  <c r="R48" i="1"/>
  <c r="R41" i="1"/>
  <c r="Q41" i="1"/>
  <c r="Q32" i="1"/>
  <c r="R32" i="1"/>
  <c r="R25" i="1"/>
  <c r="Q25" i="1"/>
  <c r="Q2" i="1"/>
  <c r="R2" i="1"/>
  <c r="R53" i="1"/>
  <c r="Q53" i="1"/>
  <c r="R21" i="1"/>
  <c r="Q21" i="1"/>
  <c r="R26" i="1"/>
  <c r="Q26" i="1"/>
  <c r="R29" i="1"/>
  <c r="Q29" i="1"/>
  <c r="R36" i="1"/>
  <c r="Q36" i="1"/>
  <c r="R13" i="1"/>
  <c r="Q13" i="1"/>
  <c r="R40" i="1"/>
  <c r="Q40" i="1"/>
  <c r="Q47" i="1"/>
  <c r="R47" i="1"/>
  <c r="R24" i="1"/>
  <c r="Q24" i="1"/>
  <c r="R37" i="1"/>
  <c r="Q37" i="1"/>
  <c r="R27" i="1"/>
  <c r="Q27" i="1"/>
  <c r="Q31" i="1"/>
  <c r="R31" i="1"/>
  <c r="R8" i="1"/>
  <c r="Q8" i="1"/>
  <c r="Q49" i="1"/>
  <c r="R49" i="1"/>
  <c r="Q15" i="1"/>
  <c r="R15" i="1"/>
  <c r="Q38" i="1"/>
  <c r="R38" i="1"/>
  <c r="Q33" i="1"/>
  <c r="R33" i="1"/>
  <c r="R44" i="1"/>
  <c r="Q44" i="1"/>
  <c r="R52" i="1"/>
  <c r="Q52" i="1"/>
  <c r="R14" i="1"/>
  <c r="Q14" i="1"/>
  <c r="R20" i="1"/>
  <c r="Q20" i="1"/>
  <c r="R19" i="1"/>
  <c r="Q19" i="1"/>
  <c r="Q16" i="1"/>
  <c r="R16" i="1"/>
  <c r="R9" i="1"/>
  <c r="Q9" i="1"/>
  <c r="Q34" i="1"/>
  <c r="R34" i="1"/>
  <c r="R35" i="1"/>
  <c r="Q35" i="1"/>
  <c r="R45" i="1"/>
  <c r="Q45" i="1"/>
  <c r="Q22" i="1"/>
  <c r="R22" i="1"/>
  <c r="Q17" i="1"/>
  <c r="R17" i="1"/>
  <c r="R28" i="1"/>
  <c r="Q28" i="1"/>
  <c r="R42" i="1"/>
  <c r="Q42" i="1"/>
  <c r="R3" i="1"/>
  <c r="Q3" i="1"/>
  <c r="R11" i="1"/>
  <c r="Q11" i="1"/>
  <c r="R12" i="1"/>
  <c r="Q12" i="1"/>
  <c r="Q39" i="1"/>
  <c r="R39" i="1"/>
  <c r="Q6" i="1"/>
  <c r="R6" i="1"/>
  <c r="R4" i="1"/>
  <c r="Q4" i="1"/>
  <c r="R51" i="1"/>
  <c r="Q51" i="1"/>
  <c r="Q23" i="1"/>
  <c r="R23" i="1"/>
  <c r="R43" i="1"/>
  <c r="Q43" i="1"/>
  <c r="R5" i="1"/>
  <c r="Q5" i="1"/>
  <c r="R46" i="1"/>
  <c r="Q46" i="1"/>
  <c r="Q7" i="1"/>
  <c r="R7" i="1"/>
  <c r="R18" i="1"/>
  <c r="Q18" i="1"/>
  <c r="R30" i="1"/>
  <c r="Q30" i="1"/>
  <c r="R50" i="1"/>
  <c r="Q50" i="1"/>
  <c r="R10" i="1"/>
  <c r="Q10" i="1"/>
</calcChain>
</file>

<file path=xl/sharedStrings.xml><?xml version="1.0" encoding="utf-8"?>
<sst xmlns="http://schemas.openxmlformats.org/spreadsheetml/2006/main" count="224" uniqueCount="80">
  <si>
    <t>Score</t>
  </si>
  <si>
    <t>Resting Heart Rate</t>
  </si>
  <si>
    <t>Body Battery</t>
  </si>
  <si>
    <t>Pulse Ox</t>
  </si>
  <si>
    <t>Respiration</t>
  </si>
  <si>
    <t>HRV Status</t>
  </si>
  <si>
    <t>Quality</t>
  </si>
  <si>
    <t>Duration</t>
  </si>
  <si>
    <t>Sleep Need</t>
  </si>
  <si>
    <t>Bedtime</t>
  </si>
  <si>
    <t>Wake Time</t>
  </si>
  <si>
    <t>Poor</t>
  </si>
  <si>
    <t>7h 55min</t>
  </si>
  <si>
    <t>8h 30min</t>
  </si>
  <si>
    <t>Fair</t>
  </si>
  <si>
    <t>6h 54min</t>
  </si>
  <si>
    <t>8h 0min</t>
  </si>
  <si>
    <t>--</t>
  </si>
  <si>
    <t>8h 22min</t>
  </si>
  <si>
    <t>Good</t>
  </si>
  <si>
    <t>7h 3min</t>
  </si>
  <si>
    <t>9h 0min</t>
  </si>
  <si>
    <t>5h 31min</t>
  </si>
  <si>
    <t>6h 37min</t>
  </si>
  <si>
    <t>6h 53min</t>
  </si>
  <si>
    <t>8h 40min</t>
  </si>
  <si>
    <t>7h 0min</t>
  </si>
  <si>
    <t>6h 32min</t>
  </si>
  <si>
    <t>8h 20min</t>
  </si>
  <si>
    <t>8h 17min</t>
  </si>
  <si>
    <t>Excellent</t>
  </si>
  <si>
    <t>7h 39min</t>
  </si>
  <si>
    <t>7h 42min</t>
  </si>
  <si>
    <t>7h 24min</t>
  </si>
  <si>
    <t>7h 5min</t>
  </si>
  <si>
    <t>7h 1min</t>
  </si>
  <si>
    <t>8h 50min</t>
  </si>
  <si>
    <t>5h 51min</t>
  </si>
  <si>
    <t>7h 35min</t>
  </si>
  <si>
    <t>7h 21min</t>
  </si>
  <si>
    <t>5h 19min</t>
  </si>
  <si>
    <t>6h 19min</t>
  </si>
  <si>
    <t>6h 15min</t>
  </si>
  <si>
    <t>6h 23min</t>
  </si>
  <si>
    <t>5h 34min</t>
  </si>
  <si>
    <t>6h 0min</t>
  </si>
  <si>
    <t>7h 27min</t>
  </si>
  <si>
    <t>7h 12min</t>
  </si>
  <si>
    <t>7h 16min</t>
  </si>
  <si>
    <t>7h 19min</t>
  </si>
  <si>
    <t>7h 32min</t>
  </si>
  <si>
    <t>6h 34min</t>
  </si>
  <si>
    <t>5h 6min</t>
  </si>
  <si>
    <t>6h 44min</t>
  </si>
  <si>
    <t>6h 17min</t>
  </si>
  <si>
    <t>6h 8min</t>
  </si>
  <si>
    <t>6h 31min</t>
  </si>
  <si>
    <t>6h 45min</t>
  </si>
  <si>
    <t>5h 45min</t>
  </si>
  <si>
    <t>7h 20min</t>
  </si>
  <si>
    <t>6h 20min</t>
  </si>
  <si>
    <t>5h 39min</t>
  </si>
  <si>
    <t>6h 27min</t>
  </si>
  <si>
    <t>5h 18min</t>
  </si>
  <si>
    <t>7h 28min</t>
  </si>
  <si>
    <t>7h 44min</t>
  </si>
  <si>
    <t>Time (mins)</t>
  </si>
  <si>
    <t>Time (hrs)</t>
  </si>
  <si>
    <t>Average</t>
  </si>
  <si>
    <t>Standard Deviation</t>
  </si>
  <si>
    <t>UCL</t>
  </si>
  <si>
    <t>LCL</t>
  </si>
  <si>
    <t>Dates</t>
  </si>
  <si>
    <t>STDs</t>
  </si>
  <si>
    <t>Moving Range</t>
  </si>
  <si>
    <t>Mean of moving Range</t>
  </si>
  <si>
    <t>MR LCL</t>
  </si>
  <si>
    <t>MR UCL</t>
  </si>
  <si>
    <t>UCL MR</t>
  </si>
  <si>
    <t>LCL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</si>
</sst>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Sleep Data (Moving 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(2)'!$G$2:$G$53</c:f>
              <c:numCache>
                <c:formatCode>0.0</c:formatCode>
                <c:ptCount val="52"/>
                <c:pt idx="1">
                  <c:v>7.0000000000000284E-2</c:v>
                </c:pt>
                <c:pt idx="2">
                  <c:v>1</c:v>
                </c:pt>
                <c:pt idx="3">
                  <c:v>2.0299999999999994</c:v>
                </c:pt>
                <c:pt idx="4">
                  <c:v>0.23000000000000043</c:v>
                </c:pt>
                <c:pt idx="5">
                  <c:v>0.12000000000000011</c:v>
                </c:pt>
                <c:pt idx="6">
                  <c:v>1.8500000000000005</c:v>
                </c:pt>
                <c:pt idx="7">
                  <c:v>1.17</c:v>
                </c:pt>
                <c:pt idx="8">
                  <c:v>6.0000000000000497E-2</c:v>
                </c:pt>
                <c:pt idx="9">
                  <c:v>0.32000000000000028</c:v>
                </c:pt>
                <c:pt idx="10">
                  <c:v>0.29999999999999982</c:v>
                </c:pt>
                <c:pt idx="11">
                  <c:v>4.9999999999999822E-2</c:v>
                </c:pt>
                <c:pt idx="12">
                  <c:v>0.62999999999999901</c:v>
                </c:pt>
                <c:pt idx="13">
                  <c:v>1.7499999999999991</c:v>
                </c:pt>
                <c:pt idx="14">
                  <c:v>0.51999999999999957</c:v>
                </c:pt>
                <c:pt idx="15">
                  <c:v>0.42999999999999972</c:v>
                </c:pt>
                <c:pt idx="16">
                  <c:v>0.37999999999999989</c:v>
                </c:pt>
                <c:pt idx="17">
                  <c:v>0.12000000000000011</c:v>
                </c:pt>
                <c:pt idx="18">
                  <c:v>0.25999999999999979</c:v>
                </c:pt>
                <c:pt idx="19">
                  <c:v>1.1000000000000005</c:v>
                </c:pt>
                <c:pt idx="20">
                  <c:v>1.5300000000000002</c:v>
                </c:pt>
                <c:pt idx="21">
                  <c:v>1.3199999999999994</c:v>
                </c:pt>
                <c:pt idx="22">
                  <c:v>1.4699999999999989</c:v>
                </c:pt>
                <c:pt idx="23">
                  <c:v>1.0199999999999996</c:v>
                </c:pt>
                <c:pt idx="24">
                  <c:v>0.1899999999999995</c:v>
                </c:pt>
                <c:pt idx="25">
                  <c:v>0.26000000000000068</c:v>
                </c:pt>
                <c:pt idx="26">
                  <c:v>2.17</c:v>
                </c:pt>
                <c:pt idx="27">
                  <c:v>1.1500000000000004</c:v>
                </c:pt>
                <c:pt idx="28">
                  <c:v>0.79999999999999982</c:v>
                </c:pt>
                <c:pt idx="29">
                  <c:v>0.67999999999999972</c:v>
                </c:pt>
                <c:pt idx="30">
                  <c:v>4.9999999999999822E-2</c:v>
                </c:pt>
                <c:pt idx="31">
                  <c:v>0.79999999999999982</c:v>
                </c:pt>
                <c:pt idx="32">
                  <c:v>0.25</c:v>
                </c:pt>
                <c:pt idx="33">
                  <c:v>0.75999999999999979</c:v>
                </c:pt>
                <c:pt idx="34">
                  <c:v>0.29000000000000004</c:v>
                </c:pt>
                <c:pt idx="35">
                  <c:v>0.53000000000000025</c:v>
                </c:pt>
                <c:pt idx="36">
                  <c:v>1</c:v>
                </c:pt>
                <c:pt idx="37">
                  <c:v>0.23000000000000043</c:v>
                </c:pt>
                <c:pt idx="38">
                  <c:v>0.38999999999999968</c:v>
                </c:pt>
                <c:pt idx="39">
                  <c:v>0.15000000000000036</c:v>
                </c:pt>
                <c:pt idx="40">
                  <c:v>0.45000000000000018</c:v>
                </c:pt>
                <c:pt idx="41">
                  <c:v>1.6300000000000008</c:v>
                </c:pt>
                <c:pt idx="42">
                  <c:v>1.4700000000000006</c:v>
                </c:pt>
                <c:pt idx="43">
                  <c:v>0.96</c:v>
                </c:pt>
                <c:pt idx="44">
                  <c:v>0.20999999999999996</c:v>
                </c:pt>
                <c:pt idx="45">
                  <c:v>5.0000000000000711E-2</c:v>
                </c:pt>
                <c:pt idx="46">
                  <c:v>6.9999999999999396E-2</c:v>
                </c:pt>
                <c:pt idx="47">
                  <c:v>0.25</c:v>
                </c:pt>
                <c:pt idx="48">
                  <c:v>1.4500000000000002</c:v>
                </c:pt>
                <c:pt idx="49">
                  <c:v>0.37999999999999989</c:v>
                </c:pt>
                <c:pt idx="50">
                  <c:v>0.80999999999999961</c:v>
                </c:pt>
                <c:pt idx="51">
                  <c:v>0.80999999999999961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0-48E3-B673-BF43BD9F869A}"/>
            </c:ext>
          </c:extLst>
        </c:ser>
        <c:ser>
          <c:idx val="9"/>
          <c:order val="1"/>
          <c:tx>
            <c:strRef>
              <c:f>'Adjusted (Sleep Score) (2)'!$H$2</c:f>
              <c:strCache>
                <c:ptCount val="1"/>
                <c:pt idx="0">
                  <c:v>0.7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(2)'!$H$2:$H$53</c:f>
              <c:numCache>
                <c:formatCode>0.0</c:formatCode>
                <c:ptCount val="52"/>
                <c:pt idx="0">
                  <c:v>0.70529411764705907</c:v>
                </c:pt>
                <c:pt idx="1">
                  <c:v>0.70529411764705907</c:v>
                </c:pt>
                <c:pt idx="2">
                  <c:v>0.70529411764705907</c:v>
                </c:pt>
                <c:pt idx="3">
                  <c:v>0.70529411764705907</c:v>
                </c:pt>
                <c:pt idx="4">
                  <c:v>0.70529411764705907</c:v>
                </c:pt>
                <c:pt idx="5">
                  <c:v>0.70529411764705907</c:v>
                </c:pt>
                <c:pt idx="6">
                  <c:v>0.70529411764705907</c:v>
                </c:pt>
                <c:pt idx="7">
                  <c:v>0.70529411764705907</c:v>
                </c:pt>
                <c:pt idx="8">
                  <c:v>0.70529411764705907</c:v>
                </c:pt>
                <c:pt idx="9">
                  <c:v>0.70529411764705907</c:v>
                </c:pt>
                <c:pt idx="10">
                  <c:v>0.70529411764705907</c:v>
                </c:pt>
                <c:pt idx="11">
                  <c:v>0.70529411764705907</c:v>
                </c:pt>
                <c:pt idx="12">
                  <c:v>0.70529411764705907</c:v>
                </c:pt>
                <c:pt idx="13">
                  <c:v>0.70529411764705907</c:v>
                </c:pt>
                <c:pt idx="14">
                  <c:v>0.70529411764705907</c:v>
                </c:pt>
                <c:pt idx="15">
                  <c:v>0.70529411764705907</c:v>
                </c:pt>
                <c:pt idx="16">
                  <c:v>0.70529411764705907</c:v>
                </c:pt>
                <c:pt idx="17">
                  <c:v>0.70529411764705907</c:v>
                </c:pt>
                <c:pt idx="18">
                  <c:v>0.70529411764705907</c:v>
                </c:pt>
                <c:pt idx="19">
                  <c:v>0.70529411764705907</c:v>
                </c:pt>
                <c:pt idx="20">
                  <c:v>0.70529411764705907</c:v>
                </c:pt>
                <c:pt idx="21">
                  <c:v>0.70529411764705907</c:v>
                </c:pt>
                <c:pt idx="22">
                  <c:v>0.70529411764705907</c:v>
                </c:pt>
                <c:pt idx="23">
                  <c:v>0.70529411764705907</c:v>
                </c:pt>
                <c:pt idx="24">
                  <c:v>0.70529411764705907</c:v>
                </c:pt>
                <c:pt idx="25">
                  <c:v>0.70529411764705907</c:v>
                </c:pt>
                <c:pt idx="26">
                  <c:v>0.70529411764705907</c:v>
                </c:pt>
                <c:pt idx="27">
                  <c:v>0.70529411764705907</c:v>
                </c:pt>
                <c:pt idx="28">
                  <c:v>0.70529411764705907</c:v>
                </c:pt>
                <c:pt idx="29">
                  <c:v>0.70529411764705907</c:v>
                </c:pt>
                <c:pt idx="30">
                  <c:v>0.70529411764705907</c:v>
                </c:pt>
                <c:pt idx="31">
                  <c:v>0.70529411764705907</c:v>
                </c:pt>
                <c:pt idx="32">
                  <c:v>0.70529411764705907</c:v>
                </c:pt>
                <c:pt idx="33">
                  <c:v>0.70529411764705907</c:v>
                </c:pt>
                <c:pt idx="34">
                  <c:v>0.70529411764705907</c:v>
                </c:pt>
                <c:pt idx="35">
                  <c:v>0.70529411764705907</c:v>
                </c:pt>
                <c:pt idx="36">
                  <c:v>0.70529411764705907</c:v>
                </c:pt>
                <c:pt idx="37">
                  <c:v>0.70529411764705907</c:v>
                </c:pt>
                <c:pt idx="38">
                  <c:v>0.70529411764705907</c:v>
                </c:pt>
                <c:pt idx="39">
                  <c:v>0.70529411764705907</c:v>
                </c:pt>
                <c:pt idx="40">
                  <c:v>0.70529411764705907</c:v>
                </c:pt>
                <c:pt idx="41">
                  <c:v>0.70529411764705907</c:v>
                </c:pt>
                <c:pt idx="42">
                  <c:v>0.70529411764705907</c:v>
                </c:pt>
                <c:pt idx="43">
                  <c:v>0.70529411764705907</c:v>
                </c:pt>
                <c:pt idx="44">
                  <c:v>0.70529411764705907</c:v>
                </c:pt>
                <c:pt idx="45">
                  <c:v>0.70529411764705907</c:v>
                </c:pt>
                <c:pt idx="46">
                  <c:v>0.70529411764705907</c:v>
                </c:pt>
                <c:pt idx="47">
                  <c:v>0.70529411764705907</c:v>
                </c:pt>
                <c:pt idx="48">
                  <c:v>0.70529411764705907</c:v>
                </c:pt>
                <c:pt idx="49">
                  <c:v>0.70529411764705907</c:v>
                </c:pt>
                <c:pt idx="50">
                  <c:v>0.70529411764705907</c:v>
                </c:pt>
                <c:pt idx="51">
                  <c:v>0.70529411764705907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0-48E3-B673-BF43BD9F869A}"/>
            </c:ext>
          </c:extLst>
        </c:ser>
        <c:ser>
          <c:idx val="10"/>
          <c:order val="2"/>
          <c:tx>
            <c:strRef>
              <c:f>'Adjusted (Sleep Score) (2)'!$I$2</c:f>
              <c:strCache>
                <c:ptCount val="1"/>
                <c:pt idx="0">
                  <c:v>0.0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(2)'!$I$2:$I$53</c:f>
              <c:numCache>
                <c:formatCode>0.0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0-48E3-B673-BF43BD9F869A}"/>
            </c:ext>
          </c:extLst>
        </c:ser>
        <c:ser>
          <c:idx val="11"/>
          <c:order val="3"/>
          <c:tx>
            <c:strRef>
              <c:f>'Adjusted (Sleep Score) (2)'!$J$2</c:f>
              <c:strCache>
                <c:ptCount val="1"/>
                <c:pt idx="0">
                  <c:v>2.3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(2)'!$J$2:$J$53</c:f>
              <c:numCache>
                <c:formatCode>0.0</c:formatCode>
                <c:ptCount val="52"/>
                <c:pt idx="0">
                  <c:v>2.3063117647058831</c:v>
                </c:pt>
                <c:pt idx="1">
                  <c:v>2.3063117647058831</c:v>
                </c:pt>
                <c:pt idx="2">
                  <c:v>2.3063117647058831</c:v>
                </c:pt>
                <c:pt idx="3">
                  <c:v>2.3063117647058831</c:v>
                </c:pt>
                <c:pt idx="4">
                  <c:v>2.3063117647058831</c:v>
                </c:pt>
                <c:pt idx="5">
                  <c:v>2.3063117647058831</c:v>
                </c:pt>
                <c:pt idx="6">
                  <c:v>2.3063117647058831</c:v>
                </c:pt>
                <c:pt idx="7">
                  <c:v>2.3063117647058831</c:v>
                </c:pt>
                <c:pt idx="8">
                  <c:v>2.3063117647058831</c:v>
                </c:pt>
                <c:pt idx="9">
                  <c:v>2.3063117647058831</c:v>
                </c:pt>
                <c:pt idx="10">
                  <c:v>2.3063117647058831</c:v>
                </c:pt>
                <c:pt idx="11">
                  <c:v>2.3063117647058831</c:v>
                </c:pt>
                <c:pt idx="12">
                  <c:v>2.3063117647058831</c:v>
                </c:pt>
                <c:pt idx="13">
                  <c:v>2.3063117647058831</c:v>
                </c:pt>
                <c:pt idx="14">
                  <c:v>2.3063117647058831</c:v>
                </c:pt>
                <c:pt idx="15">
                  <c:v>2.3063117647058831</c:v>
                </c:pt>
                <c:pt idx="16">
                  <c:v>2.3063117647058831</c:v>
                </c:pt>
                <c:pt idx="17">
                  <c:v>2.3063117647058831</c:v>
                </c:pt>
                <c:pt idx="18">
                  <c:v>2.3063117647058831</c:v>
                </c:pt>
                <c:pt idx="19">
                  <c:v>2.3063117647058831</c:v>
                </c:pt>
                <c:pt idx="20">
                  <c:v>2.3063117647058831</c:v>
                </c:pt>
                <c:pt idx="21">
                  <c:v>2.3063117647058831</c:v>
                </c:pt>
                <c:pt idx="22">
                  <c:v>2.3063117647058831</c:v>
                </c:pt>
                <c:pt idx="23">
                  <c:v>2.3063117647058831</c:v>
                </c:pt>
                <c:pt idx="24">
                  <c:v>2.3063117647058831</c:v>
                </c:pt>
                <c:pt idx="25">
                  <c:v>2.3063117647058831</c:v>
                </c:pt>
                <c:pt idx="26">
                  <c:v>2.3063117647058831</c:v>
                </c:pt>
                <c:pt idx="27">
                  <c:v>2.3063117647058831</c:v>
                </c:pt>
                <c:pt idx="28">
                  <c:v>2.3063117647058831</c:v>
                </c:pt>
                <c:pt idx="29">
                  <c:v>2.3063117647058831</c:v>
                </c:pt>
                <c:pt idx="30">
                  <c:v>2.3063117647058831</c:v>
                </c:pt>
                <c:pt idx="31">
                  <c:v>2.3063117647058831</c:v>
                </c:pt>
                <c:pt idx="32">
                  <c:v>2.3063117647058831</c:v>
                </c:pt>
                <c:pt idx="33">
                  <c:v>2.3063117647058831</c:v>
                </c:pt>
                <c:pt idx="34">
                  <c:v>2.3063117647058831</c:v>
                </c:pt>
                <c:pt idx="35">
                  <c:v>2.3063117647058831</c:v>
                </c:pt>
                <c:pt idx="36">
                  <c:v>2.3063117647058831</c:v>
                </c:pt>
                <c:pt idx="37">
                  <c:v>2.3063117647058831</c:v>
                </c:pt>
                <c:pt idx="38">
                  <c:v>2.3063117647058831</c:v>
                </c:pt>
                <c:pt idx="39">
                  <c:v>2.3063117647058831</c:v>
                </c:pt>
                <c:pt idx="40">
                  <c:v>2.3063117647058831</c:v>
                </c:pt>
                <c:pt idx="41">
                  <c:v>2.3063117647058831</c:v>
                </c:pt>
                <c:pt idx="42">
                  <c:v>2.3063117647058831</c:v>
                </c:pt>
                <c:pt idx="43">
                  <c:v>2.3063117647058831</c:v>
                </c:pt>
                <c:pt idx="44">
                  <c:v>2.3063117647058831</c:v>
                </c:pt>
                <c:pt idx="45">
                  <c:v>2.3063117647058831</c:v>
                </c:pt>
                <c:pt idx="46">
                  <c:v>2.3063117647058831</c:v>
                </c:pt>
                <c:pt idx="47">
                  <c:v>2.3063117647058831</c:v>
                </c:pt>
                <c:pt idx="48">
                  <c:v>2.3063117647058831</c:v>
                </c:pt>
                <c:pt idx="49">
                  <c:v>2.3063117647058831</c:v>
                </c:pt>
                <c:pt idx="50">
                  <c:v>2.3063117647058831</c:v>
                </c:pt>
                <c:pt idx="51">
                  <c:v>2.3063117647058831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0-48E3-B673-BF43BD9F869A}"/>
            </c:ext>
          </c:extLst>
        </c:ser>
        <c:ser>
          <c:idx val="12"/>
          <c:order val="4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(2)'!$G$2:$G$53</c:f>
              <c:numCache>
                <c:formatCode>0.0</c:formatCode>
                <c:ptCount val="52"/>
                <c:pt idx="1">
                  <c:v>7.0000000000000284E-2</c:v>
                </c:pt>
                <c:pt idx="2">
                  <c:v>1</c:v>
                </c:pt>
                <c:pt idx="3">
                  <c:v>2.0299999999999994</c:v>
                </c:pt>
                <c:pt idx="4">
                  <c:v>0.23000000000000043</c:v>
                </c:pt>
                <c:pt idx="5">
                  <c:v>0.12000000000000011</c:v>
                </c:pt>
                <c:pt idx="6">
                  <c:v>1.8500000000000005</c:v>
                </c:pt>
                <c:pt idx="7">
                  <c:v>1.17</c:v>
                </c:pt>
                <c:pt idx="8">
                  <c:v>6.0000000000000497E-2</c:v>
                </c:pt>
                <c:pt idx="9">
                  <c:v>0.32000000000000028</c:v>
                </c:pt>
                <c:pt idx="10">
                  <c:v>0.29999999999999982</c:v>
                </c:pt>
                <c:pt idx="11">
                  <c:v>4.9999999999999822E-2</c:v>
                </c:pt>
                <c:pt idx="12">
                  <c:v>0.62999999999999901</c:v>
                </c:pt>
                <c:pt idx="13">
                  <c:v>1.7499999999999991</c:v>
                </c:pt>
                <c:pt idx="14">
                  <c:v>0.51999999999999957</c:v>
                </c:pt>
                <c:pt idx="15">
                  <c:v>0.42999999999999972</c:v>
                </c:pt>
                <c:pt idx="16">
                  <c:v>0.37999999999999989</c:v>
                </c:pt>
                <c:pt idx="17">
                  <c:v>0.12000000000000011</c:v>
                </c:pt>
                <c:pt idx="18">
                  <c:v>0.25999999999999979</c:v>
                </c:pt>
                <c:pt idx="19">
                  <c:v>1.1000000000000005</c:v>
                </c:pt>
                <c:pt idx="20">
                  <c:v>1.5300000000000002</c:v>
                </c:pt>
                <c:pt idx="21">
                  <c:v>1.3199999999999994</c:v>
                </c:pt>
                <c:pt idx="22">
                  <c:v>1.4699999999999989</c:v>
                </c:pt>
                <c:pt idx="23">
                  <c:v>1.0199999999999996</c:v>
                </c:pt>
                <c:pt idx="24">
                  <c:v>0.1899999999999995</c:v>
                </c:pt>
                <c:pt idx="25">
                  <c:v>0.26000000000000068</c:v>
                </c:pt>
                <c:pt idx="26">
                  <c:v>2.17</c:v>
                </c:pt>
                <c:pt idx="27">
                  <c:v>1.1500000000000004</c:v>
                </c:pt>
                <c:pt idx="28">
                  <c:v>0.79999999999999982</c:v>
                </c:pt>
                <c:pt idx="29">
                  <c:v>0.67999999999999972</c:v>
                </c:pt>
                <c:pt idx="30">
                  <c:v>4.9999999999999822E-2</c:v>
                </c:pt>
                <c:pt idx="31">
                  <c:v>0.79999999999999982</c:v>
                </c:pt>
                <c:pt idx="32">
                  <c:v>0.25</c:v>
                </c:pt>
                <c:pt idx="33">
                  <c:v>0.75999999999999979</c:v>
                </c:pt>
                <c:pt idx="34">
                  <c:v>0.29000000000000004</c:v>
                </c:pt>
                <c:pt idx="35">
                  <c:v>0.53000000000000025</c:v>
                </c:pt>
                <c:pt idx="36">
                  <c:v>1</c:v>
                </c:pt>
                <c:pt idx="37">
                  <c:v>0.23000000000000043</c:v>
                </c:pt>
                <c:pt idx="38">
                  <c:v>0.38999999999999968</c:v>
                </c:pt>
                <c:pt idx="39">
                  <c:v>0.15000000000000036</c:v>
                </c:pt>
                <c:pt idx="40">
                  <c:v>0.45000000000000018</c:v>
                </c:pt>
                <c:pt idx="41">
                  <c:v>1.6300000000000008</c:v>
                </c:pt>
                <c:pt idx="42">
                  <c:v>1.4700000000000006</c:v>
                </c:pt>
                <c:pt idx="43">
                  <c:v>0.96</c:v>
                </c:pt>
                <c:pt idx="44">
                  <c:v>0.20999999999999996</c:v>
                </c:pt>
                <c:pt idx="45">
                  <c:v>5.0000000000000711E-2</c:v>
                </c:pt>
                <c:pt idx="46">
                  <c:v>6.9999999999999396E-2</c:v>
                </c:pt>
                <c:pt idx="47">
                  <c:v>0.25</c:v>
                </c:pt>
                <c:pt idx="48">
                  <c:v>1.4500000000000002</c:v>
                </c:pt>
                <c:pt idx="49">
                  <c:v>0.37999999999999989</c:v>
                </c:pt>
                <c:pt idx="50">
                  <c:v>0.80999999999999961</c:v>
                </c:pt>
                <c:pt idx="51">
                  <c:v>0.80999999999999961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50-48E3-B673-BF43BD9F869A}"/>
            </c:ext>
          </c:extLst>
        </c:ser>
        <c:ser>
          <c:idx val="13"/>
          <c:order val="5"/>
          <c:tx>
            <c:strRef>
              <c:f>'Adjusted (Sleep Score) (2)'!$H$2</c:f>
              <c:strCache>
                <c:ptCount val="1"/>
                <c:pt idx="0">
                  <c:v>0.7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(2)'!$H$2:$H$53</c:f>
              <c:numCache>
                <c:formatCode>0.0</c:formatCode>
                <c:ptCount val="52"/>
                <c:pt idx="0">
                  <c:v>0.70529411764705907</c:v>
                </c:pt>
                <c:pt idx="1">
                  <c:v>0.70529411764705907</c:v>
                </c:pt>
                <c:pt idx="2">
                  <c:v>0.70529411764705907</c:v>
                </c:pt>
                <c:pt idx="3">
                  <c:v>0.70529411764705907</c:v>
                </c:pt>
                <c:pt idx="4">
                  <c:v>0.70529411764705907</c:v>
                </c:pt>
                <c:pt idx="5">
                  <c:v>0.70529411764705907</c:v>
                </c:pt>
                <c:pt idx="6">
                  <c:v>0.70529411764705907</c:v>
                </c:pt>
                <c:pt idx="7">
                  <c:v>0.70529411764705907</c:v>
                </c:pt>
                <c:pt idx="8">
                  <c:v>0.70529411764705907</c:v>
                </c:pt>
                <c:pt idx="9">
                  <c:v>0.70529411764705907</c:v>
                </c:pt>
                <c:pt idx="10">
                  <c:v>0.70529411764705907</c:v>
                </c:pt>
                <c:pt idx="11">
                  <c:v>0.70529411764705907</c:v>
                </c:pt>
                <c:pt idx="12">
                  <c:v>0.70529411764705907</c:v>
                </c:pt>
                <c:pt idx="13">
                  <c:v>0.70529411764705907</c:v>
                </c:pt>
                <c:pt idx="14">
                  <c:v>0.70529411764705907</c:v>
                </c:pt>
                <c:pt idx="15">
                  <c:v>0.70529411764705907</c:v>
                </c:pt>
                <c:pt idx="16">
                  <c:v>0.70529411764705907</c:v>
                </c:pt>
                <c:pt idx="17">
                  <c:v>0.70529411764705907</c:v>
                </c:pt>
                <c:pt idx="18">
                  <c:v>0.70529411764705907</c:v>
                </c:pt>
                <c:pt idx="19">
                  <c:v>0.70529411764705907</c:v>
                </c:pt>
                <c:pt idx="20">
                  <c:v>0.70529411764705907</c:v>
                </c:pt>
                <c:pt idx="21">
                  <c:v>0.70529411764705907</c:v>
                </c:pt>
                <c:pt idx="22">
                  <c:v>0.70529411764705907</c:v>
                </c:pt>
                <c:pt idx="23">
                  <c:v>0.70529411764705907</c:v>
                </c:pt>
                <c:pt idx="24">
                  <c:v>0.70529411764705907</c:v>
                </c:pt>
                <c:pt idx="25">
                  <c:v>0.70529411764705907</c:v>
                </c:pt>
                <c:pt idx="26">
                  <c:v>0.70529411764705907</c:v>
                </c:pt>
                <c:pt idx="27">
                  <c:v>0.70529411764705907</c:v>
                </c:pt>
                <c:pt idx="28">
                  <c:v>0.70529411764705907</c:v>
                </c:pt>
                <c:pt idx="29">
                  <c:v>0.70529411764705907</c:v>
                </c:pt>
                <c:pt idx="30">
                  <c:v>0.70529411764705907</c:v>
                </c:pt>
                <c:pt idx="31">
                  <c:v>0.70529411764705907</c:v>
                </c:pt>
                <c:pt idx="32">
                  <c:v>0.70529411764705907</c:v>
                </c:pt>
                <c:pt idx="33">
                  <c:v>0.70529411764705907</c:v>
                </c:pt>
                <c:pt idx="34">
                  <c:v>0.70529411764705907</c:v>
                </c:pt>
                <c:pt idx="35">
                  <c:v>0.70529411764705907</c:v>
                </c:pt>
                <c:pt idx="36">
                  <c:v>0.70529411764705907</c:v>
                </c:pt>
                <c:pt idx="37">
                  <c:v>0.70529411764705907</c:v>
                </c:pt>
                <c:pt idx="38">
                  <c:v>0.70529411764705907</c:v>
                </c:pt>
                <c:pt idx="39">
                  <c:v>0.70529411764705907</c:v>
                </c:pt>
                <c:pt idx="40">
                  <c:v>0.70529411764705907</c:v>
                </c:pt>
                <c:pt idx="41">
                  <c:v>0.70529411764705907</c:v>
                </c:pt>
                <c:pt idx="42">
                  <c:v>0.70529411764705907</c:v>
                </c:pt>
                <c:pt idx="43">
                  <c:v>0.70529411764705907</c:v>
                </c:pt>
                <c:pt idx="44">
                  <c:v>0.70529411764705907</c:v>
                </c:pt>
                <c:pt idx="45">
                  <c:v>0.70529411764705907</c:v>
                </c:pt>
                <c:pt idx="46">
                  <c:v>0.70529411764705907</c:v>
                </c:pt>
                <c:pt idx="47">
                  <c:v>0.70529411764705907</c:v>
                </c:pt>
                <c:pt idx="48">
                  <c:v>0.70529411764705907</c:v>
                </c:pt>
                <c:pt idx="49">
                  <c:v>0.70529411764705907</c:v>
                </c:pt>
                <c:pt idx="50">
                  <c:v>0.70529411764705907</c:v>
                </c:pt>
                <c:pt idx="51">
                  <c:v>0.70529411764705907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50-48E3-B673-BF43BD9F869A}"/>
            </c:ext>
          </c:extLst>
        </c:ser>
        <c:ser>
          <c:idx val="14"/>
          <c:order val="6"/>
          <c:tx>
            <c:strRef>
              <c:f>'Adjusted (Sleep Score) (2)'!$I$2</c:f>
              <c:strCache>
                <c:ptCount val="1"/>
                <c:pt idx="0">
                  <c:v>0.0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(2)'!$I$2:$I$53</c:f>
              <c:numCache>
                <c:formatCode>0.0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50-48E3-B673-BF43BD9F869A}"/>
            </c:ext>
          </c:extLst>
        </c:ser>
        <c:ser>
          <c:idx val="15"/>
          <c:order val="7"/>
          <c:tx>
            <c:strRef>
              <c:f>'Adjusted (Sleep Score) (2)'!$J$2</c:f>
              <c:strCache>
                <c:ptCount val="1"/>
                <c:pt idx="0">
                  <c:v>2.3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(2)'!$J$2:$J$53</c:f>
              <c:numCache>
                <c:formatCode>0.0</c:formatCode>
                <c:ptCount val="52"/>
                <c:pt idx="0">
                  <c:v>2.3063117647058831</c:v>
                </c:pt>
                <c:pt idx="1">
                  <c:v>2.3063117647058831</c:v>
                </c:pt>
                <c:pt idx="2">
                  <c:v>2.3063117647058831</c:v>
                </c:pt>
                <c:pt idx="3">
                  <c:v>2.3063117647058831</c:v>
                </c:pt>
                <c:pt idx="4">
                  <c:v>2.3063117647058831</c:v>
                </c:pt>
                <c:pt idx="5">
                  <c:v>2.3063117647058831</c:v>
                </c:pt>
                <c:pt idx="6">
                  <c:v>2.3063117647058831</c:v>
                </c:pt>
                <c:pt idx="7">
                  <c:v>2.3063117647058831</c:v>
                </c:pt>
                <c:pt idx="8">
                  <c:v>2.3063117647058831</c:v>
                </c:pt>
                <c:pt idx="9">
                  <c:v>2.3063117647058831</c:v>
                </c:pt>
                <c:pt idx="10">
                  <c:v>2.3063117647058831</c:v>
                </c:pt>
                <c:pt idx="11">
                  <c:v>2.3063117647058831</c:v>
                </c:pt>
                <c:pt idx="12">
                  <c:v>2.3063117647058831</c:v>
                </c:pt>
                <c:pt idx="13">
                  <c:v>2.3063117647058831</c:v>
                </c:pt>
                <c:pt idx="14">
                  <c:v>2.3063117647058831</c:v>
                </c:pt>
                <c:pt idx="15">
                  <c:v>2.3063117647058831</c:v>
                </c:pt>
                <c:pt idx="16">
                  <c:v>2.3063117647058831</c:v>
                </c:pt>
                <c:pt idx="17">
                  <c:v>2.3063117647058831</c:v>
                </c:pt>
                <c:pt idx="18">
                  <c:v>2.3063117647058831</c:v>
                </c:pt>
                <c:pt idx="19">
                  <c:v>2.3063117647058831</c:v>
                </c:pt>
                <c:pt idx="20">
                  <c:v>2.3063117647058831</c:v>
                </c:pt>
                <c:pt idx="21">
                  <c:v>2.3063117647058831</c:v>
                </c:pt>
                <c:pt idx="22">
                  <c:v>2.3063117647058831</c:v>
                </c:pt>
                <c:pt idx="23">
                  <c:v>2.3063117647058831</c:v>
                </c:pt>
                <c:pt idx="24">
                  <c:v>2.3063117647058831</c:v>
                </c:pt>
                <c:pt idx="25">
                  <c:v>2.3063117647058831</c:v>
                </c:pt>
                <c:pt idx="26">
                  <c:v>2.3063117647058831</c:v>
                </c:pt>
                <c:pt idx="27">
                  <c:v>2.3063117647058831</c:v>
                </c:pt>
                <c:pt idx="28">
                  <c:v>2.3063117647058831</c:v>
                </c:pt>
                <c:pt idx="29">
                  <c:v>2.3063117647058831</c:v>
                </c:pt>
                <c:pt idx="30">
                  <c:v>2.3063117647058831</c:v>
                </c:pt>
                <c:pt idx="31">
                  <c:v>2.3063117647058831</c:v>
                </c:pt>
                <c:pt idx="32">
                  <c:v>2.3063117647058831</c:v>
                </c:pt>
                <c:pt idx="33">
                  <c:v>2.3063117647058831</c:v>
                </c:pt>
                <c:pt idx="34">
                  <c:v>2.3063117647058831</c:v>
                </c:pt>
                <c:pt idx="35">
                  <c:v>2.3063117647058831</c:v>
                </c:pt>
                <c:pt idx="36">
                  <c:v>2.3063117647058831</c:v>
                </c:pt>
                <c:pt idx="37">
                  <c:v>2.3063117647058831</c:v>
                </c:pt>
                <c:pt idx="38">
                  <c:v>2.3063117647058831</c:v>
                </c:pt>
                <c:pt idx="39">
                  <c:v>2.3063117647058831</c:v>
                </c:pt>
                <c:pt idx="40">
                  <c:v>2.3063117647058831</c:v>
                </c:pt>
                <c:pt idx="41">
                  <c:v>2.3063117647058831</c:v>
                </c:pt>
                <c:pt idx="42">
                  <c:v>2.3063117647058831</c:v>
                </c:pt>
                <c:pt idx="43">
                  <c:v>2.3063117647058831</c:v>
                </c:pt>
                <c:pt idx="44">
                  <c:v>2.3063117647058831</c:v>
                </c:pt>
                <c:pt idx="45">
                  <c:v>2.3063117647058831</c:v>
                </c:pt>
                <c:pt idx="46">
                  <c:v>2.3063117647058831</c:v>
                </c:pt>
                <c:pt idx="47">
                  <c:v>2.3063117647058831</c:v>
                </c:pt>
                <c:pt idx="48">
                  <c:v>2.3063117647058831</c:v>
                </c:pt>
                <c:pt idx="49">
                  <c:v>2.3063117647058831</c:v>
                </c:pt>
                <c:pt idx="50">
                  <c:v>2.3063117647058831</c:v>
                </c:pt>
                <c:pt idx="51">
                  <c:v>2.3063117647058831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50-48E3-B673-BF43BD9F869A}"/>
            </c:ext>
          </c:extLst>
        </c:ser>
        <c:ser>
          <c:idx val="4"/>
          <c:order val="8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(2)'!$G$2:$G$53</c:f>
              <c:numCache>
                <c:formatCode>0.0</c:formatCode>
                <c:ptCount val="52"/>
                <c:pt idx="1">
                  <c:v>7.0000000000000284E-2</c:v>
                </c:pt>
                <c:pt idx="2">
                  <c:v>1</c:v>
                </c:pt>
                <c:pt idx="3">
                  <c:v>2.0299999999999994</c:v>
                </c:pt>
                <c:pt idx="4">
                  <c:v>0.23000000000000043</c:v>
                </c:pt>
                <c:pt idx="5">
                  <c:v>0.12000000000000011</c:v>
                </c:pt>
                <c:pt idx="6">
                  <c:v>1.8500000000000005</c:v>
                </c:pt>
                <c:pt idx="7">
                  <c:v>1.17</c:v>
                </c:pt>
                <c:pt idx="8">
                  <c:v>6.0000000000000497E-2</c:v>
                </c:pt>
                <c:pt idx="9">
                  <c:v>0.32000000000000028</c:v>
                </c:pt>
                <c:pt idx="10">
                  <c:v>0.29999999999999982</c:v>
                </c:pt>
                <c:pt idx="11">
                  <c:v>4.9999999999999822E-2</c:v>
                </c:pt>
                <c:pt idx="12">
                  <c:v>0.62999999999999901</c:v>
                </c:pt>
                <c:pt idx="13">
                  <c:v>1.7499999999999991</c:v>
                </c:pt>
                <c:pt idx="14">
                  <c:v>0.51999999999999957</c:v>
                </c:pt>
                <c:pt idx="15">
                  <c:v>0.42999999999999972</c:v>
                </c:pt>
                <c:pt idx="16">
                  <c:v>0.37999999999999989</c:v>
                </c:pt>
                <c:pt idx="17">
                  <c:v>0.12000000000000011</c:v>
                </c:pt>
                <c:pt idx="18">
                  <c:v>0.25999999999999979</c:v>
                </c:pt>
                <c:pt idx="19">
                  <c:v>1.1000000000000005</c:v>
                </c:pt>
                <c:pt idx="20">
                  <c:v>1.5300000000000002</c:v>
                </c:pt>
                <c:pt idx="21">
                  <c:v>1.3199999999999994</c:v>
                </c:pt>
                <c:pt idx="22">
                  <c:v>1.4699999999999989</c:v>
                </c:pt>
                <c:pt idx="23">
                  <c:v>1.0199999999999996</c:v>
                </c:pt>
                <c:pt idx="24">
                  <c:v>0.1899999999999995</c:v>
                </c:pt>
                <c:pt idx="25">
                  <c:v>0.26000000000000068</c:v>
                </c:pt>
                <c:pt idx="26">
                  <c:v>2.17</c:v>
                </c:pt>
                <c:pt idx="27">
                  <c:v>1.1500000000000004</c:v>
                </c:pt>
                <c:pt idx="28">
                  <c:v>0.79999999999999982</c:v>
                </c:pt>
                <c:pt idx="29">
                  <c:v>0.67999999999999972</c:v>
                </c:pt>
                <c:pt idx="30">
                  <c:v>4.9999999999999822E-2</c:v>
                </c:pt>
                <c:pt idx="31">
                  <c:v>0.79999999999999982</c:v>
                </c:pt>
                <c:pt idx="32">
                  <c:v>0.25</c:v>
                </c:pt>
                <c:pt idx="33">
                  <c:v>0.75999999999999979</c:v>
                </c:pt>
                <c:pt idx="34">
                  <c:v>0.29000000000000004</c:v>
                </c:pt>
                <c:pt idx="35">
                  <c:v>0.53000000000000025</c:v>
                </c:pt>
                <c:pt idx="36">
                  <c:v>1</c:v>
                </c:pt>
                <c:pt idx="37">
                  <c:v>0.23000000000000043</c:v>
                </c:pt>
                <c:pt idx="38">
                  <c:v>0.38999999999999968</c:v>
                </c:pt>
                <c:pt idx="39">
                  <c:v>0.15000000000000036</c:v>
                </c:pt>
                <c:pt idx="40">
                  <c:v>0.45000000000000018</c:v>
                </c:pt>
                <c:pt idx="41">
                  <c:v>1.6300000000000008</c:v>
                </c:pt>
                <c:pt idx="42">
                  <c:v>1.4700000000000006</c:v>
                </c:pt>
                <c:pt idx="43">
                  <c:v>0.96</c:v>
                </c:pt>
                <c:pt idx="44">
                  <c:v>0.20999999999999996</c:v>
                </c:pt>
                <c:pt idx="45">
                  <c:v>5.0000000000000711E-2</c:v>
                </c:pt>
                <c:pt idx="46">
                  <c:v>6.9999999999999396E-2</c:v>
                </c:pt>
                <c:pt idx="47">
                  <c:v>0.25</c:v>
                </c:pt>
                <c:pt idx="48">
                  <c:v>1.4500000000000002</c:v>
                </c:pt>
                <c:pt idx="49">
                  <c:v>0.37999999999999989</c:v>
                </c:pt>
                <c:pt idx="50">
                  <c:v>0.80999999999999961</c:v>
                </c:pt>
                <c:pt idx="51">
                  <c:v>0.80999999999999961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50-48E3-B673-BF43BD9F869A}"/>
            </c:ext>
          </c:extLst>
        </c:ser>
        <c:ser>
          <c:idx val="5"/>
          <c:order val="9"/>
          <c:tx>
            <c:strRef>
              <c:f>'Adjusted (Sleep Score) (2)'!$H$2</c:f>
              <c:strCache>
                <c:ptCount val="1"/>
                <c:pt idx="0">
                  <c:v>0.7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(2)'!$H$2:$H$53</c:f>
              <c:numCache>
                <c:formatCode>0.0</c:formatCode>
                <c:ptCount val="52"/>
                <c:pt idx="0">
                  <c:v>0.70529411764705907</c:v>
                </c:pt>
                <c:pt idx="1">
                  <c:v>0.70529411764705907</c:v>
                </c:pt>
                <c:pt idx="2">
                  <c:v>0.70529411764705907</c:v>
                </c:pt>
                <c:pt idx="3">
                  <c:v>0.70529411764705907</c:v>
                </c:pt>
                <c:pt idx="4">
                  <c:v>0.70529411764705907</c:v>
                </c:pt>
                <c:pt idx="5">
                  <c:v>0.70529411764705907</c:v>
                </c:pt>
                <c:pt idx="6">
                  <c:v>0.70529411764705907</c:v>
                </c:pt>
                <c:pt idx="7">
                  <c:v>0.70529411764705907</c:v>
                </c:pt>
                <c:pt idx="8">
                  <c:v>0.70529411764705907</c:v>
                </c:pt>
                <c:pt idx="9">
                  <c:v>0.70529411764705907</c:v>
                </c:pt>
                <c:pt idx="10">
                  <c:v>0.70529411764705907</c:v>
                </c:pt>
                <c:pt idx="11">
                  <c:v>0.70529411764705907</c:v>
                </c:pt>
                <c:pt idx="12">
                  <c:v>0.70529411764705907</c:v>
                </c:pt>
                <c:pt idx="13">
                  <c:v>0.70529411764705907</c:v>
                </c:pt>
                <c:pt idx="14">
                  <c:v>0.70529411764705907</c:v>
                </c:pt>
                <c:pt idx="15">
                  <c:v>0.70529411764705907</c:v>
                </c:pt>
                <c:pt idx="16">
                  <c:v>0.70529411764705907</c:v>
                </c:pt>
                <c:pt idx="17">
                  <c:v>0.70529411764705907</c:v>
                </c:pt>
                <c:pt idx="18">
                  <c:v>0.70529411764705907</c:v>
                </c:pt>
                <c:pt idx="19">
                  <c:v>0.70529411764705907</c:v>
                </c:pt>
                <c:pt idx="20">
                  <c:v>0.70529411764705907</c:v>
                </c:pt>
                <c:pt idx="21">
                  <c:v>0.70529411764705907</c:v>
                </c:pt>
                <c:pt idx="22">
                  <c:v>0.70529411764705907</c:v>
                </c:pt>
                <c:pt idx="23">
                  <c:v>0.70529411764705907</c:v>
                </c:pt>
                <c:pt idx="24">
                  <c:v>0.70529411764705907</c:v>
                </c:pt>
                <c:pt idx="25">
                  <c:v>0.70529411764705907</c:v>
                </c:pt>
                <c:pt idx="26">
                  <c:v>0.70529411764705907</c:v>
                </c:pt>
                <c:pt idx="27">
                  <c:v>0.70529411764705907</c:v>
                </c:pt>
                <c:pt idx="28">
                  <c:v>0.70529411764705907</c:v>
                </c:pt>
                <c:pt idx="29">
                  <c:v>0.70529411764705907</c:v>
                </c:pt>
                <c:pt idx="30">
                  <c:v>0.70529411764705907</c:v>
                </c:pt>
                <c:pt idx="31">
                  <c:v>0.70529411764705907</c:v>
                </c:pt>
                <c:pt idx="32">
                  <c:v>0.70529411764705907</c:v>
                </c:pt>
                <c:pt idx="33">
                  <c:v>0.70529411764705907</c:v>
                </c:pt>
                <c:pt idx="34">
                  <c:v>0.70529411764705907</c:v>
                </c:pt>
                <c:pt idx="35">
                  <c:v>0.70529411764705907</c:v>
                </c:pt>
                <c:pt idx="36">
                  <c:v>0.70529411764705907</c:v>
                </c:pt>
                <c:pt idx="37">
                  <c:v>0.70529411764705907</c:v>
                </c:pt>
                <c:pt idx="38">
                  <c:v>0.70529411764705907</c:v>
                </c:pt>
                <c:pt idx="39">
                  <c:v>0.70529411764705907</c:v>
                </c:pt>
                <c:pt idx="40">
                  <c:v>0.70529411764705907</c:v>
                </c:pt>
                <c:pt idx="41">
                  <c:v>0.70529411764705907</c:v>
                </c:pt>
                <c:pt idx="42">
                  <c:v>0.70529411764705907</c:v>
                </c:pt>
                <c:pt idx="43">
                  <c:v>0.70529411764705907</c:v>
                </c:pt>
                <c:pt idx="44">
                  <c:v>0.70529411764705907</c:v>
                </c:pt>
                <c:pt idx="45">
                  <c:v>0.70529411764705907</c:v>
                </c:pt>
                <c:pt idx="46">
                  <c:v>0.70529411764705907</c:v>
                </c:pt>
                <c:pt idx="47">
                  <c:v>0.70529411764705907</c:v>
                </c:pt>
                <c:pt idx="48">
                  <c:v>0.70529411764705907</c:v>
                </c:pt>
                <c:pt idx="49">
                  <c:v>0.70529411764705907</c:v>
                </c:pt>
                <c:pt idx="50">
                  <c:v>0.70529411764705907</c:v>
                </c:pt>
                <c:pt idx="51">
                  <c:v>0.70529411764705907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50-48E3-B673-BF43BD9F869A}"/>
            </c:ext>
          </c:extLst>
        </c:ser>
        <c:ser>
          <c:idx val="6"/>
          <c:order val="10"/>
          <c:tx>
            <c:strRef>
              <c:f>'Adjusted (Sleep Score) (2)'!$I$2</c:f>
              <c:strCache>
                <c:ptCount val="1"/>
                <c:pt idx="0">
                  <c:v>0.0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(2)'!$I$2:$I$53</c:f>
              <c:numCache>
                <c:formatCode>0.0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50-48E3-B673-BF43BD9F869A}"/>
            </c:ext>
          </c:extLst>
        </c:ser>
        <c:ser>
          <c:idx val="7"/>
          <c:order val="11"/>
          <c:tx>
            <c:strRef>
              <c:f>'Adjusted (Sleep Score) (2)'!$J$2</c:f>
              <c:strCache>
                <c:ptCount val="1"/>
                <c:pt idx="0">
                  <c:v>2.3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(2)'!$J$2:$J$53</c:f>
              <c:numCache>
                <c:formatCode>0.0</c:formatCode>
                <c:ptCount val="52"/>
                <c:pt idx="0">
                  <c:v>2.3063117647058831</c:v>
                </c:pt>
                <c:pt idx="1">
                  <c:v>2.3063117647058831</c:v>
                </c:pt>
                <c:pt idx="2">
                  <c:v>2.3063117647058831</c:v>
                </c:pt>
                <c:pt idx="3">
                  <c:v>2.3063117647058831</c:v>
                </c:pt>
                <c:pt idx="4">
                  <c:v>2.3063117647058831</c:v>
                </c:pt>
                <c:pt idx="5">
                  <c:v>2.3063117647058831</c:v>
                </c:pt>
                <c:pt idx="6">
                  <c:v>2.3063117647058831</c:v>
                </c:pt>
                <c:pt idx="7">
                  <c:v>2.3063117647058831</c:v>
                </c:pt>
                <c:pt idx="8">
                  <c:v>2.3063117647058831</c:v>
                </c:pt>
                <c:pt idx="9">
                  <c:v>2.3063117647058831</c:v>
                </c:pt>
                <c:pt idx="10">
                  <c:v>2.3063117647058831</c:v>
                </c:pt>
                <c:pt idx="11">
                  <c:v>2.3063117647058831</c:v>
                </c:pt>
                <c:pt idx="12">
                  <c:v>2.3063117647058831</c:v>
                </c:pt>
                <c:pt idx="13">
                  <c:v>2.3063117647058831</c:v>
                </c:pt>
                <c:pt idx="14">
                  <c:v>2.3063117647058831</c:v>
                </c:pt>
                <c:pt idx="15">
                  <c:v>2.3063117647058831</c:v>
                </c:pt>
                <c:pt idx="16">
                  <c:v>2.3063117647058831</c:v>
                </c:pt>
                <c:pt idx="17">
                  <c:v>2.3063117647058831</c:v>
                </c:pt>
                <c:pt idx="18">
                  <c:v>2.3063117647058831</c:v>
                </c:pt>
                <c:pt idx="19">
                  <c:v>2.3063117647058831</c:v>
                </c:pt>
                <c:pt idx="20">
                  <c:v>2.3063117647058831</c:v>
                </c:pt>
                <c:pt idx="21">
                  <c:v>2.3063117647058831</c:v>
                </c:pt>
                <c:pt idx="22">
                  <c:v>2.3063117647058831</c:v>
                </c:pt>
                <c:pt idx="23">
                  <c:v>2.3063117647058831</c:v>
                </c:pt>
                <c:pt idx="24">
                  <c:v>2.3063117647058831</c:v>
                </c:pt>
                <c:pt idx="25">
                  <c:v>2.3063117647058831</c:v>
                </c:pt>
                <c:pt idx="26">
                  <c:v>2.3063117647058831</c:v>
                </c:pt>
                <c:pt idx="27">
                  <c:v>2.3063117647058831</c:v>
                </c:pt>
                <c:pt idx="28">
                  <c:v>2.3063117647058831</c:v>
                </c:pt>
                <c:pt idx="29">
                  <c:v>2.3063117647058831</c:v>
                </c:pt>
                <c:pt idx="30">
                  <c:v>2.3063117647058831</c:v>
                </c:pt>
                <c:pt idx="31">
                  <c:v>2.3063117647058831</c:v>
                </c:pt>
                <c:pt idx="32">
                  <c:v>2.3063117647058831</c:v>
                </c:pt>
                <c:pt idx="33">
                  <c:v>2.3063117647058831</c:v>
                </c:pt>
                <c:pt idx="34">
                  <c:v>2.3063117647058831</c:v>
                </c:pt>
                <c:pt idx="35">
                  <c:v>2.3063117647058831</c:v>
                </c:pt>
                <c:pt idx="36">
                  <c:v>2.3063117647058831</c:v>
                </c:pt>
                <c:pt idx="37">
                  <c:v>2.3063117647058831</c:v>
                </c:pt>
                <c:pt idx="38">
                  <c:v>2.3063117647058831</c:v>
                </c:pt>
                <c:pt idx="39">
                  <c:v>2.3063117647058831</c:v>
                </c:pt>
                <c:pt idx="40">
                  <c:v>2.3063117647058831</c:v>
                </c:pt>
                <c:pt idx="41">
                  <c:v>2.3063117647058831</c:v>
                </c:pt>
                <c:pt idx="42">
                  <c:v>2.3063117647058831</c:v>
                </c:pt>
                <c:pt idx="43">
                  <c:v>2.3063117647058831</c:v>
                </c:pt>
                <c:pt idx="44">
                  <c:v>2.3063117647058831</c:v>
                </c:pt>
                <c:pt idx="45">
                  <c:v>2.3063117647058831</c:v>
                </c:pt>
                <c:pt idx="46">
                  <c:v>2.3063117647058831</c:v>
                </c:pt>
                <c:pt idx="47">
                  <c:v>2.3063117647058831</c:v>
                </c:pt>
                <c:pt idx="48">
                  <c:v>2.3063117647058831</c:v>
                </c:pt>
                <c:pt idx="49">
                  <c:v>2.3063117647058831</c:v>
                </c:pt>
                <c:pt idx="50">
                  <c:v>2.3063117647058831</c:v>
                </c:pt>
                <c:pt idx="51">
                  <c:v>2.3063117647058831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50-48E3-B673-BF43BD9F869A}"/>
            </c:ext>
          </c:extLst>
        </c:ser>
        <c:ser>
          <c:idx val="0"/>
          <c:order val="12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(2)'!$G$2:$G$53</c:f>
              <c:numCache>
                <c:formatCode>0.0</c:formatCode>
                <c:ptCount val="52"/>
                <c:pt idx="1">
                  <c:v>7.0000000000000284E-2</c:v>
                </c:pt>
                <c:pt idx="2">
                  <c:v>1</c:v>
                </c:pt>
                <c:pt idx="3">
                  <c:v>2.0299999999999994</c:v>
                </c:pt>
                <c:pt idx="4">
                  <c:v>0.23000000000000043</c:v>
                </c:pt>
                <c:pt idx="5">
                  <c:v>0.12000000000000011</c:v>
                </c:pt>
                <c:pt idx="6">
                  <c:v>1.8500000000000005</c:v>
                </c:pt>
                <c:pt idx="7">
                  <c:v>1.17</c:v>
                </c:pt>
                <c:pt idx="8">
                  <c:v>6.0000000000000497E-2</c:v>
                </c:pt>
                <c:pt idx="9">
                  <c:v>0.32000000000000028</c:v>
                </c:pt>
                <c:pt idx="10">
                  <c:v>0.29999999999999982</c:v>
                </c:pt>
                <c:pt idx="11">
                  <c:v>4.9999999999999822E-2</c:v>
                </c:pt>
                <c:pt idx="12">
                  <c:v>0.62999999999999901</c:v>
                </c:pt>
                <c:pt idx="13">
                  <c:v>1.7499999999999991</c:v>
                </c:pt>
                <c:pt idx="14">
                  <c:v>0.51999999999999957</c:v>
                </c:pt>
                <c:pt idx="15">
                  <c:v>0.42999999999999972</c:v>
                </c:pt>
                <c:pt idx="16">
                  <c:v>0.37999999999999989</c:v>
                </c:pt>
                <c:pt idx="17">
                  <c:v>0.12000000000000011</c:v>
                </c:pt>
                <c:pt idx="18">
                  <c:v>0.25999999999999979</c:v>
                </c:pt>
                <c:pt idx="19">
                  <c:v>1.1000000000000005</c:v>
                </c:pt>
                <c:pt idx="20">
                  <c:v>1.5300000000000002</c:v>
                </c:pt>
                <c:pt idx="21">
                  <c:v>1.3199999999999994</c:v>
                </c:pt>
                <c:pt idx="22">
                  <c:v>1.4699999999999989</c:v>
                </c:pt>
                <c:pt idx="23">
                  <c:v>1.0199999999999996</c:v>
                </c:pt>
                <c:pt idx="24">
                  <c:v>0.1899999999999995</c:v>
                </c:pt>
                <c:pt idx="25">
                  <c:v>0.26000000000000068</c:v>
                </c:pt>
                <c:pt idx="26">
                  <c:v>2.17</c:v>
                </c:pt>
                <c:pt idx="27">
                  <c:v>1.1500000000000004</c:v>
                </c:pt>
                <c:pt idx="28">
                  <c:v>0.79999999999999982</c:v>
                </c:pt>
                <c:pt idx="29">
                  <c:v>0.67999999999999972</c:v>
                </c:pt>
                <c:pt idx="30">
                  <c:v>4.9999999999999822E-2</c:v>
                </c:pt>
                <c:pt idx="31">
                  <c:v>0.79999999999999982</c:v>
                </c:pt>
                <c:pt idx="32">
                  <c:v>0.25</c:v>
                </c:pt>
                <c:pt idx="33">
                  <c:v>0.75999999999999979</c:v>
                </c:pt>
                <c:pt idx="34">
                  <c:v>0.29000000000000004</c:v>
                </c:pt>
                <c:pt idx="35">
                  <c:v>0.53000000000000025</c:v>
                </c:pt>
                <c:pt idx="36">
                  <c:v>1</c:v>
                </c:pt>
                <c:pt idx="37">
                  <c:v>0.23000000000000043</c:v>
                </c:pt>
                <c:pt idx="38">
                  <c:v>0.38999999999999968</c:v>
                </c:pt>
                <c:pt idx="39">
                  <c:v>0.15000000000000036</c:v>
                </c:pt>
                <c:pt idx="40">
                  <c:v>0.45000000000000018</c:v>
                </c:pt>
                <c:pt idx="41">
                  <c:v>1.6300000000000008</c:v>
                </c:pt>
                <c:pt idx="42">
                  <c:v>1.4700000000000006</c:v>
                </c:pt>
                <c:pt idx="43">
                  <c:v>0.96</c:v>
                </c:pt>
                <c:pt idx="44">
                  <c:v>0.20999999999999996</c:v>
                </c:pt>
                <c:pt idx="45">
                  <c:v>5.0000000000000711E-2</c:v>
                </c:pt>
                <c:pt idx="46">
                  <c:v>6.9999999999999396E-2</c:v>
                </c:pt>
                <c:pt idx="47">
                  <c:v>0.25</c:v>
                </c:pt>
                <c:pt idx="48">
                  <c:v>1.4500000000000002</c:v>
                </c:pt>
                <c:pt idx="49">
                  <c:v>0.37999999999999989</c:v>
                </c:pt>
                <c:pt idx="50">
                  <c:v>0.80999999999999961</c:v>
                </c:pt>
                <c:pt idx="51">
                  <c:v>0.80999999999999961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50-48E3-B673-BF43BD9F869A}"/>
            </c:ext>
          </c:extLst>
        </c:ser>
        <c:ser>
          <c:idx val="1"/>
          <c:order val="13"/>
          <c:tx>
            <c:strRef>
              <c:f>'Adjusted (Sleep Score) (2)'!$H$2</c:f>
              <c:strCache>
                <c:ptCount val="1"/>
                <c:pt idx="0">
                  <c:v>0.7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(2)'!$H$2:$H$53</c:f>
              <c:numCache>
                <c:formatCode>0.0</c:formatCode>
                <c:ptCount val="52"/>
                <c:pt idx="0">
                  <c:v>0.70529411764705907</c:v>
                </c:pt>
                <c:pt idx="1">
                  <c:v>0.70529411764705907</c:v>
                </c:pt>
                <c:pt idx="2">
                  <c:v>0.70529411764705907</c:v>
                </c:pt>
                <c:pt idx="3">
                  <c:v>0.70529411764705907</c:v>
                </c:pt>
                <c:pt idx="4">
                  <c:v>0.70529411764705907</c:v>
                </c:pt>
                <c:pt idx="5">
                  <c:v>0.70529411764705907</c:v>
                </c:pt>
                <c:pt idx="6">
                  <c:v>0.70529411764705907</c:v>
                </c:pt>
                <c:pt idx="7">
                  <c:v>0.70529411764705907</c:v>
                </c:pt>
                <c:pt idx="8">
                  <c:v>0.70529411764705907</c:v>
                </c:pt>
                <c:pt idx="9">
                  <c:v>0.70529411764705907</c:v>
                </c:pt>
                <c:pt idx="10">
                  <c:v>0.70529411764705907</c:v>
                </c:pt>
                <c:pt idx="11">
                  <c:v>0.70529411764705907</c:v>
                </c:pt>
                <c:pt idx="12">
                  <c:v>0.70529411764705907</c:v>
                </c:pt>
                <c:pt idx="13">
                  <c:v>0.70529411764705907</c:v>
                </c:pt>
                <c:pt idx="14">
                  <c:v>0.70529411764705907</c:v>
                </c:pt>
                <c:pt idx="15">
                  <c:v>0.70529411764705907</c:v>
                </c:pt>
                <c:pt idx="16">
                  <c:v>0.70529411764705907</c:v>
                </c:pt>
                <c:pt idx="17">
                  <c:v>0.70529411764705907</c:v>
                </c:pt>
                <c:pt idx="18">
                  <c:v>0.70529411764705907</c:v>
                </c:pt>
                <c:pt idx="19">
                  <c:v>0.70529411764705907</c:v>
                </c:pt>
                <c:pt idx="20">
                  <c:v>0.70529411764705907</c:v>
                </c:pt>
                <c:pt idx="21">
                  <c:v>0.70529411764705907</c:v>
                </c:pt>
                <c:pt idx="22">
                  <c:v>0.70529411764705907</c:v>
                </c:pt>
                <c:pt idx="23">
                  <c:v>0.70529411764705907</c:v>
                </c:pt>
                <c:pt idx="24">
                  <c:v>0.70529411764705907</c:v>
                </c:pt>
                <c:pt idx="25">
                  <c:v>0.70529411764705907</c:v>
                </c:pt>
                <c:pt idx="26">
                  <c:v>0.70529411764705907</c:v>
                </c:pt>
                <c:pt idx="27">
                  <c:v>0.70529411764705907</c:v>
                </c:pt>
                <c:pt idx="28">
                  <c:v>0.70529411764705907</c:v>
                </c:pt>
                <c:pt idx="29">
                  <c:v>0.70529411764705907</c:v>
                </c:pt>
                <c:pt idx="30">
                  <c:v>0.70529411764705907</c:v>
                </c:pt>
                <c:pt idx="31">
                  <c:v>0.70529411764705907</c:v>
                </c:pt>
                <c:pt idx="32">
                  <c:v>0.70529411764705907</c:v>
                </c:pt>
                <c:pt idx="33">
                  <c:v>0.70529411764705907</c:v>
                </c:pt>
                <c:pt idx="34">
                  <c:v>0.70529411764705907</c:v>
                </c:pt>
                <c:pt idx="35">
                  <c:v>0.70529411764705907</c:v>
                </c:pt>
                <c:pt idx="36">
                  <c:v>0.70529411764705907</c:v>
                </c:pt>
                <c:pt idx="37">
                  <c:v>0.70529411764705907</c:v>
                </c:pt>
                <c:pt idx="38">
                  <c:v>0.70529411764705907</c:v>
                </c:pt>
                <c:pt idx="39">
                  <c:v>0.70529411764705907</c:v>
                </c:pt>
                <c:pt idx="40">
                  <c:v>0.70529411764705907</c:v>
                </c:pt>
                <c:pt idx="41">
                  <c:v>0.70529411764705907</c:v>
                </c:pt>
                <c:pt idx="42">
                  <c:v>0.70529411764705907</c:v>
                </c:pt>
                <c:pt idx="43">
                  <c:v>0.70529411764705907</c:v>
                </c:pt>
                <c:pt idx="44">
                  <c:v>0.70529411764705907</c:v>
                </c:pt>
                <c:pt idx="45">
                  <c:v>0.70529411764705907</c:v>
                </c:pt>
                <c:pt idx="46">
                  <c:v>0.70529411764705907</c:v>
                </c:pt>
                <c:pt idx="47">
                  <c:v>0.70529411764705907</c:v>
                </c:pt>
                <c:pt idx="48">
                  <c:v>0.70529411764705907</c:v>
                </c:pt>
                <c:pt idx="49">
                  <c:v>0.70529411764705907</c:v>
                </c:pt>
                <c:pt idx="50">
                  <c:v>0.70529411764705907</c:v>
                </c:pt>
                <c:pt idx="51">
                  <c:v>0.70529411764705907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50-48E3-B673-BF43BD9F869A}"/>
            </c:ext>
          </c:extLst>
        </c:ser>
        <c:ser>
          <c:idx val="2"/>
          <c:order val="14"/>
          <c:tx>
            <c:strRef>
              <c:f>'Adjusted (Sleep Score) (2)'!$I$2</c:f>
              <c:strCache>
                <c:ptCount val="1"/>
                <c:pt idx="0">
                  <c:v>0.0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(2)'!$I$2:$I$53</c:f>
              <c:numCache>
                <c:formatCode>0.0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50-48E3-B673-BF43BD9F869A}"/>
            </c:ext>
          </c:extLst>
        </c:ser>
        <c:ser>
          <c:idx val="3"/>
          <c:order val="15"/>
          <c:tx>
            <c:strRef>
              <c:f>'Adjusted (Sleep Score) (2)'!$J$2</c:f>
              <c:strCache>
                <c:ptCount val="1"/>
                <c:pt idx="0">
                  <c:v>2.3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(2)'!$J$2:$J$53</c:f>
              <c:numCache>
                <c:formatCode>0.0</c:formatCode>
                <c:ptCount val="52"/>
                <c:pt idx="0">
                  <c:v>2.3063117647058831</c:v>
                </c:pt>
                <c:pt idx="1">
                  <c:v>2.3063117647058831</c:v>
                </c:pt>
                <c:pt idx="2">
                  <c:v>2.3063117647058831</c:v>
                </c:pt>
                <c:pt idx="3">
                  <c:v>2.3063117647058831</c:v>
                </c:pt>
                <c:pt idx="4">
                  <c:v>2.3063117647058831</c:v>
                </c:pt>
                <c:pt idx="5">
                  <c:v>2.3063117647058831</c:v>
                </c:pt>
                <c:pt idx="6">
                  <c:v>2.3063117647058831</c:v>
                </c:pt>
                <c:pt idx="7">
                  <c:v>2.3063117647058831</c:v>
                </c:pt>
                <c:pt idx="8">
                  <c:v>2.3063117647058831</c:v>
                </c:pt>
                <c:pt idx="9">
                  <c:v>2.3063117647058831</c:v>
                </c:pt>
                <c:pt idx="10">
                  <c:v>2.3063117647058831</c:v>
                </c:pt>
                <c:pt idx="11">
                  <c:v>2.3063117647058831</c:v>
                </c:pt>
                <c:pt idx="12">
                  <c:v>2.3063117647058831</c:v>
                </c:pt>
                <c:pt idx="13">
                  <c:v>2.3063117647058831</c:v>
                </c:pt>
                <c:pt idx="14">
                  <c:v>2.3063117647058831</c:v>
                </c:pt>
                <c:pt idx="15">
                  <c:v>2.3063117647058831</c:v>
                </c:pt>
                <c:pt idx="16">
                  <c:v>2.3063117647058831</c:v>
                </c:pt>
                <c:pt idx="17">
                  <c:v>2.3063117647058831</c:v>
                </c:pt>
                <c:pt idx="18">
                  <c:v>2.3063117647058831</c:v>
                </c:pt>
                <c:pt idx="19">
                  <c:v>2.3063117647058831</c:v>
                </c:pt>
                <c:pt idx="20">
                  <c:v>2.3063117647058831</c:v>
                </c:pt>
                <c:pt idx="21">
                  <c:v>2.3063117647058831</c:v>
                </c:pt>
                <c:pt idx="22">
                  <c:v>2.3063117647058831</c:v>
                </c:pt>
                <c:pt idx="23">
                  <c:v>2.3063117647058831</c:v>
                </c:pt>
                <c:pt idx="24">
                  <c:v>2.3063117647058831</c:v>
                </c:pt>
                <c:pt idx="25">
                  <c:v>2.3063117647058831</c:v>
                </c:pt>
                <c:pt idx="26">
                  <c:v>2.3063117647058831</c:v>
                </c:pt>
                <c:pt idx="27">
                  <c:v>2.3063117647058831</c:v>
                </c:pt>
                <c:pt idx="28">
                  <c:v>2.3063117647058831</c:v>
                </c:pt>
                <c:pt idx="29">
                  <c:v>2.3063117647058831</c:v>
                </c:pt>
                <c:pt idx="30">
                  <c:v>2.3063117647058831</c:v>
                </c:pt>
                <c:pt idx="31">
                  <c:v>2.3063117647058831</c:v>
                </c:pt>
                <c:pt idx="32">
                  <c:v>2.3063117647058831</c:v>
                </c:pt>
                <c:pt idx="33">
                  <c:v>2.3063117647058831</c:v>
                </c:pt>
                <c:pt idx="34">
                  <c:v>2.3063117647058831</c:v>
                </c:pt>
                <c:pt idx="35">
                  <c:v>2.3063117647058831</c:v>
                </c:pt>
                <c:pt idx="36">
                  <c:v>2.3063117647058831</c:v>
                </c:pt>
                <c:pt idx="37">
                  <c:v>2.3063117647058831</c:v>
                </c:pt>
                <c:pt idx="38">
                  <c:v>2.3063117647058831</c:v>
                </c:pt>
                <c:pt idx="39">
                  <c:v>2.3063117647058831</c:v>
                </c:pt>
                <c:pt idx="40">
                  <c:v>2.3063117647058831</c:v>
                </c:pt>
                <c:pt idx="41">
                  <c:v>2.3063117647058831</c:v>
                </c:pt>
                <c:pt idx="42">
                  <c:v>2.3063117647058831</c:v>
                </c:pt>
                <c:pt idx="43">
                  <c:v>2.3063117647058831</c:v>
                </c:pt>
                <c:pt idx="44">
                  <c:v>2.3063117647058831</c:v>
                </c:pt>
                <c:pt idx="45">
                  <c:v>2.3063117647058831</c:v>
                </c:pt>
                <c:pt idx="46">
                  <c:v>2.3063117647058831</c:v>
                </c:pt>
                <c:pt idx="47">
                  <c:v>2.3063117647058831</c:v>
                </c:pt>
                <c:pt idx="48">
                  <c:v>2.3063117647058831</c:v>
                </c:pt>
                <c:pt idx="49">
                  <c:v>2.3063117647058831</c:v>
                </c:pt>
                <c:pt idx="50">
                  <c:v>2.3063117647058831</c:v>
                </c:pt>
                <c:pt idx="51">
                  <c:v>2.3063117647058831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50-48E3-B673-BF43BD9F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295247"/>
        <c:axId val="1928298127"/>
      </c:lineChart>
      <c:dateAx>
        <c:axId val="19282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8127"/>
        <c:crosses val="autoZero"/>
        <c:auto val="1"/>
        <c:lblOffset val="100"/>
        <c:baseTimeUnit val="days"/>
      </c:dateAx>
      <c:valAx>
        <c:axId val="19282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52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Sleep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'Adjusted (Sleep Score) (2)'!$B$2</c:f>
              <c:strCache>
                <c:ptCount val="1"/>
                <c:pt idx="0">
                  <c:v>6.25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(2)'!$B$2:$B$53</c:f>
              <c:numCache>
                <c:formatCode>General</c:formatCode>
                <c:ptCount val="52"/>
                <c:pt idx="0">
                  <c:v>6.25</c:v>
                </c:pt>
                <c:pt idx="1">
                  <c:v>6.32</c:v>
                </c:pt>
                <c:pt idx="2">
                  <c:v>5.32</c:v>
                </c:pt>
                <c:pt idx="3">
                  <c:v>7.35</c:v>
                </c:pt>
                <c:pt idx="4">
                  <c:v>7.58</c:v>
                </c:pt>
                <c:pt idx="5">
                  <c:v>7.7</c:v>
                </c:pt>
                <c:pt idx="6">
                  <c:v>5.85</c:v>
                </c:pt>
                <c:pt idx="7">
                  <c:v>7.02</c:v>
                </c:pt>
                <c:pt idx="8">
                  <c:v>7.08</c:v>
                </c:pt>
                <c:pt idx="9">
                  <c:v>7.4</c:v>
                </c:pt>
                <c:pt idx="10">
                  <c:v>7.7</c:v>
                </c:pt>
                <c:pt idx="11">
                  <c:v>7.65</c:v>
                </c:pt>
                <c:pt idx="12">
                  <c:v>8.2799999999999994</c:v>
                </c:pt>
                <c:pt idx="13">
                  <c:v>6.53</c:v>
                </c:pt>
                <c:pt idx="14">
                  <c:v>7.05</c:v>
                </c:pt>
                <c:pt idx="15">
                  <c:v>6.62</c:v>
                </c:pt>
                <c:pt idx="16">
                  <c:v>7</c:v>
                </c:pt>
                <c:pt idx="17">
                  <c:v>6.88</c:v>
                </c:pt>
                <c:pt idx="18">
                  <c:v>6.62</c:v>
                </c:pt>
                <c:pt idx="19">
                  <c:v>5.52</c:v>
                </c:pt>
                <c:pt idx="20">
                  <c:v>7.05</c:v>
                </c:pt>
                <c:pt idx="21">
                  <c:v>8.3699999999999992</c:v>
                </c:pt>
                <c:pt idx="22">
                  <c:v>6.9</c:v>
                </c:pt>
                <c:pt idx="23">
                  <c:v>7.92</c:v>
                </c:pt>
                <c:pt idx="24">
                  <c:v>7.73</c:v>
                </c:pt>
                <c:pt idx="25">
                  <c:v>7.47</c:v>
                </c:pt>
                <c:pt idx="26">
                  <c:v>5.3</c:v>
                </c:pt>
                <c:pt idx="27">
                  <c:v>6.45</c:v>
                </c:pt>
                <c:pt idx="28">
                  <c:v>5.65</c:v>
                </c:pt>
                <c:pt idx="29">
                  <c:v>6.33</c:v>
                </c:pt>
                <c:pt idx="30">
                  <c:v>6.28</c:v>
                </c:pt>
                <c:pt idx="31">
                  <c:v>7.08</c:v>
                </c:pt>
                <c:pt idx="32">
                  <c:v>7.33</c:v>
                </c:pt>
                <c:pt idx="33">
                  <c:v>6.57</c:v>
                </c:pt>
                <c:pt idx="34">
                  <c:v>6.28</c:v>
                </c:pt>
                <c:pt idx="35">
                  <c:v>5.75</c:v>
                </c:pt>
                <c:pt idx="36">
                  <c:v>6.75</c:v>
                </c:pt>
                <c:pt idx="37">
                  <c:v>6.52</c:v>
                </c:pt>
                <c:pt idx="38">
                  <c:v>6.13</c:v>
                </c:pt>
                <c:pt idx="39">
                  <c:v>6.28</c:v>
                </c:pt>
                <c:pt idx="40">
                  <c:v>6.73</c:v>
                </c:pt>
                <c:pt idx="41">
                  <c:v>5.0999999999999996</c:v>
                </c:pt>
                <c:pt idx="42">
                  <c:v>6.57</c:v>
                </c:pt>
                <c:pt idx="43">
                  <c:v>7.53</c:v>
                </c:pt>
                <c:pt idx="44">
                  <c:v>7.32</c:v>
                </c:pt>
                <c:pt idx="45">
                  <c:v>7.27</c:v>
                </c:pt>
                <c:pt idx="46">
                  <c:v>7.2</c:v>
                </c:pt>
                <c:pt idx="47">
                  <c:v>7.45</c:v>
                </c:pt>
                <c:pt idx="48">
                  <c:v>6</c:v>
                </c:pt>
                <c:pt idx="49">
                  <c:v>6.38</c:v>
                </c:pt>
                <c:pt idx="50">
                  <c:v>5.57</c:v>
                </c:pt>
                <c:pt idx="51">
                  <c:v>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E-4A0E-A936-7D3308A0FB4F}"/>
            </c:ext>
          </c:extLst>
        </c:ser>
        <c:ser>
          <c:idx val="1"/>
          <c:order val="1"/>
          <c:tx>
            <c:strRef>
              <c:f>'Adjusted (Sleep Score) (2)'!$C$2</c:f>
              <c:strCache>
                <c:ptCount val="1"/>
                <c:pt idx="0">
                  <c:v>6.8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(2)'!$C$2:$C$53</c:f>
              <c:numCache>
                <c:formatCode>0.0</c:formatCode>
                <c:ptCount val="52"/>
                <c:pt idx="0">
                  <c:v>6.7569230769230764</c:v>
                </c:pt>
                <c:pt idx="1">
                  <c:v>6.7569230769230764</c:v>
                </c:pt>
                <c:pt idx="2">
                  <c:v>6.7569230769230764</c:v>
                </c:pt>
                <c:pt idx="3">
                  <c:v>6.7569230769230764</c:v>
                </c:pt>
                <c:pt idx="4">
                  <c:v>6.7569230769230764</c:v>
                </c:pt>
                <c:pt idx="5">
                  <c:v>6.7569230769230764</c:v>
                </c:pt>
                <c:pt idx="6">
                  <c:v>6.7569230769230764</c:v>
                </c:pt>
                <c:pt idx="7">
                  <c:v>6.7569230769230764</c:v>
                </c:pt>
                <c:pt idx="8">
                  <c:v>6.7569230769230764</c:v>
                </c:pt>
                <c:pt idx="9">
                  <c:v>6.7569230769230764</c:v>
                </c:pt>
                <c:pt idx="10">
                  <c:v>6.7569230769230764</c:v>
                </c:pt>
                <c:pt idx="11">
                  <c:v>6.7569230769230764</c:v>
                </c:pt>
                <c:pt idx="12">
                  <c:v>6.7569230769230764</c:v>
                </c:pt>
                <c:pt idx="13">
                  <c:v>6.7569230769230764</c:v>
                </c:pt>
                <c:pt idx="14">
                  <c:v>6.7569230769230764</c:v>
                </c:pt>
                <c:pt idx="15">
                  <c:v>6.7569230769230764</c:v>
                </c:pt>
                <c:pt idx="16">
                  <c:v>6.7569230769230764</c:v>
                </c:pt>
                <c:pt idx="17">
                  <c:v>6.7569230769230764</c:v>
                </c:pt>
                <c:pt idx="18">
                  <c:v>6.7569230769230764</c:v>
                </c:pt>
                <c:pt idx="19">
                  <c:v>6.7569230769230764</c:v>
                </c:pt>
                <c:pt idx="20">
                  <c:v>6.7569230769230764</c:v>
                </c:pt>
                <c:pt idx="21">
                  <c:v>6.7569230769230764</c:v>
                </c:pt>
                <c:pt idx="22">
                  <c:v>6.7569230769230764</c:v>
                </c:pt>
                <c:pt idx="23">
                  <c:v>6.7569230769230764</c:v>
                </c:pt>
                <c:pt idx="24">
                  <c:v>6.7569230769230764</c:v>
                </c:pt>
                <c:pt idx="25">
                  <c:v>6.7569230769230764</c:v>
                </c:pt>
                <c:pt idx="26">
                  <c:v>6.7569230769230764</c:v>
                </c:pt>
                <c:pt idx="27">
                  <c:v>6.7569230769230764</c:v>
                </c:pt>
                <c:pt idx="28">
                  <c:v>6.7569230769230764</c:v>
                </c:pt>
                <c:pt idx="29">
                  <c:v>6.7569230769230764</c:v>
                </c:pt>
                <c:pt idx="30">
                  <c:v>6.7569230769230764</c:v>
                </c:pt>
                <c:pt idx="31">
                  <c:v>6.7569230769230764</c:v>
                </c:pt>
                <c:pt idx="32">
                  <c:v>6.7569230769230764</c:v>
                </c:pt>
                <c:pt idx="33">
                  <c:v>6.7569230769230764</c:v>
                </c:pt>
                <c:pt idx="34">
                  <c:v>6.7569230769230764</c:v>
                </c:pt>
                <c:pt idx="35">
                  <c:v>6.7569230769230764</c:v>
                </c:pt>
                <c:pt idx="36">
                  <c:v>6.7569230769230764</c:v>
                </c:pt>
                <c:pt idx="37">
                  <c:v>6.7569230769230764</c:v>
                </c:pt>
                <c:pt idx="38">
                  <c:v>6.7569230769230764</c:v>
                </c:pt>
                <c:pt idx="39">
                  <c:v>6.7569230769230764</c:v>
                </c:pt>
                <c:pt idx="40">
                  <c:v>6.7569230769230764</c:v>
                </c:pt>
                <c:pt idx="41">
                  <c:v>6.7569230769230764</c:v>
                </c:pt>
                <c:pt idx="42">
                  <c:v>6.7569230769230764</c:v>
                </c:pt>
                <c:pt idx="43">
                  <c:v>6.7569230769230764</c:v>
                </c:pt>
                <c:pt idx="44">
                  <c:v>6.7569230769230764</c:v>
                </c:pt>
                <c:pt idx="45">
                  <c:v>6.7569230769230764</c:v>
                </c:pt>
                <c:pt idx="46">
                  <c:v>6.7569230769230764</c:v>
                </c:pt>
                <c:pt idx="47">
                  <c:v>6.7569230769230764</c:v>
                </c:pt>
                <c:pt idx="48">
                  <c:v>6.7569230769230764</c:v>
                </c:pt>
                <c:pt idx="49">
                  <c:v>6.7569230769230764</c:v>
                </c:pt>
                <c:pt idx="50">
                  <c:v>6.7569230769230764</c:v>
                </c:pt>
                <c:pt idx="51">
                  <c:v>6.7569230769230764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E-4A0E-A936-7D3308A0FB4F}"/>
            </c:ext>
          </c:extLst>
        </c:ser>
        <c:ser>
          <c:idx val="2"/>
          <c:order val="2"/>
          <c:tx>
            <c:strRef>
              <c:f>'Adjusted (Sleep Score) (2)'!$K$2</c:f>
              <c:strCache>
                <c:ptCount val="1"/>
                <c:pt idx="0">
                  <c:v>8.6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(2)'!$K$2:$K$53</c:f>
              <c:numCache>
                <c:formatCode>0.0</c:formatCode>
                <c:ptCount val="52"/>
                <c:pt idx="0">
                  <c:v>8.6330054298642533</c:v>
                </c:pt>
                <c:pt idx="1">
                  <c:v>8.6330054298642533</c:v>
                </c:pt>
                <c:pt idx="2">
                  <c:v>8.6330054298642533</c:v>
                </c:pt>
                <c:pt idx="3">
                  <c:v>8.6330054298642533</c:v>
                </c:pt>
                <c:pt idx="4">
                  <c:v>8.6330054298642533</c:v>
                </c:pt>
                <c:pt idx="5">
                  <c:v>8.6330054298642533</c:v>
                </c:pt>
                <c:pt idx="6">
                  <c:v>8.6330054298642533</c:v>
                </c:pt>
                <c:pt idx="7">
                  <c:v>8.6330054298642533</c:v>
                </c:pt>
                <c:pt idx="8">
                  <c:v>8.6330054298642533</c:v>
                </c:pt>
                <c:pt idx="9">
                  <c:v>8.6330054298642533</c:v>
                </c:pt>
                <c:pt idx="10">
                  <c:v>8.6330054298642533</c:v>
                </c:pt>
                <c:pt idx="11">
                  <c:v>8.6330054298642533</c:v>
                </c:pt>
                <c:pt idx="12">
                  <c:v>8.6330054298642533</c:v>
                </c:pt>
                <c:pt idx="13">
                  <c:v>8.6330054298642533</c:v>
                </c:pt>
                <c:pt idx="14">
                  <c:v>8.6330054298642533</c:v>
                </c:pt>
                <c:pt idx="15">
                  <c:v>8.6330054298642533</c:v>
                </c:pt>
                <c:pt idx="16">
                  <c:v>8.6330054298642533</c:v>
                </c:pt>
                <c:pt idx="17">
                  <c:v>8.6330054298642533</c:v>
                </c:pt>
                <c:pt idx="18">
                  <c:v>8.6330054298642533</c:v>
                </c:pt>
                <c:pt idx="19">
                  <c:v>8.6330054298642533</c:v>
                </c:pt>
                <c:pt idx="20">
                  <c:v>8.6330054298642533</c:v>
                </c:pt>
                <c:pt idx="21">
                  <c:v>8.6330054298642533</c:v>
                </c:pt>
                <c:pt idx="22">
                  <c:v>8.6330054298642533</c:v>
                </c:pt>
                <c:pt idx="23">
                  <c:v>8.6330054298642533</c:v>
                </c:pt>
                <c:pt idx="24">
                  <c:v>8.6330054298642533</c:v>
                </c:pt>
                <c:pt idx="25">
                  <c:v>8.6330054298642533</c:v>
                </c:pt>
                <c:pt idx="26">
                  <c:v>8.6330054298642533</c:v>
                </c:pt>
                <c:pt idx="27">
                  <c:v>8.6330054298642533</c:v>
                </c:pt>
                <c:pt idx="28">
                  <c:v>8.6330054298642533</c:v>
                </c:pt>
                <c:pt idx="29">
                  <c:v>8.6330054298642533</c:v>
                </c:pt>
                <c:pt idx="30">
                  <c:v>8.6330054298642533</c:v>
                </c:pt>
                <c:pt idx="31">
                  <c:v>8.6330054298642533</c:v>
                </c:pt>
                <c:pt idx="32">
                  <c:v>8.6330054298642533</c:v>
                </c:pt>
                <c:pt idx="33">
                  <c:v>8.6330054298642533</c:v>
                </c:pt>
                <c:pt idx="34">
                  <c:v>8.6330054298642533</c:v>
                </c:pt>
                <c:pt idx="35">
                  <c:v>8.6330054298642533</c:v>
                </c:pt>
                <c:pt idx="36">
                  <c:v>8.6330054298642533</c:v>
                </c:pt>
                <c:pt idx="37">
                  <c:v>8.6330054298642533</c:v>
                </c:pt>
                <c:pt idx="38">
                  <c:v>8.6330054298642533</c:v>
                </c:pt>
                <c:pt idx="39">
                  <c:v>8.6330054298642533</c:v>
                </c:pt>
                <c:pt idx="40">
                  <c:v>8.6330054298642533</c:v>
                </c:pt>
                <c:pt idx="41">
                  <c:v>8.6330054298642533</c:v>
                </c:pt>
                <c:pt idx="42">
                  <c:v>8.6330054298642533</c:v>
                </c:pt>
                <c:pt idx="43">
                  <c:v>8.6330054298642533</c:v>
                </c:pt>
                <c:pt idx="44">
                  <c:v>8.6330054298642533</c:v>
                </c:pt>
                <c:pt idx="45">
                  <c:v>8.6330054298642533</c:v>
                </c:pt>
                <c:pt idx="46">
                  <c:v>8.6330054298642533</c:v>
                </c:pt>
                <c:pt idx="47">
                  <c:v>8.6330054298642533</c:v>
                </c:pt>
                <c:pt idx="48">
                  <c:v>8.6330054298642533</c:v>
                </c:pt>
                <c:pt idx="49">
                  <c:v>8.6330054298642533</c:v>
                </c:pt>
                <c:pt idx="50">
                  <c:v>8.6330054298642533</c:v>
                </c:pt>
                <c:pt idx="51">
                  <c:v>8.6330054298642533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E-4A0E-A936-7D3308A0FB4F}"/>
            </c:ext>
          </c:extLst>
        </c:ser>
        <c:ser>
          <c:idx val="3"/>
          <c:order val="3"/>
          <c:tx>
            <c:strRef>
              <c:f>'Adjusted (Sleep Score) (2)'!$L$2</c:f>
              <c:strCache>
                <c:ptCount val="1"/>
                <c:pt idx="0">
                  <c:v>4.9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 (2)'!$A$2:$A$53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 (2)'!$L$2:$L$53</c:f>
              <c:numCache>
                <c:formatCode>0.0</c:formatCode>
                <c:ptCount val="52"/>
                <c:pt idx="0">
                  <c:v>4.8808407239818994</c:v>
                </c:pt>
                <c:pt idx="1">
                  <c:v>4.8808407239818994</c:v>
                </c:pt>
                <c:pt idx="2">
                  <c:v>4.8808407239818994</c:v>
                </c:pt>
                <c:pt idx="3">
                  <c:v>4.8808407239818994</c:v>
                </c:pt>
                <c:pt idx="4">
                  <c:v>4.8808407239818994</c:v>
                </c:pt>
                <c:pt idx="5">
                  <c:v>4.8808407239818994</c:v>
                </c:pt>
                <c:pt idx="6">
                  <c:v>4.8808407239818994</c:v>
                </c:pt>
                <c:pt idx="7">
                  <c:v>4.8808407239818994</c:v>
                </c:pt>
                <c:pt idx="8">
                  <c:v>4.8808407239818994</c:v>
                </c:pt>
                <c:pt idx="9">
                  <c:v>4.8808407239818994</c:v>
                </c:pt>
                <c:pt idx="10">
                  <c:v>4.8808407239818994</c:v>
                </c:pt>
                <c:pt idx="11">
                  <c:v>4.8808407239818994</c:v>
                </c:pt>
                <c:pt idx="12">
                  <c:v>4.8808407239818994</c:v>
                </c:pt>
                <c:pt idx="13">
                  <c:v>4.8808407239818994</c:v>
                </c:pt>
                <c:pt idx="14">
                  <c:v>4.8808407239818994</c:v>
                </c:pt>
                <c:pt idx="15">
                  <c:v>4.8808407239818994</c:v>
                </c:pt>
                <c:pt idx="16">
                  <c:v>4.8808407239818994</c:v>
                </c:pt>
                <c:pt idx="17">
                  <c:v>4.8808407239818994</c:v>
                </c:pt>
                <c:pt idx="18">
                  <c:v>4.8808407239818994</c:v>
                </c:pt>
                <c:pt idx="19">
                  <c:v>4.8808407239818994</c:v>
                </c:pt>
                <c:pt idx="20">
                  <c:v>4.8808407239818994</c:v>
                </c:pt>
                <c:pt idx="21">
                  <c:v>4.8808407239818994</c:v>
                </c:pt>
                <c:pt idx="22">
                  <c:v>4.8808407239818994</c:v>
                </c:pt>
                <c:pt idx="23">
                  <c:v>4.8808407239818994</c:v>
                </c:pt>
                <c:pt idx="24">
                  <c:v>4.8808407239818994</c:v>
                </c:pt>
                <c:pt idx="25">
                  <c:v>4.8808407239818994</c:v>
                </c:pt>
                <c:pt idx="26">
                  <c:v>4.8808407239818994</c:v>
                </c:pt>
                <c:pt idx="27">
                  <c:v>4.8808407239818994</c:v>
                </c:pt>
                <c:pt idx="28">
                  <c:v>4.8808407239818994</c:v>
                </c:pt>
                <c:pt idx="29">
                  <c:v>4.8808407239818994</c:v>
                </c:pt>
                <c:pt idx="30">
                  <c:v>4.8808407239818994</c:v>
                </c:pt>
                <c:pt idx="31">
                  <c:v>4.8808407239818994</c:v>
                </c:pt>
                <c:pt idx="32">
                  <c:v>4.8808407239818994</c:v>
                </c:pt>
                <c:pt idx="33">
                  <c:v>4.8808407239818994</c:v>
                </c:pt>
                <c:pt idx="34">
                  <c:v>4.8808407239818994</c:v>
                </c:pt>
                <c:pt idx="35">
                  <c:v>4.8808407239818994</c:v>
                </c:pt>
                <c:pt idx="36">
                  <c:v>4.8808407239818994</c:v>
                </c:pt>
                <c:pt idx="37">
                  <c:v>4.8808407239818994</c:v>
                </c:pt>
                <c:pt idx="38">
                  <c:v>4.8808407239818994</c:v>
                </c:pt>
                <c:pt idx="39">
                  <c:v>4.8808407239818994</c:v>
                </c:pt>
                <c:pt idx="40">
                  <c:v>4.8808407239818994</c:v>
                </c:pt>
                <c:pt idx="41">
                  <c:v>4.8808407239818994</c:v>
                </c:pt>
                <c:pt idx="42">
                  <c:v>4.8808407239818994</c:v>
                </c:pt>
                <c:pt idx="43">
                  <c:v>4.8808407239818994</c:v>
                </c:pt>
                <c:pt idx="44">
                  <c:v>4.8808407239818994</c:v>
                </c:pt>
                <c:pt idx="45">
                  <c:v>4.8808407239818994</c:v>
                </c:pt>
                <c:pt idx="46">
                  <c:v>4.8808407239818994</c:v>
                </c:pt>
                <c:pt idx="47">
                  <c:v>4.8808407239818994</c:v>
                </c:pt>
                <c:pt idx="48">
                  <c:v>4.8808407239818994</c:v>
                </c:pt>
                <c:pt idx="49">
                  <c:v>4.8808407239818994</c:v>
                </c:pt>
                <c:pt idx="50">
                  <c:v>4.8808407239818994</c:v>
                </c:pt>
                <c:pt idx="51">
                  <c:v>4.8808407239818994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E-4A0E-A936-7D3308A0F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295247"/>
        <c:axId val="192829812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'Adjusted (Sleep Score) (2)'!$A$2</c15:sqref>
                        </c15:formulaRef>
                      </c:ext>
                    </c:extLst>
                    <c:strCache>
                      <c:ptCount val="1"/>
                      <c:pt idx="0">
                        <c:v>25-Jun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'Adjusted (Sleep Score) (2)'!$A$2:$A$53</c15:sqref>
                        </c15:formulaRef>
                      </c:ext>
                    </c:extLst>
                    <c:numCache>
                      <c:formatCode>d\-mmm</c:formatCode>
                      <c:ptCount val="52"/>
                      <c:pt idx="0">
                        <c:v>45833</c:v>
                      </c:pt>
                      <c:pt idx="1">
                        <c:v>45834</c:v>
                      </c:pt>
                      <c:pt idx="2">
                        <c:v>45835</c:v>
                      </c:pt>
                      <c:pt idx="3">
                        <c:v>45836</c:v>
                      </c:pt>
                      <c:pt idx="4">
                        <c:v>45837</c:v>
                      </c:pt>
                      <c:pt idx="5">
                        <c:v>45838</c:v>
                      </c:pt>
                      <c:pt idx="6">
                        <c:v>45839</c:v>
                      </c:pt>
                      <c:pt idx="7">
                        <c:v>45840</c:v>
                      </c:pt>
                      <c:pt idx="8">
                        <c:v>45841</c:v>
                      </c:pt>
                      <c:pt idx="9">
                        <c:v>45842</c:v>
                      </c:pt>
                      <c:pt idx="10">
                        <c:v>45843</c:v>
                      </c:pt>
                      <c:pt idx="11">
                        <c:v>45844</c:v>
                      </c:pt>
                      <c:pt idx="12">
                        <c:v>45845</c:v>
                      </c:pt>
                      <c:pt idx="13">
                        <c:v>45846</c:v>
                      </c:pt>
                      <c:pt idx="14">
                        <c:v>45847</c:v>
                      </c:pt>
                      <c:pt idx="15">
                        <c:v>45848</c:v>
                      </c:pt>
                      <c:pt idx="16">
                        <c:v>45849</c:v>
                      </c:pt>
                      <c:pt idx="17">
                        <c:v>45850</c:v>
                      </c:pt>
                      <c:pt idx="18">
                        <c:v>45851</c:v>
                      </c:pt>
                      <c:pt idx="19">
                        <c:v>45852</c:v>
                      </c:pt>
                      <c:pt idx="20">
                        <c:v>45853</c:v>
                      </c:pt>
                      <c:pt idx="21">
                        <c:v>45854</c:v>
                      </c:pt>
                      <c:pt idx="22">
                        <c:v>45855</c:v>
                      </c:pt>
                      <c:pt idx="23">
                        <c:v>45856</c:v>
                      </c:pt>
                      <c:pt idx="24">
                        <c:v>45857</c:v>
                      </c:pt>
                      <c:pt idx="25">
                        <c:v>45858</c:v>
                      </c:pt>
                      <c:pt idx="26">
                        <c:v>45859</c:v>
                      </c:pt>
                      <c:pt idx="27">
                        <c:v>45860</c:v>
                      </c:pt>
                      <c:pt idx="28">
                        <c:v>45861</c:v>
                      </c:pt>
                      <c:pt idx="29">
                        <c:v>45862</c:v>
                      </c:pt>
                      <c:pt idx="30">
                        <c:v>45863</c:v>
                      </c:pt>
                      <c:pt idx="31">
                        <c:v>45864</c:v>
                      </c:pt>
                      <c:pt idx="32">
                        <c:v>45865</c:v>
                      </c:pt>
                      <c:pt idx="33">
                        <c:v>45866</c:v>
                      </c:pt>
                      <c:pt idx="34">
                        <c:v>45867</c:v>
                      </c:pt>
                      <c:pt idx="35">
                        <c:v>45868</c:v>
                      </c:pt>
                      <c:pt idx="36">
                        <c:v>45869</c:v>
                      </c:pt>
                      <c:pt idx="37">
                        <c:v>45870</c:v>
                      </c:pt>
                      <c:pt idx="38">
                        <c:v>45871</c:v>
                      </c:pt>
                      <c:pt idx="39">
                        <c:v>45872</c:v>
                      </c:pt>
                      <c:pt idx="40">
                        <c:v>45873</c:v>
                      </c:pt>
                      <c:pt idx="41">
                        <c:v>45874</c:v>
                      </c:pt>
                      <c:pt idx="42">
                        <c:v>45875</c:v>
                      </c:pt>
                      <c:pt idx="43">
                        <c:v>45876</c:v>
                      </c:pt>
                      <c:pt idx="44">
                        <c:v>45877</c:v>
                      </c:pt>
                      <c:pt idx="45">
                        <c:v>45878</c:v>
                      </c:pt>
                      <c:pt idx="46">
                        <c:v>45879</c:v>
                      </c:pt>
                      <c:pt idx="47">
                        <c:v>45880</c:v>
                      </c:pt>
                      <c:pt idx="48">
                        <c:v>45881</c:v>
                      </c:pt>
                      <c:pt idx="49">
                        <c:v>45882</c:v>
                      </c:pt>
                      <c:pt idx="50">
                        <c:v>45883</c:v>
                      </c:pt>
                      <c:pt idx="51">
                        <c:v>45884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'Adjusted (Sleep Score) (2)'!$A$2:$A$53</c15:sqref>
                        </c15:formulaRef>
                      </c:ext>
                    </c:extLst>
                    <c:numCache>
                      <c:formatCode>d\-mmm</c:formatCode>
                      <c:ptCount val="52"/>
                      <c:pt idx="0">
                        <c:v>45833</c:v>
                      </c:pt>
                      <c:pt idx="1">
                        <c:v>45834</c:v>
                      </c:pt>
                      <c:pt idx="2">
                        <c:v>45835</c:v>
                      </c:pt>
                      <c:pt idx="3">
                        <c:v>45836</c:v>
                      </c:pt>
                      <c:pt idx="4">
                        <c:v>45837</c:v>
                      </c:pt>
                      <c:pt idx="5">
                        <c:v>45838</c:v>
                      </c:pt>
                      <c:pt idx="6">
                        <c:v>45839</c:v>
                      </c:pt>
                      <c:pt idx="7">
                        <c:v>45840</c:v>
                      </c:pt>
                      <c:pt idx="8">
                        <c:v>45841</c:v>
                      </c:pt>
                      <c:pt idx="9">
                        <c:v>45842</c:v>
                      </c:pt>
                      <c:pt idx="10">
                        <c:v>45843</c:v>
                      </c:pt>
                      <c:pt idx="11">
                        <c:v>45844</c:v>
                      </c:pt>
                      <c:pt idx="12">
                        <c:v>45845</c:v>
                      </c:pt>
                      <c:pt idx="13">
                        <c:v>45846</c:v>
                      </c:pt>
                      <c:pt idx="14">
                        <c:v>45847</c:v>
                      </c:pt>
                      <c:pt idx="15">
                        <c:v>45848</c:v>
                      </c:pt>
                      <c:pt idx="16">
                        <c:v>45849</c:v>
                      </c:pt>
                      <c:pt idx="17">
                        <c:v>45850</c:v>
                      </c:pt>
                      <c:pt idx="18">
                        <c:v>45851</c:v>
                      </c:pt>
                      <c:pt idx="19">
                        <c:v>45852</c:v>
                      </c:pt>
                      <c:pt idx="20">
                        <c:v>45853</c:v>
                      </c:pt>
                      <c:pt idx="21">
                        <c:v>45854</c:v>
                      </c:pt>
                      <c:pt idx="22">
                        <c:v>45855</c:v>
                      </c:pt>
                      <c:pt idx="23">
                        <c:v>45856</c:v>
                      </c:pt>
                      <c:pt idx="24">
                        <c:v>45857</c:v>
                      </c:pt>
                      <c:pt idx="25">
                        <c:v>45858</c:v>
                      </c:pt>
                      <c:pt idx="26">
                        <c:v>45859</c:v>
                      </c:pt>
                      <c:pt idx="27">
                        <c:v>45860</c:v>
                      </c:pt>
                      <c:pt idx="28">
                        <c:v>45861</c:v>
                      </c:pt>
                      <c:pt idx="29">
                        <c:v>45862</c:v>
                      </c:pt>
                      <c:pt idx="30">
                        <c:v>45863</c:v>
                      </c:pt>
                      <c:pt idx="31">
                        <c:v>45864</c:v>
                      </c:pt>
                      <c:pt idx="32">
                        <c:v>45865</c:v>
                      </c:pt>
                      <c:pt idx="33">
                        <c:v>45866</c:v>
                      </c:pt>
                      <c:pt idx="34">
                        <c:v>45867</c:v>
                      </c:pt>
                      <c:pt idx="35">
                        <c:v>45868</c:v>
                      </c:pt>
                      <c:pt idx="36">
                        <c:v>45869</c:v>
                      </c:pt>
                      <c:pt idx="37">
                        <c:v>45870</c:v>
                      </c:pt>
                      <c:pt idx="38">
                        <c:v>45871</c:v>
                      </c:pt>
                      <c:pt idx="39">
                        <c:v>45872</c:v>
                      </c:pt>
                      <c:pt idx="40">
                        <c:v>45873</c:v>
                      </c:pt>
                      <c:pt idx="41">
                        <c:v>45874</c:v>
                      </c:pt>
                      <c:pt idx="42">
                        <c:v>45875</c:v>
                      </c:pt>
                      <c:pt idx="43">
                        <c:v>45876</c:v>
                      </c:pt>
                      <c:pt idx="44">
                        <c:v>45877</c:v>
                      </c:pt>
                      <c:pt idx="45">
                        <c:v>45878</c:v>
                      </c:pt>
                      <c:pt idx="46">
                        <c:v>45879</c:v>
                      </c:pt>
                      <c:pt idx="47">
                        <c:v>45880</c:v>
                      </c:pt>
                      <c:pt idx="48">
                        <c:v>45881</c:v>
                      </c:pt>
                      <c:pt idx="49">
                        <c:v>45882</c:v>
                      </c:pt>
                      <c:pt idx="50">
                        <c:v>45883</c:v>
                      </c:pt>
                      <c:pt idx="51">
                        <c:v>45884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25E-4A0E-A936-7D3308A0FB4F}"/>
                  </c:ext>
                </c:extLst>
              </c15:ser>
            </c15:filteredLineSeries>
          </c:ext>
        </c:extLst>
      </c:lineChart>
      <c:dateAx>
        <c:axId val="19282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8127"/>
        <c:crosses val="autoZero"/>
        <c:auto val="1"/>
        <c:lblOffset val="100"/>
        <c:baseTimeUnit val="days"/>
      </c:dateAx>
      <c:valAx>
        <c:axId val="1928298127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52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Sleep Data (Moving 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Hours)'!$G$2:$G$53</c:f>
              <c:numCache>
                <c:formatCode>0.0</c:formatCode>
                <c:ptCount val="52"/>
                <c:pt idx="1">
                  <c:v>7.0000000000000284E-2</c:v>
                </c:pt>
                <c:pt idx="2">
                  <c:v>1</c:v>
                </c:pt>
                <c:pt idx="3">
                  <c:v>2.0299999999999994</c:v>
                </c:pt>
                <c:pt idx="4">
                  <c:v>0.23000000000000043</c:v>
                </c:pt>
                <c:pt idx="5">
                  <c:v>0.12000000000000011</c:v>
                </c:pt>
                <c:pt idx="6">
                  <c:v>1.8500000000000005</c:v>
                </c:pt>
                <c:pt idx="7">
                  <c:v>1.17</c:v>
                </c:pt>
                <c:pt idx="8">
                  <c:v>6.0000000000000497E-2</c:v>
                </c:pt>
                <c:pt idx="9">
                  <c:v>0.32000000000000028</c:v>
                </c:pt>
                <c:pt idx="10">
                  <c:v>0.29999999999999982</c:v>
                </c:pt>
                <c:pt idx="11">
                  <c:v>4.9999999999999822E-2</c:v>
                </c:pt>
                <c:pt idx="12">
                  <c:v>0.62999999999999901</c:v>
                </c:pt>
                <c:pt idx="13">
                  <c:v>1.7499999999999991</c:v>
                </c:pt>
                <c:pt idx="14">
                  <c:v>0.51999999999999957</c:v>
                </c:pt>
                <c:pt idx="15">
                  <c:v>0.42999999999999972</c:v>
                </c:pt>
                <c:pt idx="16">
                  <c:v>0.37999999999999989</c:v>
                </c:pt>
                <c:pt idx="17">
                  <c:v>0.12000000000000011</c:v>
                </c:pt>
                <c:pt idx="18">
                  <c:v>0.25999999999999979</c:v>
                </c:pt>
                <c:pt idx="19">
                  <c:v>1.1000000000000005</c:v>
                </c:pt>
                <c:pt idx="20">
                  <c:v>1.5300000000000002</c:v>
                </c:pt>
                <c:pt idx="21">
                  <c:v>1.3199999999999994</c:v>
                </c:pt>
                <c:pt idx="22">
                  <c:v>1.4699999999999989</c:v>
                </c:pt>
                <c:pt idx="23">
                  <c:v>1.0199999999999996</c:v>
                </c:pt>
                <c:pt idx="24">
                  <c:v>0.1899999999999995</c:v>
                </c:pt>
                <c:pt idx="25">
                  <c:v>0.26000000000000068</c:v>
                </c:pt>
                <c:pt idx="26">
                  <c:v>2.17</c:v>
                </c:pt>
                <c:pt idx="27">
                  <c:v>1.1500000000000004</c:v>
                </c:pt>
                <c:pt idx="28">
                  <c:v>0.79999999999999982</c:v>
                </c:pt>
                <c:pt idx="29">
                  <c:v>0.67999999999999972</c:v>
                </c:pt>
                <c:pt idx="30">
                  <c:v>4.9999999999999822E-2</c:v>
                </c:pt>
                <c:pt idx="31">
                  <c:v>0.79999999999999982</c:v>
                </c:pt>
                <c:pt idx="32">
                  <c:v>0.25</c:v>
                </c:pt>
                <c:pt idx="33">
                  <c:v>0.75999999999999979</c:v>
                </c:pt>
                <c:pt idx="34">
                  <c:v>0.29000000000000004</c:v>
                </c:pt>
                <c:pt idx="35">
                  <c:v>0.53000000000000025</c:v>
                </c:pt>
                <c:pt idx="36">
                  <c:v>1</c:v>
                </c:pt>
                <c:pt idx="37">
                  <c:v>0.23000000000000043</c:v>
                </c:pt>
                <c:pt idx="38">
                  <c:v>0.38999999999999968</c:v>
                </c:pt>
                <c:pt idx="39">
                  <c:v>0.15000000000000036</c:v>
                </c:pt>
                <c:pt idx="40">
                  <c:v>0.45000000000000018</c:v>
                </c:pt>
                <c:pt idx="41">
                  <c:v>1.6300000000000008</c:v>
                </c:pt>
                <c:pt idx="42">
                  <c:v>1.4700000000000006</c:v>
                </c:pt>
                <c:pt idx="43">
                  <c:v>0.96</c:v>
                </c:pt>
                <c:pt idx="44">
                  <c:v>0.20999999999999996</c:v>
                </c:pt>
                <c:pt idx="45">
                  <c:v>5.0000000000000711E-2</c:v>
                </c:pt>
                <c:pt idx="46">
                  <c:v>6.9999999999999396E-2</c:v>
                </c:pt>
                <c:pt idx="47">
                  <c:v>0.25</c:v>
                </c:pt>
                <c:pt idx="48">
                  <c:v>1.4500000000000002</c:v>
                </c:pt>
                <c:pt idx="49">
                  <c:v>0.37999999999999989</c:v>
                </c:pt>
                <c:pt idx="50">
                  <c:v>0.80999999999999961</c:v>
                </c:pt>
                <c:pt idx="51">
                  <c:v>0.80999999999999961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169-45ED-A41C-9734B88B57EB}"/>
            </c:ext>
          </c:extLst>
        </c:ser>
        <c:ser>
          <c:idx val="9"/>
          <c:order val="1"/>
          <c:tx>
            <c:strRef>
              <c:f>'Adjusted (Sleep Data Hours)'!$H$2</c:f>
              <c:strCache>
                <c:ptCount val="1"/>
                <c:pt idx="0">
                  <c:v>0.7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Hours)'!$H$2:$H$53</c:f>
              <c:numCache>
                <c:formatCode>0.0</c:formatCode>
                <c:ptCount val="52"/>
                <c:pt idx="0">
                  <c:v>0.70529411764705907</c:v>
                </c:pt>
                <c:pt idx="1">
                  <c:v>0.70529411764705907</c:v>
                </c:pt>
                <c:pt idx="2">
                  <c:v>0.70529411764705907</c:v>
                </c:pt>
                <c:pt idx="3">
                  <c:v>0.70529411764705907</c:v>
                </c:pt>
                <c:pt idx="4">
                  <c:v>0.70529411764705907</c:v>
                </c:pt>
                <c:pt idx="5">
                  <c:v>0.70529411764705907</c:v>
                </c:pt>
                <c:pt idx="6">
                  <c:v>0.70529411764705907</c:v>
                </c:pt>
                <c:pt idx="7">
                  <c:v>0.70529411764705907</c:v>
                </c:pt>
                <c:pt idx="8">
                  <c:v>0.70529411764705907</c:v>
                </c:pt>
                <c:pt idx="9">
                  <c:v>0.70529411764705907</c:v>
                </c:pt>
                <c:pt idx="10">
                  <c:v>0.70529411764705907</c:v>
                </c:pt>
                <c:pt idx="11">
                  <c:v>0.70529411764705907</c:v>
                </c:pt>
                <c:pt idx="12">
                  <c:v>0.70529411764705907</c:v>
                </c:pt>
                <c:pt idx="13">
                  <c:v>0.70529411764705907</c:v>
                </c:pt>
                <c:pt idx="14">
                  <c:v>0.70529411764705907</c:v>
                </c:pt>
                <c:pt idx="15">
                  <c:v>0.70529411764705907</c:v>
                </c:pt>
                <c:pt idx="16">
                  <c:v>0.70529411764705907</c:v>
                </c:pt>
                <c:pt idx="17">
                  <c:v>0.70529411764705907</c:v>
                </c:pt>
                <c:pt idx="18">
                  <c:v>0.70529411764705907</c:v>
                </c:pt>
                <c:pt idx="19">
                  <c:v>0.70529411764705907</c:v>
                </c:pt>
                <c:pt idx="20">
                  <c:v>0.70529411764705907</c:v>
                </c:pt>
                <c:pt idx="21">
                  <c:v>0.70529411764705907</c:v>
                </c:pt>
                <c:pt idx="22">
                  <c:v>0.70529411764705907</c:v>
                </c:pt>
                <c:pt idx="23">
                  <c:v>0.70529411764705907</c:v>
                </c:pt>
                <c:pt idx="24">
                  <c:v>0.70529411764705907</c:v>
                </c:pt>
                <c:pt idx="25">
                  <c:v>0.70529411764705907</c:v>
                </c:pt>
                <c:pt idx="26">
                  <c:v>0.70529411764705907</c:v>
                </c:pt>
                <c:pt idx="27">
                  <c:v>0.70529411764705907</c:v>
                </c:pt>
                <c:pt idx="28">
                  <c:v>0.70529411764705907</c:v>
                </c:pt>
                <c:pt idx="29">
                  <c:v>0.70529411764705907</c:v>
                </c:pt>
                <c:pt idx="30">
                  <c:v>0.70529411764705907</c:v>
                </c:pt>
                <c:pt idx="31">
                  <c:v>0.70529411764705907</c:v>
                </c:pt>
                <c:pt idx="32">
                  <c:v>0.70529411764705907</c:v>
                </c:pt>
                <c:pt idx="33">
                  <c:v>0.70529411764705907</c:v>
                </c:pt>
                <c:pt idx="34">
                  <c:v>0.70529411764705907</c:v>
                </c:pt>
                <c:pt idx="35">
                  <c:v>0.70529411764705907</c:v>
                </c:pt>
                <c:pt idx="36">
                  <c:v>0.70529411764705907</c:v>
                </c:pt>
                <c:pt idx="37">
                  <c:v>0.70529411764705907</c:v>
                </c:pt>
                <c:pt idx="38">
                  <c:v>0.70529411764705907</c:v>
                </c:pt>
                <c:pt idx="39">
                  <c:v>0.70529411764705907</c:v>
                </c:pt>
                <c:pt idx="40">
                  <c:v>0.70529411764705907</c:v>
                </c:pt>
                <c:pt idx="41">
                  <c:v>0.70529411764705907</c:v>
                </c:pt>
                <c:pt idx="42">
                  <c:v>0.70529411764705907</c:v>
                </c:pt>
                <c:pt idx="43">
                  <c:v>0.70529411764705907</c:v>
                </c:pt>
                <c:pt idx="44">
                  <c:v>0.70529411764705907</c:v>
                </c:pt>
                <c:pt idx="45">
                  <c:v>0.70529411764705907</c:v>
                </c:pt>
                <c:pt idx="46">
                  <c:v>0.70529411764705907</c:v>
                </c:pt>
                <c:pt idx="47">
                  <c:v>0.70529411764705907</c:v>
                </c:pt>
                <c:pt idx="48">
                  <c:v>0.70529411764705907</c:v>
                </c:pt>
                <c:pt idx="49">
                  <c:v>0.70529411764705907</c:v>
                </c:pt>
                <c:pt idx="50">
                  <c:v>0.70529411764705907</c:v>
                </c:pt>
                <c:pt idx="51">
                  <c:v>0.70529411764705907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169-45ED-A41C-9734B88B57EB}"/>
            </c:ext>
          </c:extLst>
        </c:ser>
        <c:ser>
          <c:idx val="10"/>
          <c:order val="2"/>
          <c:tx>
            <c:strRef>
              <c:f>'Adjusted (Sleep Data Hours)'!$I$2</c:f>
              <c:strCache>
                <c:ptCount val="1"/>
                <c:pt idx="0">
                  <c:v>0.0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Hours)'!$I$2:$I$53</c:f>
              <c:numCache>
                <c:formatCode>0.0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169-45ED-A41C-9734B88B57EB}"/>
            </c:ext>
          </c:extLst>
        </c:ser>
        <c:ser>
          <c:idx val="11"/>
          <c:order val="3"/>
          <c:tx>
            <c:strRef>
              <c:f>'Adjusted (Sleep Data Hours)'!$J$2</c:f>
              <c:strCache>
                <c:ptCount val="1"/>
                <c:pt idx="0">
                  <c:v>2.3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Hours)'!$J$2:$J$53</c:f>
              <c:numCache>
                <c:formatCode>0.0</c:formatCode>
                <c:ptCount val="52"/>
                <c:pt idx="0">
                  <c:v>2.3063117647058831</c:v>
                </c:pt>
                <c:pt idx="1">
                  <c:v>2.3063117647058831</c:v>
                </c:pt>
                <c:pt idx="2">
                  <c:v>2.3063117647058831</c:v>
                </c:pt>
                <c:pt idx="3">
                  <c:v>2.3063117647058831</c:v>
                </c:pt>
                <c:pt idx="4">
                  <c:v>2.3063117647058831</c:v>
                </c:pt>
                <c:pt idx="5">
                  <c:v>2.3063117647058831</c:v>
                </c:pt>
                <c:pt idx="6">
                  <c:v>2.3063117647058831</c:v>
                </c:pt>
                <c:pt idx="7">
                  <c:v>2.3063117647058831</c:v>
                </c:pt>
                <c:pt idx="8">
                  <c:v>2.3063117647058831</c:v>
                </c:pt>
                <c:pt idx="9">
                  <c:v>2.3063117647058831</c:v>
                </c:pt>
                <c:pt idx="10">
                  <c:v>2.3063117647058831</c:v>
                </c:pt>
                <c:pt idx="11">
                  <c:v>2.3063117647058831</c:v>
                </c:pt>
                <c:pt idx="12">
                  <c:v>2.3063117647058831</c:v>
                </c:pt>
                <c:pt idx="13">
                  <c:v>2.3063117647058831</c:v>
                </c:pt>
                <c:pt idx="14">
                  <c:v>2.3063117647058831</c:v>
                </c:pt>
                <c:pt idx="15">
                  <c:v>2.3063117647058831</c:v>
                </c:pt>
                <c:pt idx="16">
                  <c:v>2.3063117647058831</c:v>
                </c:pt>
                <c:pt idx="17">
                  <c:v>2.3063117647058831</c:v>
                </c:pt>
                <c:pt idx="18">
                  <c:v>2.3063117647058831</c:v>
                </c:pt>
                <c:pt idx="19">
                  <c:v>2.3063117647058831</c:v>
                </c:pt>
                <c:pt idx="20">
                  <c:v>2.3063117647058831</c:v>
                </c:pt>
                <c:pt idx="21">
                  <c:v>2.3063117647058831</c:v>
                </c:pt>
                <c:pt idx="22">
                  <c:v>2.3063117647058831</c:v>
                </c:pt>
                <c:pt idx="23">
                  <c:v>2.3063117647058831</c:v>
                </c:pt>
                <c:pt idx="24">
                  <c:v>2.3063117647058831</c:v>
                </c:pt>
                <c:pt idx="25">
                  <c:v>2.3063117647058831</c:v>
                </c:pt>
                <c:pt idx="26">
                  <c:v>2.3063117647058831</c:v>
                </c:pt>
                <c:pt idx="27">
                  <c:v>2.3063117647058831</c:v>
                </c:pt>
                <c:pt idx="28">
                  <c:v>2.3063117647058831</c:v>
                </c:pt>
                <c:pt idx="29">
                  <c:v>2.3063117647058831</c:v>
                </c:pt>
                <c:pt idx="30">
                  <c:v>2.3063117647058831</c:v>
                </c:pt>
                <c:pt idx="31">
                  <c:v>2.3063117647058831</c:v>
                </c:pt>
                <c:pt idx="32">
                  <c:v>2.3063117647058831</c:v>
                </c:pt>
                <c:pt idx="33">
                  <c:v>2.3063117647058831</c:v>
                </c:pt>
                <c:pt idx="34">
                  <c:v>2.3063117647058831</c:v>
                </c:pt>
                <c:pt idx="35">
                  <c:v>2.3063117647058831</c:v>
                </c:pt>
                <c:pt idx="36">
                  <c:v>2.3063117647058831</c:v>
                </c:pt>
                <c:pt idx="37">
                  <c:v>2.3063117647058831</c:v>
                </c:pt>
                <c:pt idx="38">
                  <c:v>2.3063117647058831</c:v>
                </c:pt>
                <c:pt idx="39">
                  <c:v>2.3063117647058831</c:v>
                </c:pt>
                <c:pt idx="40">
                  <c:v>2.3063117647058831</c:v>
                </c:pt>
                <c:pt idx="41">
                  <c:v>2.3063117647058831</c:v>
                </c:pt>
                <c:pt idx="42">
                  <c:v>2.3063117647058831</c:v>
                </c:pt>
                <c:pt idx="43">
                  <c:v>2.3063117647058831</c:v>
                </c:pt>
                <c:pt idx="44">
                  <c:v>2.3063117647058831</c:v>
                </c:pt>
                <c:pt idx="45">
                  <c:v>2.3063117647058831</c:v>
                </c:pt>
                <c:pt idx="46">
                  <c:v>2.3063117647058831</c:v>
                </c:pt>
                <c:pt idx="47">
                  <c:v>2.3063117647058831</c:v>
                </c:pt>
                <c:pt idx="48">
                  <c:v>2.3063117647058831</c:v>
                </c:pt>
                <c:pt idx="49">
                  <c:v>2.3063117647058831</c:v>
                </c:pt>
                <c:pt idx="50">
                  <c:v>2.3063117647058831</c:v>
                </c:pt>
                <c:pt idx="51">
                  <c:v>2.3063117647058831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169-45ED-A41C-9734B88B57EB}"/>
            </c:ext>
          </c:extLst>
        </c:ser>
        <c:ser>
          <c:idx val="12"/>
          <c:order val="4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Hours)'!$G$2:$G$53</c:f>
              <c:numCache>
                <c:formatCode>0.0</c:formatCode>
                <c:ptCount val="52"/>
                <c:pt idx="1">
                  <c:v>7.0000000000000284E-2</c:v>
                </c:pt>
                <c:pt idx="2">
                  <c:v>1</c:v>
                </c:pt>
                <c:pt idx="3">
                  <c:v>2.0299999999999994</c:v>
                </c:pt>
                <c:pt idx="4">
                  <c:v>0.23000000000000043</c:v>
                </c:pt>
                <c:pt idx="5">
                  <c:v>0.12000000000000011</c:v>
                </c:pt>
                <c:pt idx="6">
                  <c:v>1.8500000000000005</c:v>
                </c:pt>
                <c:pt idx="7">
                  <c:v>1.17</c:v>
                </c:pt>
                <c:pt idx="8">
                  <c:v>6.0000000000000497E-2</c:v>
                </c:pt>
                <c:pt idx="9">
                  <c:v>0.32000000000000028</c:v>
                </c:pt>
                <c:pt idx="10">
                  <c:v>0.29999999999999982</c:v>
                </c:pt>
                <c:pt idx="11">
                  <c:v>4.9999999999999822E-2</c:v>
                </c:pt>
                <c:pt idx="12">
                  <c:v>0.62999999999999901</c:v>
                </c:pt>
                <c:pt idx="13">
                  <c:v>1.7499999999999991</c:v>
                </c:pt>
                <c:pt idx="14">
                  <c:v>0.51999999999999957</c:v>
                </c:pt>
                <c:pt idx="15">
                  <c:v>0.42999999999999972</c:v>
                </c:pt>
                <c:pt idx="16">
                  <c:v>0.37999999999999989</c:v>
                </c:pt>
                <c:pt idx="17">
                  <c:v>0.12000000000000011</c:v>
                </c:pt>
                <c:pt idx="18">
                  <c:v>0.25999999999999979</c:v>
                </c:pt>
                <c:pt idx="19">
                  <c:v>1.1000000000000005</c:v>
                </c:pt>
                <c:pt idx="20">
                  <c:v>1.5300000000000002</c:v>
                </c:pt>
                <c:pt idx="21">
                  <c:v>1.3199999999999994</c:v>
                </c:pt>
                <c:pt idx="22">
                  <c:v>1.4699999999999989</c:v>
                </c:pt>
                <c:pt idx="23">
                  <c:v>1.0199999999999996</c:v>
                </c:pt>
                <c:pt idx="24">
                  <c:v>0.1899999999999995</c:v>
                </c:pt>
                <c:pt idx="25">
                  <c:v>0.26000000000000068</c:v>
                </c:pt>
                <c:pt idx="26">
                  <c:v>2.17</c:v>
                </c:pt>
                <c:pt idx="27">
                  <c:v>1.1500000000000004</c:v>
                </c:pt>
                <c:pt idx="28">
                  <c:v>0.79999999999999982</c:v>
                </c:pt>
                <c:pt idx="29">
                  <c:v>0.67999999999999972</c:v>
                </c:pt>
                <c:pt idx="30">
                  <c:v>4.9999999999999822E-2</c:v>
                </c:pt>
                <c:pt idx="31">
                  <c:v>0.79999999999999982</c:v>
                </c:pt>
                <c:pt idx="32">
                  <c:v>0.25</c:v>
                </c:pt>
                <c:pt idx="33">
                  <c:v>0.75999999999999979</c:v>
                </c:pt>
                <c:pt idx="34">
                  <c:v>0.29000000000000004</c:v>
                </c:pt>
                <c:pt idx="35">
                  <c:v>0.53000000000000025</c:v>
                </c:pt>
                <c:pt idx="36">
                  <c:v>1</c:v>
                </c:pt>
                <c:pt idx="37">
                  <c:v>0.23000000000000043</c:v>
                </c:pt>
                <c:pt idx="38">
                  <c:v>0.38999999999999968</c:v>
                </c:pt>
                <c:pt idx="39">
                  <c:v>0.15000000000000036</c:v>
                </c:pt>
                <c:pt idx="40">
                  <c:v>0.45000000000000018</c:v>
                </c:pt>
                <c:pt idx="41">
                  <c:v>1.6300000000000008</c:v>
                </c:pt>
                <c:pt idx="42">
                  <c:v>1.4700000000000006</c:v>
                </c:pt>
                <c:pt idx="43">
                  <c:v>0.96</c:v>
                </c:pt>
                <c:pt idx="44">
                  <c:v>0.20999999999999996</c:v>
                </c:pt>
                <c:pt idx="45">
                  <c:v>5.0000000000000711E-2</c:v>
                </c:pt>
                <c:pt idx="46">
                  <c:v>6.9999999999999396E-2</c:v>
                </c:pt>
                <c:pt idx="47">
                  <c:v>0.25</c:v>
                </c:pt>
                <c:pt idx="48">
                  <c:v>1.4500000000000002</c:v>
                </c:pt>
                <c:pt idx="49">
                  <c:v>0.37999999999999989</c:v>
                </c:pt>
                <c:pt idx="50">
                  <c:v>0.80999999999999961</c:v>
                </c:pt>
                <c:pt idx="51">
                  <c:v>0.80999999999999961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169-45ED-A41C-9734B88B57EB}"/>
            </c:ext>
          </c:extLst>
        </c:ser>
        <c:ser>
          <c:idx val="13"/>
          <c:order val="5"/>
          <c:tx>
            <c:strRef>
              <c:f>'Adjusted (Sleep Data Hours)'!$H$2</c:f>
              <c:strCache>
                <c:ptCount val="1"/>
                <c:pt idx="0">
                  <c:v>0.7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Hours)'!$H$2:$H$53</c:f>
              <c:numCache>
                <c:formatCode>0.0</c:formatCode>
                <c:ptCount val="52"/>
                <c:pt idx="0">
                  <c:v>0.70529411764705907</c:v>
                </c:pt>
                <c:pt idx="1">
                  <c:v>0.70529411764705907</c:v>
                </c:pt>
                <c:pt idx="2">
                  <c:v>0.70529411764705907</c:v>
                </c:pt>
                <c:pt idx="3">
                  <c:v>0.70529411764705907</c:v>
                </c:pt>
                <c:pt idx="4">
                  <c:v>0.70529411764705907</c:v>
                </c:pt>
                <c:pt idx="5">
                  <c:v>0.70529411764705907</c:v>
                </c:pt>
                <c:pt idx="6">
                  <c:v>0.70529411764705907</c:v>
                </c:pt>
                <c:pt idx="7">
                  <c:v>0.70529411764705907</c:v>
                </c:pt>
                <c:pt idx="8">
                  <c:v>0.70529411764705907</c:v>
                </c:pt>
                <c:pt idx="9">
                  <c:v>0.70529411764705907</c:v>
                </c:pt>
                <c:pt idx="10">
                  <c:v>0.70529411764705907</c:v>
                </c:pt>
                <c:pt idx="11">
                  <c:v>0.70529411764705907</c:v>
                </c:pt>
                <c:pt idx="12">
                  <c:v>0.70529411764705907</c:v>
                </c:pt>
                <c:pt idx="13">
                  <c:v>0.70529411764705907</c:v>
                </c:pt>
                <c:pt idx="14">
                  <c:v>0.70529411764705907</c:v>
                </c:pt>
                <c:pt idx="15">
                  <c:v>0.70529411764705907</c:v>
                </c:pt>
                <c:pt idx="16">
                  <c:v>0.70529411764705907</c:v>
                </c:pt>
                <c:pt idx="17">
                  <c:v>0.70529411764705907</c:v>
                </c:pt>
                <c:pt idx="18">
                  <c:v>0.70529411764705907</c:v>
                </c:pt>
                <c:pt idx="19">
                  <c:v>0.70529411764705907</c:v>
                </c:pt>
                <c:pt idx="20">
                  <c:v>0.70529411764705907</c:v>
                </c:pt>
                <c:pt idx="21">
                  <c:v>0.70529411764705907</c:v>
                </c:pt>
                <c:pt idx="22">
                  <c:v>0.70529411764705907</c:v>
                </c:pt>
                <c:pt idx="23">
                  <c:v>0.70529411764705907</c:v>
                </c:pt>
                <c:pt idx="24">
                  <c:v>0.70529411764705907</c:v>
                </c:pt>
                <c:pt idx="25">
                  <c:v>0.70529411764705907</c:v>
                </c:pt>
                <c:pt idx="26">
                  <c:v>0.70529411764705907</c:v>
                </c:pt>
                <c:pt idx="27">
                  <c:v>0.70529411764705907</c:v>
                </c:pt>
                <c:pt idx="28">
                  <c:v>0.70529411764705907</c:v>
                </c:pt>
                <c:pt idx="29">
                  <c:v>0.70529411764705907</c:v>
                </c:pt>
                <c:pt idx="30">
                  <c:v>0.70529411764705907</c:v>
                </c:pt>
                <c:pt idx="31">
                  <c:v>0.70529411764705907</c:v>
                </c:pt>
                <c:pt idx="32">
                  <c:v>0.70529411764705907</c:v>
                </c:pt>
                <c:pt idx="33">
                  <c:v>0.70529411764705907</c:v>
                </c:pt>
                <c:pt idx="34">
                  <c:v>0.70529411764705907</c:v>
                </c:pt>
                <c:pt idx="35">
                  <c:v>0.70529411764705907</c:v>
                </c:pt>
                <c:pt idx="36">
                  <c:v>0.70529411764705907</c:v>
                </c:pt>
                <c:pt idx="37">
                  <c:v>0.70529411764705907</c:v>
                </c:pt>
                <c:pt idx="38">
                  <c:v>0.70529411764705907</c:v>
                </c:pt>
                <c:pt idx="39">
                  <c:v>0.70529411764705907</c:v>
                </c:pt>
                <c:pt idx="40">
                  <c:v>0.70529411764705907</c:v>
                </c:pt>
                <c:pt idx="41">
                  <c:v>0.70529411764705907</c:v>
                </c:pt>
                <c:pt idx="42">
                  <c:v>0.70529411764705907</c:v>
                </c:pt>
                <c:pt idx="43">
                  <c:v>0.70529411764705907</c:v>
                </c:pt>
                <c:pt idx="44">
                  <c:v>0.70529411764705907</c:v>
                </c:pt>
                <c:pt idx="45">
                  <c:v>0.70529411764705907</c:v>
                </c:pt>
                <c:pt idx="46">
                  <c:v>0.70529411764705907</c:v>
                </c:pt>
                <c:pt idx="47">
                  <c:v>0.70529411764705907</c:v>
                </c:pt>
                <c:pt idx="48">
                  <c:v>0.70529411764705907</c:v>
                </c:pt>
                <c:pt idx="49">
                  <c:v>0.70529411764705907</c:v>
                </c:pt>
                <c:pt idx="50">
                  <c:v>0.70529411764705907</c:v>
                </c:pt>
                <c:pt idx="51">
                  <c:v>0.70529411764705907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169-45ED-A41C-9734B88B57EB}"/>
            </c:ext>
          </c:extLst>
        </c:ser>
        <c:ser>
          <c:idx val="14"/>
          <c:order val="6"/>
          <c:tx>
            <c:strRef>
              <c:f>'Adjusted (Sleep Data Hours)'!$I$2</c:f>
              <c:strCache>
                <c:ptCount val="1"/>
                <c:pt idx="0">
                  <c:v>0.0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Hours)'!$I$2:$I$53</c:f>
              <c:numCache>
                <c:formatCode>0.0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169-45ED-A41C-9734B88B57EB}"/>
            </c:ext>
          </c:extLst>
        </c:ser>
        <c:ser>
          <c:idx val="15"/>
          <c:order val="7"/>
          <c:tx>
            <c:strRef>
              <c:f>'Adjusted (Sleep Data Hours)'!$J$2</c:f>
              <c:strCache>
                <c:ptCount val="1"/>
                <c:pt idx="0">
                  <c:v>2.3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Hours)'!$J$2:$J$53</c:f>
              <c:numCache>
                <c:formatCode>0.0</c:formatCode>
                <c:ptCount val="52"/>
                <c:pt idx="0">
                  <c:v>2.3063117647058831</c:v>
                </c:pt>
                <c:pt idx="1">
                  <c:v>2.3063117647058831</c:v>
                </c:pt>
                <c:pt idx="2">
                  <c:v>2.3063117647058831</c:v>
                </c:pt>
                <c:pt idx="3">
                  <c:v>2.3063117647058831</c:v>
                </c:pt>
                <c:pt idx="4">
                  <c:v>2.3063117647058831</c:v>
                </c:pt>
                <c:pt idx="5">
                  <c:v>2.3063117647058831</c:v>
                </c:pt>
                <c:pt idx="6">
                  <c:v>2.3063117647058831</c:v>
                </c:pt>
                <c:pt idx="7">
                  <c:v>2.3063117647058831</c:v>
                </c:pt>
                <c:pt idx="8">
                  <c:v>2.3063117647058831</c:v>
                </c:pt>
                <c:pt idx="9">
                  <c:v>2.3063117647058831</c:v>
                </c:pt>
                <c:pt idx="10">
                  <c:v>2.3063117647058831</c:v>
                </c:pt>
                <c:pt idx="11">
                  <c:v>2.3063117647058831</c:v>
                </c:pt>
                <c:pt idx="12">
                  <c:v>2.3063117647058831</c:v>
                </c:pt>
                <c:pt idx="13">
                  <c:v>2.3063117647058831</c:v>
                </c:pt>
                <c:pt idx="14">
                  <c:v>2.3063117647058831</c:v>
                </c:pt>
                <c:pt idx="15">
                  <c:v>2.3063117647058831</c:v>
                </c:pt>
                <c:pt idx="16">
                  <c:v>2.3063117647058831</c:v>
                </c:pt>
                <c:pt idx="17">
                  <c:v>2.3063117647058831</c:v>
                </c:pt>
                <c:pt idx="18">
                  <c:v>2.3063117647058831</c:v>
                </c:pt>
                <c:pt idx="19">
                  <c:v>2.3063117647058831</c:v>
                </c:pt>
                <c:pt idx="20">
                  <c:v>2.3063117647058831</c:v>
                </c:pt>
                <c:pt idx="21">
                  <c:v>2.3063117647058831</c:v>
                </c:pt>
                <c:pt idx="22">
                  <c:v>2.3063117647058831</c:v>
                </c:pt>
                <c:pt idx="23">
                  <c:v>2.3063117647058831</c:v>
                </c:pt>
                <c:pt idx="24">
                  <c:v>2.3063117647058831</c:v>
                </c:pt>
                <c:pt idx="25">
                  <c:v>2.3063117647058831</c:v>
                </c:pt>
                <c:pt idx="26">
                  <c:v>2.3063117647058831</c:v>
                </c:pt>
                <c:pt idx="27">
                  <c:v>2.3063117647058831</c:v>
                </c:pt>
                <c:pt idx="28">
                  <c:v>2.3063117647058831</c:v>
                </c:pt>
                <c:pt idx="29">
                  <c:v>2.3063117647058831</c:v>
                </c:pt>
                <c:pt idx="30">
                  <c:v>2.3063117647058831</c:v>
                </c:pt>
                <c:pt idx="31">
                  <c:v>2.3063117647058831</c:v>
                </c:pt>
                <c:pt idx="32">
                  <c:v>2.3063117647058831</c:v>
                </c:pt>
                <c:pt idx="33">
                  <c:v>2.3063117647058831</c:v>
                </c:pt>
                <c:pt idx="34">
                  <c:v>2.3063117647058831</c:v>
                </c:pt>
                <c:pt idx="35">
                  <c:v>2.3063117647058831</c:v>
                </c:pt>
                <c:pt idx="36">
                  <c:v>2.3063117647058831</c:v>
                </c:pt>
                <c:pt idx="37">
                  <c:v>2.3063117647058831</c:v>
                </c:pt>
                <c:pt idx="38">
                  <c:v>2.3063117647058831</c:v>
                </c:pt>
                <c:pt idx="39">
                  <c:v>2.3063117647058831</c:v>
                </c:pt>
                <c:pt idx="40">
                  <c:v>2.3063117647058831</c:v>
                </c:pt>
                <c:pt idx="41">
                  <c:v>2.3063117647058831</c:v>
                </c:pt>
                <c:pt idx="42">
                  <c:v>2.3063117647058831</c:v>
                </c:pt>
                <c:pt idx="43">
                  <c:v>2.3063117647058831</c:v>
                </c:pt>
                <c:pt idx="44">
                  <c:v>2.3063117647058831</c:v>
                </c:pt>
                <c:pt idx="45">
                  <c:v>2.3063117647058831</c:v>
                </c:pt>
                <c:pt idx="46">
                  <c:v>2.3063117647058831</c:v>
                </c:pt>
                <c:pt idx="47">
                  <c:v>2.3063117647058831</c:v>
                </c:pt>
                <c:pt idx="48">
                  <c:v>2.3063117647058831</c:v>
                </c:pt>
                <c:pt idx="49">
                  <c:v>2.3063117647058831</c:v>
                </c:pt>
                <c:pt idx="50">
                  <c:v>2.3063117647058831</c:v>
                </c:pt>
                <c:pt idx="51">
                  <c:v>2.3063117647058831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169-45ED-A41C-9734B88B57EB}"/>
            </c:ext>
          </c:extLst>
        </c:ser>
        <c:ser>
          <c:idx val="4"/>
          <c:order val="8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Hours)'!$G$2:$G$53</c:f>
              <c:numCache>
                <c:formatCode>0.0</c:formatCode>
                <c:ptCount val="52"/>
                <c:pt idx="1">
                  <c:v>7.0000000000000284E-2</c:v>
                </c:pt>
                <c:pt idx="2">
                  <c:v>1</c:v>
                </c:pt>
                <c:pt idx="3">
                  <c:v>2.0299999999999994</c:v>
                </c:pt>
                <c:pt idx="4">
                  <c:v>0.23000000000000043</c:v>
                </c:pt>
                <c:pt idx="5">
                  <c:v>0.12000000000000011</c:v>
                </c:pt>
                <c:pt idx="6">
                  <c:v>1.8500000000000005</c:v>
                </c:pt>
                <c:pt idx="7">
                  <c:v>1.17</c:v>
                </c:pt>
                <c:pt idx="8">
                  <c:v>6.0000000000000497E-2</c:v>
                </c:pt>
                <c:pt idx="9">
                  <c:v>0.32000000000000028</c:v>
                </c:pt>
                <c:pt idx="10">
                  <c:v>0.29999999999999982</c:v>
                </c:pt>
                <c:pt idx="11">
                  <c:v>4.9999999999999822E-2</c:v>
                </c:pt>
                <c:pt idx="12">
                  <c:v>0.62999999999999901</c:v>
                </c:pt>
                <c:pt idx="13">
                  <c:v>1.7499999999999991</c:v>
                </c:pt>
                <c:pt idx="14">
                  <c:v>0.51999999999999957</c:v>
                </c:pt>
                <c:pt idx="15">
                  <c:v>0.42999999999999972</c:v>
                </c:pt>
                <c:pt idx="16">
                  <c:v>0.37999999999999989</c:v>
                </c:pt>
                <c:pt idx="17">
                  <c:v>0.12000000000000011</c:v>
                </c:pt>
                <c:pt idx="18">
                  <c:v>0.25999999999999979</c:v>
                </c:pt>
                <c:pt idx="19">
                  <c:v>1.1000000000000005</c:v>
                </c:pt>
                <c:pt idx="20">
                  <c:v>1.5300000000000002</c:v>
                </c:pt>
                <c:pt idx="21">
                  <c:v>1.3199999999999994</c:v>
                </c:pt>
                <c:pt idx="22">
                  <c:v>1.4699999999999989</c:v>
                </c:pt>
                <c:pt idx="23">
                  <c:v>1.0199999999999996</c:v>
                </c:pt>
                <c:pt idx="24">
                  <c:v>0.1899999999999995</c:v>
                </c:pt>
                <c:pt idx="25">
                  <c:v>0.26000000000000068</c:v>
                </c:pt>
                <c:pt idx="26">
                  <c:v>2.17</c:v>
                </c:pt>
                <c:pt idx="27">
                  <c:v>1.1500000000000004</c:v>
                </c:pt>
                <c:pt idx="28">
                  <c:v>0.79999999999999982</c:v>
                </c:pt>
                <c:pt idx="29">
                  <c:v>0.67999999999999972</c:v>
                </c:pt>
                <c:pt idx="30">
                  <c:v>4.9999999999999822E-2</c:v>
                </c:pt>
                <c:pt idx="31">
                  <c:v>0.79999999999999982</c:v>
                </c:pt>
                <c:pt idx="32">
                  <c:v>0.25</c:v>
                </c:pt>
                <c:pt idx="33">
                  <c:v>0.75999999999999979</c:v>
                </c:pt>
                <c:pt idx="34">
                  <c:v>0.29000000000000004</c:v>
                </c:pt>
                <c:pt idx="35">
                  <c:v>0.53000000000000025</c:v>
                </c:pt>
                <c:pt idx="36">
                  <c:v>1</c:v>
                </c:pt>
                <c:pt idx="37">
                  <c:v>0.23000000000000043</c:v>
                </c:pt>
                <c:pt idx="38">
                  <c:v>0.38999999999999968</c:v>
                </c:pt>
                <c:pt idx="39">
                  <c:v>0.15000000000000036</c:v>
                </c:pt>
                <c:pt idx="40">
                  <c:v>0.45000000000000018</c:v>
                </c:pt>
                <c:pt idx="41">
                  <c:v>1.6300000000000008</c:v>
                </c:pt>
                <c:pt idx="42">
                  <c:v>1.4700000000000006</c:v>
                </c:pt>
                <c:pt idx="43">
                  <c:v>0.96</c:v>
                </c:pt>
                <c:pt idx="44">
                  <c:v>0.20999999999999996</c:v>
                </c:pt>
                <c:pt idx="45">
                  <c:v>5.0000000000000711E-2</c:v>
                </c:pt>
                <c:pt idx="46">
                  <c:v>6.9999999999999396E-2</c:v>
                </c:pt>
                <c:pt idx="47">
                  <c:v>0.25</c:v>
                </c:pt>
                <c:pt idx="48">
                  <c:v>1.4500000000000002</c:v>
                </c:pt>
                <c:pt idx="49">
                  <c:v>0.37999999999999989</c:v>
                </c:pt>
                <c:pt idx="50">
                  <c:v>0.80999999999999961</c:v>
                </c:pt>
                <c:pt idx="51">
                  <c:v>0.80999999999999961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69-45ED-A41C-9734B88B57EB}"/>
            </c:ext>
          </c:extLst>
        </c:ser>
        <c:ser>
          <c:idx val="5"/>
          <c:order val="9"/>
          <c:tx>
            <c:strRef>
              <c:f>'Adjusted (Sleep Data Hours)'!$H$2</c:f>
              <c:strCache>
                <c:ptCount val="1"/>
                <c:pt idx="0">
                  <c:v>0.7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Hours)'!$H$2:$H$53</c:f>
              <c:numCache>
                <c:formatCode>0.0</c:formatCode>
                <c:ptCount val="52"/>
                <c:pt idx="0">
                  <c:v>0.70529411764705907</c:v>
                </c:pt>
                <c:pt idx="1">
                  <c:v>0.70529411764705907</c:v>
                </c:pt>
                <c:pt idx="2">
                  <c:v>0.70529411764705907</c:v>
                </c:pt>
                <c:pt idx="3">
                  <c:v>0.70529411764705907</c:v>
                </c:pt>
                <c:pt idx="4">
                  <c:v>0.70529411764705907</c:v>
                </c:pt>
                <c:pt idx="5">
                  <c:v>0.70529411764705907</c:v>
                </c:pt>
                <c:pt idx="6">
                  <c:v>0.70529411764705907</c:v>
                </c:pt>
                <c:pt idx="7">
                  <c:v>0.70529411764705907</c:v>
                </c:pt>
                <c:pt idx="8">
                  <c:v>0.70529411764705907</c:v>
                </c:pt>
                <c:pt idx="9">
                  <c:v>0.70529411764705907</c:v>
                </c:pt>
                <c:pt idx="10">
                  <c:v>0.70529411764705907</c:v>
                </c:pt>
                <c:pt idx="11">
                  <c:v>0.70529411764705907</c:v>
                </c:pt>
                <c:pt idx="12">
                  <c:v>0.70529411764705907</c:v>
                </c:pt>
                <c:pt idx="13">
                  <c:v>0.70529411764705907</c:v>
                </c:pt>
                <c:pt idx="14">
                  <c:v>0.70529411764705907</c:v>
                </c:pt>
                <c:pt idx="15">
                  <c:v>0.70529411764705907</c:v>
                </c:pt>
                <c:pt idx="16">
                  <c:v>0.70529411764705907</c:v>
                </c:pt>
                <c:pt idx="17">
                  <c:v>0.70529411764705907</c:v>
                </c:pt>
                <c:pt idx="18">
                  <c:v>0.70529411764705907</c:v>
                </c:pt>
                <c:pt idx="19">
                  <c:v>0.70529411764705907</c:v>
                </c:pt>
                <c:pt idx="20">
                  <c:v>0.70529411764705907</c:v>
                </c:pt>
                <c:pt idx="21">
                  <c:v>0.70529411764705907</c:v>
                </c:pt>
                <c:pt idx="22">
                  <c:v>0.70529411764705907</c:v>
                </c:pt>
                <c:pt idx="23">
                  <c:v>0.70529411764705907</c:v>
                </c:pt>
                <c:pt idx="24">
                  <c:v>0.70529411764705907</c:v>
                </c:pt>
                <c:pt idx="25">
                  <c:v>0.70529411764705907</c:v>
                </c:pt>
                <c:pt idx="26">
                  <c:v>0.70529411764705907</c:v>
                </c:pt>
                <c:pt idx="27">
                  <c:v>0.70529411764705907</c:v>
                </c:pt>
                <c:pt idx="28">
                  <c:v>0.70529411764705907</c:v>
                </c:pt>
                <c:pt idx="29">
                  <c:v>0.70529411764705907</c:v>
                </c:pt>
                <c:pt idx="30">
                  <c:v>0.70529411764705907</c:v>
                </c:pt>
                <c:pt idx="31">
                  <c:v>0.70529411764705907</c:v>
                </c:pt>
                <c:pt idx="32">
                  <c:v>0.70529411764705907</c:v>
                </c:pt>
                <c:pt idx="33">
                  <c:v>0.70529411764705907</c:v>
                </c:pt>
                <c:pt idx="34">
                  <c:v>0.70529411764705907</c:v>
                </c:pt>
                <c:pt idx="35">
                  <c:v>0.70529411764705907</c:v>
                </c:pt>
                <c:pt idx="36">
                  <c:v>0.70529411764705907</c:v>
                </c:pt>
                <c:pt idx="37">
                  <c:v>0.70529411764705907</c:v>
                </c:pt>
                <c:pt idx="38">
                  <c:v>0.70529411764705907</c:v>
                </c:pt>
                <c:pt idx="39">
                  <c:v>0.70529411764705907</c:v>
                </c:pt>
                <c:pt idx="40">
                  <c:v>0.70529411764705907</c:v>
                </c:pt>
                <c:pt idx="41">
                  <c:v>0.70529411764705907</c:v>
                </c:pt>
                <c:pt idx="42">
                  <c:v>0.70529411764705907</c:v>
                </c:pt>
                <c:pt idx="43">
                  <c:v>0.70529411764705907</c:v>
                </c:pt>
                <c:pt idx="44">
                  <c:v>0.70529411764705907</c:v>
                </c:pt>
                <c:pt idx="45">
                  <c:v>0.70529411764705907</c:v>
                </c:pt>
                <c:pt idx="46">
                  <c:v>0.70529411764705907</c:v>
                </c:pt>
                <c:pt idx="47">
                  <c:v>0.70529411764705907</c:v>
                </c:pt>
                <c:pt idx="48">
                  <c:v>0.70529411764705907</c:v>
                </c:pt>
                <c:pt idx="49">
                  <c:v>0.70529411764705907</c:v>
                </c:pt>
                <c:pt idx="50">
                  <c:v>0.70529411764705907</c:v>
                </c:pt>
                <c:pt idx="51">
                  <c:v>0.70529411764705907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69-45ED-A41C-9734B88B57EB}"/>
            </c:ext>
          </c:extLst>
        </c:ser>
        <c:ser>
          <c:idx val="6"/>
          <c:order val="10"/>
          <c:tx>
            <c:strRef>
              <c:f>'Adjusted (Sleep Data Hours)'!$I$2</c:f>
              <c:strCache>
                <c:ptCount val="1"/>
                <c:pt idx="0">
                  <c:v>0.0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Hours)'!$I$2:$I$53</c:f>
              <c:numCache>
                <c:formatCode>0.0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169-45ED-A41C-9734B88B57EB}"/>
            </c:ext>
          </c:extLst>
        </c:ser>
        <c:ser>
          <c:idx val="7"/>
          <c:order val="11"/>
          <c:tx>
            <c:strRef>
              <c:f>'Adjusted (Sleep Data Hours)'!$J$2</c:f>
              <c:strCache>
                <c:ptCount val="1"/>
                <c:pt idx="0">
                  <c:v>2.3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Hours)'!$J$2:$J$53</c:f>
              <c:numCache>
                <c:formatCode>0.0</c:formatCode>
                <c:ptCount val="52"/>
                <c:pt idx="0">
                  <c:v>2.3063117647058831</c:v>
                </c:pt>
                <c:pt idx="1">
                  <c:v>2.3063117647058831</c:v>
                </c:pt>
                <c:pt idx="2">
                  <c:v>2.3063117647058831</c:v>
                </c:pt>
                <c:pt idx="3">
                  <c:v>2.3063117647058831</c:v>
                </c:pt>
                <c:pt idx="4">
                  <c:v>2.3063117647058831</c:v>
                </c:pt>
                <c:pt idx="5">
                  <c:v>2.3063117647058831</c:v>
                </c:pt>
                <c:pt idx="6">
                  <c:v>2.3063117647058831</c:v>
                </c:pt>
                <c:pt idx="7">
                  <c:v>2.3063117647058831</c:v>
                </c:pt>
                <c:pt idx="8">
                  <c:v>2.3063117647058831</c:v>
                </c:pt>
                <c:pt idx="9">
                  <c:v>2.3063117647058831</c:v>
                </c:pt>
                <c:pt idx="10">
                  <c:v>2.3063117647058831</c:v>
                </c:pt>
                <c:pt idx="11">
                  <c:v>2.3063117647058831</c:v>
                </c:pt>
                <c:pt idx="12">
                  <c:v>2.3063117647058831</c:v>
                </c:pt>
                <c:pt idx="13">
                  <c:v>2.3063117647058831</c:v>
                </c:pt>
                <c:pt idx="14">
                  <c:v>2.3063117647058831</c:v>
                </c:pt>
                <c:pt idx="15">
                  <c:v>2.3063117647058831</c:v>
                </c:pt>
                <c:pt idx="16">
                  <c:v>2.3063117647058831</c:v>
                </c:pt>
                <c:pt idx="17">
                  <c:v>2.3063117647058831</c:v>
                </c:pt>
                <c:pt idx="18">
                  <c:v>2.3063117647058831</c:v>
                </c:pt>
                <c:pt idx="19">
                  <c:v>2.3063117647058831</c:v>
                </c:pt>
                <c:pt idx="20">
                  <c:v>2.3063117647058831</c:v>
                </c:pt>
                <c:pt idx="21">
                  <c:v>2.3063117647058831</c:v>
                </c:pt>
                <c:pt idx="22">
                  <c:v>2.3063117647058831</c:v>
                </c:pt>
                <c:pt idx="23">
                  <c:v>2.3063117647058831</c:v>
                </c:pt>
                <c:pt idx="24">
                  <c:v>2.3063117647058831</c:v>
                </c:pt>
                <c:pt idx="25">
                  <c:v>2.3063117647058831</c:v>
                </c:pt>
                <c:pt idx="26">
                  <c:v>2.3063117647058831</c:v>
                </c:pt>
                <c:pt idx="27">
                  <c:v>2.3063117647058831</c:v>
                </c:pt>
                <c:pt idx="28">
                  <c:v>2.3063117647058831</c:v>
                </c:pt>
                <c:pt idx="29">
                  <c:v>2.3063117647058831</c:v>
                </c:pt>
                <c:pt idx="30">
                  <c:v>2.3063117647058831</c:v>
                </c:pt>
                <c:pt idx="31">
                  <c:v>2.3063117647058831</c:v>
                </c:pt>
                <c:pt idx="32">
                  <c:v>2.3063117647058831</c:v>
                </c:pt>
                <c:pt idx="33">
                  <c:v>2.3063117647058831</c:v>
                </c:pt>
                <c:pt idx="34">
                  <c:v>2.3063117647058831</c:v>
                </c:pt>
                <c:pt idx="35">
                  <c:v>2.3063117647058831</c:v>
                </c:pt>
                <c:pt idx="36">
                  <c:v>2.3063117647058831</c:v>
                </c:pt>
                <c:pt idx="37">
                  <c:v>2.3063117647058831</c:v>
                </c:pt>
                <c:pt idx="38">
                  <c:v>2.3063117647058831</c:v>
                </c:pt>
                <c:pt idx="39">
                  <c:v>2.3063117647058831</c:v>
                </c:pt>
                <c:pt idx="40">
                  <c:v>2.3063117647058831</c:v>
                </c:pt>
                <c:pt idx="41">
                  <c:v>2.3063117647058831</c:v>
                </c:pt>
                <c:pt idx="42">
                  <c:v>2.3063117647058831</c:v>
                </c:pt>
                <c:pt idx="43">
                  <c:v>2.3063117647058831</c:v>
                </c:pt>
                <c:pt idx="44">
                  <c:v>2.3063117647058831</c:v>
                </c:pt>
                <c:pt idx="45">
                  <c:v>2.3063117647058831</c:v>
                </c:pt>
                <c:pt idx="46">
                  <c:v>2.3063117647058831</c:v>
                </c:pt>
                <c:pt idx="47">
                  <c:v>2.3063117647058831</c:v>
                </c:pt>
                <c:pt idx="48">
                  <c:v>2.3063117647058831</c:v>
                </c:pt>
                <c:pt idx="49">
                  <c:v>2.3063117647058831</c:v>
                </c:pt>
                <c:pt idx="50">
                  <c:v>2.3063117647058831</c:v>
                </c:pt>
                <c:pt idx="51">
                  <c:v>2.3063117647058831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169-45ED-A41C-9734B88B57EB}"/>
            </c:ext>
          </c:extLst>
        </c:ser>
        <c:ser>
          <c:idx val="0"/>
          <c:order val="12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Hours)'!$G$2:$G$53</c:f>
              <c:numCache>
                <c:formatCode>0.0</c:formatCode>
                <c:ptCount val="52"/>
                <c:pt idx="1">
                  <c:v>7.0000000000000284E-2</c:v>
                </c:pt>
                <c:pt idx="2">
                  <c:v>1</c:v>
                </c:pt>
                <c:pt idx="3">
                  <c:v>2.0299999999999994</c:v>
                </c:pt>
                <c:pt idx="4">
                  <c:v>0.23000000000000043</c:v>
                </c:pt>
                <c:pt idx="5">
                  <c:v>0.12000000000000011</c:v>
                </c:pt>
                <c:pt idx="6">
                  <c:v>1.8500000000000005</c:v>
                </c:pt>
                <c:pt idx="7">
                  <c:v>1.17</c:v>
                </c:pt>
                <c:pt idx="8">
                  <c:v>6.0000000000000497E-2</c:v>
                </c:pt>
                <c:pt idx="9">
                  <c:v>0.32000000000000028</c:v>
                </c:pt>
                <c:pt idx="10">
                  <c:v>0.29999999999999982</c:v>
                </c:pt>
                <c:pt idx="11">
                  <c:v>4.9999999999999822E-2</c:v>
                </c:pt>
                <c:pt idx="12">
                  <c:v>0.62999999999999901</c:v>
                </c:pt>
                <c:pt idx="13">
                  <c:v>1.7499999999999991</c:v>
                </c:pt>
                <c:pt idx="14">
                  <c:v>0.51999999999999957</c:v>
                </c:pt>
                <c:pt idx="15">
                  <c:v>0.42999999999999972</c:v>
                </c:pt>
                <c:pt idx="16">
                  <c:v>0.37999999999999989</c:v>
                </c:pt>
                <c:pt idx="17">
                  <c:v>0.12000000000000011</c:v>
                </c:pt>
                <c:pt idx="18">
                  <c:v>0.25999999999999979</c:v>
                </c:pt>
                <c:pt idx="19">
                  <c:v>1.1000000000000005</c:v>
                </c:pt>
                <c:pt idx="20">
                  <c:v>1.5300000000000002</c:v>
                </c:pt>
                <c:pt idx="21">
                  <c:v>1.3199999999999994</c:v>
                </c:pt>
                <c:pt idx="22">
                  <c:v>1.4699999999999989</c:v>
                </c:pt>
                <c:pt idx="23">
                  <c:v>1.0199999999999996</c:v>
                </c:pt>
                <c:pt idx="24">
                  <c:v>0.1899999999999995</c:v>
                </c:pt>
                <c:pt idx="25">
                  <c:v>0.26000000000000068</c:v>
                </c:pt>
                <c:pt idx="26">
                  <c:v>2.17</c:v>
                </c:pt>
                <c:pt idx="27">
                  <c:v>1.1500000000000004</c:v>
                </c:pt>
                <c:pt idx="28">
                  <c:v>0.79999999999999982</c:v>
                </c:pt>
                <c:pt idx="29">
                  <c:v>0.67999999999999972</c:v>
                </c:pt>
                <c:pt idx="30">
                  <c:v>4.9999999999999822E-2</c:v>
                </c:pt>
                <c:pt idx="31">
                  <c:v>0.79999999999999982</c:v>
                </c:pt>
                <c:pt idx="32">
                  <c:v>0.25</c:v>
                </c:pt>
                <c:pt idx="33">
                  <c:v>0.75999999999999979</c:v>
                </c:pt>
                <c:pt idx="34">
                  <c:v>0.29000000000000004</c:v>
                </c:pt>
                <c:pt idx="35">
                  <c:v>0.53000000000000025</c:v>
                </c:pt>
                <c:pt idx="36">
                  <c:v>1</c:v>
                </c:pt>
                <c:pt idx="37">
                  <c:v>0.23000000000000043</c:v>
                </c:pt>
                <c:pt idx="38">
                  <c:v>0.38999999999999968</c:v>
                </c:pt>
                <c:pt idx="39">
                  <c:v>0.15000000000000036</c:v>
                </c:pt>
                <c:pt idx="40">
                  <c:v>0.45000000000000018</c:v>
                </c:pt>
                <c:pt idx="41">
                  <c:v>1.6300000000000008</c:v>
                </c:pt>
                <c:pt idx="42">
                  <c:v>1.4700000000000006</c:v>
                </c:pt>
                <c:pt idx="43">
                  <c:v>0.96</c:v>
                </c:pt>
                <c:pt idx="44">
                  <c:v>0.20999999999999996</c:v>
                </c:pt>
                <c:pt idx="45">
                  <c:v>5.0000000000000711E-2</c:v>
                </c:pt>
                <c:pt idx="46">
                  <c:v>6.9999999999999396E-2</c:v>
                </c:pt>
                <c:pt idx="47">
                  <c:v>0.25</c:v>
                </c:pt>
                <c:pt idx="48">
                  <c:v>1.4500000000000002</c:v>
                </c:pt>
                <c:pt idx="49">
                  <c:v>0.37999999999999989</c:v>
                </c:pt>
                <c:pt idx="50">
                  <c:v>0.80999999999999961</c:v>
                </c:pt>
                <c:pt idx="51">
                  <c:v>0.80999999999999961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169-45ED-A41C-9734B88B57EB}"/>
            </c:ext>
          </c:extLst>
        </c:ser>
        <c:ser>
          <c:idx val="1"/>
          <c:order val="13"/>
          <c:tx>
            <c:strRef>
              <c:f>'Adjusted (Sleep Data Hours)'!$H$2</c:f>
              <c:strCache>
                <c:ptCount val="1"/>
                <c:pt idx="0">
                  <c:v>0.7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Hours)'!$H$2:$H$53</c:f>
              <c:numCache>
                <c:formatCode>0.0</c:formatCode>
                <c:ptCount val="52"/>
                <c:pt idx="0">
                  <c:v>0.70529411764705907</c:v>
                </c:pt>
                <c:pt idx="1">
                  <c:v>0.70529411764705907</c:v>
                </c:pt>
                <c:pt idx="2">
                  <c:v>0.70529411764705907</c:v>
                </c:pt>
                <c:pt idx="3">
                  <c:v>0.70529411764705907</c:v>
                </c:pt>
                <c:pt idx="4">
                  <c:v>0.70529411764705907</c:v>
                </c:pt>
                <c:pt idx="5">
                  <c:v>0.70529411764705907</c:v>
                </c:pt>
                <c:pt idx="6">
                  <c:v>0.70529411764705907</c:v>
                </c:pt>
                <c:pt idx="7">
                  <c:v>0.70529411764705907</c:v>
                </c:pt>
                <c:pt idx="8">
                  <c:v>0.70529411764705907</c:v>
                </c:pt>
                <c:pt idx="9">
                  <c:v>0.70529411764705907</c:v>
                </c:pt>
                <c:pt idx="10">
                  <c:v>0.70529411764705907</c:v>
                </c:pt>
                <c:pt idx="11">
                  <c:v>0.70529411764705907</c:v>
                </c:pt>
                <c:pt idx="12">
                  <c:v>0.70529411764705907</c:v>
                </c:pt>
                <c:pt idx="13">
                  <c:v>0.70529411764705907</c:v>
                </c:pt>
                <c:pt idx="14">
                  <c:v>0.70529411764705907</c:v>
                </c:pt>
                <c:pt idx="15">
                  <c:v>0.70529411764705907</c:v>
                </c:pt>
                <c:pt idx="16">
                  <c:v>0.70529411764705907</c:v>
                </c:pt>
                <c:pt idx="17">
                  <c:v>0.70529411764705907</c:v>
                </c:pt>
                <c:pt idx="18">
                  <c:v>0.70529411764705907</c:v>
                </c:pt>
                <c:pt idx="19">
                  <c:v>0.70529411764705907</c:v>
                </c:pt>
                <c:pt idx="20">
                  <c:v>0.70529411764705907</c:v>
                </c:pt>
                <c:pt idx="21">
                  <c:v>0.70529411764705907</c:v>
                </c:pt>
                <c:pt idx="22">
                  <c:v>0.70529411764705907</c:v>
                </c:pt>
                <c:pt idx="23">
                  <c:v>0.70529411764705907</c:v>
                </c:pt>
                <c:pt idx="24">
                  <c:v>0.70529411764705907</c:v>
                </c:pt>
                <c:pt idx="25">
                  <c:v>0.70529411764705907</c:v>
                </c:pt>
                <c:pt idx="26">
                  <c:v>0.70529411764705907</c:v>
                </c:pt>
                <c:pt idx="27">
                  <c:v>0.70529411764705907</c:v>
                </c:pt>
                <c:pt idx="28">
                  <c:v>0.70529411764705907</c:v>
                </c:pt>
                <c:pt idx="29">
                  <c:v>0.70529411764705907</c:v>
                </c:pt>
                <c:pt idx="30">
                  <c:v>0.70529411764705907</c:v>
                </c:pt>
                <c:pt idx="31">
                  <c:v>0.70529411764705907</c:v>
                </c:pt>
                <c:pt idx="32">
                  <c:v>0.70529411764705907</c:v>
                </c:pt>
                <c:pt idx="33">
                  <c:v>0.70529411764705907</c:v>
                </c:pt>
                <c:pt idx="34">
                  <c:v>0.70529411764705907</c:v>
                </c:pt>
                <c:pt idx="35">
                  <c:v>0.70529411764705907</c:v>
                </c:pt>
                <c:pt idx="36">
                  <c:v>0.70529411764705907</c:v>
                </c:pt>
                <c:pt idx="37">
                  <c:v>0.70529411764705907</c:v>
                </c:pt>
                <c:pt idx="38">
                  <c:v>0.70529411764705907</c:v>
                </c:pt>
                <c:pt idx="39">
                  <c:v>0.70529411764705907</c:v>
                </c:pt>
                <c:pt idx="40">
                  <c:v>0.70529411764705907</c:v>
                </c:pt>
                <c:pt idx="41">
                  <c:v>0.70529411764705907</c:v>
                </c:pt>
                <c:pt idx="42">
                  <c:v>0.70529411764705907</c:v>
                </c:pt>
                <c:pt idx="43">
                  <c:v>0.70529411764705907</c:v>
                </c:pt>
                <c:pt idx="44">
                  <c:v>0.70529411764705907</c:v>
                </c:pt>
                <c:pt idx="45">
                  <c:v>0.70529411764705907</c:v>
                </c:pt>
                <c:pt idx="46">
                  <c:v>0.70529411764705907</c:v>
                </c:pt>
                <c:pt idx="47">
                  <c:v>0.70529411764705907</c:v>
                </c:pt>
                <c:pt idx="48">
                  <c:v>0.70529411764705907</c:v>
                </c:pt>
                <c:pt idx="49">
                  <c:v>0.70529411764705907</c:v>
                </c:pt>
                <c:pt idx="50">
                  <c:v>0.70529411764705907</c:v>
                </c:pt>
                <c:pt idx="51">
                  <c:v>0.70529411764705907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169-45ED-A41C-9734B88B57EB}"/>
            </c:ext>
          </c:extLst>
        </c:ser>
        <c:ser>
          <c:idx val="2"/>
          <c:order val="14"/>
          <c:tx>
            <c:strRef>
              <c:f>'Adjusted (Sleep Data Hours)'!$I$2</c:f>
              <c:strCache>
                <c:ptCount val="1"/>
                <c:pt idx="0">
                  <c:v>0.0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Hours)'!$I$2:$I$53</c:f>
              <c:numCache>
                <c:formatCode>0.0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169-45ED-A41C-9734B88B57EB}"/>
            </c:ext>
          </c:extLst>
        </c:ser>
        <c:ser>
          <c:idx val="3"/>
          <c:order val="15"/>
          <c:tx>
            <c:strRef>
              <c:f>'Adjusted (Sleep Data Hours)'!$J$2</c:f>
              <c:strCache>
                <c:ptCount val="1"/>
                <c:pt idx="0">
                  <c:v>2.3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Hours)'!$J$2:$J$53</c:f>
              <c:numCache>
                <c:formatCode>0.0</c:formatCode>
                <c:ptCount val="52"/>
                <c:pt idx="0">
                  <c:v>2.3063117647058831</c:v>
                </c:pt>
                <c:pt idx="1">
                  <c:v>2.3063117647058831</c:v>
                </c:pt>
                <c:pt idx="2">
                  <c:v>2.3063117647058831</c:v>
                </c:pt>
                <c:pt idx="3">
                  <c:v>2.3063117647058831</c:v>
                </c:pt>
                <c:pt idx="4">
                  <c:v>2.3063117647058831</c:v>
                </c:pt>
                <c:pt idx="5">
                  <c:v>2.3063117647058831</c:v>
                </c:pt>
                <c:pt idx="6">
                  <c:v>2.3063117647058831</c:v>
                </c:pt>
                <c:pt idx="7">
                  <c:v>2.3063117647058831</c:v>
                </c:pt>
                <c:pt idx="8">
                  <c:v>2.3063117647058831</c:v>
                </c:pt>
                <c:pt idx="9">
                  <c:v>2.3063117647058831</c:v>
                </c:pt>
                <c:pt idx="10">
                  <c:v>2.3063117647058831</c:v>
                </c:pt>
                <c:pt idx="11">
                  <c:v>2.3063117647058831</c:v>
                </c:pt>
                <c:pt idx="12">
                  <c:v>2.3063117647058831</c:v>
                </c:pt>
                <c:pt idx="13">
                  <c:v>2.3063117647058831</c:v>
                </c:pt>
                <c:pt idx="14">
                  <c:v>2.3063117647058831</c:v>
                </c:pt>
                <c:pt idx="15">
                  <c:v>2.3063117647058831</c:v>
                </c:pt>
                <c:pt idx="16">
                  <c:v>2.3063117647058831</c:v>
                </c:pt>
                <c:pt idx="17">
                  <c:v>2.3063117647058831</c:v>
                </c:pt>
                <c:pt idx="18">
                  <c:v>2.3063117647058831</c:v>
                </c:pt>
                <c:pt idx="19">
                  <c:v>2.3063117647058831</c:v>
                </c:pt>
                <c:pt idx="20">
                  <c:v>2.3063117647058831</c:v>
                </c:pt>
                <c:pt idx="21">
                  <c:v>2.3063117647058831</c:v>
                </c:pt>
                <c:pt idx="22">
                  <c:v>2.3063117647058831</c:v>
                </c:pt>
                <c:pt idx="23">
                  <c:v>2.3063117647058831</c:v>
                </c:pt>
                <c:pt idx="24">
                  <c:v>2.3063117647058831</c:v>
                </c:pt>
                <c:pt idx="25">
                  <c:v>2.3063117647058831</c:v>
                </c:pt>
                <c:pt idx="26">
                  <c:v>2.3063117647058831</c:v>
                </c:pt>
                <c:pt idx="27">
                  <c:v>2.3063117647058831</c:v>
                </c:pt>
                <c:pt idx="28">
                  <c:v>2.3063117647058831</c:v>
                </c:pt>
                <c:pt idx="29">
                  <c:v>2.3063117647058831</c:v>
                </c:pt>
                <c:pt idx="30">
                  <c:v>2.3063117647058831</c:v>
                </c:pt>
                <c:pt idx="31">
                  <c:v>2.3063117647058831</c:v>
                </c:pt>
                <c:pt idx="32">
                  <c:v>2.3063117647058831</c:v>
                </c:pt>
                <c:pt idx="33">
                  <c:v>2.3063117647058831</c:v>
                </c:pt>
                <c:pt idx="34">
                  <c:v>2.3063117647058831</c:v>
                </c:pt>
                <c:pt idx="35">
                  <c:v>2.3063117647058831</c:v>
                </c:pt>
                <c:pt idx="36">
                  <c:v>2.3063117647058831</c:v>
                </c:pt>
                <c:pt idx="37">
                  <c:v>2.3063117647058831</c:v>
                </c:pt>
                <c:pt idx="38">
                  <c:v>2.3063117647058831</c:v>
                </c:pt>
                <c:pt idx="39">
                  <c:v>2.3063117647058831</c:v>
                </c:pt>
                <c:pt idx="40">
                  <c:v>2.3063117647058831</c:v>
                </c:pt>
                <c:pt idx="41">
                  <c:v>2.3063117647058831</c:v>
                </c:pt>
                <c:pt idx="42">
                  <c:v>2.3063117647058831</c:v>
                </c:pt>
                <c:pt idx="43">
                  <c:v>2.3063117647058831</c:v>
                </c:pt>
                <c:pt idx="44">
                  <c:v>2.3063117647058831</c:v>
                </c:pt>
                <c:pt idx="45">
                  <c:v>2.3063117647058831</c:v>
                </c:pt>
                <c:pt idx="46">
                  <c:v>2.3063117647058831</c:v>
                </c:pt>
                <c:pt idx="47">
                  <c:v>2.3063117647058831</c:v>
                </c:pt>
                <c:pt idx="48">
                  <c:v>2.3063117647058831</c:v>
                </c:pt>
                <c:pt idx="49">
                  <c:v>2.3063117647058831</c:v>
                </c:pt>
                <c:pt idx="50">
                  <c:v>2.3063117647058831</c:v>
                </c:pt>
                <c:pt idx="51">
                  <c:v>2.3063117647058831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169-45ED-A41C-9734B88B5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295247"/>
        <c:axId val="1928298127"/>
      </c:lineChart>
      <c:dateAx>
        <c:axId val="19282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8127"/>
        <c:crosses val="autoZero"/>
        <c:auto val="1"/>
        <c:lblOffset val="100"/>
        <c:baseTimeUnit val="days"/>
      </c:dateAx>
      <c:valAx>
        <c:axId val="19282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52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Sleep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'Adjusted (Sleep Data Hours)'!$B$2</c:f>
              <c:strCache>
                <c:ptCount val="1"/>
                <c:pt idx="0">
                  <c:v>6.25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Hours)'!$B$2:$B$53</c:f>
              <c:numCache>
                <c:formatCode>General</c:formatCode>
                <c:ptCount val="52"/>
                <c:pt idx="0">
                  <c:v>6.25</c:v>
                </c:pt>
                <c:pt idx="1">
                  <c:v>6.32</c:v>
                </c:pt>
                <c:pt idx="2">
                  <c:v>5.32</c:v>
                </c:pt>
                <c:pt idx="3">
                  <c:v>7.35</c:v>
                </c:pt>
                <c:pt idx="4">
                  <c:v>7.58</c:v>
                </c:pt>
                <c:pt idx="5">
                  <c:v>7.7</c:v>
                </c:pt>
                <c:pt idx="6">
                  <c:v>5.85</c:v>
                </c:pt>
                <c:pt idx="7">
                  <c:v>7.02</c:v>
                </c:pt>
                <c:pt idx="8">
                  <c:v>7.08</c:v>
                </c:pt>
                <c:pt idx="9">
                  <c:v>7.4</c:v>
                </c:pt>
                <c:pt idx="10">
                  <c:v>7.7</c:v>
                </c:pt>
                <c:pt idx="11">
                  <c:v>7.65</c:v>
                </c:pt>
                <c:pt idx="12">
                  <c:v>8.2799999999999994</c:v>
                </c:pt>
                <c:pt idx="13">
                  <c:v>6.53</c:v>
                </c:pt>
                <c:pt idx="14">
                  <c:v>7.05</c:v>
                </c:pt>
                <c:pt idx="15">
                  <c:v>6.62</c:v>
                </c:pt>
                <c:pt idx="16">
                  <c:v>7</c:v>
                </c:pt>
                <c:pt idx="17">
                  <c:v>6.88</c:v>
                </c:pt>
                <c:pt idx="18">
                  <c:v>6.62</c:v>
                </c:pt>
                <c:pt idx="19">
                  <c:v>5.52</c:v>
                </c:pt>
                <c:pt idx="20">
                  <c:v>7.05</c:v>
                </c:pt>
                <c:pt idx="21">
                  <c:v>8.3699999999999992</c:v>
                </c:pt>
                <c:pt idx="22">
                  <c:v>6.9</c:v>
                </c:pt>
                <c:pt idx="23">
                  <c:v>7.92</c:v>
                </c:pt>
                <c:pt idx="24">
                  <c:v>7.73</c:v>
                </c:pt>
                <c:pt idx="25">
                  <c:v>7.47</c:v>
                </c:pt>
                <c:pt idx="26">
                  <c:v>5.3</c:v>
                </c:pt>
                <c:pt idx="27">
                  <c:v>6.45</c:v>
                </c:pt>
                <c:pt idx="28">
                  <c:v>5.65</c:v>
                </c:pt>
                <c:pt idx="29">
                  <c:v>6.33</c:v>
                </c:pt>
                <c:pt idx="30">
                  <c:v>6.28</c:v>
                </c:pt>
                <c:pt idx="31">
                  <c:v>7.08</c:v>
                </c:pt>
                <c:pt idx="32">
                  <c:v>7.33</c:v>
                </c:pt>
                <c:pt idx="33">
                  <c:v>6.57</c:v>
                </c:pt>
                <c:pt idx="34">
                  <c:v>6.28</c:v>
                </c:pt>
                <c:pt idx="35">
                  <c:v>5.75</c:v>
                </c:pt>
                <c:pt idx="36">
                  <c:v>6.75</c:v>
                </c:pt>
                <c:pt idx="37">
                  <c:v>6.52</c:v>
                </c:pt>
                <c:pt idx="38">
                  <c:v>6.13</c:v>
                </c:pt>
                <c:pt idx="39">
                  <c:v>6.28</c:v>
                </c:pt>
                <c:pt idx="40">
                  <c:v>6.73</c:v>
                </c:pt>
                <c:pt idx="41">
                  <c:v>5.0999999999999996</c:v>
                </c:pt>
                <c:pt idx="42">
                  <c:v>6.57</c:v>
                </c:pt>
                <c:pt idx="43">
                  <c:v>7.53</c:v>
                </c:pt>
                <c:pt idx="44">
                  <c:v>7.32</c:v>
                </c:pt>
                <c:pt idx="45">
                  <c:v>7.27</c:v>
                </c:pt>
                <c:pt idx="46">
                  <c:v>7.2</c:v>
                </c:pt>
                <c:pt idx="47">
                  <c:v>7.45</c:v>
                </c:pt>
                <c:pt idx="48">
                  <c:v>6</c:v>
                </c:pt>
                <c:pt idx="49">
                  <c:v>6.38</c:v>
                </c:pt>
                <c:pt idx="50">
                  <c:v>5.57</c:v>
                </c:pt>
                <c:pt idx="51">
                  <c:v>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7C-4EEE-9A75-B19815053A48}"/>
            </c:ext>
          </c:extLst>
        </c:ser>
        <c:ser>
          <c:idx val="1"/>
          <c:order val="1"/>
          <c:tx>
            <c:strRef>
              <c:f>'Adjusted (Sleep Data Hours)'!$C$2</c:f>
              <c:strCache>
                <c:ptCount val="1"/>
                <c:pt idx="0">
                  <c:v>6.8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Hours)'!$C$2:$C$53</c:f>
              <c:numCache>
                <c:formatCode>0.0</c:formatCode>
                <c:ptCount val="52"/>
                <c:pt idx="0">
                  <c:v>6.7569230769230764</c:v>
                </c:pt>
                <c:pt idx="1">
                  <c:v>6.7569230769230764</c:v>
                </c:pt>
                <c:pt idx="2">
                  <c:v>6.7569230769230764</c:v>
                </c:pt>
                <c:pt idx="3">
                  <c:v>6.7569230769230764</c:v>
                </c:pt>
                <c:pt idx="4">
                  <c:v>6.7569230769230764</c:v>
                </c:pt>
                <c:pt idx="5">
                  <c:v>6.7569230769230764</c:v>
                </c:pt>
                <c:pt idx="6">
                  <c:v>6.7569230769230764</c:v>
                </c:pt>
                <c:pt idx="7">
                  <c:v>6.7569230769230764</c:v>
                </c:pt>
                <c:pt idx="8">
                  <c:v>6.7569230769230764</c:v>
                </c:pt>
                <c:pt idx="9">
                  <c:v>6.7569230769230764</c:v>
                </c:pt>
                <c:pt idx="10">
                  <c:v>6.7569230769230764</c:v>
                </c:pt>
                <c:pt idx="11">
                  <c:v>6.7569230769230764</c:v>
                </c:pt>
                <c:pt idx="12">
                  <c:v>6.7569230769230764</c:v>
                </c:pt>
                <c:pt idx="13">
                  <c:v>6.7569230769230764</c:v>
                </c:pt>
                <c:pt idx="14">
                  <c:v>6.7569230769230764</c:v>
                </c:pt>
                <c:pt idx="15">
                  <c:v>6.7569230769230764</c:v>
                </c:pt>
                <c:pt idx="16">
                  <c:v>6.7569230769230764</c:v>
                </c:pt>
                <c:pt idx="17">
                  <c:v>6.7569230769230764</c:v>
                </c:pt>
                <c:pt idx="18">
                  <c:v>6.7569230769230764</c:v>
                </c:pt>
                <c:pt idx="19">
                  <c:v>6.7569230769230764</c:v>
                </c:pt>
                <c:pt idx="20">
                  <c:v>6.7569230769230764</c:v>
                </c:pt>
                <c:pt idx="21">
                  <c:v>6.7569230769230764</c:v>
                </c:pt>
                <c:pt idx="22">
                  <c:v>6.7569230769230764</c:v>
                </c:pt>
                <c:pt idx="23">
                  <c:v>6.7569230769230764</c:v>
                </c:pt>
                <c:pt idx="24">
                  <c:v>6.7569230769230764</c:v>
                </c:pt>
                <c:pt idx="25">
                  <c:v>6.7569230769230764</c:v>
                </c:pt>
                <c:pt idx="26">
                  <c:v>6.7569230769230764</c:v>
                </c:pt>
                <c:pt idx="27">
                  <c:v>6.7569230769230764</c:v>
                </c:pt>
                <c:pt idx="28">
                  <c:v>6.7569230769230764</c:v>
                </c:pt>
                <c:pt idx="29">
                  <c:v>6.7569230769230764</c:v>
                </c:pt>
                <c:pt idx="30">
                  <c:v>6.7569230769230764</c:v>
                </c:pt>
                <c:pt idx="31">
                  <c:v>6.7569230769230764</c:v>
                </c:pt>
                <c:pt idx="32">
                  <c:v>6.7569230769230764</c:v>
                </c:pt>
                <c:pt idx="33">
                  <c:v>6.7569230769230764</c:v>
                </c:pt>
                <c:pt idx="34">
                  <c:v>6.7569230769230764</c:v>
                </c:pt>
                <c:pt idx="35">
                  <c:v>6.7569230769230764</c:v>
                </c:pt>
                <c:pt idx="36">
                  <c:v>6.7569230769230764</c:v>
                </c:pt>
                <c:pt idx="37">
                  <c:v>6.7569230769230764</c:v>
                </c:pt>
                <c:pt idx="38">
                  <c:v>6.7569230769230764</c:v>
                </c:pt>
                <c:pt idx="39">
                  <c:v>6.7569230769230764</c:v>
                </c:pt>
                <c:pt idx="40">
                  <c:v>6.7569230769230764</c:v>
                </c:pt>
                <c:pt idx="41">
                  <c:v>6.7569230769230764</c:v>
                </c:pt>
                <c:pt idx="42">
                  <c:v>6.7569230769230764</c:v>
                </c:pt>
                <c:pt idx="43">
                  <c:v>6.7569230769230764</c:v>
                </c:pt>
                <c:pt idx="44">
                  <c:v>6.7569230769230764</c:v>
                </c:pt>
                <c:pt idx="45">
                  <c:v>6.7569230769230764</c:v>
                </c:pt>
                <c:pt idx="46">
                  <c:v>6.7569230769230764</c:v>
                </c:pt>
                <c:pt idx="47">
                  <c:v>6.7569230769230764</c:v>
                </c:pt>
                <c:pt idx="48">
                  <c:v>6.7569230769230764</c:v>
                </c:pt>
                <c:pt idx="49">
                  <c:v>6.7569230769230764</c:v>
                </c:pt>
                <c:pt idx="50">
                  <c:v>6.7569230769230764</c:v>
                </c:pt>
                <c:pt idx="51">
                  <c:v>6.7569230769230764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C7C-4EEE-9A75-B19815053A48}"/>
            </c:ext>
          </c:extLst>
        </c:ser>
        <c:ser>
          <c:idx val="2"/>
          <c:order val="2"/>
          <c:tx>
            <c:strRef>
              <c:f>'Adjusted (Sleep Data Hours)'!$K$2</c:f>
              <c:strCache>
                <c:ptCount val="1"/>
                <c:pt idx="0">
                  <c:v>8.6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Hours)'!$K$2:$K$53</c:f>
              <c:numCache>
                <c:formatCode>0.0</c:formatCode>
                <c:ptCount val="52"/>
                <c:pt idx="0">
                  <c:v>8.6330054298642533</c:v>
                </c:pt>
                <c:pt idx="1">
                  <c:v>8.6330054298642533</c:v>
                </c:pt>
                <c:pt idx="2">
                  <c:v>8.6330054298642533</c:v>
                </c:pt>
                <c:pt idx="3">
                  <c:v>8.6330054298642533</c:v>
                </c:pt>
                <c:pt idx="4">
                  <c:v>8.6330054298642533</c:v>
                </c:pt>
                <c:pt idx="5">
                  <c:v>8.6330054298642533</c:v>
                </c:pt>
                <c:pt idx="6">
                  <c:v>8.6330054298642533</c:v>
                </c:pt>
                <c:pt idx="7">
                  <c:v>8.6330054298642533</c:v>
                </c:pt>
                <c:pt idx="8">
                  <c:v>8.6330054298642533</c:v>
                </c:pt>
                <c:pt idx="9">
                  <c:v>8.6330054298642533</c:v>
                </c:pt>
                <c:pt idx="10">
                  <c:v>8.6330054298642533</c:v>
                </c:pt>
                <c:pt idx="11">
                  <c:v>8.6330054298642533</c:v>
                </c:pt>
                <c:pt idx="12">
                  <c:v>8.6330054298642533</c:v>
                </c:pt>
                <c:pt idx="13">
                  <c:v>8.6330054298642533</c:v>
                </c:pt>
                <c:pt idx="14">
                  <c:v>8.6330054298642533</c:v>
                </c:pt>
                <c:pt idx="15">
                  <c:v>8.6330054298642533</c:v>
                </c:pt>
                <c:pt idx="16">
                  <c:v>8.6330054298642533</c:v>
                </c:pt>
                <c:pt idx="17">
                  <c:v>8.6330054298642533</c:v>
                </c:pt>
                <c:pt idx="18">
                  <c:v>8.6330054298642533</c:v>
                </c:pt>
                <c:pt idx="19">
                  <c:v>8.6330054298642533</c:v>
                </c:pt>
                <c:pt idx="20">
                  <c:v>8.6330054298642533</c:v>
                </c:pt>
                <c:pt idx="21">
                  <c:v>8.6330054298642533</c:v>
                </c:pt>
                <c:pt idx="22">
                  <c:v>8.6330054298642533</c:v>
                </c:pt>
                <c:pt idx="23">
                  <c:v>8.6330054298642533</c:v>
                </c:pt>
                <c:pt idx="24">
                  <c:v>8.6330054298642533</c:v>
                </c:pt>
                <c:pt idx="25">
                  <c:v>8.6330054298642533</c:v>
                </c:pt>
                <c:pt idx="26">
                  <c:v>8.6330054298642533</c:v>
                </c:pt>
                <c:pt idx="27">
                  <c:v>8.6330054298642533</c:v>
                </c:pt>
                <c:pt idx="28">
                  <c:v>8.6330054298642533</c:v>
                </c:pt>
                <c:pt idx="29">
                  <c:v>8.6330054298642533</c:v>
                </c:pt>
                <c:pt idx="30">
                  <c:v>8.6330054298642533</c:v>
                </c:pt>
                <c:pt idx="31">
                  <c:v>8.6330054298642533</c:v>
                </c:pt>
                <c:pt idx="32">
                  <c:v>8.6330054298642533</c:v>
                </c:pt>
                <c:pt idx="33">
                  <c:v>8.6330054298642533</c:v>
                </c:pt>
                <c:pt idx="34">
                  <c:v>8.6330054298642533</c:v>
                </c:pt>
                <c:pt idx="35">
                  <c:v>8.6330054298642533</c:v>
                </c:pt>
                <c:pt idx="36">
                  <c:v>8.6330054298642533</c:v>
                </c:pt>
                <c:pt idx="37">
                  <c:v>8.6330054298642533</c:v>
                </c:pt>
                <c:pt idx="38">
                  <c:v>8.6330054298642533</c:v>
                </c:pt>
                <c:pt idx="39">
                  <c:v>8.6330054298642533</c:v>
                </c:pt>
                <c:pt idx="40">
                  <c:v>8.6330054298642533</c:v>
                </c:pt>
                <c:pt idx="41">
                  <c:v>8.6330054298642533</c:v>
                </c:pt>
                <c:pt idx="42">
                  <c:v>8.6330054298642533</c:v>
                </c:pt>
                <c:pt idx="43">
                  <c:v>8.6330054298642533</c:v>
                </c:pt>
                <c:pt idx="44">
                  <c:v>8.6330054298642533</c:v>
                </c:pt>
                <c:pt idx="45">
                  <c:v>8.6330054298642533</c:v>
                </c:pt>
                <c:pt idx="46">
                  <c:v>8.6330054298642533</c:v>
                </c:pt>
                <c:pt idx="47">
                  <c:v>8.6330054298642533</c:v>
                </c:pt>
                <c:pt idx="48">
                  <c:v>8.6330054298642533</c:v>
                </c:pt>
                <c:pt idx="49">
                  <c:v>8.6330054298642533</c:v>
                </c:pt>
                <c:pt idx="50">
                  <c:v>8.6330054298642533</c:v>
                </c:pt>
                <c:pt idx="51">
                  <c:v>8.6330054298642533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C7C-4EEE-9A75-B19815053A48}"/>
            </c:ext>
          </c:extLst>
        </c:ser>
        <c:ser>
          <c:idx val="3"/>
          <c:order val="3"/>
          <c:tx>
            <c:strRef>
              <c:f>'Adjusted (Sleep Data Hours)'!$L$2</c:f>
              <c:strCache>
                <c:ptCount val="1"/>
                <c:pt idx="0">
                  <c:v>4.9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Hours)'!$L$2:$L$53</c:f>
              <c:numCache>
                <c:formatCode>0.0</c:formatCode>
                <c:ptCount val="52"/>
                <c:pt idx="0">
                  <c:v>4.8808407239818994</c:v>
                </c:pt>
                <c:pt idx="1">
                  <c:v>4.8808407239818994</c:v>
                </c:pt>
                <c:pt idx="2">
                  <c:v>4.8808407239818994</c:v>
                </c:pt>
                <c:pt idx="3">
                  <c:v>4.8808407239818994</c:v>
                </c:pt>
                <c:pt idx="4">
                  <c:v>4.8808407239818994</c:v>
                </c:pt>
                <c:pt idx="5">
                  <c:v>4.8808407239818994</c:v>
                </c:pt>
                <c:pt idx="6">
                  <c:v>4.8808407239818994</c:v>
                </c:pt>
                <c:pt idx="7">
                  <c:v>4.8808407239818994</c:v>
                </c:pt>
                <c:pt idx="8">
                  <c:v>4.8808407239818994</c:v>
                </c:pt>
                <c:pt idx="9">
                  <c:v>4.8808407239818994</c:v>
                </c:pt>
                <c:pt idx="10">
                  <c:v>4.8808407239818994</c:v>
                </c:pt>
                <c:pt idx="11">
                  <c:v>4.8808407239818994</c:v>
                </c:pt>
                <c:pt idx="12">
                  <c:v>4.8808407239818994</c:v>
                </c:pt>
                <c:pt idx="13">
                  <c:v>4.8808407239818994</c:v>
                </c:pt>
                <c:pt idx="14">
                  <c:v>4.8808407239818994</c:v>
                </c:pt>
                <c:pt idx="15">
                  <c:v>4.8808407239818994</c:v>
                </c:pt>
                <c:pt idx="16">
                  <c:v>4.8808407239818994</c:v>
                </c:pt>
                <c:pt idx="17">
                  <c:v>4.8808407239818994</c:v>
                </c:pt>
                <c:pt idx="18">
                  <c:v>4.8808407239818994</c:v>
                </c:pt>
                <c:pt idx="19">
                  <c:v>4.8808407239818994</c:v>
                </c:pt>
                <c:pt idx="20">
                  <c:v>4.8808407239818994</c:v>
                </c:pt>
                <c:pt idx="21">
                  <c:v>4.8808407239818994</c:v>
                </c:pt>
                <c:pt idx="22">
                  <c:v>4.8808407239818994</c:v>
                </c:pt>
                <c:pt idx="23">
                  <c:v>4.8808407239818994</c:v>
                </c:pt>
                <c:pt idx="24">
                  <c:v>4.8808407239818994</c:v>
                </c:pt>
                <c:pt idx="25">
                  <c:v>4.8808407239818994</c:v>
                </c:pt>
                <c:pt idx="26">
                  <c:v>4.8808407239818994</c:v>
                </c:pt>
                <c:pt idx="27">
                  <c:v>4.8808407239818994</c:v>
                </c:pt>
                <c:pt idx="28">
                  <c:v>4.8808407239818994</c:v>
                </c:pt>
                <c:pt idx="29">
                  <c:v>4.8808407239818994</c:v>
                </c:pt>
                <c:pt idx="30">
                  <c:v>4.8808407239818994</c:v>
                </c:pt>
                <c:pt idx="31">
                  <c:v>4.8808407239818994</c:v>
                </c:pt>
                <c:pt idx="32">
                  <c:v>4.8808407239818994</c:v>
                </c:pt>
                <c:pt idx="33">
                  <c:v>4.8808407239818994</c:v>
                </c:pt>
                <c:pt idx="34">
                  <c:v>4.8808407239818994</c:v>
                </c:pt>
                <c:pt idx="35">
                  <c:v>4.8808407239818994</c:v>
                </c:pt>
                <c:pt idx="36">
                  <c:v>4.8808407239818994</c:v>
                </c:pt>
                <c:pt idx="37">
                  <c:v>4.8808407239818994</c:v>
                </c:pt>
                <c:pt idx="38">
                  <c:v>4.8808407239818994</c:v>
                </c:pt>
                <c:pt idx="39">
                  <c:v>4.8808407239818994</c:v>
                </c:pt>
                <c:pt idx="40">
                  <c:v>4.8808407239818994</c:v>
                </c:pt>
                <c:pt idx="41">
                  <c:v>4.8808407239818994</c:v>
                </c:pt>
                <c:pt idx="42">
                  <c:v>4.8808407239818994</c:v>
                </c:pt>
                <c:pt idx="43">
                  <c:v>4.8808407239818994</c:v>
                </c:pt>
                <c:pt idx="44">
                  <c:v>4.8808407239818994</c:v>
                </c:pt>
                <c:pt idx="45">
                  <c:v>4.8808407239818994</c:v>
                </c:pt>
                <c:pt idx="46">
                  <c:v>4.8808407239818994</c:v>
                </c:pt>
                <c:pt idx="47">
                  <c:v>4.8808407239818994</c:v>
                </c:pt>
                <c:pt idx="48">
                  <c:v>4.8808407239818994</c:v>
                </c:pt>
                <c:pt idx="49">
                  <c:v>4.8808407239818994</c:v>
                </c:pt>
                <c:pt idx="50">
                  <c:v>4.8808407239818994</c:v>
                </c:pt>
                <c:pt idx="51">
                  <c:v>4.8808407239818994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C7C-4EEE-9A75-B19815053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295247"/>
        <c:axId val="192829812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'Adjusted (Sleep Data Hours)'!$A$2</c15:sqref>
                        </c15:formulaRef>
                      </c:ext>
                    </c:extLst>
                    <c:strCache>
                      <c:ptCount val="1"/>
                      <c:pt idx="0">
                        <c:v>25-Jun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'Adjusted (Sleep Data Hours)'!$A$2:$A$53</c15:sqref>
                        </c15:formulaRef>
                      </c:ext>
                    </c:extLst>
                    <c:numCache>
                      <c:formatCode>d\-mmm</c:formatCode>
                      <c:ptCount val="52"/>
                      <c:pt idx="0">
                        <c:v>45833</c:v>
                      </c:pt>
                      <c:pt idx="1">
                        <c:v>45834</c:v>
                      </c:pt>
                      <c:pt idx="2">
                        <c:v>45835</c:v>
                      </c:pt>
                      <c:pt idx="3">
                        <c:v>45836</c:v>
                      </c:pt>
                      <c:pt idx="4">
                        <c:v>45837</c:v>
                      </c:pt>
                      <c:pt idx="5">
                        <c:v>45838</c:v>
                      </c:pt>
                      <c:pt idx="6">
                        <c:v>45839</c:v>
                      </c:pt>
                      <c:pt idx="7">
                        <c:v>45840</c:v>
                      </c:pt>
                      <c:pt idx="8">
                        <c:v>45841</c:v>
                      </c:pt>
                      <c:pt idx="9">
                        <c:v>45842</c:v>
                      </c:pt>
                      <c:pt idx="10">
                        <c:v>45843</c:v>
                      </c:pt>
                      <c:pt idx="11">
                        <c:v>45844</c:v>
                      </c:pt>
                      <c:pt idx="12">
                        <c:v>45845</c:v>
                      </c:pt>
                      <c:pt idx="13">
                        <c:v>45846</c:v>
                      </c:pt>
                      <c:pt idx="14">
                        <c:v>45847</c:v>
                      </c:pt>
                      <c:pt idx="15">
                        <c:v>45848</c:v>
                      </c:pt>
                      <c:pt idx="16">
                        <c:v>45849</c:v>
                      </c:pt>
                      <c:pt idx="17">
                        <c:v>45850</c:v>
                      </c:pt>
                      <c:pt idx="18">
                        <c:v>45851</c:v>
                      </c:pt>
                      <c:pt idx="19">
                        <c:v>45852</c:v>
                      </c:pt>
                      <c:pt idx="20">
                        <c:v>45853</c:v>
                      </c:pt>
                      <c:pt idx="21">
                        <c:v>45854</c:v>
                      </c:pt>
                      <c:pt idx="22">
                        <c:v>45855</c:v>
                      </c:pt>
                      <c:pt idx="23">
                        <c:v>45856</c:v>
                      </c:pt>
                      <c:pt idx="24">
                        <c:v>45857</c:v>
                      </c:pt>
                      <c:pt idx="25">
                        <c:v>45858</c:v>
                      </c:pt>
                      <c:pt idx="26">
                        <c:v>45859</c:v>
                      </c:pt>
                      <c:pt idx="27">
                        <c:v>45860</c:v>
                      </c:pt>
                      <c:pt idx="28">
                        <c:v>45861</c:v>
                      </c:pt>
                      <c:pt idx="29">
                        <c:v>45862</c:v>
                      </c:pt>
                      <c:pt idx="30">
                        <c:v>45863</c:v>
                      </c:pt>
                      <c:pt idx="31">
                        <c:v>45864</c:v>
                      </c:pt>
                      <c:pt idx="32">
                        <c:v>45865</c:v>
                      </c:pt>
                      <c:pt idx="33">
                        <c:v>45866</c:v>
                      </c:pt>
                      <c:pt idx="34">
                        <c:v>45867</c:v>
                      </c:pt>
                      <c:pt idx="35">
                        <c:v>45868</c:v>
                      </c:pt>
                      <c:pt idx="36">
                        <c:v>45869</c:v>
                      </c:pt>
                      <c:pt idx="37">
                        <c:v>45870</c:v>
                      </c:pt>
                      <c:pt idx="38">
                        <c:v>45871</c:v>
                      </c:pt>
                      <c:pt idx="39">
                        <c:v>45872</c:v>
                      </c:pt>
                      <c:pt idx="40">
                        <c:v>45873</c:v>
                      </c:pt>
                      <c:pt idx="41">
                        <c:v>45874</c:v>
                      </c:pt>
                      <c:pt idx="42">
                        <c:v>45875</c:v>
                      </c:pt>
                      <c:pt idx="43">
                        <c:v>45876</c:v>
                      </c:pt>
                      <c:pt idx="44">
                        <c:v>45877</c:v>
                      </c:pt>
                      <c:pt idx="45">
                        <c:v>45878</c:v>
                      </c:pt>
                      <c:pt idx="46">
                        <c:v>45879</c:v>
                      </c:pt>
                      <c:pt idx="47">
                        <c:v>45880</c:v>
                      </c:pt>
                      <c:pt idx="48">
                        <c:v>45881</c:v>
                      </c:pt>
                      <c:pt idx="49">
                        <c:v>45882</c:v>
                      </c:pt>
                      <c:pt idx="50">
                        <c:v>45883</c:v>
                      </c:pt>
                      <c:pt idx="51">
                        <c:v>45884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'Adjusted (Sleep Data Hours)'!$A$2:$A$53</c15:sqref>
                        </c15:formulaRef>
                      </c:ext>
                    </c:extLst>
                    <c:numCache>
                      <c:formatCode>d\-mmm</c:formatCode>
                      <c:ptCount val="52"/>
                      <c:pt idx="0">
                        <c:v>45833</c:v>
                      </c:pt>
                      <c:pt idx="1">
                        <c:v>45834</c:v>
                      </c:pt>
                      <c:pt idx="2">
                        <c:v>45835</c:v>
                      </c:pt>
                      <c:pt idx="3">
                        <c:v>45836</c:v>
                      </c:pt>
                      <c:pt idx="4">
                        <c:v>45837</c:v>
                      </c:pt>
                      <c:pt idx="5">
                        <c:v>45838</c:v>
                      </c:pt>
                      <c:pt idx="6">
                        <c:v>45839</c:v>
                      </c:pt>
                      <c:pt idx="7">
                        <c:v>45840</c:v>
                      </c:pt>
                      <c:pt idx="8">
                        <c:v>45841</c:v>
                      </c:pt>
                      <c:pt idx="9">
                        <c:v>45842</c:v>
                      </c:pt>
                      <c:pt idx="10">
                        <c:v>45843</c:v>
                      </c:pt>
                      <c:pt idx="11">
                        <c:v>45844</c:v>
                      </c:pt>
                      <c:pt idx="12">
                        <c:v>45845</c:v>
                      </c:pt>
                      <c:pt idx="13">
                        <c:v>45846</c:v>
                      </c:pt>
                      <c:pt idx="14">
                        <c:v>45847</c:v>
                      </c:pt>
                      <c:pt idx="15">
                        <c:v>45848</c:v>
                      </c:pt>
                      <c:pt idx="16">
                        <c:v>45849</c:v>
                      </c:pt>
                      <c:pt idx="17">
                        <c:v>45850</c:v>
                      </c:pt>
                      <c:pt idx="18">
                        <c:v>45851</c:v>
                      </c:pt>
                      <c:pt idx="19">
                        <c:v>45852</c:v>
                      </c:pt>
                      <c:pt idx="20">
                        <c:v>45853</c:v>
                      </c:pt>
                      <c:pt idx="21">
                        <c:v>45854</c:v>
                      </c:pt>
                      <c:pt idx="22">
                        <c:v>45855</c:v>
                      </c:pt>
                      <c:pt idx="23">
                        <c:v>45856</c:v>
                      </c:pt>
                      <c:pt idx="24">
                        <c:v>45857</c:v>
                      </c:pt>
                      <c:pt idx="25">
                        <c:v>45858</c:v>
                      </c:pt>
                      <c:pt idx="26">
                        <c:v>45859</c:v>
                      </c:pt>
                      <c:pt idx="27">
                        <c:v>45860</c:v>
                      </c:pt>
                      <c:pt idx="28">
                        <c:v>45861</c:v>
                      </c:pt>
                      <c:pt idx="29">
                        <c:v>45862</c:v>
                      </c:pt>
                      <c:pt idx="30">
                        <c:v>45863</c:v>
                      </c:pt>
                      <c:pt idx="31">
                        <c:v>45864</c:v>
                      </c:pt>
                      <c:pt idx="32">
                        <c:v>45865</c:v>
                      </c:pt>
                      <c:pt idx="33">
                        <c:v>45866</c:v>
                      </c:pt>
                      <c:pt idx="34">
                        <c:v>45867</c:v>
                      </c:pt>
                      <c:pt idx="35">
                        <c:v>45868</c:v>
                      </c:pt>
                      <c:pt idx="36">
                        <c:v>45869</c:v>
                      </c:pt>
                      <c:pt idx="37">
                        <c:v>45870</c:v>
                      </c:pt>
                      <c:pt idx="38">
                        <c:v>45871</c:v>
                      </c:pt>
                      <c:pt idx="39">
                        <c:v>45872</c:v>
                      </c:pt>
                      <c:pt idx="40">
                        <c:v>45873</c:v>
                      </c:pt>
                      <c:pt idx="41">
                        <c:v>45874</c:v>
                      </c:pt>
                      <c:pt idx="42">
                        <c:v>45875</c:v>
                      </c:pt>
                      <c:pt idx="43">
                        <c:v>45876</c:v>
                      </c:pt>
                      <c:pt idx="44">
                        <c:v>45877</c:v>
                      </c:pt>
                      <c:pt idx="45">
                        <c:v>45878</c:v>
                      </c:pt>
                      <c:pt idx="46">
                        <c:v>45879</c:v>
                      </c:pt>
                      <c:pt idx="47">
                        <c:v>45880</c:v>
                      </c:pt>
                      <c:pt idx="48">
                        <c:v>45881</c:v>
                      </c:pt>
                      <c:pt idx="49">
                        <c:v>45882</c:v>
                      </c:pt>
                      <c:pt idx="50">
                        <c:v>45883</c:v>
                      </c:pt>
                      <c:pt idx="51">
                        <c:v>45884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0C7C-4EEE-9A75-B19815053A48}"/>
                  </c:ext>
                </c:extLst>
              </c15:ser>
            </c15:filteredLineSeries>
          </c:ext>
        </c:extLst>
      </c:lineChart>
      <c:dateAx>
        <c:axId val="19282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8127"/>
        <c:crosses val="autoZero"/>
        <c:auto val="1"/>
        <c:lblOffset val="100"/>
        <c:baseTimeUnit val="days"/>
      </c:dateAx>
      <c:valAx>
        <c:axId val="1928298127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52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Sleep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'Adjusted (Sleep Score)'!$B$1</c:f>
              <c:strCache>
                <c:ptCount val="1"/>
                <c:pt idx="0">
                  <c:v>Score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Score)'!$B$2:$B$53</c:f>
              <c:numCache>
                <c:formatCode>General</c:formatCode>
                <c:ptCount val="52"/>
                <c:pt idx="0">
                  <c:v>72</c:v>
                </c:pt>
                <c:pt idx="1">
                  <c:v>72</c:v>
                </c:pt>
                <c:pt idx="2">
                  <c:v>66</c:v>
                </c:pt>
                <c:pt idx="3">
                  <c:v>79</c:v>
                </c:pt>
                <c:pt idx="4">
                  <c:v>82</c:v>
                </c:pt>
                <c:pt idx="5">
                  <c:v>81</c:v>
                </c:pt>
                <c:pt idx="6">
                  <c:v>68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84</c:v>
                </c:pt>
                <c:pt idx="11">
                  <c:v>91</c:v>
                </c:pt>
                <c:pt idx="12">
                  <c:v>78</c:v>
                </c:pt>
                <c:pt idx="13">
                  <c:v>81</c:v>
                </c:pt>
                <c:pt idx="14">
                  <c:v>83</c:v>
                </c:pt>
                <c:pt idx="15">
                  <c:v>78</c:v>
                </c:pt>
                <c:pt idx="16">
                  <c:v>75</c:v>
                </c:pt>
                <c:pt idx="17">
                  <c:v>77</c:v>
                </c:pt>
                <c:pt idx="18">
                  <c:v>69</c:v>
                </c:pt>
                <c:pt idx="19">
                  <c:v>67</c:v>
                </c:pt>
                <c:pt idx="20">
                  <c:v>80</c:v>
                </c:pt>
                <c:pt idx="21">
                  <c:v>79</c:v>
                </c:pt>
                <c:pt idx="22">
                  <c:v>64</c:v>
                </c:pt>
                <c:pt idx="23">
                  <c:v>50</c:v>
                </c:pt>
                <c:pt idx="24">
                  <c:v>56</c:v>
                </c:pt>
                <c:pt idx="25">
                  <c:v>77</c:v>
                </c:pt>
                <c:pt idx="26">
                  <c:v>50</c:v>
                </c:pt>
                <c:pt idx="27">
                  <c:v>47</c:v>
                </c:pt>
                <c:pt idx="28">
                  <c:v>31</c:v>
                </c:pt>
                <c:pt idx="29">
                  <c:v>43</c:v>
                </c:pt>
                <c:pt idx="30">
                  <c:v>65</c:v>
                </c:pt>
                <c:pt idx="31">
                  <c:v>65</c:v>
                </c:pt>
                <c:pt idx="32">
                  <c:v>70</c:v>
                </c:pt>
                <c:pt idx="33">
                  <c:v>35</c:v>
                </c:pt>
                <c:pt idx="34">
                  <c:v>55</c:v>
                </c:pt>
                <c:pt idx="35">
                  <c:v>38</c:v>
                </c:pt>
                <c:pt idx="36">
                  <c:v>43</c:v>
                </c:pt>
                <c:pt idx="37">
                  <c:v>55</c:v>
                </c:pt>
                <c:pt idx="38">
                  <c:v>50</c:v>
                </c:pt>
                <c:pt idx="39">
                  <c:v>62</c:v>
                </c:pt>
                <c:pt idx="40">
                  <c:v>49</c:v>
                </c:pt>
                <c:pt idx="41">
                  <c:v>45</c:v>
                </c:pt>
                <c:pt idx="42">
                  <c:v>72</c:v>
                </c:pt>
                <c:pt idx="43">
                  <c:v>62</c:v>
                </c:pt>
                <c:pt idx="44">
                  <c:v>73</c:v>
                </c:pt>
                <c:pt idx="45">
                  <c:v>77</c:v>
                </c:pt>
                <c:pt idx="46">
                  <c:v>74</c:v>
                </c:pt>
                <c:pt idx="47">
                  <c:v>71</c:v>
                </c:pt>
                <c:pt idx="48">
                  <c:v>71</c:v>
                </c:pt>
                <c:pt idx="49">
                  <c:v>68</c:v>
                </c:pt>
                <c:pt idx="50">
                  <c:v>67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2-4C32-A559-B38556202D4E}"/>
            </c:ext>
          </c:extLst>
        </c:ser>
        <c:ser>
          <c:idx val="1"/>
          <c:order val="1"/>
          <c:tx>
            <c:strRef>
              <c:f>'Adjusted (Sleep Score)'!$C$2</c:f>
              <c:strCache>
                <c:ptCount val="1"/>
                <c:pt idx="0">
                  <c:v>66.15384615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Score)'!$C$2:$C$53</c:f>
              <c:numCache>
                <c:formatCode>General</c:formatCode>
                <c:ptCount val="52"/>
                <c:pt idx="0">
                  <c:v>66.15384615384616</c:v>
                </c:pt>
                <c:pt idx="1">
                  <c:v>66.15384615384616</c:v>
                </c:pt>
                <c:pt idx="2">
                  <c:v>66.15384615384616</c:v>
                </c:pt>
                <c:pt idx="3">
                  <c:v>66.15384615384616</c:v>
                </c:pt>
                <c:pt idx="4">
                  <c:v>66.15384615384616</c:v>
                </c:pt>
                <c:pt idx="5">
                  <c:v>66.15384615384616</c:v>
                </c:pt>
                <c:pt idx="6">
                  <c:v>66.15384615384616</c:v>
                </c:pt>
                <c:pt idx="7">
                  <c:v>66.15384615384616</c:v>
                </c:pt>
                <c:pt idx="8">
                  <c:v>66.15384615384616</c:v>
                </c:pt>
                <c:pt idx="9">
                  <c:v>66.15384615384616</c:v>
                </c:pt>
                <c:pt idx="10">
                  <c:v>66.15384615384616</c:v>
                </c:pt>
                <c:pt idx="11">
                  <c:v>66.15384615384616</c:v>
                </c:pt>
                <c:pt idx="12">
                  <c:v>66.15384615384616</c:v>
                </c:pt>
                <c:pt idx="13">
                  <c:v>66.15384615384616</c:v>
                </c:pt>
                <c:pt idx="14">
                  <c:v>66.15384615384616</c:v>
                </c:pt>
                <c:pt idx="15">
                  <c:v>66.15384615384616</c:v>
                </c:pt>
                <c:pt idx="16">
                  <c:v>66.15384615384616</c:v>
                </c:pt>
                <c:pt idx="17">
                  <c:v>66.15384615384616</c:v>
                </c:pt>
                <c:pt idx="18">
                  <c:v>66.15384615384616</c:v>
                </c:pt>
                <c:pt idx="19">
                  <c:v>66.15384615384616</c:v>
                </c:pt>
                <c:pt idx="20">
                  <c:v>66.15384615384616</c:v>
                </c:pt>
                <c:pt idx="21">
                  <c:v>66.15384615384616</c:v>
                </c:pt>
                <c:pt idx="22">
                  <c:v>66.15384615384616</c:v>
                </c:pt>
                <c:pt idx="23">
                  <c:v>66.15384615384616</c:v>
                </c:pt>
                <c:pt idx="24">
                  <c:v>66.15384615384616</c:v>
                </c:pt>
                <c:pt idx="25">
                  <c:v>66.15384615384616</c:v>
                </c:pt>
                <c:pt idx="26">
                  <c:v>66.15384615384616</c:v>
                </c:pt>
                <c:pt idx="27">
                  <c:v>66.15384615384616</c:v>
                </c:pt>
                <c:pt idx="28">
                  <c:v>66.15384615384616</c:v>
                </c:pt>
                <c:pt idx="29">
                  <c:v>66.15384615384616</c:v>
                </c:pt>
                <c:pt idx="30">
                  <c:v>66.15384615384616</c:v>
                </c:pt>
                <c:pt idx="31">
                  <c:v>66.15384615384616</c:v>
                </c:pt>
                <c:pt idx="32">
                  <c:v>66.15384615384616</c:v>
                </c:pt>
                <c:pt idx="33">
                  <c:v>66.15384615384616</c:v>
                </c:pt>
                <c:pt idx="34">
                  <c:v>66.15384615384616</c:v>
                </c:pt>
                <c:pt idx="35">
                  <c:v>66.15384615384616</c:v>
                </c:pt>
                <c:pt idx="36">
                  <c:v>66.15384615384616</c:v>
                </c:pt>
                <c:pt idx="37">
                  <c:v>66.15384615384616</c:v>
                </c:pt>
                <c:pt idx="38">
                  <c:v>66.15384615384616</c:v>
                </c:pt>
                <c:pt idx="39">
                  <c:v>66.15384615384616</c:v>
                </c:pt>
                <c:pt idx="40">
                  <c:v>66.15384615384616</c:v>
                </c:pt>
                <c:pt idx="41">
                  <c:v>66.15384615384616</c:v>
                </c:pt>
                <c:pt idx="42">
                  <c:v>66.15384615384616</c:v>
                </c:pt>
                <c:pt idx="43">
                  <c:v>66.15384615384616</c:v>
                </c:pt>
                <c:pt idx="44">
                  <c:v>66.15384615384616</c:v>
                </c:pt>
                <c:pt idx="45">
                  <c:v>66.15384615384616</c:v>
                </c:pt>
                <c:pt idx="46">
                  <c:v>66.15384615384616</c:v>
                </c:pt>
                <c:pt idx="47">
                  <c:v>66.15384615384616</c:v>
                </c:pt>
                <c:pt idx="48">
                  <c:v>66.15384615384616</c:v>
                </c:pt>
                <c:pt idx="49">
                  <c:v>66.15384615384616</c:v>
                </c:pt>
                <c:pt idx="50">
                  <c:v>66.15384615384616</c:v>
                </c:pt>
                <c:pt idx="51">
                  <c:v>66.15384615384616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2-4C32-A559-B38556202D4E}"/>
            </c:ext>
          </c:extLst>
        </c:ser>
        <c:ser>
          <c:idx val="2"/>
          <c:order val="2"/>
          <c:tx>
            <c:strRef>
              <c:f>'Adjusted (Sleep Score)'!$E$2</c:f>
              <c:strCache>
                <c:ptCount val="1"/>
                <c:pt idx="0">
                  <c:v>108.1764645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Score)'!$E$2:$E$53</c:f>
              <c:numCache>
                <c:formatCode>General</c:formatCode>
                <c:ptCount val="52"/>
                <c:pt idx="0">
                  <c:v>108.17646449788424</c:v>
                </c:pt>
                <c:pt idx="1">
                  <c:v>108.17646449788424</c:v>
                </c:pt>
                <c:pt idx="2">
                  <c:v>108.17646449788424</c:v>
                </c:pt>
                <c:pt idx="3">
                  <c:v>108.17646449788424</c:v>
                </c:pt>
                <c:pt idx="4">
                  <c:v>108.17646449788424</c:v>
                </c:pt>
                <c:pt idx="5">
                  <c:v>108.17646449788424</c:v>
                </c:pt>
                <c:pt idx="6">
                  <c:v>108.17646449788424</c:v>
                </c:pt>
                <c:pt idx="7">
                  <c:v>108.17646449788424</c:v>
                </c:pt>
                <c:pt idx="8">
                  <c:v>108.17646449788424</c:v>
                </c:pt>
                <c:pt idx="9">
                  <c:v>108.17646449788424</c:v>
                </c:pt>
                <c:pt idx="10">
                  <c:v>108.17646449788424</c:v>
                </c:pt>
                <c:pt idx="11">
                  <c:v>108.17646449788424</c:v>
                </c:pt>
                <c:pt idx="12">
                  <c:v>108.17646449788424</c:v>
                </c:pt>
                <c:pt idx="13">
                  <c:v>108.17646449788424</c:v>
                </c:pt>
                <c:pt idx="14">
                  <c:v>108.17646449788424</c:v>
                </c:pt>
                <c:pt idx="15">
                  <c:v>108.17646449788424</c:v>
                </c:pt>
                <c:pt idx="16">
                  <c:v>108.17646449788424</c:v>
                </c:pt>
                <c:pt idx="17">
                  <c:v>108.17646449788424</c:v>
                </c:pt>
                <c:pt idx="18">
                  <c:v>108.17646449788424</c:v>
                </c:pt>
                <c:pt idx="19">
                  <c:v>108.17646449788424</c:v>
                </c:pt>
                <c:pt idx="20">
                  <c:v>108.17646449788424</c:v>
                </c:pt>
                <c:pt idx="21">
                  <c:v>108.17646449788424</c:v>
                </c:pt>
                <c:pt idx="22">
                  <c:v>108.17646449788424</c:v>
                </c:pt>
                <c:pt idx="23">
                  <c:v>108.17646449788424</c:v>
                </c:pt>
                <c:pt idx="24">
                  <c:v>108.17646449788424</c:v>
                </c:pt>
                <c:pt idx="25">
                  <c:v>108.17646449788424</c:v>
                </c:pt>
                <c:pt idx="26">
                  <c:v>108.17646449788424</c:v>
                </c:pt>
                <c:pt idx="27">
                  <c:v>108.17646449788424</c:v>
                </c:pt>
                <c:pt idx="28">
                  <c:v>108.17646449788424</c:v>
                </c:pt>
                <c:pt idx="29">
                  <c:v>108.17646449788424</c:v>
                </c:pt>
                <c:pt idx="30">
                  <c:v>108.17646449788424</c:v>
                </c:pt>
                <c:pt idx="31">
                  <c:v>108.17646449788424</c:v>
                </c:pt>
                <c:pt idx="32">
                  <c:v>108.17646449788424</c:v>
                </c:pt>
                <c:pt idx="33">
                  <c:v>108.17646449788424</c:v>
                </c:pt>
                <c:pt idx="34">
                  <c:v>108.17646449788424</c:v>
                </c:pt>
                <c:pt idx="35">
                  <c:v>108.17646449788424</c:v>
                </c:pt>
                <c:pt idx="36">
                  <c:v>108.17646449788424</c:v>
                </c:pt>
                <c:pt idx="37">
                  <c:v>108.17646449788424</c:v>
                </c:pt>
                <c:pt idx="38">
                  <c:v>108.17646449788424</c:v>
                </c:pt>
                <c:pt idx="39">
                  <c:v>108.17646449788424</c:v>
                </c:pt>
                <c:pt idx="40">
                  <c:v>108.17646449788424</c:v>
                </c:pt>
                <c:pt idx="41">
                  <c:v>108.17646449788424</c:v>
                </c:pt>
                <c:pt idx="42">
                  <c:v>108.17646449788424</c:v>
                </c:pt>
                <c:pt idx="43">
                  <c:v>108.17646449788424</c:v>
                </c:pt>
                <c:pt idx="44">
                  <c:v>108.17646449788424</c:v>
                </c:pt>
                <c:pt idx="45">
                  <c:v>108.17646449788424</c:v>
                </c:pt>
                <c:pt idx="46">
                  <c:v>108.17646449788424</c:v>
                </c:pt>
                <c:pt idx="47">
                  <c:v>108.17646449788424</c:v>
                </c:pt>
                <c:pt idx="48">
                  <c:v>108.17646449788424</c:v>
                </c:pt>
                <c:pt idx="49">
                  <c:v>108.17646449788424</c:v>
                </c:pt>
                <c:pt idx="50">
                  <c:v>108.17646449788424</c:v>
                </c:pt>
                <c:pt idx="51">
                  <c:v>108.17646449788424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2-4C32-A559-B38556202D4E}"/>
            </c:ext>
          </c:extLst>
        </c:ser>
        <c:ser>
          <c:idx val="3"/>
          <c:order val="3"/>
          <c:tx>
            <c:strRef>
              <c:f>'Adjusted (Sleep Score)'!$F$2</c:f>
              <c:strCache>
                <c:ptCount val="1"/>
                <c:pt idx="0">
                  <c:v>24.13122781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Score)'!$F$2:$F$53</c:f>
              <c:numCache>
                <c:formatCode>General</c:formatCode>
                <c:ptCount val="52"/>
                <c:pt idx="0">
                  <c:v>24.131227809808081</c:v>
                </c:pt>
                <c:pt idx="1">
                  <c:v>24.131227809808081</c:v>
                </c:pt>
                <c:pt idx="2">
                  <c:v>24.131227809808081</c:v>
                </c:pt>
                <c:pt idx="3">
                  <c:v>24.131227809808081</c:v>
                </c:pt>
                <c:pt idx="4">
                  <c:v>24.131227809808081</c:v>
                </c:pt>
                <c:pt idx="5">
                  <c:v>24.131227809808081</c:v>
                </c:pt>
                <c:pt idx="6">
                  <c:v>24.131227809808081</c:v>
                </c:pt>
                <c:pt idx="7">
                  <c:v>24.131227809808081</c:v>
                </c:pt>
                <c:pt idx="8">
                  <c:v>24.131227809808081</c:v>
                </c:pt>
                <c:pt idx="9">
                  <c:v>24.131227809808081</c:v>
                </c:pt>
                <c:pt idx="10">
                  <c:v>24.131227809808081</c:v>
                </c:pt>
                <c:pt idx="11">
                  <c:v>24.131227809808081</c:v>
                </c:pt>
                <c:pt idx="12">
                  <c:v>24.131227809808081</c:v>
                </c:pt>
                <c:pt idx="13">
                  <c:v>24.131227809808081</c:v>
                </c:pt>
                <c:pt idx="14">
                  <c:v>24.131227809808081</c:v>
                </c:pt>
                <c:pt idx="15">
                  <c:v>24.131227809808081</c:v>
                </c:pt>
                <c:pt idx="16">
                  <c:v>24.131227809808081</c:v>
                </c:pt>
                <c:pt idx="17">
                  <c:v>24.131227809808081</c:v>
                </c:pt>
                <c:pt idx="18">
                  <c:v>24.131227809808081</c:v>
                </c:pt>
                <c:pt idx="19">
                  <c:v>24.131227809808081</c:v>
                </c:pt>
                <c:pt idx="20">
                  <c:v>24.131227809808081</c:v>
                </c:pt>
                <c:pt idx="21">
                  <c:v>24.131227809808081</c:v>
                </c:pt>
                <c:pt idx="22">
                  <c:v>24.131227809808081</c:v>
                </c:pt>
                <c:pt idx="23">
                  <c:v>24.131227809808081</c:v>
                </c:pt>
                <c:pt idx="24">
                  <c:v>24.131227809808081</c:v>
                </c:pt>
                <c:pt idx="25">
                  <c:v>24.131227809808081</c:v>
                </c:pt>
                <c:pt idx="26">
                  <c:v>24.131227809808081</c:v>
                </c:pt>
                <c:pt idx="27">
                  <c:v>24.131227809808081</c:v>
                </c:pt>
                <c:pt idx="28">
                  <c:v>24.131227809808081</c:v>
                </c:pt>
                <c:pt idx="29">
                  <c:v>24.131227809808081</c:v>
                </c:pt>
                <c:pt idx="30">
                  <c:v>24.131227809808081</c:v>
                </c:pt>
                <c:pt idx="31">
                  <c:v>24.131227809808081</c:v>
                </c:pt>
                <c:pt idx="32">
                  <c:v>24.131227809808081</c:v>
                </c:pt>
                <c:pt idx="33">
                  <c:v>24.131227809808081</c:v>
                </c:pt>
                <c:pt idx="34">
                  <c:v>24.131227809808081</c:v>
                </c:pt>
                <c:pt idx="35">
                  <c:v>24.131227809808081</c:v>
                </c:pt>
                <c:pt idx="36">
                  <c:v>24.131227809808081</c:v>
                </c:pt>
                <c:pt idx="37">
                  <c:v>24.131227809808081</c:v>
                </c:pt>
                <c:pt idx="38">
                  <c:v>24.131227809808081</c:v>
                </c:pt>
                <c:pt idx="39">
                  <c:v>24.131227809808081</c:v>
                </c:pt>
                <c:pt idx="40">
                  <c:v>24.131227809808081</c:v>
                </c:pt>
                <c:pt idx="41">
                  <c:v>24.131227809808081</c:v>
                </c:pt>
                <c:pt idx="42">
                  <c:v>24.131227809808081</c:v>
                </c:pt>
                <c:pt idx="43">
                  <c:v>24.131227809808081</c:v>
                </c:pt>
                <c:pt idx="44">
                  <c:v>24.131227809808081</c:v>
                </c:pt>
                <c:pt idx="45">
                  <c:v>24.131227809808081</c:v>
                </c:pt>
                <c:pt idx="46">
                  <c:v>24.131227809808081</c:v>
                </c:pt>
                <c:pt idx="47">
                  <c:v>24.131227809808081</c:v>
                </c:pt>
                <c:pt idx="48">
                  <c:v>24.131227809808081</c:v>
                </c:pt>
                <c:pt idx="49">
                  <c:v>24.131227809808081</c:v>
                </c:pt>
                <c:pt idx="50">
                  <c:v>24.131227809808081</c:v>
                </c:pt>
                <c:pt idx="51">
                  <c:v>24.131227809808081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2-4C32-A559-B3855620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295247"/>
        <c:axId val="1928298127"/>
      </c:lineChart>
      <c:dateAx>
        <c:axId val="19282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8127"/>
        <c:crosses val="autoZero"/>
        <c:auto val="1"/>
        <c:lblOffset val="100"/>
        <c:baseTimeUnit val="days"/>
      </c:dateAx>
      <c:valAx>
        <c:axId val="1928298127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52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Sleep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'Adjusted (Heart Rate)'!$B$1</c:f>
              <c:strCache>
                <c:ptCount val="1"/>
                <c:pt idx="0">
                  <c:v>Resting Heart Rate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'Adjusted (Heart Rate)'!$A$2:$A$53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(Heart Rate)'!$B$2:$B$53</c:f>
              <c:numCache>
                <c:formatCode>General</c:formatCode>
                <c:ptCount val="52"/>
                <c:pt idx="0">
                  <c:v>52</c:v>
                </c:pt>
                <c:pt idx="1">
                  <c:v>51</c:v>
                </c:pt>
                <c:pt idx="2">
                  <c:v>52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53</c:v>
                </c:pt>
                <c:pt idx="7">
                  <c:v>55</c:v>
                </c:pt>
                <c:pt idx="8">
                  <c:v>53</c:v>
                </c:pt>
                <c:pt idx="9">
                  <c:v>57</c:v>
                </c:pt>
                <c:pt idx="10">
                  <c:v>49</c:v>
                </c:pt>
                <c:pt idx="11">
                  <c:v>50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51</c:v>
                </c:pt>
                <c:pt idx="16">
                  <c:v>52</c:v>
                </c:pt>
                <c:pt idx="17">
                  <c:v>51</c:v>
                </c:pt>
                <c:pt idx="18">
                  <c:v>53</c:v>
                </c:pt>
                <c:pt idx="19">
                  <c:v>56</c:v>
                </c:pt>
                <c:pt idx="20">
                  <c:v>51</c:v>
                </c:pt>
                <c:pt idx="21">
                  <c:v>55</c:v>
                </c:pt>
                <c:pt idx="22">
                  <c:v>58</c:v>
                </c:pt>
                <c:pt idx="23">
                  <c:v>57</c:v>
                </c:pt>
                <c:pt idx="24">
                  <c:v>55</c:v>
                </c:pt>
                <c:pt idx="25">
                  <c:v>56</c:v>
                </c:pt>
                <c:pt idx="26">
                  <c:v>64</c:v>
                </c:pt>
                <c:pt idx="27">
                  <c:v>63</c:v>
                </c:pt>
                <c:pt idx="28">
                  <c:v>74</c:v>
                </c:pt>
                <c:pt idx="29">
                  <c:v>68</c:v>
                </c:pt>
                <c:pt idx="30">
                  <c:v>64</c:v>
                </c:pt>
                <c:pt idx="31">
                  <c:v>65</c:v>
                </c:pt>
                <c:pt idx="32">
                  <c:v>63</c:v>
                </c:pt>
                <c:pt idx="33">
                  <c:v>68</c:v>
                </c:pt>
                <c:pt idx="34">
                  <c:v>70</c:v>
                </c:pt>
                <c:pt idx="35">
                  <c:v>70</c:v>
                </c:pt>
                <c:pt idx="36">
                  <c:v>71</c:v>
                </c:pt>
                <c:pt idx="37">
                  <c:v>71</c:v>
                </c:pt>
                <c:pt idx="38">
                  <c:v>67</c:v>
                </c:pt>
                <c:pt idx="39">
                  <c:v>63</c:v>
                </c:pt>
                <c:pt idx="40">
                  <c:v>68</c:v>
                </c:pt>
                <c:pt idx="41">
                  <c:v>63</c:v>
                </c:pt>
                <c:pt idx="42">
                  <c:v>61</c:v>
                </c:pt>
                <c:pt idx="43">
                  <c:v>66</c:v>
                </c:pt>
                <c:pt idx="44">
                  <c:v>61</c:v>
                </c:pt>
                <c:pt idx="45">
                  <c:v>62</c:v>
                </c:pt>
                <c:pt idx="46">
                  <c:v>61</c:v>
                </c:pt>
                <c:pt idx="47">
                  <c:v>61</c:v>
                </c:pt>
                <c:pt idx="48">
                  <c:v>57</c:v>
                </c:pt>
                <c:pt idx="49">
                  <c:v>60</c:v>
                </c:pt>
                <c:pt idx="50">
                  <c:v>61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6-4987-88EC-B47DCBAED7CB}"/>
            </c:ext>
          </c:extLst>
        </c:ser>
        <c:ser>
          <c:idx val="1"/>
          <c:order val="1"/>
          <c:tx>
            <c:strRef>
              <c:f>'Adjusted (Heart Rate)'!$C$2</c:f>
              <c:strCache>
                <c:ptCount val="1"/>
                <c:pt idx="0">
                  <c:v>58.84615385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'Adjusted (Heart Rate)'!$A$2:$A$53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(Heart Rate)'!$C$2:$C$53</c:f>
              <c:numCache>
                <c:formatCode>General</c:formatCode>
                <c:ptCount val="52"/>
                <c:pt idx="0">
                  <c:v>58.846153846153847</c:v>
                </c:pt>
                <c:pt idx="1">
                  <c:v>58.846153846153847</c:v>
                </c:pt>
                <c:pt idx="2">
                  <c:v>58.846153846153847</c:v>
                </c:pt>
                <c:pt idx="3">
                  <c:v>58.846153846153847</c:v>
                </c:pt>
                <c:pt idx="4">
                  <c:v>58.846153846153847</c:v>
                </c:pt>
                <c:pt idx="5">
                  <c:v>58.846153846153847</c:v>
                </c:pt>
                <c:pt idx="6">
                  <c:v>58.846153846153847</c:v>
                </c:pt>
                <c:pt idx="7">
                  <c:v>58.846153846153847</c:v>
                </c:pt>
                <c:pt idx="8">
                  <c:v>58.846153846153847</c:v>
                </c:pt>
                <c:pt idx="9">
                  <c:v>58.846153846153847</c:v>
                </c:pt>
                <c:pt idx="10">
                  <c:v>58.846153846153847</c:v>
                </c:pt>
                <c:pt idx="11">
                  <c:v>58.846153846153847</c:v>
                </c:pt>
                <c:pt idx="12">
                  <c:v>58.846153846153847</c:v>
                </c:pt>
                <c:pt idx="13">
                  <c:v>58.846153846153847</c:v>
                </c:pt>
                <c:pt idx="14">
                  <c:v>58.846153846153847</c:v>
                </c:pt>
                <c:pt idx="15">
                  <c:v>58.846153846153847</c:v>
                </c:pt>
                <c:pt idx="16">
                  <c:v>58.846153846153847</c:v>
                </c:pt>
                <c:pt idx="17">
                  <c:v>58.846153846153847</c:v>
                </c:pt>
                <c:pt idx="18">
                  <c:v>58.846153846153847</c:v>
                </c:pt>
                <c:pt idx="19">
                  <c:v>58.846153846153847</c:v>
                </c:pt>
                <c:pt idx="20">
                  <c:v>58.846153846153847</c:v>
                </c:pt>
                <c:pt idx="21">
                  <c:v>58.846153846153847</c:v>
                </c:pt>
                <c:pt idx="22">
                  <c:v>58.846153846153847</c:v>
                </c:pt>
                <c:pt idx="23">
                  <c:v>58.846153846153847</c:v>
                </c:pt>
                <c:pt idx="24">
                  <c:v>58.846153846153847</c:v>
                </c:pt>
                <c:pt idx="25">
                  <c:v>58.846153846153847</c:v>
                </c:pt>
                <c:pt idx="26">
                  <c:v>58.846153846153847</c:v>
                </c:pt>
                <c:pt idx="27">
                  <c:v>58.846153846153847</c:v>
                </c:pt>
                <c:pt idx="28">
                  <c:v>58.846153846153847</c:v>
                </c:pt>
                <c:pt idx="29">
                  <c:v>58.846153846153847</c:v>
                </c:pt>
                <c:pt idx="30">
                  <c:v>58.846153846153847</c:v>
                </c:pt>
                <c:pt idx="31">
                  <c:v>58.846153846153847</c:v>
                </c:pt>
                <c:pt idx="32">
                  <c:v>58.846153846153847</c:v>
                </c:pt>
                <c:pt idx="33">
                  <c:v>58.846153846153847</c:v>
                </c:pt>
                <c:pt idx="34">
                  <c:v>58.846153846153847</c:v>
                </c:pt>
                <c:pt idx="35">
                  <c:v>58.846153846153847</c:v>
                </c:pt>
                <c:pt idx="36">
                  <c:v>58.846153846153847</c:v>
                </c:pt>
                <c:pt idx="37">
                  <c:v>58.846153846153847</c:v>
                </c:pt>
                <c:pt idx="38">
                  <c:v>58.846153846153847</c:v>
                </c:pt>
                <c:pt idx="39">
                  <c:v>58.846153846153847</c:v>
                </c:pt>
                <c:pt idx="40">
                  <c:v>58.846153846153847</c:v>
                </c:pt>
                <c:pt idx="41">
                  <c:v>58.846153846153847</c:v>
                </c:pt>
                <c:pt idx="42">
                  <c:v>58.846153846153847</c:v>
                </c:pt>
                <c:pt idx="43">
                  <c:v>58.846153846153847</c:v>
                </c:pt>
                <c:pt idx="44">
                  <c:v>58.846153846153847</c:v>
                </c:pt>
                <c:pt idx="45">
                  <c:v>58.846153846153847</c:v>
                </c:pt>
                <c:pt idx="46">
                  <c:v>58.846153846153847</c:v>
                </c:pt>
                <c:pt idx="47">
                  <c:v>58.846153846153847</c:v>
                </c:pt>
                <c:pt idx="48">
                  <c:v>58.846153846153847</c:v>
                </c:pt>
                <c:pt idx="49">
                  <c:v>58.846153846153847</c:v>
                </c:pt>
                <c:pt idx="50">
                  <c:v>58.846153846153847</c:v>
                </c:pt>
                <c:pt idx="51">
                  <c:v>58.846153846153847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6-4987-88EC-B47DCBAED7CB}"/>
            </c:ext>
          </c:extLst>
        </c:ser>
        <c:ser>
          <c:idx val="2"/>
          <c:order val="2"/>
          <c:tx>
            <c:strRef>
              <c:f>'Adjusted (Heart Rate)'!$E$2</c:f>
              <c:strCache>
                <c:ptCount val="1"/>
                <c:pt idx="0">
                  <c:v>79.24844278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'Adjusted (Heart Rate)'!$A$2:$A$53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(Heart Rate)'!$E$2:$E$53</c:f>
              <c:numCache>
                <c:formatCode>General</c:formatCode>
                <c:ptCount val="52"/>
                <c:pt idx="0">
                  <c:v>79.248442778162342</c:v>
                </c:pt>
                <c:pt idx="1">
                  <c:v>79.248442778162342</c:v>
                </c:pt>
                <c:pt idx="2">
                  <c:v>79.248442778162342</c:v>
                </c:pt>
                <c:pt idx="3">
                  <c:v>79.248442778162342</c:v>
                </c:pt>
                <c:pt idx="4">
                  <c:v>79.248442778162342</c:v>
                </c:pt>
                <c:pt idx="5">
                  <c:v>79.248442778162342</c:v>
                </c:pt>
                <c:pt idx="6">
                  <c:v>79.248442778162342</c:v>
                </c:pt>
                <c:pt idx="7">
                  <c:v>79.248442778162342</c:v>
                </c:pt>
                <c:pt idx="8">
                  <c:v>79.248442778162342</c:v>
                </c:pt>
                <c:pt idx="9">
                  <c:v>79.248442778162342</c:v>
                </c:pt>
                <c:pt idx="10">
                  <c:v>79.248442778162342</c:v>
                </c:pt>
                <c:pt idx="11">
                  <c:v>79.248442778162342</c:v>
                </c:pt>
                <c:pt idx="12">
                  <c:v>79.248442778162342</c:v>
                </c:pt>
                <c:pt idx="13">
                  <c:v>79.248442778162342</c:v>
                </c:pt>
                <c:pt idx="14">
                  <c:v>79.248442778162342</c:v>
                </c:pt>
                <c:pt idx="15">
                  <c:v>79.248442778162342</c:v>
                </c:pt>
                <c:pt idx="16">
                  <c:v>79.248442778162342</c:v>
                </c:pt>
                <c:pt idx="17">
                  <c:v>79.248442778162342</c:v>
                </c:pt>
                <c:pt idx="18">
                  <c:v>79.248442778162342</c:v>
                </c:pt>
                <c:pt idx="19">
                  <c:v>79.248442778162342</c:v>
                </c:pt>
                <c:pt idx="20">
                  <c:v>79.248442778162342</c:v>
                </c:pt>
                <c:pt idx="21">
                  <c:v>79.248442778162342</c:v>
                </c:pt>
                <c:pt idx="22">
                  <c:v>79.248442778162342</c:v>
                </c:pt>
                <c:pt idx="23">
                  <c:v>79.248442778162342</c:v>
                </c:pt>
                <c:pt idx="24">
                  <c:v>79.248442778162342</c:v>
                </c:pt>
                <c:pt idx="25">
                  <c:v>79.248442778162342</c:v>
                </c:pt>
                <c:pt idx="26">
                  <c:v>79.248442778162342</c:v>
                </c:pt>
                <c:pt idx="27">
                  <c:v>79.248442778162342</c:v>
                </c:pt>
                <c:pt idx="28">
                  <c:v>79.248442778162342</c:v>
                </c:pt>
                <c:pt idx="29">
                  <c:v>79.248442778162342</c:v>
                </c:pt>
                <c:pt idx="30">
                  <c:v>79.248442778162342</c:v>
                </c:pt>
                <c:pt idx="31">
                  <c:v>79.248442778162342</c:v>
                </c:pt>
                <c:pt idx="32">
                  <c:v>79.248442778162342</c:v>
                </c:pt>
                <c:pt idx="33">
                  <c:v>79.248442778162342</c:v>
                </c:pt>
                <c:pt idx="34">
                  <c:v>79.248442778162342</c:v>
                </c:pt>
                <c:pt idx="35">
                  <c:v>79.248442778162342</c:v>
                </c:pt>
                <c:pt idx="36">
                  <c:v>79.248442778162342</c:v>
                </c:pt>
                <c:pt idx="37">
                  <c:v>79.248442778162342</c:v>
                </c:pt>
                <c:pt idx="38">
                  <c:v>79.248442778162342</c:v>
                </c:pt>
                <c:pt idx="39">
                  <c:v>79.248442778162342</c:v>
                </c:pt>
                <c:pt idx="40">
                  <c:v>79.248442778162342</c:v>
                </c:pt>
                <c:pt idx="41">
                  <c:v>79.248442778162342</c:v>
                </c:pt>
                <c:pt idx="42">
                  <c:v>79.248442778162342</c:v>
                </c:pt>
                <c:pt idx="43">
                  <c:v>79.248442778162342</c:v>
                </c:pt>
                <c:pt idx="44">
                  <c:v>79.248442778162342</c:v>
                </c:pt>
                <c:pt idx="45">
                  <c:v>79.248442778162342</c:v>
                </c:pt>
                <c:pt idx="46">
                  <c:v>79.248442778162342</c:v>
                </c:pt>
                <c:pt idx="47">
                  <c:v>79.248442778162342</c:v>
                </c:pt>
                <c:pt idx="48">
                  <c:v>79.248442778162342</c:v>
                </c:pt>
                <c:pt idx="49">
                  <c:v>79.248442778162342</c:v>
                </c:pt>
                <c:pt idx="50">
                  <c:v>79.248442778162342</c:v>
                </c:pt>
                <c:pt idx="51">
                  <c:v>79.248442778162342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6-4987-88EC-B47DCBAED7CB}"/>
            </c:ext>
          </c:extLst>
        </c:ser>
        <c:ser>
          <c:idx val="3"/>
          <c:order val="3"/>
          <c:tx>
            <c:strRef>
              <c:f>'Adjusted (Heart Rate)'!$F$2</c:f>
              <c:strCache>
                <c:ptCount val="1"/>
                <c:pt idx="0">
                  <c:v>38.44386491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'Adjusted (Heart Rate)'!$A$2:$A$53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(Heart Rate)'!$F$2:$F$53</c:f>
              <c:numCache>
                <c:formatCode>General</c:formatCode>
                <c:ptCount val="52"/>
                <c:pt idx="0">
                  <c:v>38.443864914145351</c:v>
                </c:pt>
                <c:pt idx="1">
                  <c:v>38.443864914145351</c:v>
                </c:pt>
                <c:pt idx="2">
                  <c:v>38.443864914145351</c:v>
                </c:pt>
                <c:pt idx="3">
                  <c:v>38.443864914145351</c:v>
                </c:pt>
                <c:pt idx="4">
                  <c:v>38.443864914145351</c:v>
                </c:pt>
                <c:pt idx="5">
                  <c:v>38.443864914145351</c:v>
                </c:pt>
                <c:pt idx="6">
                  <c:v>38.443864914145351</c:v>
                </c:pt>
                <c:pt idx="7">
                  <c:v>38.443864914145351</c:v>
                </c:pt>
                <c:pt idx="8">
                  <c:v>38.443864914145351</c:v>
                </c:pt>
                <c:pt idx="9">
                  <c:v>38.443864914145351</c:v>
                </c:pt>
                <c:pt idx="10">
                  <c:v>38.443864914145351</c:v>
                </c:pt>
                <c:pt idx="11">
                  <c:v>38.443864914145351</c:v>
                </c:pt>
                <c:pt idx="12">
                  <c:v>38.443864914145351</c:v>
                </c:pt>
                <c:pt idx="13">
                  <c:v>38.443864914145351</c:v>
                </c:pt>
                <c:pt idx="14">
                  <c:v>38.443864914145351</c:v>
                </c:pt>
                <c:pt idx="15">
                  <c:v>38.443864914145351</c:v>
                </c:pt>
                <c:pt idx="16">
                  <c:v>38.443864914145351</c:v>
                </c:pt>
                <c:pt idx="17">
                  <c:v>38.443864914145351</c:v>
                </c:pt>
                <c:pt idx="18">
                  <c:v>38.443864914145351</c:v>
                </c:pt>
                <c:pt idx="19">
                  <c:v>38.443864914145351</c:v>
                </c:pt>
                <c:pt idx="20">
                  <c:v>38.443864914145351</c:v>
                </c:pt>
                <c:pt idx="21">
                  <c:v>38.443864914145351</c:v>
                </c:pt>
                <c:pt idx="22">
                  <c:v>38.443864914145351</c:v>
                </c:pt>
                <c:pt idx="23">
                  <c:v>38.443864914145351</c:v>
                </c:pt>
                <c:pt idx="24">
                  <c:v>38.443864914145351</c:v>
                </c:pt>
                <c:pt idx="25">
                  <c:v>38.443864914145351</c:v>
                </c:pt>
                <c:pt idx="26">
                  <c:v>38.443864914145351</c:v>
                </c:pt>
                <c:pt idx="27">
                  <c:v>38.443864914145351</c:v>
                </c:pt>
                <c:pt idx="28">
                  <c:v>38.443864914145351</c:v>
                </c:pt>
                <c:pt idx="29">
                  <c:v>38.443864914145351</c:v>
                </c:pt>
                <c:pt idx="30">
                  <c:v>38.443864914145351</c:v>
                </c:pt>
                <c:pt idx="31">
                  <c:v>38.443864914145351</c:v>
                </c:pt>
                <c:pt idx="32">
                  <c:v>38.443864914145351</c:v>
                </c:pt>
                <c:pt idx="33">
                  <c:v>38.443864914145351</c:v>
                </c:pt>
                <c:pt idx="34">
                  <c:v>38.443864914145351</c:v>
                </c:pt>
                <c:pt idx="35">
                  <c:v>38.443864914145351</c:v>
                </c:pt>
                <c:pt idx="36">
                  <c:v>38.443864914145351</c:v>
                </c:pt>
                <c:pt idx="37">
                  <c:v>38.443864914145351</c:v>
                </c:pt>
                <c:pt idx="38">
                  <c:v>38.443864914145351</c:v>
                </c:pt>
                <c:pt idx="39">
                  <c:v>38.443864914145351</c:v>
                </c:pt>
                <c:pt idx="40">
                  <c:v>38.443864914145351</c:v>
                </c:pt>
                <c:pt idx="41">
                  <c:v>38.443864914145351</c:v>
                </c:pt>
                <c:pt idx="42">
                  <c:v>38.443864914145351</c:v>
                </c:pt>
                <c:pt idx="43">
                  <c:v>38.443864914145351</c:v>
                </c:pt>
                <c:pt idx="44">
                  <c:v>38.443864914145351</c:v>
                </c:pt>
                <c:pt idx="45">
                  <c:v>38.443864914145351</c:v>
                </c:pt>
                <c:pt idx="46">
                  <c:v>38.443864914145351</c:v>
                </c:pt>
                <c:pt idx="47">
                  <c:v>38.443864914145351</c:v>
                </c:pt>
                <c:pt idx="48">
                  <c:v>38.443864914145351</c:v>
                </c:pt>
                <c:pt idx="49">
                  <c:v>38.443864914145351</c:v>
                </c:pt>
                <c:pt idx="50">
                  <c:v>38.443864914145351</c:v>
                </c:pt>
                <c:pt idx="51">
                  <c:v>38.443864914145351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6-4987-88EC-B47DCBAE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295247"/>
        <c:axId val="1928298127"/>
      </c:lineChart>
      <c:dateAx>
        <c:axId val="19282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8127"/>
        <c:crosses val="autoZero"/>
        <c:auto val="1"/>
        <c:lblOffset val="100"/>
        <c:baseTimeUnit val="days"/>
      </c:dateAx>
      <c:valAx>
        <c:axId val="1928298127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52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6018BCAA-1C94-4E29-8DD7-02C18EC9CFC4}">
          <cx:tx>
            <cx:txData>
              <cx:f>_xlchart.v1.4</cx:f>
              <cx:v>Time (hrs)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407457</xdr:colOff>
      <xdr:row>15</xdr:row>
      <xdr:rowOff>111127</xdr:rowOff>
    </xdr:from>
    <xdr:to>
      <xdr:col>20</xdr:col>
      <xdr:colOff>587375</xdr:colOff>
      <xdr:row>28</xdr:row>
      <xdr:rowOff>43656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A4B98-009E-4994-940C-23616D27A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402167</xdr:colOff>
      <xdr:row>2</xdr:row>
      <xdr:rowOff>132292</xdr:rowOff>
    </xdr:from>
    <xdr:to>
      <xdr:col>20</xdr:col>
      <xdr:colOff>603251</xdr:colOff>
      <xdr:row>15</xdr:row>
      <xdr:rowOff>100541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29CAB-B061-41FC-BBEB-33ED9AD69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71437</xdr:colOff>
      <xdr:row>6</xdr:row>
      <xdr:rowOff>14817</xdr:rowOff>
    </xdr:from>
    <xdr:to>
      <xdr:col>11</xdr:col>
      <xdr:colOff>320144</xdr:colOff>
      <xdr:row>21</xdr:row>
      <xdr:rowOff>59267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63B8CD5-CCFC-820C-21A0-158443F57F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9020" y="10943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407457</xdr:colOff>
      <xdr:row>15</xdr:row>
      <xdr:rowOff>111127</xdr:rowOff>
    </xdr:from>
    <xdr:to>
      <xdr:col>20</xdr:col>
      <xdr:colOff>587375</xdr:colOff>
      <xdr:row>28</xdr:row>
      <xdr:rowOff>43656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AD23F-8F67-F565-B8A4-11E11F1D3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402167</xdr:colOff>
      <xdr:row>2</xdr:row>
      <xdr:rowOff>132292</xdr:rowOff>
    </xdr:from>
    <xdr:to>
      <xdr:col>20</xdr:col>
      <xdr:colOff>603251</xdr:colOff>
      <xdr:row>15</xdr:row>
      <xdr:rowOff>100541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59FFA0-5190-4646-B889-CE2301C52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421479</xdr:colOff>
      <xdr:row>1</xdr:row>
      <xdr:rowOff>19049</xdr:rowOff>
    </xdr:from>
    <xdr:to>
      <xdr:col>20</xdr:col>
      <xdr:colOff>227541</xdr:colOff>
      <xdr:row>25</xdr:row>
      <xdr:rowOff>89958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E2EA8-D5A4-4AC7-B3D9-9D063A3C6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421479</xdr:colOff>
      <xdr:row>1</xdr:row>
      <xdr:rowOff>19049</xdr:rowOff>
    </xdr:from>
    <xdr:to>
      <xdr:col>20</xdr:col>
      <xdr:colOff>227541</xdr:colOff>
      <xdr:row>25</xdr:row>
      <xdr:rowOff>89958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FAA7A-E1F9-47B1-A762-085E6DCD1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BE50-6003-4957-9772-CDB9231B7BD4}">
  <dimension ref="A1:R53"/>
  <sheetViews>
    <sheetView topLeftCell="C1" workbookViewId="0">
      <selection activeCell="N4" sqref="N4"/>
    </sheetView>
  </sheetViews>
  <sheetFormatPr defaultRowHeight="14.25" x14ac:dyDescent="0.45"/>
  <cols>
    <col min="1" max="1" width="18.9296875" customWidth="1"/>
    <col min="3" max="3" width="16.1328125" customWidth="1"/>
    <col min="4" max="4" width="14.86328125" customWidth="1"/>
    <col min="11" max="11" width="12.53125" customWidth="1"/>
    <col min="12" max="12" width="9.19921875" bestFit="1" customWidth="1"/>
    <col min="14" max="14" width="11.53125" customWidth="1"/>
    <col min="16" max="16" width="15.59765625" bestFit="1" customWidth="1"/>
  </cols>
  <sheetData>
    <row r="1" spans="1:18" x14ac:dyDescent="0.45">
      <c r="A1" t="s">
        <v>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45">
      <c r="A2" s="1">
        <v>45833</v>
      </c>
      <c r="B2">
        <v>72</v>
      </c>
      <c r="C2">
        <v>52</v>
      </c>
      <c r="D2">
        <v>59</v>
      </c>
      <c r="E2">
        <v>95</v>
      </c>
      <c r="F2">
        <v>13</v>
      </c>
      <c r="G2">
        <v>48</v>
      </c>
      <c r="H2" t="s">
        <v>14</v>
      </c>
      <c r="I2" t="s">
        <v>42</v>
      </c>
      <c r="J2" t="s">
        <v>21</v>
      </c>
      <c r="K2" s="2">
        <v>7.6388888888888886E-3</v>
      </c>
      <c r="L2" s="2">
        <v>0.28402777777777777</v>
      </c>
      <c r="M2">
        <v>375</v>
      </c>
      <c r="N2">
        <f>ROUND(M2/60,2)</f>
        <v>6.25</v>
      </c>
      <c r="O2">
        <f>AVERAGE(N:N)</f>
        <v>6.7569230769230764</v>
      </c>
      <c r="P2">
        <f>_xlfn.STDEV.S(N:N)</f>
        <v>0.77056520753590885</v>
      </c>
      <c r="Q2">
        <f>O2+P2*3</f>
        <v>9.068618699530802</v>
      </c>
      <c r="R2">
        <f>O2-(P2*3)</f>
        <v>4.4452274543153498</v>
      </c>
    </row>
    <row r="3" spans="1:18" x14ac:dyDescent="0.45">
      <c r="A3" s="1">
        <v>45834</v>
      </c>
      <c r="B3">
        <v>72</v>
      </c>
      <c r="C3">
        <v>51</v>
      </c>
      <c r="D3">
        <v>64</v>
      </c>
      <c r="E3">
        <v>94</v>
      </c>
      <c r="F3">
        <v>13</v>
      </c>
      <c r="G3">
        <v>49</v>
      </c>
      <c r="H3" t="s">
        <v>14</v>
      </c>
      <c r="I3" t="s">
        <v>41</v>
      </c>
      <c r="J3" t="s">
        <v>36</v>
      </c>
      <c r="K3" s="2">
        <v>0.97986111111111107</v>
      </c>
      <c r="L3" s="2">
        <v>0.25347222222222221</v>
      </c>
      <c r="M3">
        <v>379</v>
      </c>
      <c r="N3">
        <f t="shared" ref="N3:N53" si="0">ROUND(M3/60,2)</f>
        <v>6.32</v>
      </c>
      <c r="O3">
        <f t="shared" ref="O3:O53" si="1">AVERAGE(N:N)</f>
        <v>6.7569230769230764</v>
      </c>
      <c r="P3">
        <f t="shared" ref="P3:P53" si="2">_xlfn.STDEV.S(N:N)</f>
        <v>0.77056520753590885</v>
      </c>
      <c r="Q3">
        <f t="shared" ref="Q3:Q53" si="3">O3+P3*3</f>
        <v>9.068618699530802</v>
      </c>
      <c r="R3">
        <f t="shared" ref="R3:R53" si="4">O3-(P3*3)</f>
        <v>4.4452274543153498</v>
      </c>
    </row>
    <row r="4" spans="1:18" x14ac:dyDescent="0.45">
      <c r="A4" s="1">
        <v>45835</v>
      </c>
      <c r="B4">
        <v>66</v>
      </c>
      <c r="C4">
        <v>52</v>
      </c>
      <c r="D4">
        <v>41</v>
      </c>
      <c r="E4">
        <v>91</v>
      </c>
      <c r="F4">
        <v>13</v>
      </c>
      <c r="G4">
        <v>49</v>
      </c>
      <c r="H4" t="s">
        <v>14</v>
      </c>
      <c r="I4" t="s">
        <v>40</v>
      </c>
      <c r="J4" t="s">
        <v>36</v>
      </c>
      <c r="K4" s="2">
        <v>1.9444444444444445E-2</v>
      </c>
      <c r="L4" s="2">
        <v>0.24374999999999999</v>
      </c>
      <c r="M4">
        <v>319</v>
      </c>
      <c r="N4">
        <f t="shared" si="0"/>
        <v>5.32</v>
      </c>
      <c r="O4">
        <f t="shared" si="1"/>
        <v>6.7569230769230764</v>
      </c>
      <c r="P4">
        <f t="shared" si="2"/>
        <v>0.77056520753590885</v>
      </c>
      <c r="Q4">
        <f t="shared" si="3"/>
        <v>9.068618699530802</v>
      </c>
      <c r="R4">
        <f t="shared" si="4"/>
        <v>4.4452274543153498</v>
      </c>
    </row>
    <row r="5" spans="1:18" x14ac:dyDescent="0.45">
      <c r="A5" s="1">
        <v>45836</v>
      </c>
      <c r="B5">
        <v>79</v>
      </c>
      <c r="C5">
        <v>51</v>
      </c>
      <c r="D5">
        <v>64</v>
      </c>
      <c r="E5">
        <v>92</v>
      </c>
      <c r="F5">
        <v>14</v>
      </c>
      <c r="G5">
        <v>49</v>
      </c>
      <c r="H5" t="s">
        <v>14</v>
      </c>
      <c r="I5" t="s">
        <v>39</v>
      </c>
      <c r="J5" t="s">
        <v>21</v>
      </c>
      <c r="K5" s="2">
        <v>0.93402777777777779</v>
      </c>
      <c r="L5" s="2">
        <v>0.25763888888888886</v>
      </c>
      <c r="M5">
        <v>441</v>
      </c>
      <c r="N5">
        <f t="shared" si="0"/>
        <v>7.35</v>
      </c>
      <c r="O5">
        <f t="shared" si="1"/>
        <v>6.7569230769230764</v>
      </c>
      <c r="P5">
        <f t="shared" si="2"/>
        <v>0.77056520753590885</v>
      </c>
      <c r="Q5">
        <f t="shared" si="3"/>
        <v>9.068618699530802</v>
      </c>
      <c r="R5">
        <f t="shared" si="4"/>
        <v>4.4452274543153498</v>
      </c>
    </row>
    <row r="6" spans="1:18" x14ac:dyDescent="0.45">
      <c r="A6" s="1">
        <v>45837</v>
      </c>
      <c r="B6">
        <v>82</v>
      </c>
      <c r="C6">
        <v>52</v>
      </c>
      <c r="D6">
        <v>64</v>
      </c>
      <c r="E6">
        <v>92</v>
      </c>
      <c r="F6">
        <v>14</v>
      </c>
      <c r="G6">
        <v>49</v>
      </c>
      <c r="H6" t="s">
        <v>19</v>
      </c>
      <c r="I6" t="s">
        <v>38</v>
      </c>
      <c r="J6" t="s">
        <v>13</v>
      </c>
      <c r="K6" s="2">
        <v>0.95694444444444449</v>
      </c>
      <c r="L6" s="2">
        <v>0.28263888888888888</v>
      </c>
      <c r="M6">
        <v>455</v>
      </c>
      <c r="N6">
        <f t="shared" si="0"/>
        <v>7.58</v>
      </c>
      <c r="O6">
        <f t="shared" si="1"/>
        <v>6.7569230769230764</v>
      </c>
      <c r="P6">
        <f t="shared" si="2"/>
        <v>0.77056520753590885</v>
      </c>
      <c r="Q6">
        <f t="shared" si="3"/>
        <v>9.068618699530802</v>
      </c>
      <c r="R6">
        <f t="shared" si="4"/>
        <v>4.4452274543153498</v>
      </c>
    </row>
    <row r="7" spans="1:18" x14ac:dyDescent="0.45">
      <c r="A7" s="1">
        <v>45838</v>
      </c>
      <c r="B7">
        <v>81</v>
      </c>
      <c r="C7">
        <v>53</v>
      </c>
      <c r="D7">
        <v>58</v>
      </c>
      <c r="E7">
        <v>92</v>
      </c>
      <c r="F7">
        <v>14</v>
      </c>
      <c r="G7">
        <v>50</v>
      </c>
      <c r="H7" t="s">
        <v>19</v>
      </c>
      <c r="I7" t="s">
        <v>32</v>
      </c>
      <c r="J7" t="s">
        <v>21</v>
      </c>
      <c r="K7" s="2">
        <v>0.93125000000000002</v>
      </c>
      <c r="L7" s="2">
        <v>0.26180555555555557</v>
      </c>
      <c r="M7">
        <v>462</v>
      </c>
      <c r="N7">
        <f t="shared" si="0"/>
        <v>7.7</v>
      </c>
      <c r="O7">
        <f t="shared" si="1"/>
        <v>6.7569230769230764</v>
      </c>
      <c r="P7">
        <f t="shared" si="2"/>
        <v>0.77056520753590885</v>
      </c>
      <c r="Q7">
        <f t="shared" si="3"/>
        <v>9.068618699530802</v>
      </c>
      <c r="R7">
        <f t="shared" si="4"/>
        <v>4.4452274543153498</v>
      </c>
    </row>
    <row r="8" spans="1:18" x14ac:dyDescent="0.45">
      <c r="A8" s="1">
        <v>45839</v>
      </c>
      <c r="B8">
        <v>68</v>
      </c>
      <c r="C8">
        <v>53</v>
      </c>
      <c r="D8">
        <v>52</v>
      </c>
      <c r="E8">
        <v>92</v>
      </c>
      <c r="F8">
        <v>13</v>
      </c>
      <c r="G8">
        <v>50</v>
      </c>
      <c r="H8" t="s">
        <v>14</v>
      </c>
      <c r="I8" t="s">
        <v>37</v>
      </c>
      <c r="J8" t="s">
        <v>16</v>
      </c>
      <c r="K8" s="2">
        <v>0.97083333333333333</v>
      </c>
      <c r="L8" s="2">
        <v>0.23680555555555555</v>
      </c>
      <c r="M8">
        <v>351</v>
      </c>
      <c r="N8">
        <f t="shared" si="0"/>
        <v>5.85</v>
      </c>
      <c r="O8">
        <f t="shared" si="1"/>
        <v>6.7569230769230764</v>
      </c>
      <c r="P8">
        <f t="shared" si="2"/>
        <v>0.77056520753590885</v>
      </c>
      <c r="Q8">
        <f t="shared" si="3"/>
        <v>9.068618699530802</v>
      </c>
      <c r="R8">
        <f t="shared" si="4"/>
        <v>4.4452274543153498</v>
      </c>
    </row>
    <row r="9" spans="1:18" x14ac:dyDescent="0.45">
      <c r="A9" s="1">
        <v>45840</v>
      </c>
      <c r="B9">
        <v>74</v>
      </c>
      <c r="C9">
        <v>55</v>
      </c>
      <c r="D9">
        <v>49</v>
      </c>
      <c r="E9">
        <v>93</v>
      </c>
      <c r="F9">
        <v>14</v>
      </c>
      <c r="G9">
        <v>50</v>
      </c>
      <c r="H9" t="s">
        <v>14</v>
      </c>
      <c r="I9" t="s">
        <v>35</v>
      </c>
      <c r="J9" t="s">
        <v>36</v>
      </c>
      <c r="K9" s="2">
        <v>0.92569444444444449</v>
      </c>
      <c r="L9" s="2">
        <v>0.2361111111111111</v>
      </c>
      <c r="M9">
        <v>421</v>
      </c>
      <c r="N9">
        <f t="shared" si="0"/>
        <v>7.02</v>
      </c>
      <c r="O9">
        <f t="shared" si="1"/>
        <v>6.7569230769230764</v>
      </c>
      <c r="P9">
        <f t="shared" si="2"/>
        <v>0.77056520753590885</v>
      </c>
      <c r="Q9">
        <f t="shared" si="3"/>
        <v>9.068618699530802</v>
      </c>
      <c r="R9">
        <f t="shared" si="4"/>
        <v>4.4452274543153498</v>
      </c>
    </row>
    <row r="10" spans="1:18" x14ac:dyDescent="0.45">
      <c r="A10" s="1">
        <v>45841</v>
      </c>
      <c r="B10">
        <v>74</v>
      </c>
      <c r="C10">
        <v>53</v>
      </c>
      <c r="D10">
        <v>52</v>
      </c>
      <c r="E10">
        <v>92</v>
      </c>
      <c r="F10">
        <v>13</v>
      </c>
      <c r="G10">
        <v>49</v>
      </c>
      <c r="H10" t="s">
        <v>14</v>
      </c>
      <c r="I10" t="s">
        <v>34</v>
      </c>
      <c r="J10" t="s">
        <v>25</v>
      </c>
      <c r="K10" s="2">
        <v>0.91388888888888886</v>
      </c>
      <c r="L10" s="2">
        <v>0.22777777777777777</v>
      </c>
      <c r="M10">
        <v>425</v>
      </c>
      <c r="N10">
        <f t="shared" si="0"/>
        <v>7.08</v>
      </c>
      <c r="O10">
        <f t="shared" si="1"/>
        <v>6.7569230769230764</v>
      </c>
      <c r="P10">
        <f t="shared" si="2"/>
        <v>0.77056520753590885</v>
      </c>
      <c r="Q10">
        <f t="shared" si="3"/>
        <v>9.068618699530802</v>
      </c>
      <c r="R10">
        <f t="shared" si="4"/>
        <v>4.4452274543153498</v>
      </c>
    </row>
    <row r="11" spans="1:18" x14ac:dyDescent="0.45">
      <c r="A11" s="1">
        <v>45842</v>
      </c>
      <c r="B11">
        <v>75</v>
      </c>
      <c r="C11">
        <v>57</v>
      </c>
      <c r="D11">
        <v>50</v>
      </c>
      <c r="E11">
        <v>92</v>
      </c>
      <c r="F11">
        <v>13</v>
      </c>
      <c r="G11">
        <v>50</v>
      </c>
      <c r="H11" t="s">
        <v>14</v>
      </c>
      <c r="I11" t="s">
        <v>33</v>
      </c>
      <c r="J11" t="s">
        <v>21</v>
      </c>
      <c r="K11" s="2">
        <v>0.96388888888888891</v>
      </c>
      <c r="L11" s="2">
        <v>0.28194444444444444</v>
      </c>
      <c r="M11">
        <v>444</v>
      </c>
      <c r="N11">
        <f t="shared" si="0"/>
        <v>7.4</v>
      </c>
      <c r="O11">
        <f t="shared" si="1"/>
        <v>6.7569230769230764</v>
      </c>
      <c r="P11">
        <f t="shared" si="2"/>
        <v>0.77056520753590885</v>
      </c>
      <c r="Q11">
        <f t="shared" si="3"/>
        <v>9.068618699530802</v>
      </c>
      <c r="R11">
        <f t="shared" si="4"/>
        <v>4.4452274543153498</v>
      </c>
    </row>
    <row r="12" spans="1:18" x14ac:dyDescent="0.45">
      <c r="A12" s="1">
        <v>45843</v>
      </c>
      <c r="B12">
        <v>84</v>
      </c>
      <c r="C12">
        <v>49</v>
      </c>
      <c r="D12">
        <v>48</v>
      </c>
      <c r="E12">
        <v>93</v>
      </c>
      <c r="F12">
        <v>13</v>
      </c>
      <c r="G12">
        <v>50</v>
      </c>
      <c r="H12" t="s">
        <v>19</v>
      </c>
      <c r="I12" t="s">
        <v>32</v>
      </c>
      <c r="J12" t="s">
        <v>21</v>
      </c>
      <c r="K12" s="2">
        <v>0.91249999999999998</v>
      </c>
      <c r="L12" s="2">
        <v>0.2361111111111111</v>
      </c>
      <c r="M12">
        <v>462</v>
      </c>
      <c r="N12">
        <f t="shared" si="0"/>
        <v>7.7</v>
      </c>
      <c r="O12">
        <f t="shared" si="1"/>
        <v>6.7569230769230764</v>
      </c>
      <c r="P12">
        <f t="shared" si="2"/>
        <v>0.77056520753590885</v>
      </c>
      <c r="Q12">
        <f t="shared" si="3"/>
        <v>9.068618699530802</v>
      </c>
      <c r="R12">
        <f t="shared" si="4"/>
        <v>4.4452274543153498</v>
      </c>
    </row>
    <row r="13" spans="1:18" x14ac:dyDescent="0.45">
      <c r="A13" s="1">
        <v>45844</v>
      </c>
      <c r="B13">
        <v>91</v>
      </c>
      <c r="C13">
        <v>50</v>
      </c>
      <c r="D13">
        <v>60</v>
      </c>
      <c r="E13">
        <v>92</v>
      </c>
      <c r="F13">
        <v>13</v>
      </c>
      <c r="G13">
        <v>50</v>
      </c>
      <c r="H13" t="s">
        <v>30</v>
      </c>
      <c r="I13" t="s">
        <v>31</v>
      </c>
      <c r="J13" t="s">
        <v>28</v>
      </c>
      <c r="K13" s="2">
        <v>0.95694444444444449</v>
      </c>
      <c r="L13" s="2">
        <v>0.28958333333333336</v>
      </c>
      <c r="M13">
        <v>459</v>
      </c>
      <c r="N13">
        <f t="shared" si="0"/>
        <v>7.65</v>
      </c>
      <c r="O13">
        <f t="shared" si="1"/>
        <v>6.7569230769230764</v>
      </c>
      <c r="P13">
        <f t="shared" si="2"/>
        <v>0.77056520753590885</v>
      </c>
      <c r="Q13">
        <f t="shared" si="3"/>
        <v>9.068618699530802</v>
      </c>
      <c r="R13">
        <f t="shared" si="4"/>
        <v>4.4452274543153498</v>
      </c>
    </row>
    <row r="14" spans="1:18" x14ac:dyDescent="0.45">
      <c r="A14" s="1">
        <v>45845</v>
      </c>
      <c r="B14">
        <v>78</v>
      </c>
      <c r="C14">
        <v>53</v>
      </c>
      <c r="D14">
        <v>51</v>
      </c>
      <c r="E14">
        <v>92</v>
      </c>
      <c r="F14">
        <v>13</v>
      </c>
      <c r="G14">
        <v>49</v>
      </c>
      <c r="H14" t="s">
        <v>14</v>
      </c>
      <c r="I14" t="s">
        <v>29</v>
      </c>
      <c r="J14" t="s">
        <v>21</v>
      </c>
      <c r="K14" s="2">
        <v>0.93472222222222223</v>
      </c>
      <c r="L14" s="2">
        <v>0.29791666666666666</v>
      </c>
      <c r="M14">
        <v>497</v>
      </c>
      <c r="N14">
        <f t="shared" si="0"/>
        <v>8.2799999999999994</v>
      </c>
      <c r="O14">
        <f t="shared" si="1"/>
        <v>6.7569230769230764</v>
      </c>
      <c r="P14">
        <f t="shared" si="2"/>
        <v>0.77056520753590885</v>
      </c>
      <c r="Q14">
        <f t="shared" si="3"/>
        <v>9.068618699530802</v>
      </c>
      <c r="R14">
        <f t="shared" si="4"/>
        <v>4.4452274543153498</v>
      </c>
    </row>
    <row r="15" spans="1:18" x14ac:dyDescent="0.45">
      <c r="A15" s="1">
        <v>45846</v>
      </c>
      <c r="B15">
        <v>81</v>
      </c>
      <c r="C15">
        <v>52</v>
      </c>
      <c r="D15">
        <v>61</v>
      </c>
      <c r="E15">
        <v>92</v>
      </c>
      <c r="F15">
        <v>13</v>
      </c>
      <c r="G15" t="s">
        <v>17</v>
      </c>
      <c r="H15" t="s">
        <v>19</v>
      </c>
      <c r="I15" t="s">
        <v>27</v>
      </c>
      <c r="J15" t="s">
        <v>28</v>
      </c>
      <c r="K15" s="2">
        <v>0.96388888888888891</v>
      </c>
      <c r="L15" s="2">
        <v>0.24513888888888888</v>
      </c>
      <c r="M15">
        <v>392</v>
      </c>
      <c r="N15">
        <f t="shared" si="0"/>
        <v>6.53</v>
      </c>
      <c r="O15">
        <f t="shared" si="1"/>
        <v>6.7569230769230764</v>
      </c>
      <c r="P15">
        <f t="shared" si="2"/>
        <v>0.77056520753590885</v>
      </c>
      <c r="Q15">
        <f t="shared" si="3"/>
        <v>9.068618699530802</v>
      </c>
      <c r="R15">
        <f t="shared" si="4"/>
        <v>4.4452274543153498</v>
      </c>
    </row>
    <row r="16" spans="1:18" x14ac:dyDescent="0.45">
      <c r="A16" s="1">
        <v>45847</v>
      </c>
      <c r="B16">
        <v>83</v>
      </c>
      <c r="C16">
        <v>51</v>
      </c>
      <c r="D16">
        <v>52</v>
      </c>
      <c r="E16" t="s">
        <v>17</v>
      </c>
      <c r="F16">
        <v>13</v>
      </c>
      <c r="G16" t="s">
        <v>17</v>
      </c>
      <c r="H16" t="s">
        <v>19</v>
      </c>
      <c r="I16" t="s">
        <v>20</v>
      </c>
      <c r="J16" t="s">
        <v>16</v>
      </c>
      <c r="K16" s="2">
        <v>0.94374999999999998</v>
      </c>
      <c r="L16" s="2">
        <v>0.24513888888888888</v>
      </c>
      <c r="M16">
        <v>423</v>
      </c>
      <c r="N16">
        <f t="shared" si="0"/>
        <v>7.05</v>
      </c>
      <c r="O16">
        <f t="shared" si="1"/>
        <v>6.7569230769230764</v>
      </c>
      <c r="P16">
        <f t="shared" si="2"/>
        <v>0.77056520753590885</v>
      </c>
      <c r="Q16">
        <f t="shared" si="3"/>
        <v>9.068618699530802</v>
      </c>
      <c r="R16">
        <f t="shared" si="4"/>
        <v>4.4452274543153498</v>
      </c>
    </row>
    <row r="17" spans="1:18" x14ac:dyDescent="0.45">
      <c r="A17" s="1">
        <v>45848</v>
      </c>
      <c r="B17">
        <v>78</v>
      </c>
      <c r="C17">
        <v>51</v>
      </c>
      <c r="D17">
        <v>67</v>
      </c>
      <c r="E17">
        <v>92</v>
      </c>
      <c r="F17">
        <v>14</v>
      </c>
      <c r="G17" t="s">
        <v>17</v>
      </c>
      <c r="H17" t="s">
        <v>14</v>
      </c>
      <c r="I17" t="s">
        <v>23</v>
      </c>
      <c r="J17" t="s">
        <v>16</v>
      </c>
      <c r="K17" s="2">
        <v>0.9506944444444444</v>
      </c>
      <c r="L17" s="2">
        <v>0.24444444444444444</v>
      </c>
      <c r="M17">
        <v>397</v>
      </c>
      <c r="N17">
        <f t="shared" si="0"/>
        <v>6.62</v>
      </c>
      <c r="O17">
        <f t="shared" si="1"/>
        <v>6.7569230769230764</v>
      </c>
      <c r="P17">
        <f t="shared" si="2"/>
        <v>0.77056520753590885</v>
      </c>
      <c r="Q17">
        <f t="shared" si="3"/>
        <v>9.068618699530802</v>
      </c>
      <c r="R17">
        <f t="shared" si="4"/>
        <v>4.4452274543153498</v>
      </c>
    </row>
    <row r="18" spans="1:18" x14ac:dyDescent="0.45">
      <c r="A18" s="1">
        <v>45849</v>
      </c>
      <c r="B18">
        <v>75</v>
      </c>
      <c r="C18">
        <v>52</v>
      </c>
      <c r="D18">
        <v>55</v>
      </c>
      <c r="E18">
        <v>92</v>
      </c>
      <c r="F18">
        <v>13</v>
      </c>
      <c r="G18" t="s">
        <v>17</v>
      </c>
      <c r="H18" t="s">
        <v>14</v>
      </c>
      <c r="I18" t="s">
        <v>26</v>
      </c>
      <c r="J18" t="s">
        <v>13</v>
      </c>
      <c r="K18" s="2">
        <v>0.93055555555555558</v>
      </c>
      <c r="L18" s="2">
        <v>0.24444444444444444</v>
      </c>
      <c r="M18">
        <v>420</v>
      </c>
      <c r="N18">
        <f t="shared" si="0"/>
        <v>7</v>
      </c>
      <c r="O18">
        <f t="shared" si="1"/>
        <v>6.7569230769230764</v>
      </c>
      <c r="P18">
        <f t="shared" si="2"/>
        <v>0.77056520753590885</v>
      </c>
      <c r="Q18">
        <f t="shared" si="3"/>
        <v>9.068618699530802</v>
      </c>
      <c r="R18">
        <f t="shared" si="4"/>
        <v>4.4452274543153498</v>
      </c>
    </row>
    <row r="19" spans="1:18" x14ac:dyDescent="0.45">
      <c r="A19" s="1">
        <v>45850</v>
      </c>
      <c r="B19">
        <v>77</v>
      </c>
      <c r="C19">
        <v>51</v>
      </c>
      <c r="D19">
        <v>54</v>
      </c>
      <c r="E19">
        <v>92</v>
      </c>
      <c r="F19">
        <v>13</v>
      </c>
      <c r="G19" t="s">
        <v>17</v>
      </c>
      <c r="H19" t="s">
        <v>14</v>
      </c>
      <c r="I19" t="s">
        <v>24</v>
      </c>
      <c r="J19" t="s">
        <v>25</v>
      </c>
      <c r="K19" s="2">
        <v>0.94791666666666663</v>
      </c>
      <c r="L19" s="2">
        <v>0.24374999999999999</v>
      </c>
      <c r="M19">
        <v>413</v>
      </c>
      <c r="N19">
        <f t="shared" si="0"/>
        <v>6.88</v>
      </c>
      <c r="O19">
        <f t="shared" si="1"/>
        <v>6.7569230769230764</v>
      </c>
      <c r="P19">
        <f t="shared" si="2"/>
        <v>0.77056520753590885</v>
      </c>
      <c r="Q19">
        <f t="shared" si="3"/>
        <v>9.068618699530802</v>
      </c>
      <c r="R19">
        <f t="shared" si="4"/>
        <v>4.4452274543153498</v>
      </c>
    </row>
    <row r="20" spans="1:18" x14ac:dyDescent="0.45">
      <c r="A20" s="1">
        <v>45851</v>
      </c>
      <c r="B20">
        <v>69</v>
      </c>
      <c r="C20">
        <v>53</v>
      </c>
      <c r="D20">
        <v>53</v>
      </c>
      <c r="E20">
        <v>93</v>
      </c>
      <c r="F20">
        <v>13</v>
      </c>
      <c r="G20" t="s">
        <v>17</v>
      </c>
      <c r="H20" t="s">
        <v>14</v>
      </c>
      <c r="I20" t="s">
        <v>23</v>
      </c>
      <c r="J20" t="s">
        <v>13</v>
      </c>
      <c r="K20" s="2">
        <v>0.8881944444444444</v>
      </c>
      <c r="L20" s="2">
        <v>0.19236111111111112</v>
      </c>
      <c r="M20">
        <v>397</v>
      </c>
      <c r="N20">
        <f t="shared" si="0"/>
        <v>6.62</v>
      </c>
      <c r="O20">
        <f t="shared" si="1"/>
        <v>6.7569230769230764</v>
      </c>
      <c r="P20">
        <f t="shared" si="2"/>
        <v>0.77056520753590885</v>
      </c>
      <c r="Q20">
        <f t="shared" si="3"/>
        <v>9.068618699530802</v>
      </c>
      <c r="R20">
        <f t="shared" si="4"/>
        <v>4.4452274543153498</v>
      </c>
    </row>
    <row r="21" spans="1:18" x14ac:dyDescent="0.45">
      <c r="A21" s="1">
        <v>45852</v>
      </c>
      <c r="B21">
        <v>67</v>
      </c>
      <c r="C21">
        <v>56</v>
      </c>
      <c r="D21">
        <v>41</v>
      </c>
      <c r="E21">
        <v>92</v>
      </c>
      <c r="F21">
        <v>14</v>
      </c>
      <c r="G21" t="s">
        <v>17</v>
      </c>
      <c r="H21" t="s">
        <v>14</v>
      </c>
      <c r="I21" t="s">
        <v>22</v>
      </c>
      <c r="J21" t="s">
        <v>21</v>
      </c>
      <c r="K21" s="2">
        <v>0.99375000000000002</v>
      </c>
      <c r="L21" s="2">
        <v>0.24583333333333332</v>
      </c>
      <c r="M21">
        <v>331</v>
      </c>
      <c r="N21">
        <f t="shared" si="0"/>
        <v>5.52</v>
      </c>
      <c r="O21">
        <f t="shared" si="1"/>
        <v>6.7569230769230764</v>
      </c>
      <c r="P21">
        <f t="shared" si="2"/>
        <v>0.77056520753590885</v>
      </c>
      <c r="Q21">
        <f t="shared" si="3"/>
        <v>9.068618699530802</v>
      </c>
      <c r="R21">
        <f t="shared" si="4"/>
        <v>4.4452274543153498</v>
      </c>
    </row>
    <row r="22" spans="1:18" x14ac:dyDescent="0.45">
      <c r="A22" s="1">
        <v>45853</v>
      </c>
      <c r="B22">
        <v>80</v>
      </c>
      <c r="C22">
        <v>51</v>
      </c>
      <c r="D22">
        <v>71</v>
      </c>
      <c r="E22">
        <v>93</v>
      </c>
      <c r="F22">
        <v>13</v>
      </c>
      <c r="G22" t="s">
        <v>17</v>
      </c>
      <c r="H22" t="s">
        <v>19</v>
      </c>
      <c r="I22" t="s">
        <v>20</v>
      </c>
      <c r="J22" t="s">
        <v>21</v>
      </c>
      <c r="K22" s="2">
        <v>0.93541666666666667</v>
      </c>
      <c r="L22" s="2">
        <v>0.24305555555555555</v>
      </c>
      <c r="M22">
        <v>423</v>
      </c>
      <c r="N22">
        <f t="shared" si="0"/>
        <v>7.05</v>
      </c>
      <c r="O22">
        <f t="shared" si="1"/>
        <v>6.7569230769230764</v>
      </c>
      <c r="P22">
        <f t="shared" si="2"/>
        <v>0.77056520753590885</v>
      </c>
      <c r="Q22">
        <f t="shared" si="3"/>
        <v>9.068618699530802</v>
      </c>
      <c r="R22">
        <f t="shared" si="4"/>
        <v>4.4452274543153498</v>
      </c>
    </row>
    <row r="23" spans="1:18" x14ac:dyDescent="0.45">
      <c r="A23" s="1">
        <v>45854</v>
      </c>
      <c r="B23">
        <v>79</v>
      </c>
      <c r="C23">
        <v>55</v>
      </c>
      <c r="D23">
        <v>58</v>
      </c>
      <c r="E23">
        <v>91</v>
      </c>
      <c r="F23">
        <v>14</v>
      </c>
      <c r="G23" t="s">
        <v>17</v>
      </c>
      <c r="H23" t="s">
        <v>14</v>
      </c>
      <c r="I23" t="s">
        <v>18</v>
      </c>
      <c r="J23" t="s">
        <v>13</v>
      </c>
      <c r="K23" s="2">
        <v>0.90347222222222223</v>
      </c>
      <c r="L23" s="2">
        <v>0.27916666666666667</v>
      </c>
      <c r="M23">
        <v>502</v>
      </c>
      <c r="N23">
        <f t="shared" si="0"/>
        <v>8.3699999999999992</v>
      </c>
      <c r="O23">
        <f t="shared" si="1"/>
        <v>6.7569230769230764</v>
      </c>
      <c r="P23">
        <f t="shared" si="2"/>
        <v>0.77056520753590885</v>
      </c>
      <c r="Q23">
        <f t="shared" si="3"/>
        <v>9.068618699530802</v>
      </c>
      <c r="R23">
        <f t="shared" si="4"/>
        <v>4.4452274543153498</v>
      </c>
    </row>
    <row r="24" spans="1:18" x14ac:dyDescent="0.45">
      <c r="A24" s="1">
        <v>45855</v>
      </c>
      <c r="B24">
        <v>64</v>
      </c>
      <c r="C24">
        <v>58</v>
      </c>
      <c r="D24">
        <v>29</v>
      </c>
      <c r="E24">
        <v>92</v>
      </c>
      <c r="F24">
        <v>13</v>
      </c>
      <c r="G24">
        <v>46</v>
      </c>
      <c r="H24" t="s">
        <v>14</v>
      </c>
      <c r="I24" t="s">
        <v>15</v>
      </c>
      <c r="J24" t="s">
        <v>16</v>
      </c>
      <c r="K24" s="2">
        <v>0.92152777777777772</v>
      </c>
      <c r="L24" s="2">
        <v>0.25</v>
      </c>
      <c r="M24">
        <v>414</v>
      </c>
      <c r="N24">
        <f t="shared" si="0"/>
        <v>6.9</v>
      </c>
      <c r="O24">
        <f t="shared" si="1"/>
        <v>6.7569230769230764</v>
      </c>
      <c r="P24">
        <f t="shared" si="2"/>
        <v>0.77056520753590885</v>
      </c>
      <c r="Q24">
        <f t="shared" si="3"/>
        <v>9.068618699530802</v>
      </c>
      <c r="R24">
        <f t="shared" si="4"/>
        <v>4.4452274543153498</v>
      </c>
    </row>
    <row r="25" spans="1:18" x14ac:dyDescent="0.45">
      <c r="A25" s="1">
        <v>45856</v>
      </c>
      <c r="B25">
        <v>50</v>
      </c>
      <c r="C25">
        <v>57</v>
      </c>
      <c r="D25">
        <v>48</v>
      </c>
      <c r="E25">
        <v>93</v>
      </c>
      <c r="F25">
        <v>13</v>
      </c>
      <c r="G25">
        <v>45</v>
      </c>
      <c r="H25" t="s">
        <v>11</v>
      </c>
      <c r="I25" t="s">
        <v>12</v>
      </c>
      <c r="J25" t="s">
        <v>13</v>
      </c>
      <c r="K25" s="2">
        <v>0.82430555555555551</v>
      </c>
      <c r="L25" s="2">
        <v>0.2388888888888889</v>
      </c>
      <c r="M25">
        <v>475</v>
      </c>
      <c r="N25">
        <f t="shared" si="0"/>
        <v>7.92</v>
      </c>
      <c r="O25">
        <f t="shared" si="1"/>
        <v>6.7569230769230764</v>
      </c>
      <c r="P25">
        <f t="shared" si="2"/>
        <v>0.77056520753590885</v>
      </c>
      <c r="Q25">
        <f t="shared" si="3"/>
        <v>9.068618699530802</v>
      </c>
      <c r="R25">
        <f t="shared" si="4"/>
        <v>4.4452274543153498</v>
      </c>
    </row>
    <row r="26" spans="1:18" x14ac:dyDescent="0.45">
      <c r="A26" s="1">
        <v>45857</v>
      </c>
      <c r="B26">
        <v>56</v>
      </c>
      <c r="C26">
        <v>55</v>
      </c>
      <c r="D26">
        <v>53</v>
      </c>
      <c r="E26">
        <v>94</v>
      </c>
      <c r="F26">
        <v>14</v>
      </c>
      <c r="G26">
        <v>46</v>
      </c>
      <c r="H26" t="s">
        <v>11</v>
      </c>
      <c r="I26" t="s">
        <v>65</v>
      </c>
      <c r="J26" t="s">
        <v>13</v>
      </c>
      <c r="K26" s="2">
        <v>0.89027777777777772</v>
      </c>
      <c r="L26" s="2">
        <v>0.25972222222222224</v>
      </c>
      <c r="M26">
        <v>464</v>
      </c>
      <c r="N26">
        <f t="shared" si="0"/>
        <v>7.73</v>
      </c>
      <c r="O26">
        <f t="shared" si="1"/>
        <v>6.7569230769230764</v>
      </c>
      <c r="P26">
        <f t="shared" si="2"/>
        <v>0.77056520753590885</v>
      </c>
      <c r="Q26">
        <f t="shared" si="3"/>
        <v>9.068618699530802</v>
      </c>
      <c r="R26">
        <f t="shared" si="4"/>
        <v>4.4452274543153498</v>
      </c>
    </row>
    <row r="27" spans="1:18" x14ac:dyDescent="0.45">
      <c r="A27" s="1">
        <v>45858</v>
      </c>
      <c r="B27">
        <v>77</v>
      </c>
      <c r="C27">
        <v>56</v>
      </c>
      <c r="D27">
        <v>43</v>
      </c>
      <c r="E27">
        <v>93</v>
      </c>
      <c r="F27">
        <v>13</v>
      </c>
      <c r="G27">
        <v>45</v>
      </c>
      <c r="H27" t="s">
        <v>14</v>
      </c>
      <c r="I27" t="s">
        <v>64</v>
      </c>
      <c r="J27" t="s">
        <v>13</v>
      </c>
      <c r="K27" s="2">
        <v>0.88402777777777775</v>
      </c>
      <c r="L27" s="2">
        <v>0.22569444444444445</v>
      </c>
      <c r="M27">
        <v>448</v>
      </c>
      <c r="N27">
        <f t="shared" si="0"/>
        <v>7.47</v>
      </c>
      <c r="O27">
        <f t="shared" si="1"/>
        <v>6.7569230769230764</v>
      </c>
      <c r="P27">
        <f t="shared" si="2"/>
        <v>0.77056520753590885</v>
      </c>
      <c r="Q27">
        <f t="shared" si="3"/>
        <v>9.068618699530802</v>
      </c>
      <c r="R27">
        <f t="shared" si="4"/>
        <v>4.4452274543153498</v>
      </c>
    </row>
    <row r="28" spans="1:18" x14ac:dyDescent="0.45">
      <c r="A28" s="1">
        <v>45859</v>
      </c>
      <c r="B28">
        <v>50</v>
      </c>
      <c r="C28">
        <v>64</v>
      </c>
      <c r="D28">
        <v>19</v>
      </c>
      <c r="E28">
        <v>94</v>
      </c>
      <c r="F28">
        <v>13</v>
      </c>
      <c r="G28">
        <v>45</v>
      </c>
      <c r="H28" t="s">
        <v>11</v>
      </c>
      <c r="I28" t="s">
        <v>63</v>
      </c>
      <c r="J28" t="s">
        <v>16</v>
      </c>
      <c r="K28" s="2">
        <v>0.99513888888888891</v>
      </c>
      <c r="L28" s="2">
        <v>0.25555555555555554</v>
      </c>
      <c r="M28">
        <v>318</v>
      </c>
      <c r="N28">
        <f t="shared" si="0"/>
        <v>5.3</v>
      </c>
      <c r="O28">
        <f t="shared" si="1"/>
        <v>6.7569230769230764</v>
      </c>
      <c r="P28">
        <f t="shared" si="2"/>
        <v>0.77056520753590885</v>
      </c>
      <c r="Q28">
        <f t="shared" si="3"/>
        <v>9.068618699530802</v>
      </c>
      <c r="R28">
        <f t="shared" si="4"/>
        <v>4.4452274543153498</v>
      </c>
    </row>
    <row r="29" spans="1:18" x14ac:dyDescent="0.45">
      <c r="A29" s="1">
        <v>45860</v>
      </c>
      <c r="B29">
        <v>47</v>
      </c>
      <c r="C29">
        <v>63</v>
      </c>
      <c r="D29">
        <v>30</v>
      </c>
      <c r="E29">
        <v>94</v>
      </c>
      <c r="F29">
        <v>13</v>
      </c>
      <c r="G29">
        <v>44</v>
      </c>
      <c r="H29" t="s">
        <v>11</v>
      </c>
      <c r="I29" t="s">
        <v>62</v>
      </c>
      <c r="J29" t="s">
        <v>21</v>
      </c>
      <c r="K29" s="2">
        <v>0.85902777777777772</v>
      </c>
      <c r="L29" s="2">
        <v>0.21944444444444444</v>
      </c>
      <c r="M29">
        <v>387</v>
      </c>
      <c r="N29">
        <f t="shared" si="0"/>
        <v>6.45</v>
      </c>
      <c r="O29">
        <f t="shared" si="1"/>
        <v>6.7569230769230764</v>
      </c>
      <c r="P29">
        <f t="shared" si="2"/>
        <v>0.77056520753590885</v>
      </c>
      <c r="Q29">
        <f t="shared" si="3"/>
        <v>9.068618699530802</v>
      </c>
      <c r="R29">
        <f t="shared" si="4"/>
        <v>4.4452274543153498</v>
      </c>
    </row>
    <row r="30" spans="1:18" x14ac:dyDescent="0.45">
      <c r="A30" s="1">
        <v>45861</v>
      </c>
      <c r="B30">
        <v>31</v>
      </c>
      <c r="C30">
        <v>74</v>
      </c>
      <c r="D30">
        <v>9</v>
      </c>
      <c r="E30">
        <v>93</v>
      </c>
      <c r="F30">
        <v>14</v>
      </c>
      <c r="G30">
        <v>42</v>
      </c>
      <c r="H30" t="s">
        <v>11</v>
      </c>
      <c r="I30" t="s">
        <v>61</v>
      </c>
      <c r="J30" t="s">
        <v>21</v>
      </c>
      <c r="K30" s="2">
        <v>0.91666666666666663</v>
      </c>
      <c r="L30" s="2">
        <v>0.24305555555555555</v>
      </c>
      <c r="M30">
        <v>339</v>
      </c>
      <c r="N30">
        <f t="shared" si="0"/>
        <v>5.65</v>
      </c>
      <c r="O30">
        <f t="shared" si="1"/>
        <v>6.7569230769230764</v>
      </c>
      <c r="P30">
        <f t="shared" si="2"/>
        <v>0.77056520753590885</v>
      </c>
      <c r="Q30">
        <f t="shared" si="3"/>
        <v>9.068618699530802</v>
      </c>
      <c r="R30">
        <f t="shared" si="4"/>
        <v>4.4452274543153498</v>
      </c>
    </row>
    <row r="31" spans="1:18" x14ac:dyDescent="0.45">
      <c r="A31" s="1">
        <v>45862</v>
      </c>
      <c r="B31">
        <v>43</v>
      </c>
      <c r="C31">
        <v>68</v>
      </c>
      <c r="D31">
        <v>16</v>
      </c>
      <c r="E31">
        <v>95</v>
      </c>
      <c r="F31">
        <v>13</v>
      </c>
      <c r="G31">
        <v>41</v>
      </c>
      <c r="H31" t="s">
        <v>11</v>
      </c>
      <c r="I31" t="s">
        <v>60</v>
      </c>
      <c r="J31" t="s">
        <v>21</v>
      </c>
      <c r="K31" s="2">
        <v>0.94930555555555551</v>
      </c>
      <c r="L31" s="2">
        <v>0.24027777777777778</v>
      </c>
      <c r="M31">
        <v>380</v>
      </c>
      <c r="N31">
        <f t="shared" si="0"/>
        <v>6.33</v>
      </c>
      <c r="O31">
        <f t="shared" si="1"/>
        <v>6.7569230769230764</v>
      </c>
      <c r="P31">
        <f t="shared" si="2"/>
        <v>0.77056520753590885</v>
      </c>
      <c r="Q31">
        <f t="shared" si="3"/>
        <v>9.068618699530802</v>
      </c>
      <c r="R31">
        <f t="shared" si="4"/>
        <v>4.4452274543153498</v>
      </c>
    </row>
    <row r="32" spans="1:18" x14ac:dyDescent="0.45">
      <c r="A32" s="1">
        <v>45863</v>
      </c>
      <c r="B32">
        <v>65</v>
      </c>
      <c r="C32">
        <v>64</v>
      </c>
      <c r="D32">
        <v>24</v>
      </c>
      <c r="E32">
        <v>94</v>
      </c>
      <c r="F32">
        <v>13</v>
      </c>
      <c r="G32">
        <v>41</v>
      </c>
      <c r="H32" t="s">
        <v>14</v>
      </c>
      <c r="I32" t="s">
        <v>54</v>
      </c>
      <c r="J32" t="s">
        <v>21</v>
      </c>
      <c r="K32" s="2">
        <v>0.94722222222222219</v>
      </c>
      <c r="L32" s="2">
        <v>0.22916666666666666</v>
      </c>
      <c r="M32">
        <v>377</v>
      </c>
      <c r="N32">
        <f t="shared" si="0"/>
        <v>6.28</v>
      </c>
      <c r="O32">
        <f t="shared" si="1"/>
        <v>6.7569230769230764</v>
      </c>
      <c r="P32">
        <f t="shared" si="2"/>
        <v>0.77056520753590885</v>
      </c>
      <c r="Q32">
        <f t="shared" si="3"/>
        <v>9.068618699530802</v>
      </c>
      <c r="R32">
        <f t="shared" si="4"/>
        <v>4.4452274543153498</v>
      </c>
    </row>
    <row r="33" spans="1:18" x14ac:dyDescent="0.45">
      <c r="A33" s="1">
        <v>45864</v>
      </c>
      <c r="B33">
        <v>65</v>
      </c>
      <c r="C33">
        <v>65</v>
      </c>
      <c r="D33">
        <v>22</v>
      </c>
      <c r="E33">
        <v>92</v>
      </c>
      <c r="F33">
        <v>13</v>
      </c>
      <c r="G33">
        <v>39</v>
      </c>
      <c r="H33" t="s">
        <v>14</v>
      </c>
      <c r="I33" t="s">
        <v>34</v>
      </c>
      <c r="J33" t="s">
        <v>21</v>
      </c>
      <c r="K33" s="2">
        <v>0.93541666666666667</v>
      </c>
      <c r="L33" s="2">
        <v>0.24791666666666667</v>
      </c>
      <c r="M33">
        <v>425</v>
      </c>
      <c r="N33">
        <f t="shared" si="0"/>
        <v>7.08</v>
      </c>
      <c r="O33">
        <f t="shared" si="1"/>
        <v>6.7569230769230764</v>
      </c>
      <c r="P33">
        <f t="shared" si="2"/>
        <v>0.77056520753590885</v>
      </c>
      <c r="Q33">
        <f t="shared" si="3"/>
        <v>9.068618699530802</v>
      </c>
      <c r="R33">
        <f t="shared" si="4"/>
        <v>4.4452274543153498</v>
      </c>
    </row>
    <row r="34" spans="1:18" x14ac:dyDescent="0.45">
      <c r="A34" s="1">
        <v>45865</v>
      </c>
      <c r="B34">
        <v>70</v>
      </c>
      <c r="C34">
        <v>63</v>
      </c>
      <c r="D34">
        <v>31</v>
      </c>
      <c r="E34">
        <v>94</v>
      </c>
      <c r="F34">
        <v>13</v>
      </c>
      <c r="G34">
        <v>39</v>
      </c>
      <c r="H34" t="s">
        <v>14</v>
      </c>
      <c r="I34" t="s">
        <v>59</v>
      </c>
      <c r="J34" t="s">
        <v>21</v>
      </c>
      <c r="K34" s="2">
        <v>0.91180555555555554</v>
      </c>
      <c r="L34" s="2">
        <v>0.24236111111111111</v>
      </c>
      <c r="M34">
        <v>440</v>
      </c>
      <c r="N34">
        <f t="shared" si="0"/>
        <v>7.33</v>
      </c>
      <c r="O34">
        <f t="shared" si="1"/>
        <v>6.7569230769230764</v>
      </c>
      <c r="P34">
        <f t="shared" si="2"/>
        <v>0.77056520753590885</v>
      </c>
      <c r="Q34">
        <f t="shared" si="3"/>
        <v>9.068618699530802</v>
      </c>
      <c r="R34">
        <f t="shared" si="4"/>
        <v>4.4452274543153498</v>
      </c>
    </row>
    <row r="35" spans="1:18" x14ac:dyDescent="0.45">
      <c r="A35" s="1">
        <v>45866</v>
      </c>
      <c r="B35">
        <v>35</v>
      </c>
      <c r="C35">
        <v>68</v>
      </c>
      <c r="D35">
        <v>17</v>
      </c>
      <c r="E35">
        <v>92</v>
      </c>
      <c r="F35">
        <v>14</v>
      </c>
      <c r="G35">
        <v>39</v>
      </c>
      <c r="H35" t="s">
        <v>11</v>
      </c>
      <c r="I35" t="s">
        <v>51</v>
      </c>
      <c r="J35" t="s">
        <v>21</v>
      </c>
      <c r="K35" s="2">
        <v>0.91874999999999996</v>
      </c>
      <c r="L35" s="2">
        <v>0.25833333333333336</v>
      </c>
      <c r="M35">
        <v>394</v>
      </c>
      <c r="N35">
        <f t="shared" si="0"/>
        <v>6.57</v>
      </c>
      <c r="O35">
        <f t="shared" si="1"/>
        <v>6.7569230769230764</v>
      </c>
      <c r="P35">
        <f t="shared" si="2"/>
        <v>0.77056520753590885</v>
      </c>
      <c r="Q35">
        <f t="shared" si="3"/>
        <v>9.068618699530802</v>
      </c>
      <c r="R35">
        <f t="shared" si="4"/>
        <v>4.4452274543153498</v>
      </c>
    </row>
    <row r="36" spans="1:18" x14ac:dyDescent="0.45">
      <c r="A36" s="1">
        <v>45867</v>
      </c>
      <c r="B36">
        <v>55</v>
      </c>
      <c r="C36">
        <v>70</v>
      </c>
      <c r="D36">
        <v>19</v>
      </c>
      <c r="E36">
        <v>92</v>
      </c>
      <c r="F36">
        <v>13</v>
      </c>
      <c r="G36">
        <v>39</v>
      </c>
      <c r="H36" t="s">
        <v>11</v>
      </c>
      <c r="I36" t="s">
        <v>54</v>
      </c>
      <c r="J36" t="s">
        <v>21</v>
      </c>
      <c r="K36" s="2">
        <v>0.91874999999999996</v>
      </c>
      <c r="L36" s="2">
        <v>0.21805555555555556</v>
      </c>
      <c r="M36">
        <v>377</v>
      </c>
      <c r="N36">
        <f t="shared" si="0"/>
        <v>6.28</v>
      </c>
      <c r="O36">
        <f t="shared" si="1"/>
        <v>6.7569230769230764</v>
      </c>
      <c r="P36">
        <f t="shared" si="2"/>
        <v>0.77056520753590885</v>
      </c>
      <c r="Q36">
        <f t="shared" si="3"/>
        <v>9.068618699530802</v>
      </c>
      <c r="R36">
        <f t="shared" si="4"/>
        <v>4.4452274543153498</v>
      </c>
    </row>
    <row r="37" spans="1:18" x14ac:dyDescent="0.45">
      <c r="A37" s="1">
        <v>45868</v>
      </c>
      <c r="B37">
        <v>38</v>
      </c>
      <c r="C37">
        <v>70</v>
      </c>
      <c r="D37">
        <v>12</v>
      </c>
      <c r="E37">
        <v>92</v>
      </c>
      <c r="F37">
        <v>14</v>
      </c>
      <c r="G37">
        <v>39</v>
      </c>
      <c r="H37" t="s">
        <v>11</v>
      </c>
      <c r="I37" t="s">
        <v>58</v>
      </c>
      <c r="J37" t="s">
        <v>21</v>
      </c>
      <c r="K37" s="2">
        <v>0.92361111111111116</v>
      </c>
      <c r="L37" s="2">
        <v>0.19236111111111112</v>
      </c>
      <c r="M37">
        <v>345</v>
      </c>
      <c r="N37">
        <f t="shared" si="0"/>
        <v>5.75</v>
      </c>
      <c r="O37">
        <f t="shared" si="1"/>
        <v>6.7569230769230764</v>
      </c>
      <c r="P37">
        <f t="shared" si="2"/>
        <v>0.77056520753590885</v>
      </c>
      <c r="Q37">
        <f t="shared" si="3"/>
        <v>9.068618699530802</v>
      </c>
      <c r="R37">
        <f t="shared" si="4"/>
        <v>4.4452274543153498</v>
      </c>
    </row>
    <row r="38" spans="1:18" x14ac:dyDescent="0.45">
      <c r="A38" s="1">
        <v>45869</v>
      </c>
      <c r="B38">
        <v>43</v>
      </c>
      <c r="C38">
        <v>71</v>
      </c>
      <c r="D38">
        <v>14</v>
      </c>
      <c r="E38">
        <v>92</v>
      </c>
      <c r="F38">
        <v>14</v>
      </c>
      <c r="G38">
        <v>39</v>
      </c>
      <c r="H38" t="s">
        <v>11</v>
      </c>
      <c r="I38" t="s">
        <v>57</v>
      </c>
      <c r="J38" t="s">
        <v>21</v>
      </c>
      <c r="K38" s="2">
        <v>0.90763888888888888</v>
      </c>
      <c r="L38" s="2">
        <v>0.23194444444444445</v>
      </c>
      <c r="M38">
        <v>405</v>
      </c>
      <c r="N38">
        <f t="shared" si="0"/>
        <v>6.75</v>
      </c>
      <c r="O38">
        <f t="shared" si="1"/>
        <v>6.7569230769230764</v>
      </c>
      <c r="P38">
        <f t="shared" si="2"/>
        <v>0.77056520753590885</v>
      </c>
      <c r="Q38">
        <f t="shared" si="3"/>
        <v>9.068618699530802</v>
      </c>
      <c r="R38">
        <f t="shared" si="4"/>
        <v>4.4452274543153498</v>
      </c>
    </row>
    <row r="39" spans="1:18" x14ac:dyDescent="0.45">
      <c r="A39" s="1">
        <v>45870</v>
      </c>
      <c r="B39">
        <v>55</v>
      </c>
      <c r="C39">
        <v>71</v>
      </c>
      <c r="D39">
        <v>17</v>
      </c>
      <c r="E39">
        <v>92</v>
      </c>
      <c r="F39">
        <v>14</v>
      </c>
      <c r="G39">
        <v>37</v>
      </c>
      <c r="H39" t="s">
        <v>11</v>
      </c>
      <c r="I39" t="s">
        <v>56</v>
      </c>
      <c r="J39" t="s">
        <v>21</v>
      </c>
      <c r="K39" s="2">
        <v>0.93541666666666667</v>
      </c>
      <c r="L39" s="2">
        <v>0.24166666666666667</v>
      </c>
      <c r="M39">
        <v>391</v>
      </c>
      <c r="N39">
        <f t="shared" si="0"/>
        <v>6.52</v>
      </c>
      <c r="O39">
        <f t="shared" si="1"/>
        <v>6.7569230769230764</v>
      </c>
      <c r="P39">
        <f t="shared" si="2"/>
        <v>0.77056520753590885</v>
      </c>
      <c r="Q39">
        <f t="shared" si="3"/>
        <v>9.068618699530802</v>
      </c>
      <c r="R39">
        <f t="shared" si="4"/>
        <v>4.4452274543153498</v>
      </c>
    </row>
    <row r="40" spans="1:18" x14ac:dyDescent="0.45">
      <c r="A40" s="1">
        <v>45871</v>
      </c>
      <c r="B40">
        <v>50</v>
      </c>
      <c r="C40">
        <v>67</v>
      </c>
      <c r="D40">
        <v>20</v>
      </c>
      <c r="E40">
        <v>92</v>
      </c>
      <c r="F40">
        <v>13</v>
      </c>
      <c r="G40">
        <v>37</v>
      </c>
      <c r="H40" t="s">
        <v>11</v>
      </c>
      <c r="I40" t="s">
        <v>55</v>
      </c>
      <c r="J40" t="s">
        <v>21</v>
      </c>
      <c r="K40" s="2">
        <v>0.95</v>
      </c>
      <c r="L40" s="2">
        <v>0.24305555555555555</v>
      </c>
      <c r="M40">
        <v>368</v>
      </c>
      <c r="N40">
        <f t="shared" si="0"/>
        <v>6.13</v>
      </c>
      <c r="O40">
        <f t="shared" si="1"/>
        <v>6.7569230769230764</v>
      </c>
      <c r="P40">
        <f t="shared" si="2"/>
        <v>0.77056520753590885</v>
      </c>
      <c r="Q40">
        <f t="shared" si="3"/>
        <v>9.068618699530802</v>
      </c>
      <c r="R40">
        <f t="shared" si="4"/>
        <v>4.4452274543153498</v>
      </c>
    </row>
    <row r="41" spans="1:18" x14ac:dyDescent="0.45">
      <c r="A41" s="1">
        <v>45872</v>
      </c>
      <c r="B41">
        <v>62</v>
      </c>
      <c r="C41">
        <v>63</v>
      </c>
      <c r="D41">
        <v>24</v>
      </c>
      <c r="E41">
        <v>91</v>
      </c>
      <c r="F41">
        <v>14</v>
      </c>
      <c r="G41">
        <v>36</v>
      </c>
      <c r="H41" t="s">
        <v>14</v>
      </c>
      <c r="I41" t="s">
        <v>54</v>
      </c>
      <c r="J41" t="s">
        <v>21</v>
      </c>
      <c r="K41" s="2">
        <v>0.95625000000000004</v>
      </c>
      <c r="L41" s="2">
        <v>0.22013888888888888</v>
      </c>
      <c r="M41">
        <v>377</v>
      </c>
      <c r="N41">
        <f t="shared" si="0"/>
        <v>6.28</v>
      </c>
      <c r="O41">
        <f t="shared" si="1"/>
        <v>6.7569230769230764</v>
      </c>
      <c r="P41">
        <f t="shared" si="2"/>
        <v>0.77056520753590885</v>
      </c>
      <c r="Q41">
        <f t="shared" si="3"/>
        <v>9.068618699530802</v>
      </c>
      <c r="R41">
        <f t="shared" si="4"/>
        <v>4.4452274543153498</v>
      </c>
    </row>
    <row r="42" spans="1:18" x14ac:dyDescent="0.45">
      <c r="A42" s="1">
        <v>45873</v>
      </c>
      <c r="B42">
        <v>49</v>
      </c>
      <c r="C42">
        <v>68</v>
      </c>
      <c r="D42">
        <v>25</v>
      </c>
      <c r="E42">
        <v>92</v>
      </c>
      <c r="F42">
        <v>13</v>
      </c>
      <c r="G42">
        <v>37</v>
      </c>
      <c r="H42" t="s">
        <v>11</v>
      </c>
      <c r="I42" t="s">
        <v>53</v>
      </c>
      <c r="J42" t="s">
        <v>21</v>
      </c>
      <c r="K42" s="2">
        <v>0.96666666666666667</v>
      </c>
      <c r="L42" s="2">
        <v>0.26111111111111113</v>
      </c>
      <c r="M42">
        <v>404</v>
      </c>
      <c r="N42">
        <f t="shared" si="0"/>
        <v>6.73</v>
      </c>
      <c r="O42">
        <f t="shared" si="1"/>
        <v>6.7569230769230764</v>
      </c>
      <c r="P42">
        <f t="shared" si="2"/>
        <v>0.77056520753590885</v>
      </c>
      <c r="Q42">
        <f t="shared" si="3"/>
        <v>9.068618699530802</v>
      </c>
      <c r="R42">
        <f t="shared" si="4"/>
        <v>4.4452274543153498</v>
      </c>
    </row>
    <row r="43" spans="1:18" x14ac:dyDescent="0.45">
      <c r="A43" s="1">
        <v>45874</v>
      </c>
      <c r="B43">
        <v>45</v>
      </c>
      <c r="C43">
        <v>63</v>
      </c>
      <c r="D43">
        <v>16</v>
      </c>
      <c r="E43">
        <v>92</v>
      </c>
      <c r="F43">
        <v>14</v>
      </c>
      <c r="G43">
        <v>36</v>
      </c>
      <c r="H43" t="s">
        <v>11</v>
      </c>
      <c r="I43" t="s">
        <v>52</v>
      </c>
      <c r="J43" t="s">
        <v>21</v>
      </c>
      <c r="K43" s="2">
        <v>0.95972222222222225</v>
      </c>
      <c r="L43" s="2">
        <v>0.18194444444444444</v>
      </c>
      <c r="M43">
        <v>306</v>
      </c>
      <c r="N43">
        <f t="shared" si="0"/>
        <v>5.0999999999999996</v>
      </c>
      <c r="O43">
        <f t="shared" si="1"/>
        <v>6.7569230769230764</v>
      </c>
      <c r="P43">
        <f t="shared" si="2"/>
        <v>0.77056520753590885</v>
      </c>
      <c r="Q43">
        <f t="shared" si="3"/>
        <v>9.068618699530802</v>
      </c>
      <c r="R43">
        <f t="shared" si="4"/>
        <v>4.4452274543153498</v>
      </c>
    </row>
    <row r="44" spans="1:18" x14ac:dyDescent="0.45">
      <c r="A44" s="1">
        <v>45875</v>
      </c>
      <c r="B44">
        <v>72</v>
      </c>
      <c r="C44">
        <v>61</v>
      </c>
      <c r="D44">
        <v>47</v>
      </c>
      <c r="E44">
        <v>91</v>
      </c>
      <c r="F44">
        <v>13</v>
      </c>
      <c r="G44">
        <v>38</v>
      </c>
      <c r="H44" t="s">
        <v>14</v>
      </c>
      <c r="I44" t="s">
        <v>51</v>
      </c>
      <c r="J44" t="s">
        <v>21</v>
      </c>
      <c r="K44" s="2">
        <v>0.96666666666666667</v>
      </c>
      <c r="L44" s="2">
        <v>0.24652777777777779</v>
      </c>
      <c r="M44">
        <v>394</v>
      </c>
      <c r="N44">
        <f t="shared" si="0"/>
        <v>6.57</v>
      </c>
      <c r="O44">
        <f t="shared" si="1"/>
        <v>6.7569230769230764</v>
      </c>
      <c r="P44">
        <f t="shared" si="2"/>
        <v>0.77056520753590885</v>
      </c>
      <c r="Q44">
        <f t="shared" si="3"/>
        <v>9.068618699530802</v>
      </c>
      <c r="R44">
        <f t="shared" si="4"/>
        <v>4.4452274543153498</v>
      </c>
    </row>
    <row r="45" spans="1:18" x14ac:dyDescent="0.45">
      <c r="A45" s="1">
        <v>45876</v>
      </c>
      <c r="B45">
        <v>62</v>
      </c>
      <c r="C45">
        <v>66</v>
      </c>
      <c r="D45">
        <v>31</v>
      </c>
      <c r="E45">
        <v>91</v>
      </c>
      <c r="F45">
        <v>14</v>
      </c>
      <c r="G45">
        <v>40</v>
      </c>
      <c r="H45" t="s">
        <v>14</v>
      </c>
      <c r="I45" t="s">
        <v>50</v>
      </c>
      <c r="J45" t="s">
        <v>21</v>
      </c>
      <c r="K45" s="2">
        <v>0.96111111111111114</v>
      </c>
      <c r="L45" s="2">
        <v>0.28819444444444442</v>
      </c>
      <c r="M45">
        <v>452</v>
      </c>
      <c r="N45">
        <f t="shared" si="0"/>
        <v>7.53</v>
      </c>
      <c r="O45">
        <f t="shared" si="1"/>
        <v>6.7569230769230764</v>
      </c>
      <c r="P45">
        <f t="shared" si="2"/>
        <v>0.77056520753590885</v>
      </c>
      <c r="Q45">
        <f t="shared" si="3"/>
        <v>9.068618699530802</v>
      </c>
      <c r="R45">
        <f t="shared" si="4"/>
        <v>4.4452274543153498</v>
      </c>
    </row>
    <row r="46" spans="1:18" x14ac:dyDescent="0.45">
      <c r="A46" s="1">
        <v>45877</v>
      </c>
      <c r="B46">
        <v>73</v>
      </c>
      <c r="C46">
        <v>61</v>
      </c>
      <c r="D46">
        <v>42</v>
      </c>
      <c r="E46">
        <v>91</v>
      </c>
      <c r="F46">
        <v>13</v>
      </c>
      <c r="G46">
        <v>41</v>
      </c>
      <c r="H46" t="s">
        <v>14</v>
      </c>
      <c r="I46" t="s">
        <v>49</v>
      </c>
      <c r="J46" t="s">
        <v>21</v>
      </c>
      <c r="K46" s="2">
        <v>0.94097222222222221</v>
      </c>
      <c r="L46" s="2">
        <v>0.25972222222222224</v>
      </c>
      <c r="M46">
        <v>439</v>
      </c>
      <c r="N46">
        <f t="shared" si="0"/>
        <v>7.32</v>
      </c>
      <c r="O46">
        <f t="shared" si="1"/>
        <v>6.7569230769230764</v>
      </c>
      <c r="P46">
        <f t="shared" si="2"/>
        <v>0.77056520753590885</v>
      </c>
      <c r="Q46">
        <f t="shared" si="3"/>
        <v>9.068618699530802</v>
      </c>
      <c r="R46">
        <f t="shared" si="4"/>
        <v>4.4452274543153498</v>
      </c>
    </row>
    <row r="47" spans="1:18" x14ac:dyDescent="0.45">
      <c r="A47" s="1">
        <v>45878</v>
      </c>
      <c r="B47">
        <v>77</v>
      </c>
      <c r="C47">
        <v>62</v>
      </c>
      <c r="D47">
        <v>55</v>
      </c>
      <c r="E47">
        <v>92</v>
      </c>
      <c r="F47">
        <v>14</v>
      </c>
      <c r="G47">
        <v>42</v>
      </c>
      <c r="H47" t="s">
        <v>14</v>
      </c>
      <c r="I47" t="s">
        <v>48</v>
      </c>
      <c r="J47" t="s">
        <v>25</v>
      </c>
      <c r="K47" s="2">
        <v>0.97986111111111107</v>
      </c>
      <c r="L47" s="2">
        <v>0.29097222222222224</v>
      </c>
      <c r="M47">
        <v>436</v>
      </c>
      <c r="N47">
        <f t="shared" si="0"/>
        <v>7.27</v>
      </c>
      <c r="O47">
        <f t="shared" si="1"/>
        <v>6.7569230769230764</v>
      </c>
      <c r="P47">
        <f t="shared" si="2"/>
        <v>0.77056520753590885</v>
      </c>
      <c r="Q47">
        <f t="shared" si="3"/>
        <v>9.068618699530802</v>
      </c>
      <c r="R47">
        <f t="shared" si="4"/>
        <v>4.4452274543153498</v>
      </c>
    </row>
    <row r="48" spans="1:18" x14ac:dyDescent="0.45">
      <c r="A48" s="1">
        <v>45879</v>
      </c>
      <c r="B48">
        <v>74</v>
      </c>
      <c r="C48">
        <v>61</v>
      </c>
      <c r="D48">
        <v>49</v>
      </c>
      <c r="E48">
        <v>92</v>
      </c>
      <c r="F48">
        <v>13</v>
      </c>
      <c r="G48">
        <v>42</v>
      </c>
      <c r="H48" t="s">
        <v>14</v>
      </c>
      <c r="I48" t="s">
        <v>47</v>
      </c>
      <c r="J48" t="s">
        <v>13</v>
      </c>
      <c r="K48" s="2">
        <v>0.9506944444444444</v>
      </c>
      <c r="L48" s="2">
        <v>0.2673611111111111</v>
      </c>
      <c r="M48">
        <v>432</v>
      </c>
      <c r="N48">
        <f t="shared" si="0"/>
        <v>7.2</v>
      </c>
      <c r="O48">
        <f t="shared" si="1"/>
        <v>6.7569230769230764</v>
      </c>
      <c r="P48">
        <f t="shared" si="2"/>
        <v>0.77056520753590885</v>
      </c>
      <c r="Q48">
        <f t="shared" si="3"/>
        <v>9.068618699530802</v>
      </c>
      <c r="R48">
        <f t="shared" si="4"/>
        <v>4.4452274543153498</v>
      </c>
    </row>
    <row r="49" spans="1:18" x14ac:dyDescent="0.45">
      <c r="A49" s="1">
        <v>45880</v>
      </c>
      <c r="B49">
        <v>71</v>
      </c>
      <c r="C49">
        <v>61</v>
      </c>
      <c r="D49">
        <v>61</v>
      </c>
      <c r="E49">
        <v>92</v>
      </c>
      <c r="F49">
        <v>13</v>
      </c>
      <c r="G49">
        <v>43</v>
      </c>
      <c r="H49" t="s">
        <v>14</v>
      </c>
      <c r="I49" t="s">
        <v>46</v>
      </c>
      <c r="J49" t="s">
        <v>13</v>
      </c>
      <c r="K49" s="2">
        <v>0.93611111111111112</v>
      </c>
      <c r="L49" s="2">
        <v>0.28125</v>
      </c>
      <c r="M49">
        <v>447</v>
      </c>
      <c r="N49">
        <f t="shared" si="0"/>
        <v>7.45</v>
      </c>
      <c r="O49">
        <f t="shared" si="1"/>
        <v>6.7569230769230764</v>
      </c>
      <c r="P49">
        <f t="shared" si="2"/>
        <v>0.77056520753590885</v>
      </c>
      <c r="Q49">
        <f t="shared" si="3"/>
        <v>9.068618699530802</v>
      </c>
      <c r="R49">
        <f t="shared" si="4"/>
        <v>4.4452274543153498</v>
      </c>
    </row>
    <row r="50" spans="1:18" x14ac:dyDescent="0.45">
      <c r="A50" s="1">
        <v>45881</v>
      </c>
      <c r="B50">
        <v>71</v>
      </c>
      <c r="C50">
        <v>57</v>
      </c>
      <c r="D50">
        <v>45</v>
      </c>
      <c r="E50">
        <v>92</v>
      </c>
      <c r="F50">
        <v>13</v>
      </c>
      <c r="G50">
        <v>44</v>
      </c>
      <c r="H50" t="s">
        <v>14</v>
      </c>
      <c r="I50" t="s">
        <v>45</v>
      </c>
      <c r="J50" t="s">
        <v>13</v>
      </c>
      <c r="K50" s="2">
        <v>1.4583333333333334E-2</v>
      </c>
      <c r="L50" s="2">
        <v>0.26458333333333334</v>
      </c>
      <c r="M50">
        <v>360</v>
      </c>
      <c r="N50">
        <f t="shared" si="0"/>
        <v>6</v>
      </c>
      <c r="O50">
        <f t="shared" si="1"/>
        <v>6.7569230769230764</v>
      </c>
      <c r="P50">
        <f t="shared" si="2"/>
        <v>0.77056520753590885</v>
      </c>
      <c r="Q50">
        <f t="shared" si="3"/>
        <v>9.068618699530802</v>
      </c>
      <c r="R50">
        <f t="shared" si="4"/>
        <v>4.4452274543153498</v>
      </c>
    </row>
    <row r="51" spans="1:18" x14ac:dyDescent="0.45">
      <c r="A51" s="1">
        <v>45882</v>
      </c>
      <c r="B51">
        <v>68</v>
      </c>
      <c r="C51">
        <v>60</v>
      </c>
      <c r="D51">
        <v>48</v>
      </c>
      <c r="E51">
        <v>92</v>
      </c>
      <c r="F51">
        <v>13</v>
      </c>
      <c r="G51">
        <v>43</v>
      </c>
      <c r="H51" t="s">
        <v>14</v>
      </c>
      <c r="I51" t="s">
        <v>43</v>
      </c>
      <c r="J51" t="s">
        <v>25</v>
      </c>
      <c r="K51" s="2">
        <v>0.94722222222222219</v>
      </c>
      <c r="L51" s="2">
        <v>0.2326388888888889</v>
      </c>
      <c r="M51">
        <v>383</v>
      </c>
      <c r="N51">
        <f t="shared" si="0"/>
        <v>6.38</v>
      </c>
      <c r="O51">
        <f t="shared" si="1"/>
        <v>6.7569230769230764</v>
      </c>
      <c r="P51">
        <f t="shared" si="2"/>
        <v>0.77056520753590885</v>
      </c>
      <c r="Q51">
        <f t="shared" si="3"/>
        <v>9.068618699530802</v>
      </c>
      <c r="R51">
        <f t="shared" si="4"/>
        <v>4.4452274543153498</v>
      </c>
    </row>
    <row r="52" spans="1:18" x14ac:dyDescent="0.45">
      <c r="A52" s="1">
        <v>45883</v>
      </c>
      <c r="B52">
        <v>67</v>
      </c>
      <c r="C52">
        <v>61</v>
      </c>
      <c r="D52">
        <v>44</v>
      </c>
      <c r="E52">
        <v>92</v>
      </c>
      <c r="F52">
        <v>13</v>
      </c>
      <c r="G52">
        <v>44</v>
      </c>
      <c r="H52" t="s">
        <v>14</v>
      </c>
      <c r="I52" t="s">
        <v>44</v>
      </c>
      <c r="J52" t="s">
        <v>36</v>
      </c>
      <c r="K52" s="2">
        <v>0.96111111111111114</v>
      </c>
      <c r="L52" s="2">
        <v>0.21388888888888888</v>
      </c>
      <c r="M52">
        <v>334</v>
      </c>
      <c r="N52">
        <f t="shared" si="0"/>
        <v>5.57</v>
      </c>
      <c r="O52">
        <f t="shared" si="1"/>
        <v>6.7569230769230764</v>
      </c>
      <c r="P52">
        <f t="shared" si="2"/>
        <v>0.77056520753590885</v>
      </c>
      <c r="Q52">
        <f t="shared" si="3"/>
        <v>9.068618699530802</v>
      </c>
      <c r="R52">
        <f t="shared" si="4"/>
        <v>4.4452274543153498</v>
      </c>
    </row>
    <row r="53" spans="1:18" x14ac:dyDescent="0.45">
      <c r="A53" s="1">
        <v>45884</v>
      </c>
      <c r="B53">
        <v>70</v>
      </c>
      <c r="C53">
        <v>59</v>
      </c>
      <c r="D53">
        <v>57</v>
      </c>
      <c r="E53">
        <v>91</v>
      </c>
      <c r="F53">
        <v>13</v>
      </c>
      <c r="G53">
        <v>44</v>
      </c>
      <c r="H53" t="s">
        <v>14</v>
      </c>
      <c r="I53" t="s">
        <v>43</v>
      </c>
      <c r="J53" t="s">
        <v>21</v>
      </c>
      <c r="K53" s="2">
        <v>0.95</v>
      </c>
      <c r="L53" s="2">
        <v>0.2388888888888889</v>
      </c>
      <c r="M53">
        <v>383</v>
      </c>
      <c r="N53">
        <f t="shared" si="0"/>
        <v>6.38</v>
      </c>
      <c r="O53">
        <f t="shared" si="1"/>
        <v>6.7569230769230764</v>
      </c>
      <c r="P53">
        <f t="shared" si="2"/>
        <v>0.77056520753590885</v>
      </c>
      <c r="Q53">
        <f t="shared" si="3"/>
        <v>9.068618699530802</v>
      </c>
      <c r="R53">
        <f t="shared" si="4"/>
        <v>4.4452274543153498</v>
      </c>
    </row>
  </sheetData>
  <sortState xmlns:xlrd2="http://schemas.microsoft.com/office/spreadsheetml/2017/richdata2" ref="A2:L53">
    <sortCondition ref="A1:A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9799C-FD78-4EC9-BC30-BEBB5C082B54}">
  <dimension ref="A1:P53"/>
  <sheetViews>
    <sheetView tabSelected="1" zoomScale="90" zoomScaleNormal="90" workbookViewId="0">
      <selection activeCell="B1" sqref="B1:B1048576"/>
    </sheetView>
  </sheetViews>
  <sheetFormatPr defaultRowHeight="14.25" x14ac:dyDescent="0.45"/>
  <cols>
    <col min="1" max="1" width="6.265625" style="3" bestFit="1" customWidth="1"/>
    <col min="2" max="2" width="8.59765625" style="3" bestFit="1" customWidth="1"/>
    <col min="3" max="3" width="6.9296875" style="3" customWidth="1"/>
    <col min="4" max="4" width="15.59765625" style="3" customWidth="1"/>
    <col min="5" max="5" width="4.06640625" style="3" customWidth="1"/>
    <col min="6" max="6" width="3.73046875" style="3" customWidth="1"/>
    <col min="7" max="7" width="11.53125" style="3" bestFit="1" customWidth="1"/>
    <col min="8" max="8" width="20.6640625" style="3" customWidth="1"/>
    <col min="9" max="9" width="6.59765625" style="3" bestFit="1" customWidth="1"/>
    <col min="10" max="11" width="6.9296875" style="3" bestFit="1" customWidth="1"/>
    <col min="12" max="12" width="8.1328125" style="3" customWidth="1"/>
    <col min="13" max="13" width="11.6640625" customWidth="1"/>
    <col min="14" max="14" width="9.9296875" customWidth="1"/>
  </cols>
  <sheetData>
    <row r="1" spans="1:16" x14ac:dyDescent="0.45">
      <c r="A1" s="3" t="s">
        <v>72</v>
      </c>
      <c r="B1" s="3" t="s">
        <v>67</v>
      </c>
      <c r="C1" s="3" t="s">
        <v>68</v>
      </c>
      <c r="D1" s="3" t="s">
        <v>69</v>
      </c>
      <c r="E1" s="3" t="s">
        <v>70</v>
      </c>
      <c r="F1" s="3" t="s">
        <v>71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79</v>
      </c>
      <c r="O1" t="s">
        <v>73</v>
      </c>
      <c r="P1">
        <v>3</v>
      </c>
    </row>
    <row r="2" spans="1:16" x14ac:dyDescent="0.45">
      <c r="A2" s="4">
        <v>45833</v>
      </c>
      <c r="B2" s="3">
        <v>6.25</v>
      </c>
      <c r="C2" s="5">
        <v>6.7569230769230764</v>
      </c>
      <c r="D2" s="5">
        <v>0.77056520753590885</v>
      </c>
      <c r="E2" s="5">
        <f>C2+(D2*$P$1)</f>
        <v>9.068618699530802</v>
      </c>
      <c r="F2" s="5">
        <f>C2-(D2*$P$1)</f>
        <v>4.4452274543153498</v>
      </c>
      <c r="G2" s="5"/>
      <c r="H2" s="5">
        <f>AVERAGE(G:G)</f>
        <v>0.70529411764705907</v>
      </c>
      <c r="I2" s="5">
        <f>H2*0</f>
        <v>0</v>
      </c>
      <c r="J2" s="5">
        <f>H2*3.27</f>
        <v>2.3063117647058831</v>
      </c>
      <c r="K2" s="5">
        <f>$C2+(2.66*$H2)</f>
        <v>8.6330054298642533</v>
      </c>
      <c r="L2" s="5">
        <f>$C2-(2.66*$H2)</f>
        <v>4.8808407239818994</v>
      </c>
    </row>
    <row r="3" spans="1:16" x14ac:dyDescent="0.45">
      <c r="A3" s="4">
        <v>45834</v>
      </c>
      <c r="B3" s="3">
        <v>6.32</v>
      </c>
      <c r="C3" s="5">
        <v>6.7569230769230764</v>
      </c>
      <c r="D3" s="5">
        <v>0.77056520753590885</v>
      </c>
      <c r="E3" s="5">
        <f t="shared" ref="E3:E53" si="0">C3+(D3*$P$1)</f>
        <v>9.068618699530802</v>
      </c>
      <c r="F3" s="5">
        <f t="shared" ref="F3:F53" si="1">C3-(D3*$P$1)</f>
        <v>4.4452274543153498</v>
      </c>
      <c r="G3" s="5">
        <f>ABS(B3-B2)</f>
        <v>7.0000000000000284E-2</v>
      </c>
      <c r="H3" s="5">
        <f t="shared" ref="H3:H53" si="2">AVERAGE(G:G)</f>
        <v>0.70529411764705907</v>
      </c>
      <c r="I3" s="5">
        <f t="shared" ref="I3:I53" si="3">H3*0</f>
        <v>0</v>
      </c>
      <c r="J3" s="5">
        <f t="shared" ref="J3:J53" si="4">H3*3.27</f>
        <v>2.3063117647058831</v>
      </c>
      <c r="K3" s="5">
        <f t="shared" ref="K3:K53" si="5">C3+(2.66*H3)</f>
        <v>8.6330054298642533</v>
      </c>
      <c r="L3" s="5">
        <f t="shared" ref="L3:L53" si="6">$C3-(2.66*$H3)</f>
        <v>4.8808407239818994</v>
      </c>
    </row>
    <row r="4" spans="1:16" x14ac:dyDescent="0.45">
      <c r="A4" s="4">
        <v>45835</v>
      </c>
      <c r="B4" s="3">
        <v>5.32</v>
      </c>
      <c r="C4" s="5">
        <v>6.7569230769230764</v>
      </c>
      <c r="D4" s="5">
        <v>0.77056520753590885</v>
      </c>
      <c r="E4" s="5">
        <f t="shared" si="0"/>
        <v>9.068618699530802</v>
      </c>
      <c r="F4" s="5">
        <f t="shared" si="1"/>
        <v>4.4452274543153498</v>
      </c>
      <c r="G4" s="5">
        <f>ABS(B4-B3)</f>
        <v>1</v>
      </c>
      <c r="H4" s="5">
        <f t="shared" si="2"/>
        <v>0.70529411764705907</v>
      </c>
      <c r="I4" s="5">
        <f t="shared" si="3"/>
        <v>0</v>
      </c>
      <c r="J4" s="5">
        <f t="shared" si="4"/>
        <v>2.3063117647058831</v>
      </c>
      <c r="K4" s="5">
        <f t="shared" si="5"/>
        <v>8.6330054298642533</v>
      </c>
      <c r="L4" s="5">
        <f t="shared" si="6"/>
        <v>4.8808407239818994</v>
      </c>
    </row>
    <row r="5" spans="1:16" x14ac:dyDescent="0.45">
      <c r="A5" s="4">
        <v>45836</v>
      </c>
      <c r="B5" s="3">
        <v>7.35</v>
      </c>
      <c r="C5" s="5">
        <v>6.7569230769230764</v>
      </c>
      <c r="D5" s="5">
        <v>0.77056520753590885</v>
      </c>
      <c r="E5" s="5">
        <f t="shared" si="0"/>
        <v>9.068618699530802</v>
      </c>
      <c r="F5" s="5">
        <f t="shared" si="1"/>
        <v>4.4452274543153498</v>
      </c>
      <c r="G5" s="5">
        <f t="shared" ref="G5:G53" si="7">ABS(B5-B4)</f>
        <v>2.0299999999999994</v>
      </c>
      <c r="H5" s="5">
        <f t="shared" si="2"/>
        <v>0.70529411764705907</v>
      </c>
      <c r="I5" s="5">
        <f t="shared" si="3"/>
        <v>0</v>
      </c>
      <c r="J5" s="5">
        <f t="shared" si="4"/>
        <v>2.3063117647058831</v>
      </c>
      <c r="K5" s="5">
        <f t="shared" si="5"/>
        <v>8.6330054298642533</v>
      </c>
      <c r="L5" s="5">
        <f t="shared" si="6"/>
        <v>4.8808407239818994</v>
      </c>
    </row>
    <row r="6" spans="1:16" x14ac:dyDescent="0.45">
      <c r="A6" s="4">
        <v>45837</v>
      </c>
      <c r="B6" s="3">
        <v>7.58</v>
      </c>
      <c r="C6" s="5">
        <v>6.7569230769230764</v>
      </c>
      <c r="D6" s="5">
        <v>0.77056520753590885</v>
      </c>
      <c r="E6" s="5">
        <f t="shared" si="0"/>
        <v>9.068618699530802</v>
      </c>
      <c r="F6" s="5">
        <f t="shared" si="1"/>
        <v>4.4452274543153498</v>
      </c>
      <c r="G6" s="5">
        <f t="shared" si="7"/>
        <v>0.23000000000000043</v>
      </c>
      <c r="H6" s="5">
        <f t="shared" si="2"/>
        <v>0.70529411764705907</v>
      </c>
      <c r="I6" s="5">
        <f t="shared" si="3"/>
        <v>0</v>
      </c>
      <c r="J6" s="5">
        <f t="shared" si="4"/>
        <v>2.3063117647058831</v>
      </c>
      <c r="K6" s="5">
        <f t="shared" si="5"/>
        <v>8.6330054298642533</v>
      </c>
      <c r="L6" s="5">
        <f t="shared" si="6"/>
        <v>4.8808407239818994</v>
      </c>
    </row>
    <row r="7" spans="1:16" x14ac:dyDescent="0.45">
      <c r="A7" s="4">
        <v>45838</v>
      </c>
      <c r="B7" s="3">
        <v>7.7</v>
      </c>
      <c r="C7" s="5">
        <v>6.7569230769230764</v>
      </c>
      <c r="D7" s="5">
        <v>0.77056520753590885</v>
      </c>
      <c r="E7" s="5">
        <f>C7+(D7*$P$1)</f>
        <v>9.068618699530802</v>
      </c>
      <c r="F7" s="5">
        <f t="shared" si="1"/>
        <v>4.4452274543153498</v>
      </c>
      <c r="G7" s="5">
        <f t="shared" si="7"/>
        <v>0.12000000000000011</v>
      </c>
      <c r="H7" s="5">
        <f t="shared" si="2"/>
        <v>0.70529411764705907</v>
      </c>
      <c r="I7" s="5">
        <f t="shared" si="3"/>
        <v>0</v>
      </c>
      <c r="J7" s="5">
        <f t="shared" si="4"/>
        <v>2.3063117647058831</v>
      </c>
      <c r="K7" s="5">
        <f t="shared" si="5"/>
        <v>8.6330054298642533</v>
      </c>
      <c r="L7" s="5">
        <f t="shared" si="6"/>
        <v>4.8808407239818994</v>
      </c>
    </row>
    <row r="8" spans="1:16" x14ac:dyDescent="0.45">
      <c r="A8" s="4">
        <v>45839</v>
      </c>
      <c r="B8" s="3">
        <v>5.85</v>
      </c>
      <c r="C8" s="5">
        <v>6.7569230769230764</v>
      </c>
      <c r="D8" s="5">
        <v>0.77056520753590885</v>
      </c>
      <c r="E8" s="5">
        <f t="shared" si="0"/>
        <v>9.068618699530802</v>
      </c>
      <c r="F8" s="5">
        <f t="shared" si="1"/>
        <v>4.4452274543153498</v>
      </c>
      <c r="G8" s="5">
        <f t="shared" si="7"/>
        <v>1.8500000000000005</v>
      </c>
      <c r="H8" s="5">
        <f t="shared" si="2"/>
        <v>0.70529411764705907</v>
      </c>
      <c r="I8" s="5">
        <f t="shared" si="3"/>
        <v>0</v>
      </c>
      <c r="J8" s="5">
        <f t="shared" si="4"/>
        <v>2.3063117647058831</v>
      </c>
      <c r="K8" s="5">
        <f t="shared" si="5"/>
        <v>8.6330054298642533</v>
      </c>
      <c r="L8" s="5">
        <f t="shared" si="6"/>
        <v>4.8808407239818994</v>
      </c>
    </row>
    <row r="9" spans="1:16" x14ac:dyDescent="0.45">
      <c r="A9" s="4">
        <v>45840</v>
      </c>
      <c r="B9" s="3">
        <v>7.02</v>
      </c>
      <c r="C9" s="5">
        <v>6.7569230769230764</v>
      </c>
      <c r="D9" s="5">
        <v>0.77056520753590885</v>
      </c>
      <c r="E9" s="5">
        <f t="shared" si="0"/>
        <v>9.068618699530802</v>
      </c>
      <c r="F9" s="5">
        <f t="shared" si="1"/>
        <v>4.4452274543153498</v>
      </c>
      <c r="G9" s="5">
        <f t="shared" si="7"/>
        <v>1.17</v>
      </c>
      <c r="H9" s="5">
        <f t="shared" si="2"/>
        <v>0.70529411764705907</v>
      </c>
      <c r="I9" s="5">
        <f t="shared" si="3"/>
        <v>0</v>
      </c>
      <c r="J9" s="5">
        <f t="shared" si="4"/>
        <v>2.3063117647058831</v>
      </c>
      <c r="K9" s="5">
        <f t="shared" si="5"/>
        <v>8.6330054298642533</v>
      </c>
      <c r="L9" s="5">
        <f t="shared" si="6"/>
        <v>4.8808407239818994</v>
      </c>
    </row>
    <row r="10" spans="1:16" x14ac:dyDescent="0.45">
      <c r="A10" s="4">
        <v>45841</v>
      </c>
      <c r="B10" s="3">
        <v>7.08</v>
      </c>
      <c r="C10" s="5">
        <v>6.7569230769230764</v>
      </c>
      <c r="D10" s="5">
        <v>0.77056520753590885</v>
      </c>
      <c r="E10" s="5">
        <f t="shared" si="0"/>
        <v>9.068618699530802</v>
      </c>
      <c r="F10" s="5">
        <f t="shared" si="1"/>
        <v>4.4452274543153498</v>
      </c>
      <c r="G10" s="5">
        <f t="shared" si="7"/>
        <v>6.0000000000000497E-2</v>
      </c>
      <c r="H10" s="5">
        <f t="shared" si="2"/>
        <v>0.70529411764705907</v>
      </c>
      <c r="I10" s="5">
        <f t="shared" si="3"/>
        <v>0</v>
      </c>
      <c r="J10" s="5">
        <f t="shared" si="4"/>
        <v>2.3063117647058831</v>
      </c>
      <c r="K10" s="5">
        <f t="shared" si="5"/>
        <v>8.6330054298642533</v>
      </c>
      <c r="L10" s="5">
        <f t="shared" si="6"/>
        <v>4.8808407239818994</v>
      </c>
    </row>
    <row r="11" spans="1:16" x14ac:dyDescent="0.45">
      <c r="A11" s="4">
        <v>45842</v>
      </c>
      <c r="B11" s="3">
        <v>7.4</v>
      </c>
      <c r="C11" s="5">
        <v>6.7569230769230764</v>
      </c>
      <c r="D11" s="5">
        <v>0.77056520753590885</v>
      </c>
      <c r="E11" s="5">
        <f t="shared" si="0"/>
        <v>9.068618699530802</v>
      </c>
      <c r="F11" s="5">
        <f t="shared" si="1"/>
        <v>4.4452274543153498</v>
      </c>
      <c r="G11" s="5">
        <f t="shared" si="7"/>
        <v>0.32000000000000028</v>
      </c>
      <c r="H11" s="5">
        <f t="shared" si="2"/>
        <v>0.70529411764705907</v>
      </c>
      <c r="I11" s="5">
        <f t="shared" si="3"/>
        <v>0</v>
      </c>
      <c r="J11" s="5">
        <f t="shared" si="4"/>
        <v>2.3063117647058831</v>
      </c>
      <c r="K11" s="5">
        <f t="shared" si="5"/>
        <v>8.6330054298642533</v>
      </c>
      <c r="L11" s="5">
        <f t="shared" si="6"/>
        <v>4.8808407239818994</v>
      </c>
    </row>
    <row r="12" spans="1:16" x14ac:dyDescent="0.45">
      <c r="A12" s="4">
        <v>45843</v>
      </c>
      <c r="B12" s="3">
        <v>7.7</v>
      </c>
      <c r="C12" s="5">
        <v>6.7569230769230764</v>
      </c>
      <c r="D12" s="5">
        <v>0.77056520753590885</v>
      </c>
      <c r="E12" s="5">
        <f t="shared" si="0"/>
        <v>9.068618699530802</v>
      </c>
      <c r="F12" s="5">
        <f t="shared" si="1"/>
        <v>4.4452274543153498</v>
      </c>
      <c r="G12" s="5">
        <f t="shared" si="7"/>
        <v>0.29999999999999982</v>
      </c>
      <c r="H12" s="5">
        <f t="shared" si="2"/>
        <v>0.70529411764705907</v>
      </c>
      <c r="I12" s="5">
        <f t="shared" si="3"/>
        <v>0</v>
      </c>
      <c r="J12" s="5">
        <f t="shared" si="4"/>
        <v>2.3063117647058831</v>
      </c>
      <c r="K12" s="5">
        <f t="shared" si="5"/>
        <v>8.6330054298642533</v>
      </c>
      <c r="L12" s="5">
        <f t="shared" si="6"/>
        <v>4.8808407239818994</v>
      </c>
    </row>
    <row r="13" spans="1:16" x14ac:dyDescent="0.45">
      <c r="A13" s="4">
        <v>45844</v>
      </c>
      <c r="B13" s="3">
        <v>7.65</v>
      </c>
      <c r="C13" s="5">
        <v>6.7569230769230764</v>
      </c>
      <c r="D13" s="5">
        <v>0.77056520753590885</v>
      </c>
      <c r="E13" s="5">
        <f t="shared" si="0"/>
        <v>9.068618699530802</v>
      </c>
      <c r="F13" s="5">
        <f t="shared" si="1"/>
        <v>4.4452274543153498</v>
      </c>
      <c r="G13" s="5">
        <f t="shared" si="7"/>
        <v>4.9999999999999822E-2</v>
      </c>
      <c r="H13" s="5">
        <f t="shared" si="2"/>
        <v>0.70529411764705907</v>
      </c>
      <c r="I13" s="5">
        <f t="shared" si="3"/>
        <v>0</v>
      </c>
      <c r="J13" s="5">
        <f t="shared" si="4"/>
        <v>2.3063117647058831</v>
      </c>
      <c r="K13" s="5">
        <f t="shared" si="5"/>
        <v>8.6330054298642533</v>
      </c>
      <c r="L13" s="5">
        <f t="shared" si="6"/>
        <v>4.8808407239818994</v>
      </c>
    </row>
    <row r="14" spans="1:16" x14ac:dyDescent="0.45">
      <c r="A14" s="4">
        <v>45845</v>
      </c>
      <c r="B14" s="3">
        <v>8.2799999999999994</v>
      </c>
      <c r="C14" s="5">
        <v>6.7569230769230764</v>
      </c>
      <c r="D14" s="5">
        <v>0.77056520753590885</v>
      </c>
      <c r="E14" s="5">
        <f t="shared" si="0"/>
        <v>9.068618699530802</v>
      </c>
      <c r="F14" s="5">
        <f t="shared" si="1"/>
        <v>4.4452274543153498</v>
      </c>
      <c r="G14" s="5">
        <f t="shared" si="7"/>
        <v>0.62999999999999901</v>
      </c>
      <c r="H14" s="5">
        <f t="shared" si="2"/>
        <v>0.70529411764705907</v>
      </c>
      <c r="I14" s="5">
        <f t="shared" si="3"/>
        <v>0</v>
      </c>
      <c r="J14" s="5">
        <f t="shared" si="4"/>
        <v>2.3063117647058831</v>
      </c>
      <c r="K14" s="5">
        <f t="shared" si="5"/>
        <v>8.6330054298642533</v>
      </c>
      <c r="L14" s="5">
        <f t="shared" si="6"/>
        <v>4.8808407239818994</v>
      </c>
    </row>
    <row r="15" spans="1:16" x14ac:dyDescent="0.45">
      <c r="A15" s="4">
        <v>45846</v>
      </c>
      <c r="B15" s="3">
        <v>6.53</v>
      </c>
      <c r="C15" s="5">
        <v>6.7569230769230764</v>
      </c>
      <c r="D15" s="5">
        <v>0.77056520753590885</v>
      </c>
      <c r="E15" s="5">
        <f t="shared" si="0"/>
        <v>9.068618699530802</v>
      </c>
      <c r="F15" s="5">
        <f t="shared" si="1"/>
        <v>4.4452274543153498</v>
      </c>
      <c r="G15" s="5">
        <f t="shared" si="7"/>
        <v>1.7499999999999991</v>
      </c>
      <c r="H15" s="5">
        <f t="shared" si="2"/>
        <v>0.70529411764705907</v>
      </c>
      <c r="I15" s="5">
        <f t="shared" si="3"/>
        <v>0</v>
      </c>
      <c r="J15" s="5">
        <f t="shared" si="4"/>
        <v>2.3063117647058831</v>
      </c>
      <c r="K15" s="5">
        <f t="shared" si="5"/>
        <v>8.6330054298642533</v>
      </c>
      <c r="L15" s="5">
        <f t="shared" si="6"/>
        <v>4.8808407239818994</v>
      </c>
    </row>
    <row r="16" spans="1:16" x14ac:dyDescent="0.45">
      <c r="A16" s="4">
        <v>45847</v>
      </c>
      <c r="B16" s="3">
        <v>7.05</v>
      </c>
      <c r="C16" s="5">
        <v>6.7569230769230764</v>
      </c>
      <c r="D16" s="5">
        <v>0.77056520753590885</v>
      </c>
      <c r="E16" s="5">
        <f t="shared" si="0"/>
        <v>9.068618699530802</v>
      </c>
      <c r="F16" s="5">
        <f t="shared" si="1"/>
        <v>4.4452274543153498</v>
      </c>
      <c r="G16" s="5">
        <f t="shared" si="7"/>
        <v>0.51999999999999957</v>
      </c>
      <c r="H16" s="5">
        <f t="shared" si="2"/>
        <v>0.70529411764705907</v>
      </c>
      <c r="I16" s="5">
        <f t="shared" si="3"/>
        <v>0</v>
      </c>
      <c r="J16" s="5">
        <f t="shared" si="4"/>
        <v>2.3063117647058831</v>
      </c>
      <c r="K16" s="5">
        <f t="shared" si="5"/>
        <v>8.6330054298642533</v>
      </c>
      <c r="L16" s="5">
        <f t="shared" si="6"/>
        <v>4.8808407239818994</v>
      </c>
    </row>
    <row r="17" spans="1:12" x14ac:dyDescent="0.45">
      <c r="A17" s="4">
        <v>45848</v>
      </c>
      <c r="B17" s="3">
        <v>6.62</v>
      </c>
      <c r="C17" s="5">
        <v>6.7569230769230764</v>
      </c>
      <c r="D17" s="5">
        <v>0.77056520753590885</v>
      </c>
      <c r="E17" s="5">
        <f t="shared" si="0"/>
        <v>9.068618699530802</v>
      </c>
      <c r="F17" s="5">
        <f t="shared" si="1"/>
        <v>4.4452274543153498</v>
      </c>
      <c r="G17" s="5">
        <f t="shared" si="7"/>
        <v>0.42999999999999972</v>
      </c>
      <c r="H17" s="5">
        <f t="shared" si="2"/>
        <v>0.70529411764705907</v>
      </c>
      <c r="I17" s="5">
        <f t="shared" si="3"/>
        <v>0</v>
      </c>
      <c r="J17" s="5">
        <f t="shared" si="4"/>
        <v>2.3063117647058831</v>
      </c>
      <c r="K17" s="5">
        <f t="shared" si="5"/>
        <v>8.6330054298642533</v>
      </c>
      <c r="L17" s="5">
        <f t="shared" si="6"/>
        <v>4.8808407239818994</v>
      </c>
    </row>
    <row r="18" spans="1:12" x14ac:dyDescent="0.45">
      <c r="A18" s="4">
        <v>45849</v>
      </c>
      <c r="B18" s="3">
        <v>7</v>
      </c>
      <c r="C18" s="5">
        <v>6.7569230769230764</v>
      </c>
      <c r="D18" s="5">
        <v>0.77056520753590885</v>
      </c>
      <c r="E18" s="5">
        <f t="shared" si="0"/>
        <v>9.068618699530802</v>
      </c>
      <c r="F18" s="5">
        <f t="shared" si="1"/>
        <v>4.4452274543153498</v>
      </c>
      <c r="G18" s="5">
        <f t="shared" si="7"/>
        <v>0.37999999999999989</v>
      </c>
      <c r="H18" s="5">
        <f t="shared" si="2"/>
        <v>0.70529411764705907</v>
      </c>
      <c r="I18" s="5">
        <f t="shared" si="3"/>
        <v>0</v>
      </c>
      <c r="J18" s="5">
        <f t="shared" si="4"/>
        <v>2.3063117647058831</v>
      </c>
      <c r="K18" s="5">
        <f t="shared" si="5"/>
        <v>8.6330054298642533</v>
      </c>
      <c r="L18" s="5">
        <f t="shared" si="6"/>
        <v>4.8808407239818994</v>
      </c>
    </row>
    <row r="19" spans="1:12" x14ac:dyDescent="0.45">
      <c r="A19" s="4">
        <v>45850</v>
      </c>
      <c r="B19" s="3">
        <v>6.88</v>
      </c>
      <c r="C19" s="5">
        <v>6.7569230769230764</v>
      </c>
      <c r="D19" s="5">
        <v>0.77056520753590885</v>
      </c>
      <c r="E19" s="5">
        <f t="shared" si="0"/>
        <v>9.068618699530802</v>
      </c>
      <c r="F19" s="5">
        <f t="shared" si="1"/>
        <v>4.4452274543153498</v>
      </c>
      <c r="G19" s="5">
        <f t="shared" si="7"/>
        <v>0.12000000000000011</v>
      </c>
      <c r="H19" s="5">
        <f t="shared" si="2"/>
        <v>0.70529411764705907</v>
      </c>
      <c r="I19" s="5">
        <f t="shared" si="3"/>
        <v>0</v>
      </c>
      <c r="J19" s="5">
        <f t="shared" si="4"/>
        <v>2.3063117647058831</v>
      </c>
      <c r="K19" s="5">
        <f t="shared" si="5"/>
        <v>8.6330054298642533</v>
      </c>
      <c r="L19" s="5">
        <f t="shared" si="6"/>
        <v>4.8808407239818994</v>
      </c>
    </row>
    <row r="20" spans="1:12" x14ac:dyDescent="0.45">
      <c r="A20" s="4">
        <v>45851</v>
      </c>
      <c r="B20" s="3">
        <v>6.62</v>
      </c>
      <c r="C20" s="5">
        <v>6.7569230769230764</v>
      </c>
      <c r="D20" s="5">
        <v>0.77056520753590885</v>
      </c>
      <c r="E20" s="5">
        <f t="shared" si="0"/>
        <v>9.068618699530802</v>
      </c>
      <c r="F20" s="5">
        <f t="shared" si="1"/>
        <v>4.4452274543153498</v>
      </c>
      <c r="G20" s="5">
        <f t="shared" si="7"/>
        <v>0.25999999999999979</v>
      </c>
      <c r="H20" s="5">
        <f t="shared" si="2"/>
        <v>0.70529411764705907</v>
      </c>
      <c r="I20" s="5">
        <f t="shared" si="3"/>
        <v>0</v>
      </c>
      <c r="J20" s="5">
        <f t="shared" si="4"/>
        <v>2.3063117647058831</v>
      </c>
      <c r="K20" s="5">
        <f t="shared" si="5"/>
        <v>8.6330054298642533</v>
      </c>
      <c r="L20" s="5">
        <f t="shared" si="6"/>
        <v>4.8808407239818994</v>
      </c>
    </row>
    <row r="21" spans="1:12" x14ac:dyDescent="0.45">
      <c r="A21" s="4">
        <v>45852</v>
      </c>
      <c r="B21" s="3">
        <v>5.52</v>
      </c>
      <c r="C21" s="5">
        <v>6.7569230769230764</v>
      </c>
      <c r="D21" s="5">
        <v>0.77056520753590885</v>
      </c>
      <c r="E21" s="5">
        <f t="shared" si="0"/>
        <v>9.068618699530802</v>
      </c>
      <c r="F21" s="5">
        <f t="shared" si="1"/>
        <v>4.4452274543153498</v>
      </c>
      <c r="G21" s="5">
        <f t="shared" si="7"/>
        <v>1.1000000000000005</v>
      </c>
      <c r="H21" s="5">
        <f t="shared" si="2"/>
        <v>0.70529411764705907</v>
      </c>
      <c r="I21" s="5">
        <f t="shared" si="3"/>
        <v>0</v>
      </c>
      <c r="J21" s="5">
        <f t="shared" si="4"/>
        <v>2.3063117647058831</v>
      </c>
      <c r="K21" s="5">
        <f t="shared" si="5"/>
        <v>8.6330054298642533</v>
      </c>
      <c r="L21" s="5">
        <f t="shared" si="6"/>
        <v>4.8808407239818994</v>
      </c>
    </row>
    <row r="22" spans="1:12" x14ac:dyDescent="0.45">
      <c r="A22" s="4">
        <v>45853</v>
      </c>
      <c r="B22" s="3">
        <v>7.05</v>
      </c>
      <c r="C22" s="5">
        <v>6.7569230769230764</v>
      </c>
      <c r="D22" s="5">
        <v>0.77056520753590885</v>
      </c>
      <c r="E22" s="5">
        <f t="shared" si="0"/>
        <v>9.068618699530802</v>
      </c>
      <c r="F22" s="5">
        <f t="shared" si="1"/>
        <v>4.4452274543153498</v>
      </c>
      <c r="G22" s="5">
        <f t="shared" si="7"/>
        <v>1.5300000000000002</v>
      </c>
      <c r="H22" s="5">
        <f t="shared" si="2"/>
        <v>0.70529411764705907</v>
      </c>
      <c r="I22" s="5">
        <f t="shared" si="3"/>
        <v>0</v>
      </c>
      <c r="J22" s="5">
        <f t="shared" si="4"/>
        <v>2.3063117647058831</v>
      </c>
      <c r="K22" s="5">
        <f t="shared" si="5"/>
        <v>8.6330054298642533</v>
      </c>
      <c r="L22" s="5">
        <f t="shared" si="6"/>
        <v>4.8808407239818994</v>
      </c>
    </row>
    <row r="23" spans="1:12" x14ac:dyDescent="0.45">
      <c r="A23" s="4">
        <v>45854</v>
      </c>
      <c r="B23" s="3">
        <v>8.3699999999999992</v>
      </c>
      <c r="C23" s="5">
        <v>6.7569230769230764</v>
      </c>
      <c r="D23" s="5">
        <v>0.77056520753590885</v>
      </c>
      <c r="E23" s="5">
        <f t="shared" si="0"/>
        <v>9.068618699530802</v>
      </c>
      <c r="F23" s="5">
        <f t="shared" si="1"/>
        <v>4.4452274543153498</v>
      </c>
      <c r="G23" s="5">
        <f t="shared" si="7"/>
        <v>1.3199999999999994</v>
      </c>
      <c r="H23" s="5">
        <f t="shared" si="2"/>
        <v>0.70529411764705907</v>
      </c>
      <c r="I23" s="5">
        <f t="shared" si="3"/>
        <v>0</v>
      </c>
      <c r="J23" s="5">
        <f t="shared" si="4"/>
        <v>2.3063117647058831</v>
      </c>
      <c r="K23" s="5">
        <f t="shared" si="5"/>
        <v>8.6330054298642533</v>
      </c>
      <c r="L23" s="5">
        <f t="shared" si="6"/>
        <v>4.8808407239818994</v>
      </c>
    </row>
    <row r="24" spans="1:12" x14ac:dyDescent="0.45">
      <c r="A24" s="4">
        <v>45855</v>
      </c>
      <c r="B24" s="3">
        <v>6.9</v>
      </c>
      <c r="C24" s="5">
        <v>6.7569230769230764</v>
      </c>
      <c r="D24" s="5">
        <v>0.77056520753590885</v>
      </c>
      <c r="E24" s="5">
        <f t="shared" si="0"/>
        <v>9.068618699530802</v>
      </c>
      <c r="F24" s="5">
        <f t="shared" si="1"/>
        <v>4.4452274543153498</v>
      </c>
      <c r="G24" s="5">
        <f t="shared" si="7"/>
        <v>1.4699999999999989</v>
      </c>
      <c r="H24" s="5">
        <f t="shared" si="2"/>
        <v>0.70529411764705907</v>
      </c>
      <c r="I24" s="5">
        <f t="shared" si="3"/>
        <v>0</v>
      </c>
      <c r="J24" s="5">
        <f t="shared" si="4"/>
        <v>2.3063117647058831</v>
      </c>
      <c r="K24" s="5">
        <f t="shared" si="5"/>
        <v>8.6330054298642533</v>
      </c>
      <c r="L24" s="5">
        <f t="shared" si="6"/>
        <v>4.8808407239818994</v>
      </c>
    </row>
    <row r="25" spans="1:12" x14ac:dyDescent="0.45">
      <c r="A25" s="4">
        <v>45856</v>
      </c>
      <c r="B25" s="3">
        <v>7.92</v>
      </c>
      <c r="C25" s="5">
        <v>6.7569230769230764</v>
      </c>
      <c r="D25" s="5">
        <v>0.77056520753590885</v>
      </c>
      <c r="E25" s="5">
        <f t="shared" si="0"/>
        <v>9.068618699530802</v>
      </c>
      <c r="F25" s="5">
        <f t="shared" si="1"/>
        <v>4.4452274543153498</v>
      </c>
      <c r="G25" s="5">
        <f t="shared" si="7"/>
        <v>1.0199999999999996</v>
      </c>
      <c r="H25" s="5">
        <f t="shared" si="2"/>
        <v>0.70529411764705907</v>
      </c>
      <c r="I25" s="5">
        <f t="shared" si="3"/>
        <v>0</v>
      </c>
      <c r="J25" s="5">
        <f t="shared" si="4"/>
        <v>2.3063117647058831</v>
      </c>
      <c r="K25" s="5">
        <f t="shared" si="5"/>
        <v>8.6330054298642533</v>
      </c>
      <c r="L25" s="5">
        <f t="shared" si="6"/>
        <v>4.8808407239818994</v>
      </c>
    </row>
    <row r="26" spans="1:12" x14ac:dyDescent="0.45">
      <c r="A26" s="4">
        <v>45857</v>
      </c>
      <c r="B26" s="3">
        <v>7.73</v>
      </c>
      <c r="C26" s="5">
        <v>6.7569230769230764</v>
      </c>
      <c r="D26" s="5">
        <v>0.77056520753590885</v>
      </c>
      <c r="E26" s="5">
        <f t="shared" si="0"/>
        <v>9.068618699530802</v>
      </c>
      <c r="F26" s="5">
        <f t="shared" si="1"/>
        <v>4.4452274543153498</v>
      </c>
      <c r="G26" s="5">
        <f t="shared" si="7"/>
        <v>0.1899999999999995</v>
      </c>
      <c r="H26" s="5">
        <f t="shared" si="2"/>
        <v>0.70529411764705907</v>
      </c>
      <c r="I26" s="5">
        <f t="shared" si="3"/>
        <v>0</v>
      </c>
      <c r="J26" s="5">
        <f t="shared" si="4"/>
        <v>2.3063117647058831</v>
      </c>
      <c r="K26" s="5">
        <f t="shared" si="5"/>
        <v>8.6330054298642533</v>
      </c>
      <c r="L26" s="5">
        <f t="shared" si="6"/>
        <v>4.8808407239818994</v>
      </c>
    </row>
    <row r="27" spans="1:12" x14ac:dyDescent="0.45">
      <c r="A27" s="4">
        <v>45858</v>
      </c>
      <c r="B27" s="3">
        <v>7.47</v>
      </c>
      <c r="C27" s="5">
        <v>6.7569230769230764</v>
      </c>
      <c r="D27" s="5">
        <v>0.77056520753590885</v>
      </c>
      <c r="E27" s="5">
        <f t="shared" si="0"/>
        <v>9.068618699530802</v>
      </c>
      <c r="F27" s="5">
        <f t="shared" si="1"/>
        <v>4.4452274543153498</v>
      </c>
      <c r="G27" s="5">
        <f t="shared" si="7"/>
        <v>0.26000000000000068</v>
      </c>
      <c r="H27" s="5">
        <f t="shared" si="2"/>
        <v>0.70529411764705907</v>
      </c>
      <c r="I27" s="5">
        <f t="shared" si="3"/>
        <v>0</v>
      </c>
      <c r="J27" s="5">
        <f t="shared" si="4"/>
        <v>2.3063117647058831</v>
      </c>
      <c r="K27" s="5">
        <f t="shared" si="5"/>
        <v>8.6330054298642533</v>
      </c>
      <c r="L27" s="5">
        <f t="shared" si="6"/>
        <v>4.8808407239818994</v>
      </c>
    </row>
    <row r="28" spans="1:12" x14ac:dyDescent="0.45">
      <c r="A28" s="4">
        <v>45859</v>
      </c>
      <c r="B28" s="3">
        <v>5.3</v>
      </c>
      <c r="C28" s="5">
        <v>6.7569230769230764</v>
      </c>
      <c r="D28" s="5">
        <v>0.77056520753590885</v>
      </c>
      <c r="E28" s="5">
        <f t="shared" si="0"/>
        <v>9.068618699530802</v>
      </c>
      <c r="F28" s="5">
        <f t="shared" si="1"/>
        <v>4.4452274543153498</v>
      </c>
      <c r="G28" s="5">
        <f t="shared" si="7"/>
        <v>2.17</v>
      </c>
      <c r="H28" s="5">
        <f t="shared" si="2"/>
        <v>0.70529411764705907</v>
      </c>
      <c r="I28" s="5">
        <f t="shared" si="3"/>
        <v>0</v>
      </c>
      <c r="J28" s="5">
        <f t="shared" si="4"/>
        <v>2.3063117647058831</v>
      </c>
      <c r="K28" s="5">
        <f t="shared" si="5"/>
        <v>8.6330054298642533</v>
      </c>
      <c r="L28" s="5">
        <f t="shared" si="6"/>
        <v>4.8808407239818994</v>
      </c>
    </row>
    <row r="29" spans="1:12" x14ac:dyDescent="0.45">
      <c r="A29" s="4">
        <v>45860</v>
      </c>
      <c r="B29" s="3">
        <v>6.45</v>
      </c>
      <c r="C29" s="5">
        <v>6.7569230769230764</v>
      </c>
      <c r="D29" s="5">
        <v>0.77056520753590885</v>
      </c>
      <c r="E29" s="5">
        <f t="shared" si="0"/>
        <v>9.068618699530802</v>
      </c>
      <c r="F29" s="5">
        <f t="shared" si="1"/>
        <v>4.4452274543153498</v>
      </c>
      <c r="G29" s="5">
        <f t="shared" si="7"/>
        <v>1.1500000000000004</v>
      </c>
      <c r="H29" s="5">
        <f t="shared" si="2"/>
        <v>0.70529411764705907</v>
      </c>
      <c r="I29" s="5">
        <f t="shared" si="3"/>
        <v>0</v>
      </c>
      <c r="J29" s="5">
        <f t="shared" si="4"/>
        <v>2.3063117647058831</v>
      </c>
      <c r="K29" s="5">
        <f t="shared" si="5"/>
        <v>8.6330054298642533</v>
      </c>
      <c r="L29" s="5">
        <f t="shared" si="6"/>
        <v>4.8808407239818994</v>
      </c>
    </row>
    <row r="30" spans="1:12" x14ac:dyDescent="0.45">
      <c r="A30" s="4">
        <v>45861</v>
      </c>
      <c r="B30" s="3">
        <v>5.65</v>
      </c>
      <c r="C30" s="5">
        <v>6.7569230769230764</v>
      </c>
      <c r="D30" s="5">
        <v>0.77056520753590885</v>
      </c>
      <c r="E30" s="5">
        <f t="shared" si="0"/>
        <v>9.068618699530802</v>
      </c>
      <c r="F30" s="5">
        <f t="shared" si="1"/>
        <v>4.4452274543153498</v>
      </c>
      <c r="G30" s="5">
        <f t="shared" si="7"/>
        <v>0.79999999999999982</v>
      </c>
      <c r="H30" s="5">
        <f t="shared" si="2"/>
        <v>0.70529411764705907</v>
      </c>
      <c r="I30" s="5">
        <f t="shared" si="3"/>
        <v>0</v>
      </c>
      <c r="J30" s="5">
        <f t="shared" si="4"/>
        <v>2.3063117647058831</v>
      </c>
      <c r="K30" s="5">
        <f t="shared" si="5"/>
        <v>8.6330054298642533</v>
      </c>
      <c r="L30" s="5">
        <f t="shared" si="6"/>
        <v>4.8808407239818994</v>
      </c>
    </row>
    <row r="31" spans="1:12" x14ac:dyDescent="0.45">
      <c r="A31" s="4">
        <v>45862</v>
      </c>
      <c r="B31" s="3">
        <v>6.33</v>
      </c>
      <c r="C31" s="5">
        <v>6.7569230769230764</v>
      </c>
      <c r="D31" s="5">
        <v>0.77056520753590885</v>
      </c>
      <c r="E31" s="5">
        <f t="shared" si="0"/>
        <v>9.068618699530802</v>
      </c>
      <c r="F31" s="5">
        <f t="shared" si="1"/>
        <v>4.4452274543153498</v>
      </c>
      <c r="G31" s="5">
        <f t="shared" si="7"/>
        <v>0.67999999999999972</v>
      </c>
      <c r="H31" s="5">
        <f t="shared" si="2"/>
        <v>0.70529411764705907</v>
      </c>
      <c r="I31" s="5">
        <f t="shared" si="3"/>
        <v>0</v>
      </c>
      <c r="J31" s="5">
        <f t="shared" si="4"/>
        <v>2.3063117647058831</v>
      </c>
      <c r="K31" s="5">
        <f t="shared" si="5"/>
        <v>8.6330054298642533</v>
      </c>
      <c r="L31" s="5">
        <f t="shared" si="6"/>
        <v>4.8808407239818994</v>
      </c>
    </row>
    <row r="32" spans="1:12" x14ac:dyDescent="0.45">
      <c r="A32" s="4">
        <v>45863</v>
      </c>
      <c r="B32" s="3">
        <v>6.28</v>
      </c>
      <c r="C32" s="5">
        <v>6.7569230769230764</v>
      </c>
      <c r="D32" s="5">
        <v>0.77056520753590885</v>
      </c>
      <c r="E32" s="5">
        <f t="shared" si="0"/>
        <v>9.068618699530802</v>
      </c>
      <c r="F32" s="5">
        <f t="shared" si="1"/>
        <v>4.4452274543153498</v>
      </c>
      <c r="G32" s="5">
        <f t="shared" si="7"/>
        <v>4.9999999999999822E-2</v>
      </c>
      <c r="H32" s="5">
        <f t="shared" si="2"/>
        <v>0.70529411764705907</v>
      </c>
      <c r="I32" s="5">
        <f t="shared" si="3"/>
        <v>0</v>
      </c>
      <c r="J32" s="5">
        <f t="shared" si="4"/>
        <v>2.3063117647058831</v>
      </c>
      <c r="K32" s="5">
        <f t="shared" si="5"/>
        <v>8.6330054298642533</v>
      </c>
      <c r="L32" s="5">
        <f t="shared" si="6"/>
        <v>4.8808407239818994</v>
      </c>
    </row>
    <row r="33" spans="1:12" x14ac:dyDescent="0.45">
      <c r="A33" s="4">
        <v>45864</v>
      </c>
      <c r="B33" s="3">
        <v>7.08</v>
      </c>
      <c r="C33" s="5">
        <v>6.7569230769230764</v>
      </c>
      <c r="D33" s="5">
        <v>0.77056520753590885</v>
      </c>
      <c r="E33" s="5">
        <f t="shared" si="0"/>
        <v>9.068618699530802</v>
      </c>
      <c r="F33" s="5">
        <f t="shared" si="1"/>
        <v>4.4452274543153498</v>
      </c>
      <c r="G33" s="5">
        <f t="shared" si="7"/>
        <v>0.79999999999999982</v>
      </c>
      <c r="H33" s="5">
        <f t="shared" si="2"/>
        <v>0.70529411764705907</v>
      </c>
      <c r="I33" s="5">
        <f t="shared" si="3"/>
        <v>0</v>
      </c>
      <c r="J33" s="5">
        <f t="shared" si="4"/>
        <v>2.3063117647058831</v>
      </c>
      <c r="K33" s="5">
        <f t="shared" si="5"/>
        <v>8.6330054298642533</v>
      </c>
      <c r="L33" s="5">
        <f t="shared" si="6"/>
        <v>4.8808407239818994</v>
      </c>
    </row>
    <row r="34" spans="1:12" x14ac:dyDescent="0.45">
      <c r="A34" s="4">
        <v>45865</v>
      </c>
      <c r="B34" s="3">
        <v>7.33</v>
      </c>
      <c r="C34" s="5">
        <v>6.7569230769230764</v>
      </c>
      <c r="D34" s="5">
        <v>0.77056520753590885</v>
      </c>
      <c r="E34" s="5">
        <f t="shared" si="0"/>
        <v>9.068618699530802</v>
      </c>
      <c r="F34" s="5">
        <f t="shared" si="1"/>
        <v>4.4452274543153498</v>
      </c>
      <c r="G34" s="5">
        <f t="shared" si="7"/>
        <v>0.25</v>
      </c>
      <c r="H34" s="5">
        <f t="shared" si="2"/>
        <v>0.70529411764705907</v>
      </c>
      <c r="I34" s="5">
        <f t="shared" si="3"/>
        <v>0</v>
      </c>
      <c r="J34" s="5">
        <f t="shared" si="4"/>
        <v>2.3063117647058831</v>
      </c>
      <c r="K34" s="5">
        <f t="shared" si="5"/>
        <v>8.6330054298642533</v>
      </c>
      <c r="L34" s="5">
        <f t="shared" si="6"/>
        <v>4.8808407239818994</v>
      </c>
    </row>
    <row r="35" spans="1:12" x14ac:dyDescent="0.45">
      <c r="A35" s="4">
        <v>45866</v>
      </c>
      <c r="B35" s="3">
        <v>6.57</v>
      </c>
      <c r="C35" s="5">
        <v>6.7569230769230764</v>
      </c>
      <c r="D35" s="5">
        <v>0.77056520753590885</v>
      </c>
      <c r="E35" s="5">
        <f t="shared" si="0"/>
        <v>9.068618699530802</v>
      </c>
      <c r="F35" s="5">
        <f t="shared" si="1"/>
        <v>4.4452274543153498</v>
      </c>
      <c r="G35" s="5">
        <f t="shared" si="7"/>
        <v>0.75999999999999979</v>
      </c>
      <c r="H35" s="5">
        <f t="shared" si="2"/>
        <v>0.70529411764705907</v>
      </c>
      <c r="I35" s="5">
        <f t="shared" si="3"/>
        <v>0</v>
      </c>
      <c r="J35" s="5">
        <f t="shared" si="4"/>
        <v>2.3063117647058831</v>
      </c>
      <c r="K35" s="5">
        <f t="shared" si="5"/>
        <v>8.6330054298642533</v>
      </c>
      <c r="L35" s="5">
        <f t="shared" si="6"/>
        <v>4.8808407239818994</v>
      </c>
    </row>
    <row r="36" spans="1:12" x14ac:dyDescent="0.45">
      <c r="A36" s="4">
        <v>45867</v>
      </c>
      <c r="B36" s="3">
        <v>6.28</v>
      </c>
      <c r="C36" s="5">
        <v>6.7569230769230764</v>
      </c>
      <c r="D36" s="5">
        <v>0.77056520753590885</v>
      </c>
      <c r="E36" s="5">
        <f t="shared" si="0"/>
        <v>9.068618699530802</v>
      </c>
      <c r="F36" s="5">
        <f t="shared" si="1"/>
        <v>4.4452274543153498</v>
      </c>
      <c r="G36" s="5">
        <f t="shared" si="7"/>
        <v>0.29000000000000004</v>
      </c>
      <c r="H36" s="5">
        <f t="shared" si="2"/>
        <v>0.70529411764705907</v>
      </c>
      <c r="I36" s="5">
        <f t="shared" si="3"/>
        <v>0</v>
      </c>
      <c r="J36" s="5">
        <f t="shared" si="4"/>
        <v>2.3063117647058831</v>
      </c>
      <c r="K36" s="5">
        <f t="shared" si="5"/>
        <v>8.6330054298642533</v>
      </c>
      <c r="L36" s="5">
        <f t="shared" si="6"/>
        <v>4.8808407239818994</v>
      </c>
    </row>
    <row r="37" spans="1:12" x14ac:dyDescent="0.45">
      <c r="A37" s="4">
        <v>45868</v>
      </c>
      <c r="B37" s="3">
        <v>5.75</v>
      </c>
      <c r="C37" s="5">
        <v>6.7569230769230764</v>
      </c>
      <c r="D37" s="5">
        <v>0.77056520753590885</v>
      </c>
      <c r="E37" s="5">
        <f t="shared" si="0"/>
        <v>9.068618699530802</v>
      </c>
      <c r="F37" s="5">
        <f t="shared" si="1"/>
        <v>4.4452274543153498</v>
      </c>
      <c r="G37" s="5">
        <f t="shared" si="7"/>
        <v>0.53000000000000025</v>
      </c>
      <c r="H37" s="5">
        <f t="shared" si="2"/>
        <v>0.70529411764705907</v>
      </c>
      <c r="I37" s="5">
        <f t="shared" si="3"/>
        <v>0</v>
      </c>
      <c r="J37" s="5">
        <f t="shared" si="4"/>
        <v>2.3063117647058831</v>
      </c>
      <c r="K37" s="5">
        <f t="shared" si="5"/>
        <v>8.6330054298642533</v>
      </c>
      <c r="L37" s="5">
        <f t="shared" si="6"/>
        <v>4.8808407239818994</v>
      </c>
    </row>
    <row r="38" spans="1:12" x14ac:dyDescent="0.45">
      <c r="A38" s="4">
        <v>45869</v>
      </c>
      <c r="B38" s="3">
        <v>6.75</v>
      </c>
      <c r="C38" s="5">
        <v>6.7569230769230764</v>
      </c>
      <c r="D38" s="5">
        <v>0.77056520753590885</v>
      </c>
      <c r="E38" s="5">
        <f t="shared" si="0"/>
        <v>9.068618699530802</v>
      </c>
      <c r="F38" s="5">
        <f t="shared" si="1"/>
        <v>4.4452274543153498</v>
      </c>
      <c r="G38" s="5">
        <f t="shared" si="7"/>
        <v>1</v>
      </c>
      <c r="H38" s="5">
        <f t="shared" si="2"/>
        <v>0.70529411764705907</v>
      </c>
      <c r="I38" s="5">
        <f t="shared" si="3"/>
        <v>0</v>
      </c>
      <c r="J38" s="5">
        <f t="shared" si="4"/>
        <v>2.3063117647058831</v>
      </c>
      <c r="K38" s="5">
        <f t="shared" si="5"/>
        <v>8.6330054298642533</v>
      </c>
      <c r="L38" s="5">
        <f t="shared" si="6"/>
        <v>4.8808407239818994</v>
      </c>
    </row>
    <row r="39" spans="1:12" x14ac:dyDescent="0.45">
      <c r="A39" s="4">
        <v>45870</v>
      </c>
      <c r="B39" s="3">
        <v>6.52</v>
      </c>
      <c r="C39" s="5">
        <v>6.7569230769230764</v>
      </c>
      <c r="D39" s="5">
        <v>0.77056520753590885</v>
      </c>
      <c r="E39" s="5">
        <f t="shared" si="0"/>
        <v>9.068618699530802</v>
      </c>
      <c r="F39" s="5">
        <f t="shared" si="1"/>
        <v>4.4452274543153498</v>
      </c>
      <c r="G39" s="5">
        <f t="shared" si="7"/>
        <v>0.23000000000000043</v>
      </c>
      <c r="H39" s="5">
        <f t="shared" si="2"/>
        <v>0.70529411764705907</v>
      </c>
      <c r="I39" s="5">
        <f t="shared" si="3"/>
        <v>0</v>
      </c>
      <c r="J39" s="5">
        <f t="shared" si="4"/>
        <v>2.3063117647058831</v>
      </c>
      <c r="K39" s="5">
        <f t="shared" si="5"/>
        <v>8.6330054298642533</v>
      </c>
      <c r="L39" s="5">
        <f t="shared" si="6"/>
        <v>4.8808407239818994</v>
      </c>
    </row>
    <row r="40" spans="1:12" x14ac:dyDescent="0.45">
      <c r="A40" s="4">
        <v>45871</v>
      </c>
      <c r="B40" s="3">
        <v>6.13</v>
      </c>
      <c r="C40" s="5">
        <v>6.7569230769230764</v>
      </c>
      <c r="D40" s="5">
        <v>0.77056520753590885</v>
      </c>
      <c r="E40" s="5">
        <f t="shared" si="0"/>
        <v>9.068618699530802</v>
      </c>
      <c r="F40" s="5">
        <f t="shared" si="1"/>
        <v>4.4452274543153498</v>
      </c>
      <c r="G40" s="5">
        <f t="shared" si="7"/>
        <v>0.38999999999999968</v>
      </c>
      <c r="H40" s="5">
        <f t="shared" si="2"/>
        <v>0.70529411764705907</v>
      </c>
      <c r="I40" s="5">
        <f t="shared" si="3"/>
        <v>0</v>
      </c>
      <c r="J40" s="5">
        <f t="shared" si="4"/>
        <v>2.3063117647058831</v>
      </c>
      <c r="K40" s="5">
        <f t="shared" si="5"/>
        <v>8.6330054298642533</v>
      </c>
      <c r="L40" s="5">
        <f t="shared" si="6"/>
        <v>4.8808407239818994</v>
      </c>
    </row>
    <row r="41" spans="1:12" x14ac:dyDescent="0.45">
      <c r="A41" s="4">
        <v>45872</v>
      </c>
      <c r="B41" s="3">
        <v>6.28</v>
      </c>
      <c r="C41" s="5">
        <v>6.7569230769230764</v>
      </c>
      <c r="D41" s="5">
        <v>0.77056520753590885</v>
      </c>
      <c r="E41" s="5">
        <f t="shared" si="0"/>
        <v>9.068618699530802</v>
      </c>
      <c r="F41" s="5">
        <f t="shared" si="1"/>
        <v>4.4452274543153498</v>
      </c>
      <c r="G41" s="5">
        <f t="shared" si="7"/>
        <v>0.15000000000000036</v>
      </c>
      <c r="H41" s="5">
        <f t="shared" si="2"/>
        <v>0.70529411764705907</v>
      </c>
      <c r="I41" s="5">
        <f t="shared" si="3"/>
        <v>0</v>
      </c>
      <c r="J41" s="5">
        <f t="shared" si="4"/>
        <v>2.3063117647058831</v>
      </c>
      <c r="K41" s="5">
        <f t="shared" si="5"/>
        <v>8.6330054298642533</v>
      </c>
      <c r="L41" s="5">
        <f t="shared" si="6"/>
        <v>4.8808407239818994</v>
      </c>
    </row>
    <row r="42" spans="1:12" x14ac:dyDescent="0.45">
      <c r="A42" s="4">
        <v>45873</v>
      </c>
      <c r="B42" s="3">
        <v>6.73</v>
      </c>
      <c r="C42" s="5">
        <v>6.7569230769230764</v>
      </c>
      <c r="D42" s="5">
        <v>0.77056520753590885</v>
      </c>
      <c r="E42" s="5">
        <f t="shared" si="0"/>
        <v>9.068618699530802</v>
      </c>
      <c r="F42" s="5">
        <f t="shared" si="1"/>
        <v>4.4452274543153498</v>
      </c>
      <c r="G42" s="5">
        <f t="shared" si="7"/>
        <v>0.45000000000000018</v>
      </c>
      <c r="H42" s="5">
        <f t="shared" si="2"/>
        <v>0.70529411764705907</v>
      </c>
      <c r="I42" s="5">
        <f t="shared" si="3"/>
        <v>0</v>
      </c>
      <c r="J42" s="5">
        <f t="shared" si="4"/>
        <v>2.3063117647058831</v>
      </c>
      <c r="K42" s="5">
        <f t="shared" si="5"/>
        <v>8.6330054298642533</v>
      </c>
      <c r="L42" s="5">
        <f t="shared" si="6"/>
        <v>4.8808407239818994</v>
      </c>
    </row>
    <row r="43" spans="1:12" x14ac:dyDescent="0.45">
      <c r="A43" s="4">
        <v>45874</v>
      </c>
      <c r="B43" s="3">
        <v>5.0999999999999996</v>
      </c>
      <c r="C43" s="5">
        <v>6.7569230769230764</v>
      </c>
      <c r="D43" s="5">
        <v>0.77056520753590885</v>
      </c>
      <c r="E43" s="5">
        <f t="shared" si="0"/>
        <v>9.068618699530802</v>
      </c>
      <c r="F43" s="5">
        <f t="shared" si="1"/>
        <v>4.4452274543153498</v>
      </c>
      <c r="G43" s="5">
        <f t="shared" si="7"/>
        <v>1.6300000000000008</v>
      </c>
      <c r="H43" s="5">
        <f t="shared" si="2"/>
        <v>0.70529411764705907</v>
      </c>
      <c r="I43" s="5">
        <f t="shared" si="3"/>
        <v>0</v>
      </c>
      <c r="J43" s="5">
        <f t="shared" si="4"/>
        <v>2.3063117647058831</v>
      </c>
      <c r="K43" s="5">
        <f t="shared" si="5"/>
        <v>8.6330054298642533</v>
      </c>
      <c r="L43" s="5">
        <f t="shared" si="6"/>
        <v>4.8808407239818994</v>
      </c>
    </row>
    <row r="44" spans="1:12" x14ac:dyDescent="0.45">
      <c r="A44" s="4">
        <v>45875</v>
      </c>
      <c r="B44" s="3">
        <v>6.57</v>
      </c>
      <c r="C44" s="5">
        <v>6.7569230769230764</v>
      </c>
      <c r="D44" s="5">
        <v>0.77056520753590885</v>
      </c>
      <c r="E44" s="5">
        <f t="shared" si="0"/>
        <v>9.068618699530802</v>
      </c>
      <c r="F44" s="5">
        <f t="shared" si="1"/>
        <v>4.4452274543153498</v>
      </c>
      <c r="G44" s="5">
        <f t="shared" si="7"/>
        <v>1.4700000000000006</v>
      </c>
      <c r="H44" s="5">
        <f t="shared" si="2"/>
        <v>0.70529411764705907</v>
      </c>
      <c r="I44" s="5">
        <f t="shared" si="3"/>
        <v>0</v>
      </c>
      <c r="J44" s="5">
        <f t="shared" si="4"/>
        <v>2.3063117647058831</v>
      </c>
      <c r="K44" s="5">
        <f t="shared" si="5"/>
        <v>8.6330054298642533</v>
      </c>
      <c r="L44" s="5">
        <f t="shared" si="6"/>
        <v>4.8808407239818994</v>
      </c>
    </row>
    <row r="45" spans="1:12" x14ac:dyDescent="0.45">
      <c r="A45" s="4">
        <v>45876</v>
      </c>
      <c r="B45" s="3">
        <v>7.53</v>
      </c>
      <c r="C45" s="5">
        <v>6.7569230769230764</v>
      </c>
      <c r="D45" s="5">
        <v>0.77056520753590885</v>
      </c>
      <c r="E45" s="5">
        <f t="shared" si="0"/>
        <v>9.068618699530802</v>
      </c>
      <c r="F45" s="5">
        <f t="shared" si="1"/>
        <v>4.4452274543153498</v>
      </c>
      <c r="G45" s="5">
        <f t="shared" si="7"/>
        <v>0.96</v>
      </c>
      <c r="H45" s="5">
        <f t="shared" si="2"/>
        <v>0.70529411764705907</v>
      </c>
      <c r="I45" s="5">
        <f t="shared" si="3"/>
        <v>0</v>
      </c>
      <c r="J45" s="5">
        <f t="shared" si="4"/>
        <v>2.3063117647058831</v>
      </c>
      <c r="K45" s="5">
        <f t="shared" si="5"/>
        <v>8.6330054298642533</v>
      </c>
      <c r="L45" s="5">
        <f t="shared" si="6"/>
        <v>4.8808407239818994</v>
      </c>
    </row>
    <row r="46" spans="1:12" x14ac:dyDescent="0.45">
      <c r="A46" s="4">
        <v>45877</v>
      </c>
      <c r="B46" s="3">
        <v>7.32</v>
      </c>
      <c r="C46" s="5">
        <v>6.7569230769230764</v>
      </c>
      <c r="D46" s="5">
        <v>0.77056520753590885</v>
      </c>
      <c r="E46" s="5">
        <f t="shared" si="0"/>
        <v>9.068618699530802</v>
      </c>
      <c r="F46" s="5">
        <f t="shared" si="1"/>
        <v>4.4452274543153498</v>
      </c>
      <c r="G46" s="5">
        <f t="shared" si="7"/>
        <v>0.20999999999999996</v>
      </c>
      <c r="H46" s="5">
        <f t="shared" si="2"/>
        <v>0.70529411764705907</v>
      </c>
      <c r="I46" s="5">
        <f t="shared" si="3"/>
        <v>0</v>
      </c>
      <c r="J46" s="5">
        <f t="shared" si="4"/>
        <v>2.3063117647058831</v>
      </c>
      <c r="K46" s="5">
        <f t="shared" si="5"/>
        <v>8.6330054298642533</v>
      </c>
      <c r="L46" s="5">
        <f t="shared" si="6"/>
        <v>4.8808407239818994</v>
      </c>
    </row>
    <row r="47" spans="1:12" x14ac:dyDescent="0.45">
      <c r="A47" s="4">
        <v>45878</v>
      </c>
      <c r="B47" s="3">
        <v>7.27</v>
      </c>
      <c r="C47" s="5">
        <v>6.7569230769230764</v>
      </c>
      <c r="D47" s="5">
        <v>0.77056520753590885</v>
      </c>
      <c r="E47" s="5">
        <f t="shared" si="0"/>
        <v>9.068618699530802</v>
      </c>
      <c r="F47" s="5">
        <f t="shared" si="1"/>
        <v>4.4452274543153498</v>
      </c>
      <c r="G47" s="5">
        <f t="shared" si="7"/>
        <v>5.0000000000000711E-2</v>
      </c>
      <c r="H47" s="5">
        <f t="shared" si="2"/>
        <v>0.70529411764705907</v>
      </c>
      <c r="I47" s="5">
        <f t="shared" si="3"/>
        <v>0</v>
      </c>
      <c r="J47" s="5">
        <f t="shared" si="4"/>
        <v>2.3063117647058831</v>
      </c>
      <c r="K47" s="5">
        <f t="shared" si="5"/>
        <v>8.6330054298642533</v>
      </c>
      <c r="L47" s="5">
        <f t="shared" si="6"/>
        <v>4.8808407239818994</v>
      </c>
    </row>
    <row r="48" spans="1:12" x14ac:dyDescent="0.45">
      <c r="A48" s="4">
        <v>45879</v>
      </c>
      <c r="B48" s="3">
        <v>7.2</v>
      </c>
      <c r="C48" s="5">
        <v>6.7569230769230764</v>
      </c>
      <c r="D48" s="5">
        <v>0.77056520753590885</v>
      </c>
      <c r="E48" s="5">
        <f t="shared" si="0"/>
        <v>9.068618699530802</v>
      </c>
      <c r="F48" s="5">
        <f t="shared" si="1"/>
        <v>4.4452274543153498</v>
      </c>
      <c r="G48" s="5">
        <f t="shared" si="7"/>
        <v>6.9999999999999396E-2</v>
      </c>
      <c r="H48" s="5">
        <f t="shared" si="2"/>
        <v>0.70529411764705907</v>
      </c>
      <c r="I48" s="5">
        <f t="shared" si="3"/>
        <v>0</v>
      </c>
      <c r="J48" s="5">
        <f t="shared" si="4"/>
        <v>2.3063117647058831</v>
      </c>
      <c r="K48" s="5">
        <f t="shared" si="5"/>
        <v>8.6330054298642533</v>
      </c>
      <c r="L48" s="5">
        <f t="shared" si="6"/>
        <v>4.8808407239818994</v>
      </c>
    </row>
    <row r="49" spans="1:12" x14ac:dyDescent="0.45">
      <c r="A49" s="4">
        <v>45880</v>
      </c>
      <c r="B49" s="3">
        <v>7.45</v>
      </c>
      <c r="C49" s="5">
        <v>6.7569230769230764</v>
      </c>
      <c r="D49" s="5">
        <v>0.77056520753590885</v>
      </c>
      <c r="E49" s="5">
        <f t="shared" si="0"/>
        <v>9.068618699530802</v>
      </c>
      <c r="F49" s="5">
        <f t="shared" si="1"/>
        <v>4.4452274543153498</v>
      </c>
      <c r="G49" s="5">
        <f t="shared" si="7"/>
        <v>0.25</v>
      </c>
      <c r="H49" s="5">
        <f t="shared" si="2"/>
        <v>0.70529411764705907</v>
      </c>
      <c r="I49" s="5">
        <f t="shared" si="3"/>
        <v>0</v>
      </c>
      <c r="J49" s="5">
        <f t="shared" si="4"/>
        <v>2.3063117647058831</v>
      </c>
      <c r="K49" s="5">
        <f t="shared" si="5"/>
        <v>8.6330054298642533</v>
      </c>
      <c r="L49" s="5">
        <f t="shared" si="6"/>
        <v>4.8808407239818994</v>
      </c>
    </row>
    <row r="50" spans="1:12" x14ac:dyDescent="0.45">
      <c r="A50" s="4">
        <v>45881</v>
      </c>
      <c r="B50" s="3">
        <v>6</v>
      </c>
      <c r="C50" s="5">
        <v>6.7569230769230764</v>
      </c>
      <c r="D50" s="5">
        <v>0.77056520753590885</v>
      </c>
      <c r="E50" s="5">
        <f t="shared" si="0"/>
        <v>9.068618699530802</v>
      </c>
      <c r="F50" s="5">
        <f t="shared" si="1"/>
        <v>4.4452274543153498</v>
      </c>
      <c r="G50" s="5">
        <f t="shared" si="7"/>
        <v>1.4500000000000002</v>
      </c>
      <c r="H50" s="5">
        <f t="shared" si="2"/>
        <v>0.70529411764705907</v>
      </c>
      <c r="I50" s="5">
        <f t="shared" si="3"/>
        <v>0</v>
      </c>
      <c r="J50" s="5">
        <f t="shared" si="4"/>
        <v>2.3063117647058831</v>
      </c>
      <c r="K50" s="5">
        <f t="shared" si="5"/>
        <v>8.6330054298642533</v>
      </c>
      <c r="L50" s="5">
        <f t="shared" si="6"/>
        <v>4.8808407239818994</v>
      </c>
    </row>
    <row r="51" spans="1:12" x14ac:dyDescent="0.45">
      <c r="A51" s="4">
        <v>45882</v>
      </c>
      <c r="B51" s="3">
        <v>6.38</v>
      </c>
      <c r="C51" s="5">
        <v>6.7569230769230764</v>
      </c>
      <c r="D51" s="5">
        <v>0.77056520753590885</v>
      </c>
      <c r="E51" s="5">
        <f t="shared" si="0"/>
        <v>9.068618699530802</v>
      </c>
      <c r="F51" s="5">
        <f t="shared" si="1"/>
        <v>4.4452274543153498</v>
      </c>
      <c r="G51" s="5">
        <f t="shared" si="7"/>
        <v>0.37999999999999989</v>
      </c>
      <c r="H51" s="5">
        <f t="shared" si="2"/>
        <v>0.70529411764705907</v>
      </c>
      <c r="I51" s="5">
        <f t="shared" si="3"/>
        <v>0</v>
      </c>
      <c r="J51" s="5">
        <f t="shared" si="4"/>
        <v>2.3063117647058831</v>
      </c>
      <c r="K51" s="5">
        <f t="shared" si="5"/>
        <v>8.6330054298642533</v>
      </c>
      <c r="L51" s="5">
        <f t="shared" si="6"/>
        <v>4.8808407239818994</v>
      </c>
    </row>
    <row r="52" spans="1:12" x14ac:dyDescent="0.45">
      <c r="A52" s="4">
        <v>45883</v>
      </c>
      <c r="B52" s="3">
        <v>5.57</v>
      </c>
      <c r="C52" s="5">
        <v>6.7569230769230764</v>
      </c>
      <c r="D52" s="5">
        <v>0.77056520753590885</v>
      </c>
      <c r="E52" s="5">
        <f t="shared" si="0"/>
        <v>9.068618699530802</v>
      </c>
      <c r="F52" s="5">
        <f t="shared" si="1"/>
        <v>4.4452274543153498</v>
      </c>
      <c r="G52" s="5">
        <f t="shared" si="7"/>
        <v>0.80999999999999961</v>
      </c>
      <c r="H52" s="5">
        <f t="shared" si="2"/>
        <v>0.70529411764705907</v>
      </c>
      <c r="I52" s="5">
        <f t="shared" si="3"/>
        <v>0</v>
      </c>
      <c r="J52" s="5">
        <f t="shared" si="4"/>
        <v>2.3063117647058831</v>
      </c>
      <c r="K52" s="5">
        <f t="shared" si="5"/>
        <v>8.6330054298642533</v>
      </c>
      <c r="L52" s="5">
        <f t="shared" si="6"/>
        <v>4.8808407239818994</v>
      </c>
    </row>
    <row r="53" spans="1:12" x14ac:dyDescent="0.45">
      <c r="A53" s="4">
        <v>45884</v>
      </c>
      <c r="B53" s="3">
        <v>6.38</v>
      </c>
      <c r="C53" s="5">
        <v>6.7569230769230764</v>
      </c>
      <c r="D53" s="5">
        <v>0.77056520753590885</v>
      </c>
      <c r="E53" s="5">
        <f t="shared" si="0"/>
        <v>9.068618699530802</v>
      </c>
      <c r="F53" s="5">
        <f t="shared" si="1"/>
        <v>4.4452274543153498</v>
      </c>
      <c r="G53" s="5">
        <f t="shared" si="7"/>
        <v>0.80999999999999961</v>
      </c>
      <c r="H53" s="5">
        <f t="shared" si="2"/>
        <v>0.70529411764705907</v>
      </c>
      <c r="I53" s="5">
        <f t="shared" si="3"/>
        <v>0</v>
      </c>
      <c r="J53" s="5">
        <f t="shared" si="4"/>
        <v>2.3063117647058831</v>
      </c>
      <c r="K53" s="5">
        <f t="shared" si="5"/>
        <v>8.6330054298642533</v>
      </c>
      <c r="L53" s="5">
        <f t="shared" si="6"/>
        <v>4.8808407239818994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F372-B379-4704-A918-6A0A9E1DBA8A}">
  <dimension ref="A1:P53"/>
  <sheetViews>
    <sheetView topLeftCell="H4" zoomScale="90" zoomScaleNormal="90" workbookViewId="0">
      <selection activeCell="W20" sqref="W20"/>
    </sheetView>
  </sheetViews>
  <sheetFormatPr defaultRowHeight="14.25" x14ac:dyDescent="0.45"/>
  <cols>
    <col min="1" max="1" width="6.265625" style="3" bestFit="1" customWidth="1"/>
    <col min="2" max="2" width="8.59765625" style="3" bestFit="1" customWidth="1"/>
    <col min="3" max="3" width="6.9296875" style="3" customWidth="1"/>
    <col min="4" max="4" width="15.59765625" style="3" customWidth="1"/>
    <col min="5" max="5" width="4.06640625" style="3" customWidth="1"/>
    <col min="6" max="6" width="3.73046875" style="3" customWidth="1"/>
    <col min="7" max="7" width="11.53125" style="3" bestFit="1" customWidth="1"/>
    <col min="8" max="8" width="20.6640625" style="3" customWidth="1"/>
    <col min="9" max="9" width="6.59765625" style="3" bestFit="1" customWidth="1"/>
    <col min="10" max="11" width="6.9296875" style="3" bestFit="1" customWidth="1"/>
    <col min="12" max="12" width="8.1328125" style="3" customWidth="1"/>
    <col min="13" max="13" width="11.6640625" customWidth="1"/>
    <col min="14" max="14" width="9.9296875" customWidth="1"/>
  </cols>
  <sheetData>
    <row r="1" spans="1:16" x14ac:dyDescent="0.45">
      <c r="A1" s="3" t="s">
        <v>72</v>
      </c>
      <c r="B1" s="3" t="s">
        <v>67</v>
      </c>
      <c r="C1" s="3" t="s">
        <v>68</v>
      </c>
      <c r="D1" s="3" t="s">
        <v>69</v>
      </c>
      <c r="E1" s="3" t="s">
        <v>70</v>
      </c>
      <c r="F1" s="3" t="s">
        <v>71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79</v>
      </c>
      <c r="O1" t="s">
        <v>73</v>
      </c>
      <c r="P1">
        <v>3</v>
      </c>
    </row>
    <row r="2" spans="1:16" x14ac:dyDescent="0.45">
      <c r="A2" s="4">
        <v>45833</v>
      </c>
      <c r="B2" s="3">
        <v>6.25</v>
      </c>
      <c r="C2" s="5">
        <v>6.7569230769230764</v>
      </c>
      <c r="D2" s="5">
        <v>0.77056520753590885</v>
      </c>
      <c r="E2" s="5">
        <f>C2+(D2*$P$1)</f>
        <v>9.068618699530802</v>
      </c>
      <c r="F2" s="5">
        <f>C2-(D2*$P$1)</f>
        <v>4.4452274543153498</v>
      </c>
      <c r="G2" s="5"/>
      <c r="H2" s="5">
        <f>AVERAGE(G:G)</f>
        <v>0.70529411764705907</v>
      </c>
      <c r="I2" s="5">
        <f>H2*0</f>
        <v>0</v>
      </c>
      <c r="J2" s="5">
        <f>H2*3.27</f>
        <v>2.3063117647058831</v>
      </c>
      <c r="K2" s="5">
        <f>$C2+(2.66*$H2)</f>
        <v>8.6330054298642533</v>
      </c>
      <c r="L2" s="5">
        <f>$C2-(2.66*$H2)</f>
        <v>4.8808407239818994</v>
      </c>
    </row>
    <row r="3" spans="1:16" x14ac:dyDescent="0.45">
      <c r="A3" s="4">
        <v>45834</v>
      </c>
      <c r="B3" s="3">
        <v>6.32</v>
      </c>
      <c r="C3" s="5">
        <v>6.7569230769230764</v>
      </c>
      <c r="D3" s="5">
        <v>0.77056520753590885</v>
      </c>
      <c r="E3" s="5">
        <f t="shared" ref="E3:E53" si="0">C3+(D3*$P$1)</f>
        <v>9.068618699530802</v>
      </c>
      <c r="F3" s="5">
        <f t="shared" ref="F3:F53" si="1">C3-(D3*$P$1)</f>
        <v>4.4452274543153498</v>
      </c>
      <c r="G3" s="5">
        <f>ABS(B3-B2)</f>
        <v>7.0000000000000284E-2</v>
      </c>
      <c r="H3" s="5">
        <f t="shared" ref="H3:H53" si="2">AVERAGE(G:G)</f>
        <v>0.70529411764705907</v>
      </c>
      <c r="I3" s="5">
        <f t="shared" ref="I3:I53" si="3">H3*0</f>
        <v>0</v>
      </c>
      <c r="J3" s="5">
        <f t="shared" ref="J3:J53" si="4">H3*3.27</f>
        <v>2.3063117647058831</v>
      </c>
      <c r="K3" s="5">
        <f t="shared" ref="K3:K53" si="5">C3+(2.66*H3)</f>
        <v>8.6330054298642533</v>
      </c>
      <c r="L3" s="5">
        <f t="shared" ref="L3:L53" si="6">$C3-(2.66*$H3)</f>
        <v>4.8808407239818994</v>
      </c>
    </row>
    <row r="4" spans="1:16" x14ac:dyDescent="0.45">
      <c r="A4" s="4">
        <v>45835</v>
      </c>
      <c r="B4" s="3">
        <v>5.32</v>
      </c>
      <c r="C4" s="5">
        <v>6.7569230769230764</v>
      </c>
      <c r="D4" s="5">
        <v>0.77056520753590885</v>
      </c>
      <c r="E4" s="5">
        <f t="shared" si="0"/>
        <v>9.068618699530802</v>
      </c>
      <c r="F4" s="5">
        <f t="shared" si="1"/>
        <v>4.4452274543153498</v>
      </c>
      <c r="G4" s="5">
        <f>ABS(B4-B3)</f>
        <v>1</v>
      </c>
      <c r="H4" s="5">
        <f t="shared" si="2"/>
        <v>0.70529411764705907</v>
      </c>
      <c r="I4" s="5">
        <f t="shared" si="3"/>
        <v>0</v>
      </c>
      <c r="J4" s="5">
        <f t="shared" si="4"/>
        <v>2.3063117647058831</v>
      </c>
      <c r="K4" s="5">
        <f t="shared" si="5"/>
        <v>8.6330054298642533</v>
      </c>
      <c r="L4" s="5">
        <f t="shared" si="6"/>
        <v>4.8808407239818994</v>
      </c>
    </row>
    <row r="5" spans="1:16" x14ac:dyDescent="0.45">
      <c r="A5" s="4">
        <v>45836</v>
      </c>
      <c r="B5" s="3">
        <v>7.35</v>
      </c>
      <c r="C5" s="5">
        <v>6.7569230769230764</v>
      </c>
      <c r="D5" s="5">
        <v>0.77056520753590885</v>
      </c>
      <c r="E5" s="5">
        <f t="shared" si="0"/>
        <v>9.068618699530802</v>
      </c>
      <c r="F5" s="5">
        <f t="shared" si="1"/>
        <v>4.4452274543153498</v>
      </c>
      <c r="G5" s="5">
        <f t="shared" ref="G5:G53" si="7">ABS(B5-B4)</f>
        <v>2.0299999999999994</v>
      </c>
      <c r="H5" s="5">
        <f t="shared" si="2"/>
        <v>0.70529411764705907</v>
      </c>
      <c r="I5" s="5">
        <f t="shared" si="3"/>
        <v>0</v>
      </c>
      <c r="J5" s="5">
        <f t="shared" si="4"/>
        <v>2.3063117647058831</v>
      </c>
      <c r="K5" s="5">
        <f t="shared" si="5"/>
        <v>8.6330054298642533</v>
      </c>
      <c r="L5" s="5">
        <f t="shared" si="6"/>
        <v>4.8808407239818994</v>
      </c>
    </row>
    <row r="6" spans="1:16" x14ac:dyDescent="0.45">
      <c r="A6" s="4">
        <v>45837</v>
      </c>
      <c r="B6" s="3">
        <v>7.58</v>
      </c>
      <c r="C6" s="5">
        <v>6.7569230769230764</v>
      </c>
      <c r="D6" s="5">
        <v>0.77056520753590885</v>
      </c>
      <c r="E6" s="5">
        <f t="shared" si="0"/>
        <v>9.068618699530802</v>
      </c>
      <c r="F6" s="5">
        <f t="shared" si="1"/>
        <v>4.4452274543153498</v>
      </c>
      <c r="G6" s="5">
        <f t="shared" si="7"/>
        <v>0.23000000000000043</v>
      </c>
      <c r="H6" s="5">
        <f t="shared" si="2"/>
        <v>0.70529411764705907</v>
      </c>
      <c r="I6" s="5">
        <f t="shared" si="3"/>
        <v>0</v>
      </c>
      <c r="J6" s="5">
        <f t="shared" si="4"/>
        <v>2.3063117647058831</v>
      </c>
      <c r="K6" s="5">
        <f t="shared" si="5"/>
        <v>8.6330054298642533</v>
      </c>
      <c r="L6" s="5">
        <f t="shared" si="6"/>
        <v>4.8808407239818994</v>
      </c>
    </row>
    <row r="7" spans="1:16" x14ac:dyDescent="0.45">
      <c r="A7" s="4">
        <v>45838</v>
      </c>
      <c r="B7" s="3">
        <v>7.7</v>
      </c>
      <c r="C7" s="5">
        <v>6.7569230769230764</v>
      </c>
      <c r="D7" s="5">
        <v>0.77056520753590885</v>
      </c>
      <c r="E7" s="5">
        <f>C7+(D7*$P$1)</f>
        <v>9.068618699530802</v>
      </c>
      <c r="F7" s="5">
        <f t="shared" si="1"/>
        <v>4.4452274543153498</v>
      </c>
      <c r="G7" s="5">
        <f t="shared" si="7"/>
        <v>0.12000000000000011</v>
      </c>
      <c r="H7" s="5">
        <f t="shared" si="2"/>
        <v>0.70529411764705907</v>
      </c>
      <c r="I7" s="5">
        <f t="shared" si="3"/>
        <v>0</v>
      </c>
      <c r="J7" s="5">
        <f t="shared" si="4"/>
        <v>2.3063117647058831</v>
      </c>
      <c r="K7" s="5">
        <f t="shared" si="5"/>
        <v>8.6330054298642533</v>
      </c>
      <c r="L7" s="5">
        <f t="shared" si="6"/>
        <v>4.8808407239818994</v>
      </c>
    </row>
    <row r="8" spans="1:16" x14ac:dyDescent="0.45">
      <c r="A8" s="4">
        <v>45839</v>
      </c>
      <c r="B8" s="3">
        <v>5.85</v>
      </c>
      <c r="C8" s="5">
        <v>6.7569230769230764</v>
      </c>
      <c r="D8" s="5">
        <v>0.77056520753590885</v>
      </c>
      <c r="E8" s="5">
        <f t="shared" si="0"/>
        <v>9.068618699530802</v>
      </c>
      <c r="F8" s="5">
        <f t="shared" si="1"/>
        <v>4.4452274543153498</v>
      </c>
      <c r="G8" s="5">
        <f t="shared" si="7"/>
        <v>1.8500000000000005</v>
      </c>
      <c r="H8" s="5">
        <f t="shared" si="2"/>
        <v>0.70529411764705907</v>
      </c>
      <c r="I8" s="5">
        <f t="shared" si="3"/>
        <v>0</v>
      </c>
      <c r="J8" s="5">
        <f t="shared" si="4"/>
        <v>2.3063117647058831</v>
      </c>
      <c r="K8" s="5">
        <f t="shared" si="5"/>
        <v>8.6330054298642533</v>
      </c>
      <c r="L8" s="5">
        <f t="shared" si="6"/>
        <v>4.8808407239818994</v>
      </c>
    </row>
    <row r="9" spans="1:16" x14ac:dyDescent="0.45">
      <c r="A9" s="4">
        <v>45840</v>
      </c>
      <c r="B9" s="3">
        <v>7.02</v>
      </c>
      <c r="C9" s="5">
        <v>6.7569230769230764</v>
      </c>
      <c r="D9" s="5">
        <v>0.77056520753590885</v>
      </c>
      <c r="E9" s="5">
        <f t="shared" si="0"/>
        <v>9.068618699530802</v>
      </c>
      <c r="F9" s="5">
        <f t="shared" si="1"/>
        <v>4.4452274543153498</v>
      </c>
      <c r="G9" s="5">
        <f t="shared" si="7"/>
        <v>1.17</v>
      </c>
      <c r="H9" s="5">
        <f t="shared" si="2"/>
        <v>0.70529411764705907</v>
      </c>
      <c r="I9" s="5">
        <f t="shared" si="3"/>
        <v>0</v>
      </c>
      <c r="J9" s="5">
        <f t="shared" si="4"/>
        <v>2.3063117647058831</v>
      </c>
      <c r="K9" s="5">
        <f t="shared" si="5"/>
        <v>8.6330054298642533</v>
      </c>
      <c r="L9" s="5">
        <f t="shared" si="6"/>
        <v>4.8808407239818994</v>
      </c>
    </row>
    <row r="10" spans="1:16" x14ac:dyDescent="0.45">
      <c r="A10" s="4">
        <v>45841</v>
      </c>
      <c r="B10" s="3">
        <v>7.08</v>
      </c>
      <c r="C10" s="5">
        <v>6.7569230769230764</v>
      </c>
      <c r="D10" s="5">
        <v>0.77056520753590885</v>
      </c>
      <c r="E10" s="5">
        <f t="shared" si="0"/>
        <v>9.068618699530802</v>
      </c>
      <c r="F10" s="5">
        <f t="shared" si="1"/>
        <v>4.4452274543153498</v>
      </c>
      <c r="G10" s="5">
        <f t="shared" si="7"/>
        <v>6.0000000000000497E-2</v>
      </c>
      <c r="H10" s="5">
        <f t="shared" si="2"/>
        <v>0.70529411764705907</v>
      </c>
      <c r="I10" s="5">
        <f t="shared" si="3"/>
        <v>0</v>
      </c>
      <c r="J10" s="5">
        <f t="shared" si="4"/>
        <v>2.3063117647058831</v>
      </c>
      <c r="K10" s="5">
        <f t="shared" si="5"/>
        <v>8.6330054298642533</v>
      </c>
      <c r="L10" s="5">
        <f t="shared" si="6"/>
        <v>4.8808407239818994</v>
      </c>
    </row>
    <row r="11" spans="1:16" x14ac:dyDescent="0.45">
      <c r="A11" s="4">
        <v>45842</v>
      </c>
      <c r="B11" s="3">
        <v>7.4</v>
      </c>
      <c r="C11" s="5">
        <v>6.7569230769230764</v>
      </c>
      <c r="D11" s="5">
        <v>0.77056520753590885</v>
      </c>
      <c r="E11" s="5">
        <f t="shared" si="0"/>
        <v>9.068618699530802</v>
      </c>
      <c r="F11" s="5">
        <f t="shared" si="1"/>
        <v>4.4452274543153498</v>
      </c>
      <c r="G11" s="5">
        <f t="shared" si="7"/>
        <v>0.32000000000000028</v>
      </c>
      <c r="H11" s="5">
        <f t="shared" si="2"/>
        <v>0.70529411764705907</v>
      </c>
      <c r="I11" s="5">
        <f t="shared" si="3"/>
        <v>0</v>
      </c>
      <c r="J11" s="5">
        <f t="shared" si="4"/>
        <v>2.3063117647058831</v>
      </c>
      <c r="K11" s="5">
        <f t="shared" si="5"/>
        <v>8.6330054298642533</v>
      </c>
      <c r="L11" s="5">
        <f t="shared" si="6"/>
        <v>4.8808407239818994</v>
      </c>
    </row>
    <row r="12" spans="1:16" x14ac:dyDescent="0.45">
      <c r="A12" s="4">
        <v>45843</v>
      </c>
      <c r="B12" s="3">
        <v>7.7</v>
      </c>
      <c r="C12" s="5">
        <v>6.7569230769230764</v>
      </c>
      <c r="D12" s="5">
        <v>0.77056520753590885</v>
      </c>
      <c r="E12" s="5">
        <f t="shared" si="0"/>
        <v>9.068618699530802</v>
      </c>
      <c r="F12" s="5">
        <f t="shared" si="1"/>
        <v>4.4452274543153498</v>
      </c>
      <c r="G12" s="5">
        <f t="shared" si="7"/>
        <v>0.29999999999999982</v>
      </c>
      <c r="H12" s="5">
        <f t="shared" si="2"/>
        <v>0.70529411764705907</v>
      </c>
      <c r="I12" s="5">
        <f t="shared" si="3"/>
        <v>0</v>
      </c>
      <c r="J12" s="5">
        <f t="shared" si="4"/>
        <v>2.3063117647058831</v>
      </c>
      <c r="K12" s="5">
        <f t="shared" si="5"/>
        <v>8.6330054298642533</v>
      </c>
      <c r="L12" s="5">
        <f t="shared" si="6"/>
        <v>4.8808407239818994</v>
      </c>
    </row>
    <row r="13" spans="1:16" x14ac:dyDescent="0.45">
      <c r="A13" s="4">
        <v>45844</v>
      </c>
      <c r="B13" s="3">
        <v>7.65</v>
      </c>
      <c r="C13" s="5">
        <v>6.7569230769230764</v>
      </c>
      <c r="D13" s="5">
        <v>0.77056520753590885</v>
      </c>
      <c r="E13" s="5">
        <f t="shared" si="0"/>
        <v>9.068618699530802</v>
      </c>
      <c r="F13" s="5">
        <f t="shared" si="1"/>
        <v>4.4452274543153498</v>
      </c>
      <c r="G13" s="5">
        <f t="shared" si="7"/>
        <v>4.9999999999999822E-2</v>
      </c>
      <c r="H13" s="5">
        <f t="shared" si="2"/>
        <v>0.70529411764705907</v>
      </c>
      <c r="I13" s="5">
        <f t="shared" si="3"/>
        <v>0</v>
      </c>
      <c r="J13" s="5">
        <f t="shared" si="4"/>
        <v>2.3063117647058831</v>
      </c>
      <c r="K13" s="5">
        <f t="shared" si="5"/>
        <v>8.6330054298642533</v>
      </c>
      <c r="L13" s="5">
        <f t="shared" si="6"/>
        <v>4.8808407239818994</v>
      </c>
    </row>
    <row r="14" spans="1:16" x14ac:dyDescent="0.45">
      <c r="A14" s="4">
        <v>45845</v>
      </c>
      <c r="B14" s="3">
        <v>8.2799999999999994</v>
      </c>
      <c r="C14" s="5">
        <v>6.7569230769230764</v>
      </c>
      <c r="D14" s="5">
        <v>0.77056520753590885</v>
      </c>
      <c r="E14" s="5">
        <f t="shared" si="0"/>
        <v>9.068618699530802</v>
      </c>
      <c r="F14" s="5">
        <f t="shared" si="1"/>
        <v>4.4452274543153498</v>
      </c>
      <c r="G14" s="5">
        <f t="shared" si="7"/>
        <v>0.62999999999999901</v>
      </c>
      <c r="H14" s="5">
        <f t="shared" si="2"/>
        <v>0.70529411764705907</v>
      </c>
      <c r="I14" s="5">
        <f t="shared" si="3"/>
        <v>0</v>
      </c>
      <c r="J14" s="5">
        <f t="shared" si="4"/>
        <v>2.3063117647058831</v>
      </c>
      <c r="K14" s="5">
        <f t="shared" si="5"/>
        <v>8.6330054298642533</v>
      </c>
      <c r="L14" s="5">
        <f t="shared" si="6"/>
        <v>4.8808407239818994</v>
      </c>
    </row>
    <row r="15" spans="1:16" x14ac:dyDescent="0.45">
      <c r="A15" s="4">
        <v>45846</v>
      </c>
      <c r="B15" s="3">
        <v>6.53</v>
      </c>
      <c r="C15" s="5">
        <v>6.7569230769230764</v>
      </c>
      <c r="D15" s="5">
        <v>0.77056520753590885</v>
      </c>
      <c r="E15" s="5">
        <f t="shared" si="0"/>
        <v>9.068618699530802</v>
      </c>
      <c r="F15" s="5">
        <f t="shared" si="1"/>
        <v>4.4452274543153498</v>
      </c>
      <c r="G15" s="5">
        <f t="shared" si="7"/>
        <v>1.7499999999999991</v>
      </c>
      <c r="H15" s="5">
        <f t="shared" si="2"/>
        <v>0.70529411764705907</v>
      </c>
      <c r="I15" s="5">
        <f t="shared" si="3"/>
        <v>0</v>
      </c>
      <c r="J15" s="5">
        <f t="shared" si="4"/>
        <v>2.3063117647058831</v>
      </c>
      <c r="K15" s="5">
        <f t="shared" si="5"/>
        <v>8.6330054298642533</v>
      </c>
      <c r="L15" s="5">
        <f t="shared" si="6"/>
        <v>4.8808407239818994</v>
      </c>
    </row>
    <row r="16" spans="1:16" x14ac:dyDescent="0.45">
      <c r="A16" s="4">
        <v>45847</v>
      </c>
      <c r="B16" s="3">
        <v>7.05</v>
      </c>
      <c r="C16" s="5">
        <v>6.7569230769230764</v>
      </c>
      <c r="D16" s="5">
        <v>0.77056520753590885</v>
      </c>
      <c r="E16" s="5">
        <f t="shared" si="0"/>
        <v>9.068618699530802</v>
      </c>
      <c r="F16" s="5">
        <f t="shared" si="1"/>
        <v>4.4452274543153498</v>
      </c>
      <c r="G16" s="5">
        <f t="shared" si="7"/>
        <v>0.51999999999999957</v>
      </c>
      <c r="H16" s="5">
        <f t="shared" si="2"/>
        <v>0.70529411764705907</v>
      </c>
      <c r="I16" s="5">
        <f t="shared" si="3"/>
        <v>0</v>
      </c>
      <c r="J16" s="5">
        <f t="shared" si="4"/>
        <v>2.3063117647058831</v>
      </c>
      <c r="K16" s="5">
        <f t="shared" si="5"/>
        <v>8.6330054298642533</v>
      </c>
      <c r="L16" s="5">
        <f t="shared" si="6"/>
        <v>4.8808407239818994</v>
      </c>
    </row>
    <row r="17" spans="1:12" x14ac:dyDescent="0.45">
      <c r="A17" s="4">
        <v>45848</v>
      </c>
      <c r="B17" s="3">
        <v>6.62</v>
      </c>
      <c r="C17" s="5">
        <v>6.7569230769230764</v>
      </c>
      <c r="D17" s="5">
        <v>0.77056520753590885</v>
      </c>
      <c r="E17" s="5">
        <f t="shared" si="0"/>
        <v>9.068618699530802</v>
      </c>
      <c r="F17" s="5">
        <f t="shared" si="1"/>
        <v>4.4452274543153498</v>
      </c>
      <c r="G17" s="5">
        <f t="shared" si="7"/>
        <v>0.42999999999999972</v>
      </c>
      <c r="H17" s="5">
        <f t="shared" si="2"/>
        <v>0.70529411764705907</v>
      </c>
      <c r="I17" s="5">
        <f t="shared" si="3"/>
        <v>0</v>
      </c>
      <c r="J17" s="5">
        <f t="shared" si="4"/>
        <v>2.3063117647058831</v>
      </c>
      <c r="K17" s="5">
        <f t="shared" si="5"/>
        <v>8.6330054298642533</v>
      </c>
      <c r="L17" s="5">
        <f t="shared" si="6"/>
        <v>4.8808407239818994</v>
      </c>
    </row>
    <row r="18" spans="1:12" x14ac:dyDescent="0.45">
      <c r="A18" s="4">
        <v>45849</v>
      </c>
      <c r="B18" s="3">
        <v>7</v>
      </c>
      <c r="C18" s="5">
        <v>6.7569230769230764</v>
      </c>
      <c r="D18" s="5">
        <v>0.77056520753590885</v>
      </c>
      <c r="E18" s="5">
        <f t="shared" si="0"/>
        <v>9.068618699530802</v>
      </c>
      <c r="F18" s="5">
        <f t="shared" si="1"/>
        <v>4.4452274543153498</v>
      </c>
      <c r="G18" s="5">
        <f t="shared" si="7"/>
        <v>0.37999999999999989</v>
      </c>
      <c r="H18" s="5">
        <f t="shared" si="2"/>
        <v>0.70529411764705907</v>
      </c>
      <c r="I18" s="5">
        <f t="shared" si="3"/>
        <v>0</v>
      </c>
      <c r="J18" s="5">
        <f t="shared" si="4"/>
        <v>2.3063117647058831</v>
      </c>
      <c r="K18" s="5">
        <f t="shared" si="5"/>
        <v>8.6330054298642533</v>
      </c>
      <c r="L18" s="5">
        <f t="shared" si="6"/>
        <v>4.8808407239818994</v>
      </c>
    </row>
    <row r="19" spans="1:12" x14ac:dyDescent="0.45">
      <c r="A19" s="4">
        <v>45850</v>
      </c>
      <c r="B19" s="3">
        <v>6.88</v>
      </c>
      <c r="C19" s="5">
        <v>6.7569230769230764</v>
      </c>
      <c r="D19" s="5">
        <v>0.77056520753590885</v>
      </c>
      <c r="E19" s="5">
        <f t="shared" si="0"/>
        <v>9.068618699530802</v>
      </c>
      <c r="F19" s="5">
        <f t="shared" si="1"/>
        <v>4.4452274543153498</v>
      </c>
      <c r="G19" s="5">
        <f t="shared" si="7"/>
        <v>0.12000000000000011</v>
      </c>
      <c r="H19" s="5">
        <f t="shared" si="2"/>
        <v>0.70529411764705907</v>
      </c>
      <c r="I19" s="5">
        <f t="shared" si="3"/>
        <v>0</v>
      </c>
      <c r="J19" s="5">
        <f t="shared" si="4"/>
        <v>2.3063117647058831</v>
      </c>
      <c r="K19" s="5">
        <f t="shared" si="5"/>
        <v>8.6330054298642533</v>
      </c>
      <c r="L19" s="5">
        <f t="shared" si="6"/>
        <v>4.8808407239818994</v>
      </c>
    </row>
    <row r="20" spans="1:12" x14ac:dyDescent="0.45">
      <c r="A20" s="4">
        <v>45851</v>
      </c>
      <c r="B20" s="3">
        <v>6.62</v>
      </c>
      <c r="C20" s="5">
        <v>6.7569230769230764</v>
      </c>
      <c r="D20" s="5">
        <v>0.77056520753590885</v>
      </c>
      <c r="E20" s="5">
        <f t="shared" si="0"/>
        <v>9.068618699530802</v>
      </c>
      <c r="F20" s="5">
        <f t="shared" si="1"/>
        <v>4.4452274543153498</v>
      </c>
      <c r="G20" s="5">
        <f t="shared" si="7"/>
        <v>0.25999999999999979</v>
      </c>
      <c r="H20" s="5">
        <f t="shared" si="2"/>
        <v>0.70529411764705907</v>
      </c>
      <c r="I20" s="5">
        <f t="shared" si="3"/>
        <v>0</v>
      </c>
      <c r="J20" s="5">
        <f t="shared" si="4"/>
        <v>2.3063117647058831</v>
      </c>
      <c r="K20" s="5">
        <f t="shared" si="5"/>
        <v>8.6330054298642533</v>
      </c>
      <c r="L20" s="5">
        <f t="shared" si="6"/>
        <v>4.8808407239818994</v>
      </c>
    </row>
    <row r="21" spans="1:12" x14ac:dyDescent="0.45">
      <c r="A21" s="4">
        <v>45852</v>
      </c>
      <c r="B21" s="3">
        <v>5.52</v>
      </c>
      <c r="C21" s="5">
        <v>6.7569230769230764</v>
      </c>
      <c r="D21" s="5">
        <v>0.77056520753590885</v>
      </c>
      <c r="E21" s="5">
        <f t="shared" si="0"/>
        <v>9.068618699530802</v>
      </c>
      <c r="F21" s="5">
        <f t="shared" si="1"/>
        <v>4.4452274543153498</v>
      </c>
      <c r="G21" s="5">
        <f t="shared" si="7"/>
        <v>1.1000000000000005</v>
      </c>
      <c r="H21" s="5">
        <f t="shared" si="2"/>
        <v>0.70529411764705907</v>
      </c>
      <c r="I21" s="5">
        <f t="shared" si="3"/>
        <v>0</v>
      </c>
      <c r="J21" s="5">
        <f t="shared" si="4"/>
        <v>2.3063117647058831</v>
      </c>
      <c r="K21" s="5">
        <f t="shared" si="5"/>
        <v>8.6330054298642533</v>
      </c>
      <c r="L21" s="5">
        <f t="shared" si="6"/>
        <v>4.8808407239818994</v>
      </c>
    </row>
    <row r="22" spans="1:12" x14ac:dyDescent="0.45">
      <c r="A22" s="4">
        <v>45853</v>
      </c>
      <c r="B22" s="3">
        <v>7.05</v>
      </c>
      <c r="C22" s="5">
        <v>6.7569230769230764</v>
      </c>
      <c r="D22" s="5">
        <v>0.77056520753590885</v>
      </c>
      <c r="E22" s="5">
        <f t="shared" si="0"/>
        <v>9.068618699530802</v>
      </c>
      <c r="F22" s="5">
        <f t="shared" si="1"/>
        <v>4.4452274543153498</v>
      </c>
      <c r="G22" s="5">
        <f t="shared" si="7"/>
        <v>1.5300000000000002</v>
      </c>
      <c r="H22" s="5">
        <f t="shared" si="2"/>
        <v>0.70529411764705907</v>
      </c>
      <c r="I22" s="5">
        <f t="shared" si="3"/>
        <v>0</v>
      </c>
      <c r="J22" s="5">
        <f t="shared" si="4"/>
        <v>2.3063117647058831</v>
      </c>
      <c r="K22" s="5">
        <f t="shared" si="5"/>
        <v>8.6330054298642533</v>
      </c>
      <c r="L22" s="5">
        <f t="shared" si="6"/>
        <v>4.8808407239818994</v>
      </c>
    </row>
    <row r="23" spans="1:12" x14ac:dyDescent="0.45">
      <c r="A23" s="4">
        <v>45854</v>
      </c>
      <c r="B23" s="3">
        <v>8.3699999999999992</v>
      </c>
      <c r="C23" s="5">
        <v>6.7569230769230764</v>
      </c>
      <c r="D23" s="5">
        <v>0.77056520753590885</v>
      </c>
      <c r="E23" s="5">
        <f t="shared" si="0"/>
        <v>9.068618699530802</v>
      </c>
      <c r="F23" s="5">
        <f t="shared" si="1"/>
        <v>4.4452274543153498</v>
      </c>
      <c r="G23" s="5">
        <f t="shared" si="7"/>
        <v>1.3199999999999994</v>
      </c>
      <c r="H23" s="5">
        <f t="shared" si="2"/>
        <v>0.70529411764705907</v>
      </c>
      <c r="I23" s="5">
        <f t="shared" si="3"/>
        <v>0</v>
      </c>
      <c r="J23" s="5">
        <f t="shared" si="4"/>
        <v>2.3063117647058831</v>
      </c>
      <c r="K23" s="5">
        <f t="shared" si="5"/>
        <v>8.6330054298642533</v>
      </c>
      <c r="L23" s="5">
        <f t="shared" si="6"/>
        <v>4.8808407239818994</v>
      </c>
    </row>
    <row r="24" spans="1:12" x14ac:dyDescent="0.45">
      <c r="A24" s="4">
        <v>45855</v>
      </c>
      <c r="B24" s="3">
        <v>6.9</v>
      </c>
      <c r="C24" s="5">
        <v>6.7569230769230764</v>
      </c>
      <c r="D24" s="5">
        <v>0.77056520753590885</v>
      </c>
      <c r="E24" s="5">
        <f t="shared" si="0"/>
        <v>9.068618699530802</v>
      </c>
      <c r="F24" s="5">
        <f t="shared" si="1"/>
        <v>4.4452274543153498</v>
      </c>
      <c r="G24" s="5">
        <f t="shared" si="7"/>
        <v>1.4699999999999989</v>
      </c>
      <c r="H24" s="5">
        <f t="shared" si="2"/>
        <v>0.70529411764705907</v>
      </c>
      <c r="I24" s="5">
        <f t="shared" si="3"/>
        <v>0</v>
      </c>
      <c r="J24" s="5">
        <f t="shared" si="4"/>
        <v>2.3063117647058831</v>
      </c>
      <c r="K24" s="5">
        <f t="shared" si="5"/>
        <v>8.6330054298642533</v>
      </c>
      <c r="L24" s="5">
        <f t="shared" si="6"/>
        <v>4.8808407239818994</v>
      </c>
    </row>
    <row r="25" spans="1:12" x14ac:dyDescent="0.45">
      <c r="A25" s="4">
        <v>45856</v>
      </c>
      <c r="B25" s="3">
        <v>7.92</v>
      </c>
      <c r="C25" s="5">
        <v>6.7569230769230764</v>
      </c>
      <c r="D25" s="5">
        <v>0.77056520753590885</v>
      </c>
      <c r="E25" s="5">
        <f t="shared" si="0"/>
        <v>9.068618699530802</v>
      </c>
      <c r="F25" s="5">
        <f t="shared" si="1"/>
        <v>4.4452274543153498</v>
      </c>
      <c r="G25" s="5">
        <f t="shared" si="7"/>
        <v>1.0199999999999996</v>
      </c>
      <c r="H25" s="5">
        <f t="shared" si="2"/>
        <v>0.70529411764705907</v>
      </c>
      <c r="I25" s="5">
        <f t="shared" si="3"/>
        <v>0</v>
      </c>
      <c r="J25" s="5">
        <f t="shared" si="4"/>
        <v>2.3063117647058831</v>
      </c>
      <c r="K25" s="5">
        <f t="shared" si="5"/>
        <v>8.6330054298642533</v>
      </c>
      <c r="L25" s="5">
        <f t="shared" si="6"/>
        <v>4.8808407239818994</v>
      </c>
    </row>
    <row r="26" spans="1:12" x14ac:dyDescent="0.45">
      <c r="A26" s="4">
        <v>45857</v>
      </c>
      <c r="B26" s="3">
        <v>7.73</v>
      </c>
      <c r="C26" s="5">
        <v>6.7569230769230764</v>
      </c>
      <c r="D26" s="5">
        <v>0.77056520753590885</v>
      </c>
      <c r="E26" s="5">
        <f t="shared" si="0"/>
        <v>9.068618699530802</v>
      </c>
      <c r="F26" s="5">
        <f t="shared" si="1"/>
        <v>4.4452274543153498</v>
      </c>
      <c r="G26" s="5">
        <f t="shared" si="7"/>
        <v>0.1899999999999995</v>
      </c>
      <c r="H26" s="5">
        <f t="shared" si="2"/>
        <v>0.70529411764705907</v>
      </c>
      <c r="I26" s="5">
        <f t="shared" si="3"/>
        <v>0</v>
      </c>
      <c r="J26" s="5">
        <f t="shared" si="4"/>
        <v>2.3063117647058831</v>
      </c>
      <c r="K26" s="5">
        <f t="shared" si="5"/>
        <v>8.6330054298642533</v>
      </c>
      <c r="L26" s="5">
        <f t="shared" si="6"/>
        <v>4.8808407239818994</v>
      </c>
    </row>
    <row r="27" spans="1:12" x14ac:dyDescent="0.45">
      <c r="A27" s="4">
        <v>45858</v>
      </c>
      <c r="B27" s="3">
        <v>7.47</v>
      </c>
      <c r="C27" s="5">
        <v>6.7569230769230764</v>
      </c>
      <c r="D27" s="5">
        <v>0.77056520753590885</v>
      </c>
      <c r="E27" s="5">
        <f t="shared" si="0"/>
        <v>9.068618699530802</v>
      </c>
      <c r="F27" s="5">
        <f t="shared" si="1"/>
        <v>4.4452274543153498</v>
      </c>
      <c r="G27" s="5">
        <f t="shared" si="7"/>
        <v>0.26000000000000068</v>
      </c>
      <c r="H27" s="5">
        <f t="shared" si="2"/>
        <v>0.70529411764705907</v>
      </c>
      <c r="I27" s="5">
        <f t="shared" si="3"/>
        <v>0</v>
      </c>
      <c r="J27" s="5">
        <f t="shared" si="4"/>
        <v>2.3063117647058831</v>
      </c>
      <c r="K27" s="5">
        <f t="shared" si="5"/>
        <v>8.6330054298642533</v>
      </c>
      <c r="L27" s="5">
        <f t="shared" si="6"/>
        <v>4.8808407239818994</v>
      </c>
    </row>
    <row r="28" spans="1:12" x14ac:dyDescent="0.45">
      <c r="A28" s="4">
        <v>45859</v>
      </c>
      <c r="B28" s="3">
        <v>5.3</v>
      </c>
      <c r="C28" s="5">
        <v>6.7569230769230764</v>
      </c>
      <c r="D28" s="5">
        <v>0.77056520753590885</v>
      </c>
      <c r="E28" s="5">
        <f t="shared" si="0"/>
        <v>9.068618699530802</v>
      </c>
      <c r="F28" s="5">
        <f t="shared" si="1"/>
        <v>4.4452274543153498</v>
      </c>
      <c r="G28" s="5">
        <f t="shared" si="7"/>
        <v>2.17</v>
      </c>
      <c r="H28" s="5">
        <f t="shared" si="2"/>
        <v>0.70529411764705907</v>
      </c>
      <c r="I28" s="5">
        <f t="shared" si="3"/>
        <v>0</v>
      </c>
      <c r="J28" s="5">
        <f t="shared" si="4"/>
        <v>2.3063117647058831</v>
      </c>
      <c r="K28" s="5">
        <f t="shared" si="5"/>
        <v>8.6330054298642533</v>
      </c>
      <c r="L28" s="5">
        <f t="shared" si="6"/>
        <v>4.8808407239818994</v>
      </c>
    </row>
    <row r="29" spans="1:12" x14ac:dyDescent="0.45">
      <c r="A29" s="4">
        <v>45860</v>
      </c>
      <c r="B29" s="3">
        <v>6.45</v>
      </c>
      <c r="C29" s="5">
        <v>6.7569230769230764</v>
      </c>
      <c r="D29" s="5">
        <v>0.77056520753590885</v>
      </c>
      <c r="E29" s="5">
        <f t="shared" si="0"/>
        <v>9.068618699530802</v>
      </c>
      <c r="F29" s="5">
        <f t="shared" si="1"/>
        <v>4.4452274543153498</v>
      </c>
      <c r="G29" s="5">
        <f t="shared" si="7"/>
        <v>1.1500000000000004</v>
      </c>
      <c r="H29" s="5">
        <f t="shared" si="2"/>
        <v>0.70529411764705907</v>
      </c>
      <c r="I29" s="5">
        <f t="shared" si="3"/>
        <v>0</v>
      </c>
      <c r="J29" s="5">
        <f t="shared" si="4"/>
        <v>2.3063117647058831</v>
      </c>
      <c r="K29" s="5">
        <f t="shared" si="5"/>
        <v>8.6330054298642533</v>
      </c>
      <c r="L29" s="5">
        <f t="shared" si="6"/>
        <v>4.8808407239818994</v>
      </c>
    </row>
    <row r="30" spans="1:12" x14ac:dyDescent="0.45">
      <c r="A30" s="4">
        <v>45861</v>
      </c>
      <c r="B30" s="3">
        <v>5.65</v>
      </c>
      <c r="C30" s="5">
        <v>6.7569230769230764</v>
      </c>
      <c r="D30" s="5">
        <v>0.77056520753590885</v>
      </c>
      <c r="E30" s="5">
        <f t="shared" si="0"/>
        <v>9.068618699530802</v>
      </c>
      <c r="F30" s="5">
        <f t="shared" si="1"/>
        <v>4.4452274543153498</v>
      </c>
      <c r="G30" s="5">
        <f t="shared" si="7"/>
        <v>0.79999999999999982</v>
      </c>
      <c r="H30" s="5">
        <f t="shared" si="2"/>
        <v>0.70529411764705907</v>
      </c>
      <c r="I30" s="5">
        <f t="shared" si="3"/>
        <v>0</v>
      </c>
      <c r="J30" s="5">
        <f t="shared" si="4"/>
        <v>2.3063117647058831</v>
      </c>
      <c r="K30" s="5">
        <f t="shared" si="5"/>
        <v>8.6330054298642533</v>
      </c>
      <c r="L30" s="5">
        <f t="shared" si="6"/>
        <v>4.8808407239818994</v>
      </c>
    </row>
    <row r="31" spans="1:12" x14ac:dyDescent="0.45">
      <c r="A31" s="4">
        <v>45862</v>
      </c>
      <c r="B31" s="3">
        <v>6.33</v>
      </c>
      <c r="C31" s="5">
        <v>6.7569230769230764</v>
      </c>
      <c r="D31" s="5">
        <v>0.77056520753590885</v>
      </c>
      <c r="E31" s="5">
        <f t="shared" si="0"/>
        <v>9.068618699530802</v>
      </c>
      <c r="F31" s="5">
        <f t="shared" si="1"/>
        <v>4.4452274543153498</v>
      </c>
      <c r="G31" s="5">
        <f t="shared" si="7"/>
        <v>0.67999999999999972</v>
      </c>
      <c r="H31" s="5">
        <f t="shared" si="2"/>
        <v>0.70529411764705907</v>
      </c>
      <c r="I31" s="5">
        <f t="shared" si="3"/>
        <v>0</v>
      </c>
      <c r="J31" s="5">
        <f t="shared" si="4"/>
        <v>2.3063117647058831</v>
      </c>
      <c r="K31" s="5">
        <f t="shared" si="5"/>
        <v>8.6330054298642533</v>
      </c>
      <c r="L31" s="5">
        <f t="shared" si="6"/>
        <v>4.8808407239818994</v>
      </c>
    </row>
    <row r="32" spans="1:12" x14ac:dyDescent="0.45">
      <c r="A32" s="4">
        <v>45863</v>
      </c>
      <c r="B32" s="3">
        <v>6.28</v>
      </c>
      <c r="C32" s="5">
        <v>6.7569230769230764</v>
      </c>
      <c r="D32" s="5">
        <v>0.77056520753590885</v>
      </c>
      <c r="E32" s="5">
        <f t="shared" si="0"/>
        <v>9.068618699530802</v>
      </c>
      <c r="F32" s="5">
        <f t="shared" si="1"/>
        <v>4.4452274543153498</v>
      </c>
      <c r="G32" s="5">
        <f t="shared" si="7"/>
        <v>4.9999999999999822E-2</v>
      </c>
      <c r="H32" s="5">
        <f t="shared" si="2"/>
        <v>0.70529411764705907</v>
      </c>
      <c r="I32" s="5">
        <f t="shared" si="3"/>
        <v>0</v>
      </c>
      <c r="J32" s="5">
        <f t="shared" si="4"/>
        <v>2.3063117647058831</v>
      </c>
      <c r="K32" s="5">
        <f t="shared" si="5"/>
        <v>8.6330054298642533</v>
      </c>
      <c r="L32" s="5">
        <f t="shared" si="6"/>
        <v>4.8808407239818994</v>
      </c>
    </row>
    <row r="33" spans="1:12" x14ac:dyDescent="0.45">
      <c r="A33" s="4">
        <v>45864</v>
      </c>
      <c r="B33" s="3">
        <v>7.08</v>
      </c>
      <c r="C33" s="5">
        <v>6.7569230769230764</v>
      </c>
      <c r="D33" s="5">
        <v>0.77056520753590885</v>
      </c>
      <c r="E33" s="5">
        <f t="shared" si="0"/>
        <v>9.068618699530802</v>
      </c>
      <c r="F33" s="5">
        <f t="shared" si="1"/>
        <v>4.4452274543153498</v>
      </c>
      <c r="G33" s="5">
        <f t="shared" si="7"/>
        <v>0.79999999999999982</v>
      </c>
      <c r="H33" s="5">
        <f t="shared" si="2"/>
        <v>0.70529411764705907</v>
      </c>
      <c r="I33" s="5">
        <f t="shared" si="3"/>
        <v>0</v>
      </c>
      <c r="J33" s="5">
        <f t="shared" si="4"/>
        <v>2.3063117647058831</v>
      </c>
      <c r="K33" s="5">
        <f t="shared" si="5"/>
        <v>8.6330054298642533</v>
      </c>
      <c r="L33" s="5">
        <f t="shared" si="6"/>
        <v>4.8808407239818994</v>
      </c>
    </row>
    <row r="34" spans="1:12" x14ac:dyDescent="0.45">
      <c r="A34" s="4">
        <v>45865</v>
      </c>
      <c r="B34" s="3">
        <v>7.33</v>
      </c>
      <c r="C34" s="5">
        <v>6.7569230769230764</v>
      </c>
      <c r="D34" s="5">
        <v>0.77056520753590885</v>
      </c>
      <c r="E34" s="5">
        <f t="shared" si="0"/>
        <v>9.068618699530802</v>
      </c>
      <c r="F34" s="5">
        <f t="shared" si="1"/>
        <v>4.4452274543153498</v>
      </c>
      <c r="G34" s="5">
        <f t="shared" si="7"/>
        <v>0.25</v>
      </c>
      <c r="H34" s="5">
        <f t="shared" si="2"/>
        <v>0.70529411764705907</v>
      </c>
      <c r="I34" s="5">
        <f t="shared" si="3"/>
        <v>0</v>
      </c>
      <c r="J34" s="5">
        <f t="shared" si="4"/>
        <v>2.3063117647058831</v>
      </c>
      <c r="K34" s="5">
        <f t="shared" si="5"/>
        <v>8.6330054298642533</v>
      </c>
      <c r="L34" s="5">
        <f t="shared" si="6"/>
        <v>4.8808407239818994</v>
      </c>
    </row>
    <row r="35" spans="1:12" x14ac:dyDescent="0.45">
      <c r="A35" s="4">
        <v>45866</v>
      </c>
      <c r="B35" s="3">
        <v>6.57</v>
      </c>
      <c r="C35" s="5">
        <v>6.7569230769230764</v>
      </c>
      <c r="D35" s="5">
        <v>0.77056520753590885</v>
      </c>
      <c r="E35" s="5">
        <f t="shared" si="0"/>
        <v>9.068618699530802</v>
      </c>
      <c r="F35" s="5">
        <f t="shared" si="1"/>
        <v>4.4452274543153498</v>
      </c>
      <c r="G35" s="5">
        <f t="shared" si="7"/>
        <v>0.75999999999999979</v>
      </c>
      <c r="H35" s="5">
        <f t="shared" si="2"/>
        <v>0.70529411764705907</v>
      </c>
      <c r="I35" s="5">
        <f t="shared" si="3"/>
        <v>0</v>
      </c>
      <c r="J35" s="5">
        <f t="shared" si="4"/>
        <v>2.3063117647058831</v>
      </c>
      <c r="K35" s="5">
        <f t="shared" si="5"/>
        <v>8.6330054298642533</v>
      </c>
      <c r="L35" s="5">
        <f t="shared" si="6"/>
        <v>4.8808407239818994</v>
      </c>
    </row>
    <row r="36" spans="1:12" x14ac:dyDescent="0.45">
      <c r="A36" s="4">
        <v>45867</v>
      </c>
      <c r="B36" s="3">
        <v>6.28</v>
      </c>
      <c r="C36" s="5">
        <v>6.7569230769230764</v>
      </c>
      <c r="D36" s="5">
        <v>0.77056520753590885</v>
      </c>
      <c r="E36" s="5">
        <f t="shared" si="0"/>
        <v>9.068618699530802</v>
      </c>
      <c r="F36" s="5">
        <f t="shared" si="1"/>
        <v>4.4452274543153498</v>
      </c>
      <c r="G36" s="5">
        <f t="shared" si="7"/>
        <v>0.29000000000000004</v>
      </c>
      <c r="H36" s="5">
        <f t="shared" si="2"/>
        <v>0.70529411764705907</v>
      </c>
      <c r="I36" s="5">
        <f t="shared" si="3"/>
        <v>0</v>
      </c>
      <c r="J36" s="5">
        <f t="shared" si="4"/>
        <v>2.3063117647058831</v>
      </c>
      <c r="K36" s="5">
        <f t="shared" si="5"/>
        <v>8.6330054298642533</v>
      </c>
      <c r="L36" s="5">
        <f t="shared" si="6"/>
        <v>4.8808407239818994</v>
      </c>
    </row>
    <row r="37" spans="1:12" x14ac:dyDescent="0.45">
      <c r="A37" s="4">
        <v>45868</v>
      </c>
      <c r="B37" s="3">
        <v>5.75</v>
      </c>
      <c r="C37" s="5">
        <v>6.7569230769230764</v>
      </c>
      <c r="D37" s="5">
        <v>0.77056520753590885</v>
      </c>
      <c r="E37" s="5">
        <f t="shared" si="0"/>
        <v>9.068618699530802</v>
      </c>
      <c r="F37" s="5">
        <f t="shared" si="1"/>
        <v>4.4452274543153498</v>
      </c>
      <c r="G37" s="5">
        <f t="shared" si="7"/>
        <v>0.53000000000000025</v>
      </c>
      <c r="H37" s="5">
        <f t="shared" si="2"/>
        <v>0.70529411764705907</v>
      </c>
      <c r="I37" s="5">
        <f t="shared" si="3"/>
        <v>0</v>
      </c>
      <c r="J37" s="5">
        <f t="shared" si="4"/>
        <v>2.3063117647058831</v>
      </c>
      <c r="K37" s="5">
        <f t="shared" si="5"/>
        <v>8.6330054298642533</v>
      </c>
      <c r="L37" s="5">
        <f t="shared" si="6"/>
        <v>4.8808407239818994</v>
      </c>
    </row>
    <row r="38" spans="1:12" x14ac:dyDescent="0.45">
      <c r="A38" s="4">
        <v>45869</v>
      </c>
      <c r="B38" s="3">
        <v>6.75</v>
      </c>
      <c r="C38" s="5">
        <v>6.7569230769230764</v>
      </c>
      <c r="D38" s="5">
        <v>0.77056520753590885</v>
      </c>
      <c r="E38" s="5">
        <f t="shared" si="0"/>
        <v>9.068618699530802</v>
      </c>
      <c r="F38" s="5">
        <f t="shared" si="1"/>
        <v>4.4452274543153498</v>
      </c>
      <c r="G38" s="5">
        <f t="shared" si="7"/>
        <v>1</v>
      </c>
      <c r="H38" s="5">
        <f t="shared" si="2"/>
        <v>0.70529411764705907</v>
      </c>
      <c r="I38" s="5">
        <f t="shared" si="3"/>
        <v>0</v>
      </c>
      <c r="J38" s="5">
        <f t="shared" si="4"/>
        <v>2.3063117647058831</v>
      </c>
      <c r="K38" s="5">
        <f t="shared" si="5"/>
        <v>8.6330054298642533</v>
      </c>
      <c r="L38" s="5">
        <f t="shared" si="6"/>
        <v>4.8808407239818994</v>
      </c>
    </row>
    <row r="39" spans="1:12" x14ac:dyDescent="0.45">
      <c r="A39" s="4">
        <v>45870</v>
      </c>
      <c r="B39" s="3">
        <v>6.52</v>
      </c>
      <c r="C39" s="5">
        <v>6.7569230769230764</v>
      </c>
      <c r="D39" s="5">
        <v>0.77056520753590885</v>
      </c>
      <c r="E39" s="5">
        <f t="shared" si="0"/>
        <v>9.068618699530802</v>
      </c>
      <c r="F39" s="5">
        <f t="shared" si="1"/>
        <v>4.4452274543153498</v>
      </c>
      <c r="G39" s="5">
        <f t="shared" si="7"/>
        <v>0.23000000000000043</v>
      </c>
      <c r="H39" s="5">
        <f t="shared" si="2"/>
        <v>0.70529411764705907</v>
      </c>
      <c r="I39" s="5">
        <f t="shared" si="3"/>
        <v>0</v>
      </c>
      <c r="J39" s="5">
        <f t="shared" si="4"/>
        <v>2.3063117647058831</v>
      </c>
      <c r="K39" s="5">
        <f t="shared" si="5"/>
        <v>8.6330054298642533</v>
      </c>
      <c r="L39" s="5">
        <f t="shared" si="6"/>
        <v>4.8808407239818994</v>
      </c>
    </row>
    <row r="40" spans="1:12" x14ac:dyDescent="0.45">
      <c r="A40" s="4">
        <v>45871</v>
      </c>
      <c r="B40" s="3">
        <v>6.13</v>
      </c>
      <c r="C40" s="5">
        <v>6.7569230769230764</v>
      </c>
      <c r="D40" s="5">
        <v>0.77056520753590885</v>
      </c>
      <c r="E40" s="5">
        <f t="shared" si="0"/>
        <v>9.068618699530802</v>
      </c>
      <c r="F40" s="5">
        <f t="shared" si="1"/>
        <v>4.4452274543153498</v>
      </c>
      <c r="G40" s="5">
        <f t="shared" si="7"/>
        <v>0.38999999999999968</v>
      </c>
      <c r="H40" s="5">
        <f t="shared" si="2"/>
        <v>0.70529411764705907</v>
      </c>
      <c r="I40" s="5">
        <f t="shared" si="3"/>
        <v>0</v>
      </c>
      <c r="J40" s="5">
        <f t="shared" si="4"/>
        <v>2.3063117647058831</v>
      </c>
      <c r="K40" s="5">
        <f t="shared" si="5"/>
        <v>8.6330054298642533</v>
      </c>
      <c r="L40" s="5">
        <f t="shared" si="6"/>
        <v>4.8808407239818994</v>
      </c>
    </row>
    <row r="41" spans="1:12" x14ac:dyDescent="0.45">
      <c r="A41" s="4">
        <v>45872</v>
      </c>
      <c r="B41" s="3">
        <v>6.28</v>
      </c>
      <c r="C41" s="5">
        <v>6.7569230769230764</v>
      </c>
      <c r="D41" s="5">
        <v>0.77056520753590885</v>
      </c>
      <c r="E41" s="5">
        <f t="shared" si="0"/>
        <v>9.068618699530802</v>
      </c>
      <c r="F41" s="5">
        <f t="shared" si="1"/>
        <v>4.4452274543153498</v>
      </c>
      <c r="G41" s="5">
        <f t="shared" si="7"/>
        <v>0.15000000000000036</v>
      </c>
      <c r="H41" s="5">
        <f t="shared" si="2"/>
        <v>0.70529411764705907</v>
      </c>
      <c r="I41" s="5">
        <f t="shared" si="3"/>
        <v>0</v>
      </c>
      <c r="J41" s="5">
        <f t="shared" si="4"/>
        <v>2.3063117647058831</v>
      </c>
      <c r="K41" s="5">
        <f t="shared" si="5"/>
        <v>8.6330054298642533</v>
      </c>
      <c r="L41" s="5">
        <f t="shared" si="6"/>
        <v>4.8808407239818994</v>
      </c>
    </row>
    <row r="42" spans="1:12" x14ac:dyDescent="0.45">
      <c r="A42" s="4">
        <v>45873</v>
      </c>
      <c r="B42" s="3">
        <v>6.73</v>
      </c>
      <c r="C42" s="5">
        <v>6.7569230769230764</v>
      </c>
      <c r="D42" s="5">
        <v>0.77056520753590885</v>
      </c>
      <c r="E42" s="5">
        <f t="shared" si="0"/>
        <v>9.068618699530802</v>
      </c>
      <c r="F42" s="5">
        <f t="shared" si="1"/>
        <v>4.4452274543153498</v>
      </c>
      <c r="G42" s="5">
        <f t="shared" si="7"/>
        <v>0.45000000000000018</v>
      </c>
      <c r="H42" s="5">
        <f t="shared" si="2"/>
        <v>0.70529411764705907</v>
      </c>
      <c r="I42" s="5">
        <f t="shared" si="3"/>
        <v>0</v>
      </c>
      <c r="J42" s="5">
        <f t="shared" si="4"/>
        <v>2.3063117647058831</v>
      </c>
      <c r="K42" s="5">
        <f t="shared" si="5"/>
        <v>8.6330054298642533</v>
      </c>
      <c r="L42" s="5">
        <f t="shared" si="6"/>
        <v>4.8808407239818994</v>
      </c>
    </row>
    <row r="43" spans="1:12" x14ac:dyDescent="0.45">
      <c r="A43" s="4">
        <v>45874</v>
      </c>
      <c r="B43" s="3">
        <v>5.0999999999999996</v>
      </c>
      <c r="C43" s="5">
        <v>6.7569230769230764</v>
      </c>
      <c r="D43" s="5">
        <v>0.77056520753590885</v>
      </c>
      <c r="E43" s="5">
        <f t="shared" si="0"/>
        <v>9.068618699530802</v>
      </c>
      <c r="F43" s="5">
        <f t="shared" si="1"/>
        <v>4.4452274543153498</v>
      </c>
      <c r="G43" s="5">
        <f t="shared" si="7"/>
        <v>1.6300000000000008</v>
      </c>
      <c r="H43" s="5">
        <f t="shared" si="2"/>
        <v>0.70529411764705907</v>
      </c>
      <c r="I43" s="5">
        <f t="shared" si="3"/>
        <v>0</v>
      </c>
      <c r="J43" s="5">
        <f t="shared" si="4"/>
        <v>2.3063117647058831</v>
      </c>
      <c r="K43" s="5">
        <f t="shared" si="5"/>
        <v>8.6330054298642533</v>
      </c>
      <c r="L43" s="5">
        <f t="shared" si="6"/>
        <v>4.8808407239818994</v>
      </c>
    </row>
    <row r="44" spans="1:12" x14ac:dyDescent="0.45">
      <c r="A44" s="4">
        <v>45875</v>
      </c>
      <c r="B44" s="3">
        <v>6.57</v>
      </c>
      <c r="C44" s="5">
        <v>6.7569230769230764</v>
      </c>
      <c r="D44" s="5">
        <v>0.77056520753590885</v>
      </c>
      <c r="E44" s="5">
        <f t="shared" si="0"/>
        <v>9.068618699530802</v>
      </c>
      <c r="F44" s="5">
        <f t="shared" si="1"/>
        <v>4.4452274543153498</v>
      </c>
      <c r="G44" s="5">
        <f t="shared" si="7"/>
        <v>1.4700000000000006</v>
      </c>
      <c r="H44" s="5">
        <f t="shared" si="2"/>
        <v>0.70529411764705907</v>
      </c>
      <c r="I44" s="5">
        <f t="shared" si="3"/>
        <v>0</v>
      </c>
      <c r="J44" s="5">
        <f t="shared" si="4"/>
        <v>2.3063117647058831</v>
      </c>
      <c r="K44" s="5">
        <f t="shared" si="5"/>
        <v>8.6330054298642533</v>
      </c>
      <c r="L44" s="5">
        <f t="shared" si="6"/>
        <v>4.8808407239818994</v>
      </c>
    </row>
    <row r="45" spans="1:12" x14ac:dyDescent="0.45">
      <c r="A45" s="4">
        <v>45876</v>
      </c>
      <c r="B45" s="3">
        <v>7.53</v>
      </c>
      <c r="C45" s="5">
        <v>6.7569230769230764</v>
      </c>
      <c r="D45" s="5">
        <v>0.77056520753590885</v>
      </c>
      <c r="E45" s="5">
        <f t="shared" si="0"/>
        <v>9.068618699530802</v>
      </c>
      <c r="F45" s="5">
        <f t="shared" si="1"/>
        <v>4.4452274543153498</v>
      </c>
      <c r="G45" s="5">
        <f t="shared" si="7"/>
        <v>0.96</v>
      </c>
      <c r="H45" s="5">
        <f t="shared" si="2"/>
        <v>0.70529411764705907</v>
      </c>
      <c r="I45" s="5">
        <f t="shared" si="3"/>
        <v>0</v>
      </c>
      <c r="J45" s="5">
        <f t="shared" si="4"/>
        <v>2.3063117647058831</v>
      </c>
      <c r="K45" s="5">
        <f t="shared" si="5"/>
        <v>8.6330054298642533</v>
      </c>
      <c r="L45" s="5">
        <f t="shared" si="6"/>
        <v>4.8808407239818994</v>
      </c>
    </row>
    <row r="46" spans="1:12" x14ac:dyDescent="0.45">
      <c r="A46" s="4">
        <v>45877</v>
      </c>
      <c r="B46" s="3">
        <v>7.32</v>
      </c>
      <c r="C46" s="5">
        <v>6.7569230769230764</v>
      </c>
      <c r="D46" s="5">
        <v>0.77056520753590885</v>
      </c>
      <c r="E46" s="5">
        <f t="shared" si="0"/>
        <v>9.068618699530802</v>
      </c>
      <c r="F46" s="5">
        <f t="shared" si="1"/>
        <v>4.4452274543153498</v>
      </c>
      <c r="G46" s="5">
        <f t="shared" si="7"/>
        <v>0.20999999999999996</v>
      </c>
      <c r="H46" s="5">
        <f t="shared" si="2"/>
        <v>0.70529411764705907</v>
      </c>
      <c r="I46" s="5">
        <f t="shared" si="3"/>
        <v>0</v>
      </c>
      <c r="J46" s="5">
        <f t="shared" si="4"/>
        <v>2.3063117647058831</v>
      </c>
      <c r="K46" s="5">
        <f t="shared" si="5"/>
        <v>8.6330054298642533</v>
      </c>
      <c r="L46" s="5">
        <f t="shared" si="6"/>
        <v>4.8808407239818994</v>
      </c>
    </row>
    <row r="47" spans="1:12" x14ac:dyDescent="0.45">
      <c r="A47" s="4">
        <v>45878</v>
      </c>
      <c r="B47" s="3">
        <v>7.27</v>
      </c>
      <c r="C47" s="5">
        <v>6.7569230769230764</v>
      </c>
      <c r="D47" s="5">
        <v>0.77056520753590885</v>
      </c>
      <c r="E47" s="5">
        <f t="shared" si="0"/>
        <v>9.068618699530802</v>
      </c>
      <c r="F47" s="5">
        <f t="shared" si="1"/>
        <v>4.4452274543153498</v>
      </c>
      <c r="G47" s="5">
        <f t="shared" si="7"/>
        <v>5.0000000000000711E-2</v>
      </c>
      <c r="H47" s="5">
        <f t="shared" si="2"/>
        <v>0.70529411764705907</v>
      </c>
      <c r="I47" s="5">
        <f t="shared" si="3"/>
        <v>0</v>
      </c>
      <c r="J47" s="5">
        <f t="shared" si="4"/>
        <v>2.3063117647058831</v>
      </c>
      <c r="K47" s="5">
        <f t="shared" si="5"/>
        <v>8.6330054298642533</v>
      </c>
      <c r="L47" s="5">
        <f t="shared" si="6"/>
        <v>4.8808407239818994</v>
      </c>
    </row>
    <row r="48" spans="1:12" x14ac:dyDescent="0.45">
      <c r="A48" s="4">
        <v>45879</v>
      </c>
      <c r="B48" s="3">
        <v>7.2</v>
      </c>
      <c r="C48" s="5">
        <v>6.7569230769230764</v>
      </c>
      <c r="D48" s="5">
        <v>0.77056520753590885</v>
      </c>
      <c r="E48" s="5">
        <f t="shared" si="0"/>
        <v>9.068618699530802</v>
      </c>
      <c r="F48" s="5">
        <f t="shared" si="1"/>
        <v>4.4452274543153498</v>
      </c>
      <c r="G48" s="5">
        <f t="shared" si="7"/>
        <v>6.9999999999999396E-2</v>
      </c>
      <c r="H48" s="5">
        <f t="shared" si="2"/>
        <v>0.70529411764705907</v>
      </c>
      <c r="I48" s="5">
        <f t="shared" si="3"/>
        <v>0</v>
      </c>
      <c r="J48" s="5">
        <f t="shared" si="4"/>
        <v>2.3063117647058831</v>
      </c>
      <c r="K48" s="5">
        <f t="shared" si="5"/>
        <v>8.6330054298642533</v>
      </c>
      <c r="L48" s="5">
        <f t="shared" si="6"/>
        <v>4.8808407239818994</v>
      </c>
    </row>
    <row r="49" spans="1:12" x14ac:dyDescent="0.45">
      <c r="A49" s="4">
        <v>45880</v>
      </c>
      <c r="B49" s="3">
        <v>7.45</v>
      </c>
      <c r="C49" s="5">
        <v>6.7569230769230764</v>
      </c>
      <c r="D49" s="5">
        <v>0.77056520753590885</v>
      </c>
      <c r="E49" s="5">
        <f t="shared" si="0"/>
        <v>9.068618699530802</v>
      </c>
      <c r="F49" s="5">
        <f t="shared" si="1"/>
        <v>4.4452274543153498</v>
      </c>
      <c r="G49" s="5">
        <f t="shared" si="7"/>
        <v>0.25</v>
      </c>
      <c r="H49" s="5">
        <f t="shared" si="2"/>
        <v>0.70529411764705907</v>
      </c>
      <c r="I49" s="5">
        <f t="shared" si="3"/>
        <v>0</v>
      </c>
      <c r="J49" s="5">
        <f t="shared" si="4"/>
        <v>2.3063117647058831</v>
      </c>
      <c r="K49" s="5">
        <f t="shared" si="5"/>
        <v>8.6330054298642533</v>
      </c>
      <c r="L49" s="5">
        <f t="shared" si="6"/>
        <v>4.8808407239818994</v>
      </c>
    </row>
    <row r="50" spans="1:12" x14ac:dyDescent="0.45">
      <c r="A50" s="4">
        <v>45881</v>
      </c>
      <c r="B50" s="3">
        <v>6</v>
      </c>
      <c r="C50" s="5">
        <v>6.7569230769230764</v>
      </c>
      <c r="D50" s="5">
        <v>0.77056520753590885</v>
      </c>
      <c r="E50" s="5">
        <f t="shared" si="0"/>
        <v>9.068618699530802</v>
      </c>
      <c r="F50" s="5">
        <f t="shared" si="1"/>
        <v>4.4452274543153498</v>
      </c>
      <c r="G50" s="5">
        <f t="shared" si="7"/>
        <v>1.4500000000000002</v>
      </c>
      <c r="H50" s="5">
        <f t="shared" si="2"/>
        <v>0.70529411764705907</v>
      </c>
      <c r="I50" s="5">
        <f t="shared" si="3"/>
        <v>0</v>
      </c>
      <c r="J50" s="5">
        <f t="shared" si="4"/>
        <v>2.3063117647058831</v>
      </c>
      <c r="K50" s="5">
        <f t="shared" si="5"/>
        <v>8.6330054298642533</v>
      </c>
      <c r="L50" s="5">
        <f t="shared" si="6"/>
        <v>4.8808407239818994</v>
      </c>
    </row>
    <row r="51" spans="1:12" x14ac:dyDescent="0.45">
      <c r="A51" s="4">
        <v>45882</v>
      </c>
      <c r="B51" s="3">
        <v>6.38</v>
      </c>
      <c r="C51" s="5">
        <v>6.7569230769230764</v>
      </c>
      <c r="D51" s="5">
        <v>0.77056520753590885</v>
      </c>
      <c r="E51" s="5">
        <f t="shared" si="0"/>
        <v>9.068618699530802</v>
      </c>
      <c r="F51" s="5">
        <f t="shared" si="1"/>
        <v>4.4452274543153498</v>
      </c>
      <c r="G51" s="5">
        <f t="shared" si="7"/>
        <v>0.37999999999999989</v>
      </c>
      <c r="H51" s="5">
        <f t="shared" si="2"/>
        <v>0.70529411764705907</v>
      </c>
      <c r="I51" s="5">
        <f t="shared" si="3"/>
        <v>0</v>
      </c>
      <c r="J51" s="5">
        <f t="shared" si="4"/>
        <v>2.3063117647058831</v>
      </c>
      <c r="K51" s="5">
        <f t="shared" si="5"/>
        <v>8.6330054298642533</v>
      </c>
      <c r="L51" s="5">
        <f t="shared" si="6"/>
        <v>4.8808407239818994</v>
      </c>
    </row>
    <row r="52" spans="1:12" x14ac:dyDescent="0.45">
      <c r="A52" s="4">
        <v>45883</v>
      </c>
      <c r="B52" s="3">
        <v>5.57</v>
      </c>
      <c r="C52" s="5">
        <v>6.7569230769230764</v>
      </c>
      <c r="D52" s="5">
        <v>0.77056520753590885</v>
      </c>
      <c r="E52" s="5">
        <f t="shared" si="0"/>
        <v>9.068618699530802</v>
      </c>
      <c r="F52" s="5">
        <f t="shared" si="1"/>
        <v>4.4452274543153498</v>
      </c>
      <c r="G52" s="5">
        <f t="shared" si="7"/>
        <v>0.80999999999999961</v>
      </c>
      <c r="H52" s="5">
        <f t="shared" si="2"/>
        <v>0.70529411764705907</v>
      </c>
      <c r="I52" s="5">
        <f t="shared" si="3"/>
        <v>0</v>
      </c>
      <c r="J52" s="5">
        <f t="shared" si="4"/>
        <v>2.3063117647058831</v>
      </c>
      <c r="K52" s="5">
        <f t="shared" si="5"/>
        <v>8.6330054298642533</v>
      </c>
      <c r="L52" s="5">
        <f t="shared" si="6"/>
        <v>4.8808407239818994</v>
      </c>
    </row>
    <row r="53" spans="1:12" x14ac:dyDescent="0.45">
      <c r="A53" s="4">
        <v>45884</v>
      </c>
      <c r="B53" s="3">
        <v>6.38</v>
      </c>
      <c r="C53" s="5">
        <v>6.7569230769230764</v>
      </c>
      <c r="D53" s="5">
        <v>0.77056520753590885</v>
      </c>
      <c r="E53" s="5">
        <f t="shared" si="0"/>
        <v>9.068618699530802</v>
      </c>
      <c r="F53" s="5">
        <f t="shared" si="1"/>
        <v>4.4452274543153498</v>
      </c>
      <c r="G53" s="5">
        <f t="shared" si="7"/>
        <v>0.80999999999999961</v>
      </c>
      <c r="H53" s="5">
        <f t="shared" si="2"/>
        <v>0.70529411764705907</v>
      </c>
      <c r="I53" s="5">
        <f t="shared" si="3"/>
        <v>0</v>
      </c>
      <c r="J53" s="5">
        <f t="shared" si="4"/>
        <v>2.3063117647058831</v>
      </c>
      <c r="K53" s="5">
        <f t="shared" si="5"/>
        <v>8.6330054298642533</v>
      </c>
      <c r="L53" s="5">
        <f t="shared" si="6"/>
        <v>4.8808407239818994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D55F-AC6D-4E4F-826B-94AE7D9576A5}">
  <dimension ref="A1:I53"/>
  <sheetViews>
    <sheetView zoomScale="90" zoomScaleNormal="90" workbookViewId="0">
      <selection activeCell="F9" sqref="F9"/>
    </sheetView>
  </sheetViews>
  <sheetFormatPr defaultRowHeight="14.25" x14ac:dyDescent="0.45"/>
  <cols>
    <col min="1" max="1" width="18.9296875" customWidth="1"/>
    <col min="4" max="4" width="15.59765625" bestFit="1" customWidth="1"/>
  </cols>
  <sheetData>
    <row r="1" spans="1:9" x14ac:dyDescent="0.45">
      <c r="A1" t="s">
        <v>72</v>
      </c>
      <c r="B1" t="s">
        <v>0</v>
      </c>
      <c r="C1" t="s">
        <v>68</v>
      </c>
      <c r="D1" t="s">
        <v>69</v>
      </c>
      <c r="E1" t="s">
        <v>70</v>
      </c>
      <c r="F1" t="s">
        <v>71</v>
      </c>
      <c r="H1" t="s">
        <v>73</v>
      </c>
      <c r="I1">
        <v>3</v>
      </c>
    </row>
    <row r="2" spans="1:9" x14ac:dyDescent="0.45">
      <c r="A2" s="1">
        <v>45833</v>
      </c>
      <c r="B2">
        <v>72</v>
      </c>
      <c r="C2">
        <f>AVERAGE(B:B)</f>
        <v>66.15384615384616</v>
      </c>
      <c r="D2">
        <f>_xlfn.STDEV.S(B:B)</f>
        <v>14.007539448012693</v>
      </c>
      <c r="E2">
        <f>C2+(D2*$I$1)</f>
        <v>108.17646449788424</v>
      </c>
      <c r="F2">
        <f>C2-(D2*$I$1)</f>
        <v>24.131227809808081</v>
      </c>
    </row>
    <row r="3" spans="1:9" x14ac:dyDescent="0.45">
      <c r="A3" s="1">
        <v>45834</v>
      </c>
      <c r="B3">
        <v>72</v>
      </c>
      <c r="C3">
        <f t="shared" ref="C3:C53" si="0">AVERAGE(B:B)</f>
        <v>66.15384615384616</v>
      </c>
      <c r="D3">
        <f t="shared" ref="D3:D53" si="1">_xlfn.STDEV.S(B:B)</f>
        <v>14.007539448012693</v>
      </c>
      <c r="E3">
        <f t="shared" ref="E3:E53" si="2">C3+(D3*$I$1)</f>
        <v>108.17646449788424</v>
      </c>
      <c r="F3">
        <f t="shared" ref="F3:F53" si="3">C3-(D3*$I$1)</f>
        <v>24.131227809808081</v>
      </c>
    </row>
    <row r="4" spans="1:9" x14ac:dyDescent="0.45">
      <c r="A4" s="1">
        <v>45835</v>
      </c>
      <c r="B4">
        <v>66</v>
      </c>
      <c r="C4">
        <f t="shared" si="0"/>
        <v>66.15384615384616</v>
      </c>
      <c r="D4">
        <f t="shared" si="1"/>
        <v>14.007539448012693</v>
      </c>
      <c r="E4">
        <f t="shared" si="2"/>
        <v>108.17646449788424</v>
      </c>
      <c r="F4">
        <f t="shared" si="3"/>
        <v>24.131227809808081</v>
      </c>
    </row>
    <row r="5" spans="1:9" x14ac:dyDescent="0.45">
      <c r="A5" s="1">
        <v>45836</v>
      </c>
      <c r="B5">
        <v>79</v>
      </c>
      <c r="C5">
        <f t="shared" si="0"/>
        <v>66.15384615384616</v>
      </c>
      <c r="D5">
        <f t="shared" si="1"/>
        <v>14.007539448012693</v>
      </c>
      <c r="E5">
        <f t="shared" si="2"/>
        <v>108.17646449788424</v>
      </c>
      <c r="F5">
        <f t="shared" si="3"/>
        <v>24.131227809808081</v>
      </c>
    </row>
    <row r="6" spans="1:9" x14ac:dyDescent="0.45">
      <c r="A6" s="1">
        <v>45837</v>
      </c>
      <c r="B6">
        <v>82</v>
      </c>
      <c r="C6">
        <f t="shared" si="0"/>
        <v>66.15384615384616</v>
      </c>
      <c r="D6">
        <f t="shared" si="1"/>
        <v>14.007539448012693</v>
      </c>
      <c r="E6">
        <f t="shared" si="2"/>
        <v>108.17646449788424</v>
      </c>
      <c r="F6">
        <f t="shared" si="3"/>
        <v>24.131227809808081</v>
      </c>
    </row>
    <row r="7" spans="1:9" x14ac:dyDescent="0.45">
      <c r="A7" s="1">
        <v>45838</v>
      </c>
      <c r="B7">
        <v>81</v>
      </c>
      <c r="C7">
        <f t="shared" si="0"/>
        <v>66.15384615384616</v>
      </c>
      <c r="D7">
        <f t="shared" si="1"/>
        <v>14.007539448012693</v>
      </c>
      <c r="E7">
        <f t="shared" si="2"/>
        <v>108.17646449788424</v>
      </c>
      <c r="F7">
        <f t="shared" si="3"/>
        <v>24.131227809808081</v>
      </c>
    </row>
    <row r="8" spans="1:9" x14ac:dyDescent="0.45">
      <c r="A8" s="1">
        <v>45839</v>
      </c>
      <c r="B8">
        <v>68</v>
      </c>
      <c r="C8">
        <f t="shared" si="0"/>
        <v>66.15384615384616</v>
      </c>
      <c r="D8">
        <f t="shared" si="1"/>
        <v>14.007539448012693</v>
      </c>
      <c r="E8">
        <f t="shared" si="2"/>
        <v>108.17646449788424</v>
      </c>
      <c r="F8">
        <f t="shared" si="3"/>
        <v>24.131227809808081</v>
      </c>
    </row>
    <row r="9" spans="1:9" x14ac:dyDescent="0.45">
      <c r="A9" s="1">
        <v>45840</v>
      </c>
      <c r="B9">
        <v>74</v>
      </c>
      <c r="C9">
        <f t="shared" si="0"/>
        <v>66.15384615384616</v>
      </c>
      <c r="D9">
        <f t="shared" si="1"/>
        <v>14.007539448012693</v>
      </c>
      <c r="E9">
        <f t="shared" si="2"/>
        <v>108.17646449788424</v>
      </c>
      <c r="F9">
        <f t="shared" si="3"/>
        <v>24.131227809808081</v>
      </c>
    </row>
    <row r="10" spans="1:9" x14ac:dyDescent="0.45">
      <c r="A10" s="1">
        <v>45841</v>
      </c>
      <c r="B10">
        <v>74</v>
      </c>
      <c r="C10">
        <f t="shared" si="0"/>
        <v>66.15384615384616</v>
      </c>
      <c r="D10">
        <f t="shared" si="1"/>
        <v>14.007539448012693</v>
      </c>
      <c r="E10">
        <f t="shared" si="2"/>
        <v>108.17646449788424</v>
      </c>
      <c r="F10">
        <f t="shared" si="3"/>
        <v>24.131227809808081</v>
      </c>
    </row>
    <row r="11" spans="1:9" x14ac:dyDescent="0.45">
      <c r="A11" s="1">
        <v>45842</v>
      </c>
      <c r="B11">
        <v>75</v>
      </c>
      <c r="C11">
        <f t="shared" si="0"/>
        <v>66.15384615384616</v>
      </c>
      <c r="D11">
        <f t="shared" si="1"/>
        <v>14.007539448012693</v>
      </c>
      <c r="E11">
        <f t="shared" si="2"/>
        <v>108.17646449788424</v>
      </c>
      <c r="F11">
        <f t="shared" si="3"/>
        <v>24.131227809808081</v>
      </c>
    </row>
    <row r="12" spans="1:9" x14ac:dyDescent="0.45">
      <c r="A12" s="1">
        <v>45843</v>
      </c>
      <c r="B12">
        <v>84</v>
      </c>
      <c r="C12">
        <f t="shared" si="0"/>
        <v>66.15384615384616</v>
      </c>
      <c r="D12">
        <f t="shared" si="1"/>
        <v>14.007539448012693</v>
      </c>
      <c r="E12">
        <f t="shared" si="2"/>
        <v>108.17646449788424</v>
      </c>
      <c r="F12">
        <f t="shared" si="3"/>
        <v>24.131227809808081</v>
      </c>
    </row>
    <row r="13" spans="1:9" x14ac:dyDescent="0.45">
      <c r="A13" s="1">
        <v>45844</v>
      </c>
      <c r="B13">
        <v>91</v>
      </c>
      <c r="C13">
        <f t="shared" si="0"/>
        <v>66.15384615384616</v>
      </c>
      <c r="D13">
        <f t="shared" si="1"/>
        <v>14.007539448012693</v>
      </c>
      <c r="E13">
        <f t="shared" si="2"/>
        <v>108.17646449788424</v>
      </c>
      <c r="F13">
        <f t="shared" si="3"/>
        <v>24.131227809808081</v>
      </c>
    </row>
    <row r="14" spans="1:9" x14ac:dyDescent="0.45">
      <c r="A14" s="1">
        <v>45845</v>
      </c>
      <c r="B14">
        <v>78</v>
      </c>
      <c r="C14">
        <f t="shared" si="0"/>
        <v>66.15384615384616</v>
      </c>
      <c r="D14">
        <f t="shared" si="1"/>
        <v>14.007539448012693</v>
      </c>
      <c r="E14">
        <f t="shared" si="2"/>
        <v>108.17646449788424</v>
      </c>
      <c r="F14">
        <f t="shared" si="3"/>
        <v>24.131227809808081</v>
      </c>
    </row>
    <row r="15" spans="1:9" x14ac:dyDescent="0.45">
      <c r="A15" s="1">
        <v>45846</v>
      </c>
      <c r="B15">
        <v>81</v>
      </c>
      <c r="C15">
        <f t="shared" si="0"/>
        <v>66.15384615384616</v>
      </c>
      <c r="D15">
        <f t="shared" si="1"/>
        <v>14.007539448012693</v>
      </c>
      <c r="E15">
        <f t="shared" si="2"/>
        <v>108.17646449788424</v>
      </c>
      <c r="F15">
        <f t="shared" si="3"/>
        <v>24.131227809808081</v>
      </c>
    </row>
    <row r="16" spans="1:9" x14ac:dyDescent="0.45">
      <c r="A16" s="1">
        <v>45847</v>
      </c>
      <c r="B16">
        <v>83</v>
      </c>
      <c r="C16">
        <f t="shared" si="0"/>
        <v>66.15384615384616</v>
      </c>
      <c r="D16">
        <f t="shared" si="1"/>
        <v>14.007539448012693</v>
      </c>
      <c r="E16">
        <f t="shared" si="2"/>
        <v>108.17646449788424</v>
      </c>
      <c r="F16">
        <f t="shared" si="3"/>
        <v>24.131227809808081</v>
      </c>
    </row>
    <row r="17" spans="1:6" x14ac:dyDescent="0.45">
      <c r="A17" s="1">
        <v>45848</v>
      </c>
      <c r="B17">
        <v>78</v>
      </c>
      <c r="C17">
        <f t="shared" si="0"/>
        <v>66.15384615384616</v>
      </c>
      <c r="D17">
        <f t="shared" si="1"/>
        <v>14.007539448012693</v>
      </c>
      <c r="E17">
        <f t="shared" si="2"/>
        <v>108.17646449788424</v>
      </c>
      <c r="F17">
        <f t="shared" si="3"/>
        <v>24.131227809808081</v>
      </c>
    </row>
    <row r="18" spans="1:6" x14ac:dyDescent="0.45">
      <c r="A18" s="1">
        <v>45849</v>
      </c>
      <c r="B18">
        <v>75</v>
      </c>
      <c r="C18">
        <f t="shared" si="0"/>
        <v>66.15384615384616</v>
      </c>
      <c r="D18">
        <f t="shared" si="1"/>
        <v>14.007539448012693</v>
      </c>
      <c r="E18">
        <f t="shared" si="2"/>
        <v>108.17646449788424</v>
      </c>
      <c r="F18">
        <f t="shared" si="3"/>
        <v>24.131227809808081</v>
      </c>
    </row>
    <row r="19" spans="1:6" x14ac:dyDescent="0.45">
      <c r="A19" s="1">
        <v>45850</v>
      </c>
      <c r="B19">
        <v>77</v>
      </c>
      <c r="C19">
        <f t="shared" si="0"/>
        <v>66.15384615384616</v>
      </c>
      <c r="D19">
        <f t="shared" si="1"/>
        <v>14.007539448012693</v>
      </c>
      <c r="E19">
        <f t="shared" si="2"/>
        <v>108.17646449788424</v>
      </c>
      <c r="F19">
        <f t="shared" si="3"/>
        <v>24.131227809808081</v>
      </c>
    </row>
    <row r="20" spans="1:6" x14ac:dyDescent="0.45">
      <c r="A20" s="1">
        <v>45851</v>
      </c>
      <c r="B20">
        <v>69</v>
      </c>
      <c r="C20">
        <f t="shared" si="0"/>
        <v>66.15384615384616</v>
      </c>
      <c r="D20">
        <f t="shared" si="1"/>
        <v>14.007539448012693</v>
      </c>
      <c r="E20">
        <f t="shared" si="2"/>
        <v>108.17646449788424</v>
      </c>
      <c r="F20">
        <f t="shared" si="3"/>
        <v>24.131227809808081</v>
      </c>
    </row>
    <row r="21" spans="1:6" x14ac:dyDescent="0.45">
      <c r="A21" s="1">
        <v>45852</v>
      </c>
      <c r="B21">
        <v>67</v>
      </c>
      <c r="C21">
        <f t="shared" si="0"/>
        <v>66.15384615384616</v>
      </c>
      <c r="D21">
        <f t="shared" si="1"/>
        <v>14.007539448012693</v>
      </c>
      <c r="E21">
        <f t="shared" si="2"/>
        <v>108.17646449788424</v>
      </c>
      <c r="F21">
        <f t="shared" si="3"/>
        <v>24.131227809808081</v>
      </c>
    </row>
    <row r="22" spans="1:6" x14ac:dyDescent="0.45">
      <c r="A22" s="1">
        <v>45853</v>
      </c>
      <c r="B22">
        <v>80</v>
      </c>
      <c r="C22">
        <f t="shared" si="0"/>
        <v>66.15384615384616</v>
      </c>
      <c r="D22">
        <f t="shared" si="1"/>
        <v>14.007539448012693</v>
      </c>
      <c r="E22">
        <f t="shared" si="2"/>
        <v>108.17646449788424</v>
      </c>
      <c r="F22">
        <f t="shared" si="3"/>
        <v>24.131227809808081</v>
      </c>
    </row>
    <row r="23" spans="1:6" x14ac:dyDescent="0.45">
      <c r="A23" s="1">
        <v>45854</v>
      </c>
      <c r="B23">
        <v>79</v>
      </c>
      <c r="C23">
        <f t="shared" si="0"/>
        <v>66.15384615384616</v>
      </c>
      <c r="D23">
        <f t="shared" si="1"/>
        <v>14.007539448012693</v>
      </c>
      <c r="E23">
        <f t="shared" si="2"/>
        <v>108.17646449788424</v>
      </c>
      <c r="F23">
        <f t="shared" si="3"/>
        <v>24.131227809808081</v>
      </c>
    </row>
    <row r="24" spans="1:6" x14ac:dyDescent="0.45">
      <c r="A24" s="1">
        <v>45855</v>
      </c>
      <c r="B24">
        <v>64</v>
      </c>
      <c r="C24">
        <f t="shared" si="0"/>
        <v>66.15384615384616</v>
      </c>
      <c r="D24">
        <f t="shared" si="1"/>
        <v>14.007539448012693</v>
      </c>
      <c r="E24">
        <f t="shared" si="2"/>
        <v>108.17646449788424</v>
      </c>
      <c r="F24">
        <f t="shared" si="3"/>
        <v>24.131227809808081</v>
      </c>
    </row>
    <row r="25" spans="1:6" x14ac:dyDescent="0.45">
      <c r="A25" s="1">
        <v>45856</v>
      </c>
      <c r="B25">
        <v>50</v>
      </c>
      <c r="C25">
        <f t="shared" si="0"/>
        <v>66.15384615384616</v>
      </c>
      <c r="D25">
        <f t="shared" si="1"/>
        <v>14.007539448012693</v>
      </c>
      <c r="E25">
        <f t="shared" si="2"/>
        <v>108.17646449788424</v>
      </c>
      <c r="F25">
        <f t="shared" si="3"/>
        <v>24.131227809808081</v>
      </c>
    </row>
    <row r="26" spans="1:6" x14ac:dyDescent="0.45">
      <c r="A26" s="1">
        <v>45857</v>
      </c>
      <c r="B26">
        <v>56</v>
      </c>
      <c r="C26">
        <f t="shared" si="0"/>
        <v>66.15384615384616</v>
      </c>
      <c r="D26">
        <f t="shared" si="1"/>
        <v>14.007539448012693</v>
      </c>
      <c r="E26">
        <f t="shared" si="2"/>
        <v>108.17646449788424</v>
      </c>
      <c r="F26">
        <f t="shared" si="3"/>
        <v>24.131227809808081</v>
      </c>
    </row>
    <row r="27" spans="1:6" x14ac:dyDescent="0.45">
      <c r="A27" s="1">
        <v>45858</v>
      </c>
      <c r="B27">
        <v>77</v>
      </c>
      <c r="C27">
        <f t="shared" si="0"/>
        <v>66.15384615384616</v>
      </c>
      <c r="D27">
        <f t="shared" si="1"/>
        <v>14.007539448012693</v>
      </c>
      <c r="E27">
        <f t="shared" si="2"/>
        <v>108.17646449788424</v>
      </c>
      <c r="F27">
        <f t="shared" si="3"/>
        <v>24.131227809808081</v>
      </c>
    </row>
    <row r="28" spans="1:6" x14ac:dyDescent="0.45">
      <c r="A28" s="1">
        <v>45859</v>
      </c>
      <c r="B28">
        <v>50</v>
      </c>
      <c r="C28">
        <f t="shared" si="0"/>
        <v>66.15384615384616</v>
      </c>
      <c r="D28">
        <f t="shared" si="1"/>
        <v>14.007539448012693</v>
      </c>
      <c r="E28">
        <f t="shared" si="2"/>
        <v>108.17646449788424</v>
      </c>
      <c r="F28">
        <f t="shared" si="3"/>
        <v>24.131227809808081</v>
      </c>
    </row>
    <row r="29" spans="1:6" x14ac:dyDescent="0.45">
      <c r="A29" s="1">
        <v>45860</v>
      </c>
      <c r="B29">
        <v>47</v>
      </c>
      <c r="C29">
        <f t="shared" si="0"/>
        <v>66.15384615384616</v>
      </c>
      <c r="D29">
        <f t="shared" si="1"/>
        <v>14.007539448012693</v>
      </c>
      <c r="E29">
        <f t="shared" si="2"/>
        <v>108.17646449788424</v>
      </c>
      <c r="F29">
        <f t="shared" si="3"/>
        <v>24.131227809808081</v>
      </c>
    </row>
    <row r="30" spans="1:6" x14ac:dyDescent="0.45">
      <c r="A30" s="1">
        <v>45861</v>
      </c>
      <c r="B30">
        <v>31</v>
      </c>
      <c r="C30">
        <f t="shared" si="0"/>
        <v>66.15384615384616</v>
      </c>
      <c r="D30">
        <f t="shared" si="1"/>
        <v>14.007539448012693</v>
      </c>
      <c r="E30">
        <f t="shared" si="2"/>
        <v>108.17646449788424</v>
      </c>
      <c r="F30">
        <f t="shared" si="3"/>
        <v>24.131227809808081</v>
      </c>
    </row>
    <row r="31" spans="1:6" x14ac:dyDescent="0.45">
      <c r="A31" s="1">
        <v>45862</v>
      </c>
      <c r="B31">
        <v>43</v>
      </c>
      <c r="C31">
        <f t="shared" si="0"/>
        <v>66.15384615384616</v>
      </c>
      <c r="D31">
        <f t="shared" si="1"/>
        <v>14.007539448012693</v>
      </c>
      <c r="E31">
        <f t="shared" si="2"/>
        <v>108.17646449788424</v>
      </c>
      <c r="F31">
        <f t="shared" si="3"/>
        <v>24.131227809808081</v>
      </c>
    </row>
    <row r="32" spans="1:6" x14ac:dyDescent="0.45">
      <c r="A32" s="1">
        <v>45863</v>
      </c>
      <c r="B32">
        <v>65</v>
      </c>
      <c r="C32">
        <f t="shared" si="0"/>
        <v>66.15384615384616</v>
      </c>
      <c r="D32">
        <f t="shared" si="1"/>
        <v>14.007539448012693</v>
      </c>
      <c r="E32">
        <f t="shared" si="2"/>
        <v>108.17646449788424</v>
      </c>
      <c r="F32">
        <f t="shared" si="3"/>
        <v>24.131227809808081</v>
      </c>
    </row>
    <row r="33" spans="1:6" x14ac:dyDescent="0.45">
      <c r="A33" s="1">
        <v>45864</v>
      </c>
      <c r="B33">
        <v>65</v>
      </c>
      <c r="C33">
        <f t="shared" si="0"/>
        <v>66.15384615384616</v>
      </c>
      <c r="D33">
        <f t="shared" si="1"/>
        <v>14.007539448012693</v>
      </c>
      <c r="E33">
        <f t="shared" si="2"/>
        <v>108.17646449788424</v>
      </c>
      <c r="F33">
        <f t="shared" si="3"/>
        <v>24.131227809808081</v>
      </c>
    </row>
    <row r="34" spans="1:6" x14ac:dyDescent="0.45">
      <c r="A34" s="1">
        <v>45865</v>
      </c>
      <c r="B34">
        <v>70</v>
      </c>
      <c r="C34">
        <f t="shared" si="0"/>
        <v>66.15384615384616</v>
      </c>
      <c r="D34">
        <f t="shared" si="1"/>
        <v>14.007539448012693</v>
      </c>
      <c r="E34">
        <f t="shared" si="2"/>
        <v>108.17646449788424</v>
      </c>
      <c r="F34">
        <f t="shared" si="3"/>
        <v>24.131227809808081</v>
      </c>
    </row>
    <row r="35" spans="1:6" x14ac:dyDescent="0.45">
      <c r="A35" s="1">
        <v>45866</v>
      </c>
      <c r="B35">
        <v>35</v>
      </c>
      <c r="C35">
        <f t="shared" si="0"/>
        <v>66.15384615384616</v>
      </c>
      <c r="D35">
        <f t="shared" si="1"/>
        <v>14.007539448012693</v>
      </c>
      <c r="E35">
        <f t="shared" si="2"/>
        <v>108.17646449788424</v>
      </c>
      <c r="F35">
        <f t="shared" si="3"/>
        <v>24.131227809808081</v>
      </c>
    </row>
    <row r="36" spans="1:6" x14ac:dyDescent="0.45">
      <c r="A36" s="1">
        <v>45867</v>
      </c>
      <c r="B36">
        <v>55</v>
      </c>
      <c r="C36">
        <f t="shared" si="0"/>
        <v>66.15384615384616</v>
      </c>
      <c r="D36">
        <f t="shared" si="1"/>
        <v>14.007539448012693</v>
      </c>
      <c r="E36">
        <f t="shared" si="2"/>
        <v>108.17646449788424</v>
      </c>
      <c r="F36">
        <f t="shared" si="3"/>
        <v>24.131227809808081</v>
      </c>
    </row>
    <row r="37" spans="1:6" x14ac:dyDescent="0.45">
      <c r="A37" s="1">
        <v>45868</v>
      </c>
      <c r="B37">
        <v>38</v>
      </c>
      <c r="C37">
        <f t="shared" si="0"/>
        <v>66.15384615384616</v>
      </c>
      <c r="D37">
        <f t="shared" si="1"/>
        <v>14.007539448012693</v>
      </c>
      <c r="E37">
        <f t="shared" si="2"/>
        <v>108.17646449788424</v>
      </c>
      <c r="F37">
        <f t="shared" si="3"/>
        <v>24.131227809808081</v>
      </c>
    </row>
    <row r="38" spans="1:6" x14ac:dyDescent="0.45">
      <c r="A38" s="1">
        <v>45869</v>
      </c>
      <c r="B38">
        <v>43</v>
      </c>
      <c r="C38">
        <f t="shared" si="0"/>
        <v>66.15384615384616</v>
      </c>
      <c r="D38">
        <f t="shared" si="1"/>
        <v>14.007539448012693</v>
      </c>
      <c r="E38">
        <f t="shared" si="2"/>
        <v>108.17646449788424</v>
      </c>
      <c r="F38">
        <f t="shared" si="3"/>
        <v>24.131227809808081</v>
      </c>
    </row>
    <row r="39" spans="1:6" x14ac:dyDescent="0.45">
      <c r="A39" s="1">
        <v>45870</v>
      </c>
      <c r="B39">
        <v>55</v>
      </c>
      <c r="C39">
        <f t="shared" si="0"/>
        <v>66.15384615384616</v>
      </c>
      <c r="D39">
        <f t="shared" si="1"/>
        <v>14.007539448012693</v>
      </c>
      <c r="E39">
        <f t="shared" si="2"/>
        <v>108.17646449788424</v>
      </c>
      <c r="F39">
        <f t="shared" si="3"/>
        <v>24.131227809808081</v>
      </c>
    </row>
    <row r="40" spans="1:6" x14ac:dyDescent="0.45">
      <c r="A40" s="1">
        <v>45871</v>
      </c>
      <c r="B40">
        <v>50</v>
      </c>
      <c r="C40">
        <f t="shared" si="0"/>
        <v>66.15384615384616</v>
      </c>
      <c r="D40">
        <f t="shared" si="1"/>
        <v>14.007539448012693</v>
      </c>
      <c r="E40">
        <f t="shared" si="2"/>
        <v>108.17646449788424</v>
      </c>
      <c r="F40">
        <f t="shared" si="3"/>
        <v>24.131227809808081</v>
      </c>
    </row>
    <row r="41" spans="1:6" x14ac:dyDescent="0.45">
      <c r="A41" s="1">
        <v>45872</v>
      </c>
      <c r="B41">
        <v>62</v>
      </c>
      <c r="C41">
        <f t="shared" si="0"/>
        <v>66.15384615384616</v>
      </c>
      <c r="D41">
        <f t="shared" si="1"/>
        <v>14.007539448012693</v>
      </c>
      <c r="E41">
        <f t="shared" si="2"/>
        <v>108.17646449788424</v>
      </c>
      <c r="F41">
        <f t="shared" si="3"/>
        <v>24.131227809808081</v>
      </c>
    </row>
    <row r="42" spans="1:6" x14ac:dyDescent="0.45">
      <c r="A42" s="1">
        <v>45873</v>
      </c>
      <c r="B42">
        <v>49</v>
      </c>
      <c r="C42">
        <f t="shared" si="0"/>
        <v>66.15384615384616</v>
      </c>
      <c r="D42">
        <f t="shared" si="1"/>
        <v>14.007539448012693</v>
      </c>
      <c r="E42">
        <f t="shared" si="2"/>
        <v>108.17646449788424</v>
      </c>
      <c r="F42">
        <f t="shared" si="3"/>
        <v>24.131227809808081</v>
      </c>
    </row>
    <row r="43" spans="1:6" x14ac:dyDescent="0.45">
      <c r="A43" s="1">
        <v>45874</v>
      </c>
      <c r="B43">
        <v>45</v>
      </c>
      <c r="C43">
        <f t="shared" si="0"/>
        <v>66.15384615384616</v>
      </c>
      <c r="D43">
        <f t="shared" si="1"/>
        <v>14.007539448012693</v>
      </c>
      <c r="E43">
        <f t="shared" si="2"/>
        <v>108.17646449788424</v>
      </c>
      <c r="F43">
        <f t="shared" si="3"/>
        <v>24.131227809808081</v>
      </c>
    </row>
    <row r="44" spans="1:6" x14ac:dyDescent="0.45">
      <c r="A44" s="1">
        <v>45875</v>
      </c>
      <c r="B44">
        <v>72</v>
      </c>
      <c r="C44">
        <f t="shared" si="0"/>
        <v>66.15384615384616</v>
      </c>
      <c r="D44">
        <f t="shared" si="1"/>
        <v>14.007539448012693</v>
      </c>
      <c r="E44">
        <f t="shared" si="2"/>
        <v>108.17646449788424</v>
      </c>
      <c r="F44">
        <f t="shared" si="3"/>
        <v>24.131227809808081</v>
      </c>
    </row>
    <row r="45" spans="1:6" x14ac:dyDescent="0.45">
      <c r="A45" s="1">
        <v>45876</v>
      </c>
      <c r="B45">
        <v>62</v>
      </c>
      <c r="C45">
        <f t="shared" si="0"/>
        <v>66.15384615384616</v>
      </c>
      <c r="D45">
        <f t="shared" si="1"/>
        <v>14.007539448012693</v>
      </c>
      <c r="E45">
        <f t="shared" si="2"/>
        <v>108.17646449788424</v>
      </c>
      <c r="F45">
        <f t="shared" si="3"/>
        <v>24.131227809808081</v>
      </c>
    </row>
    <row r="46" spans="1:6" x14ac:dyDescent="0.45">
      <c r="A46" s="1">
        <v>45877</v>
      </c>
      <c r="B46">
        <v>73</v>
      </c>
      <c r="C46">
        <f t="shared" si="0"/>
        <v>66.15384615384616</v>
      </c>
      <c r="D46">
        <f t="shared" si="1"/>
        <v>14.007539448012693</v>
      </c>
      <c r="E46">
        <f t="shared" si="2"/>
        <v>108.17646449788424</v>
      </c>
      <c r="F46">
        <f t="shared" si="3"/>
        <v>24.131227809808081</v>
      </c>
    </row>
    <row r="47" spans="1:6" x14ac:dyDescent="0.45">
      <c r="A47" s="1">
        <v>45878</v>
      </c>
      <c r="B47">
        <v>77</v>
      </c>
      <c r="C47">
        <f t="shared" si="0"/>
        <v>66.15384615384616</v>
      </c>
      <c r="D47">
        <f t="shared" si="1"/>
        <v>14.007539448012693</v>
      </c>
      <c r="E47">
        <f t="shared" si="2"/>
        <v>108.17646449788424</v>
      </c>
      <c r="F47">
        <f t="shared" si="3"/>
        <v>24.131227809808081</v>
      </c>
    </row>
    <row r="48" spans="1:6" x14ac:dyDescent="0.45">
      <c r="A48" s="1">
        <v>45879</v>
      </c>
      <c r="B48">
        <v>74</v>
      </c>
      <c r="C48">
        <f t="shared" si="0"/>
        <v>66.15384615384616</v>
      </c>
      <c r="D48">
        <f t="shared" si="1"/>
        <v>14.007539448012693</v>
      </c>
      <c r="E48">
        <f t="shared" si="2"/>
        <v>108.17646449788424</v>
      </c>
      <c r="F48">
        <f t="shared" si="3"/>
        <v>24.131227809808081</v>
      </c>
    </row>
    <row r="49" spans="1:6" x14ac:dyDescent="0.45">
      <c r="A49" s="1">
        <v>45880</v>
      </c>
      <c r="B49">
        <v>71</v>
      </c>
      <c r="C49">
        <f t="shared" si="0"/>
        <v>66.15384615384616</v>
      </c>
      <c r="D49">
        <f t="shared" si="1"/>
        <v>14.007539448012693</v>
      </c>
      <c r="E49">
        <f t="shared" si="2"/>
        <v>108.17646449788424</v>
      </c>
      <c r="F49">
        <f t="shared" si="3"/>
        <v>24.131227809808081</v>
      </c>
    </row>
    <row r="50" spans="1:6" x14ac:dyDescent="0.45">
      <c r="A50" s="1">
        <v>45881</v>
      </c>
      <c r="B50">
        <v>71</v>
      </c>
      <c r="C50">
        <f t="shared" si="0"/>
        <v>66.15384615384616</v>
      </c>
      <c r="D50">
        <f t="shared" si="1"/>
        <v>14.007539448012693</v>
      </c>
      <c r="E50">
        <f t="shared" si="2"/>
        <v>108.17646449788424</v>
      </c>
      <c r="F50">
        <f t="shared" si="3"/>
        <v>24.131227809808081</v>
      </c>
    </row>
    <row r="51" spans="1:6" x14ac:dyDescent="0.45">
      <c r="A51" s="1">
        <v>45882</v>
      </c>
      <c r="B51">
        <v>68</v>
      </c>
      <c r="C51">
        <f t="shared" si="0"/>
        <v>66.15384615384616</v>
      </c>
      <c r="D51">
        <f t="shared" si="1"/>
        <v>14.007539448012693</v>
      </c>
      <c r="E51">
        <f t="shared" si="2"/>
        <v>108.17646449788424</v>
      </c>
      <c r="F51">
        <f t="shared" si="3"/>
        <v>24.131227809808081</v>
      </c>
    </row>
    <row r="52" spans="1:6" x14ac:dyDescent="0.45">
      <c r="A52" s="1">
        <v>45883</v>
      </c>
      <c r="B52">
        <v>67</v>
      </c>
      <c r="C52">
        <f t="shared" si="0"/>
        <v>66.15384615384616</v>
      </c>
      <c r="D52">
        <f t="shared" si="1"/>
        <v>14.007539448012693</v>
      </c>
      <c r="E52">
        <f t="shared" si="2"/>
        <v>108.17646449788424</v>
      </c>
      <c r="F52">
        <f t="shared" si="3"/>
        <v>24.131227809808081</v>
      </c>
    </row>
    <row r="53" spans="1:6" x14ac:dyDescent="0.45">
      <c r="A53" s="1">
        <v>45884</v>
      </c>
      <c r="B53">
        <v>70</v>
      </c>
      <c r="C53">
        <f t="shared" si="0"/>
        <v>66.15384615384616</v>
      </c>
      <c r="D53">
        <f t="shared" si="1"/>
        <v>14.007539448012693</v>
      </c>
      <c r="E53">
        <f t="shared" si="2"/>
        <v>108.17646449788424</v>
      </c>
      <c r="F53">
        <f t="shared" si="3"/>
        <v>24.131227809808081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58CE-860C-4798-B405-1A9EAA954ECA}">
  <dimension ref="A1:I53"/>
  <sheetViews>
    <sheetView zoomScale="90" zoomScaleNormal="90" workbookViewId="0">
      <selection activeCell="E9" sqref="E9"/>
    </sheetView>
  </sheetViews>
  <sheetFormatPr defaultRowHeight="14.25" x14ac:dyDescent="0.45"/>
  <cols>
    <col min="1" max="1" width="18.9296875" customWidth="1"/>
    <col min="2" max="2" width="16.1328125" customWidth="1"/>
    <col min="4" max="4" width="15.59765625" bestFit="1" customWidth="1"/>
  </cols>
  <sheetData>
    <row r="1" spans="1:9" x14ac:dyDescent="0.45">
      <c r="A1" t="s">
        <v>72</v>
      </c>
      <c r="B1" t="s">
        <v>1</v>
      </c>
      <c r="C1" t="s">
        <v>68</v>
      </c>
      <c r="D1" t="s">
        <v>69</v>
      </c>
      <c r="E1" t="s">
        <v>70</v>
      </c>
      <c r="F1" t="s">
        <v>71</v>
      </c>
      <c r="H1" t="s">
        <v>73</v>
      </c>
      <c r="I1">
        <v>3</v>
      </c>
    </row>
    <row r="2" spans="1:9" x14ac:dyDescent="0.45">
      <c r="A2" s="1">
        <v>45833</v>
      </c>
      <c r="B2">
        <v>52</v>
      </c>
      <c r="C2">
        <f>AVERAGE(B:B)</f>
        <v>58.846153846153847</v>
      </c>
      <c r="D2">
        <f>_xlfn.STDEV.S(B:B)</f>
        <v>6.8007629773361655</v>
      </c>
      <c r="E2">
        <f>C2+(D2*$I$1)</f>
        <v>79.248442778162342</v>
      </c>
      <c r="F2">
        <f>C2-(D2*$I$1)</f>
        <v>38.443864914145351</v>
      </c>
    </row>
    <row r="3" spans="1:9" x14ac:dyDescent="0.45">
      <c r="A3" s="1">
        <v>45834</v>
      </c>
      <c r="B3">
        <v>51</v>
      </c>
      <c r="C3">
        <f t="shared" ref="C3:C53" si="0">AVERAGE(B:B)</f>
        <v>58.846153846153847</v>
      </c>
      <c r="D3">
        <f t="shared" ref="D3:D53" si="1">_xlfn.STDEV.S(B:B)</f>
        <v>6.8007629773361655</v>
      </c>
      <c r="E3">
        <f t="shared" ref="E3:E53" si="2">C3+(D3*$I$1)</f>
        <v>79.248442778162342</v>
      </c>
      <c r="F3">
        <f t="shared" ref="F3:F53" si="3">C3-(D3*$I$1)</f>
        <v>38.443864914145351</v>
      </c>
    </row>
    <row r="4" spans="1:9" x14ac:dyDescent="0.45">
      <c r="A4" s="1">
        <v>45835</v>
      </c>
      <c r="B4">
        <v>52</v>
      </c>
      <c r="C4">
        <f t="shared" si="0"/>
        <v>58.846153846153847</v>
      </c>
      <c r="D4">
        <f t="shared" si="1"/>
        <v>6.8007629773361655</v>
      </c>
      <c r="E4">
        <f t="shared" si="2"/>
        <v>79.248442778162342</v>
      </c>
      <c r="F4">
        <f t="shared" si="3"/>
        <v>38.443864914145351</v>
      </c>
    </row>
    <row r="5" spans="1:9" x14ac:dyDescent="0.45">
      <c r="A5" s="1">
        <v>45836</v>
      </c>
      <c r="B5">
        <v>51</v>
      </c>
      <c r="C5">
        <f t="shared" si="0"/>
        <v>58.846153846153847</v>
      </c>
      <c r="D5">
        <f t="shared" si="1"/>
        <v>6.8007629773361655</v>
      </c>
      <c r="E5">
        <f t="shared" si="2"/>
        <v>79.248442778162342</v>
      </c>
      <c r="F5">
        <f t="shared" si="3"/>
        <v>38.443864914145351</v>
      </c>
    </row>
    <row r="6" spans="1:9" x14ac:dyDescent="0.45">
      <c r="A6" s="1">
        <v>45837</v>
      </c>
      <c r="B6">
        <v>52</v>
      </c>
      <c r="C6">
        <f t="shared" si="0"/>
        <v>58.846153846153847</v>
      </c>
      <c r="D6">
        <f t="shared" si="1"/>
        <v>6.8007629773361655</v>
      </c>
      <c r="E6">
        <f t="shared" si="2"/>
        <v>79.248442778162342</v>
      </c>
      <c r="F6">
        <f t="shared" si="3"/>
        <v>38.443864914145351</v>
      </c>
    </row>
    <row r="7" spans="1:9" x14ac:dyDescent="0.45">
      <c r="A7" s="1">
        <v>45838</v>
      </c>
      <c r="B7">
        <v>53</v>
      </c>
      <c r="C7">
        <f t="shared" si="0"/>
        <v>58.846153846153847</v>
      </c>
      <c r="D7">
        <f t="shared" si="1"/>
        <v>6.8007629773361655</v>
      </c>
      <c r="E7">
        <f t="shared" si="2"/>
        <v>79.248442778162342</v>
      </c>
      <c r="F7">
        <f t="shared" si="3"/>
        <v>38.443864914145351</v>
      </c>
    </row>
    <row r="8" spans="1:9" x14ac:dyDescent="0.45">
      <c r="A8" s="1">
        <v>45839</v>
      </c>
      <c r="B8">
        <v>53</v>
      </c>
      <c r="C8">
        <f t="shared" si="0"/>
        <v>58.846153846153847</v>
      </c>
      <c r="D8">
        <f t="shared" si="1"/>
        <v>6.8007629773361655</v>
      </c>
      <c r="E8">
        <f t="shared" si="2"/>
        <v>79.248442778162342</v>
      </c>
      <c r="F8">
        <f t="shared" si="3"/>
        <v>38.443864914145351</v>
      </c>
    </row>
    <row r="9" spans="1:9" x14ac:dyDescent="0.45">
      <c r="A9" s="1">
        <v>45840</v>
      </c>
      <c r="B9">
        <v>55</v>
      </c>
      <c r="C9">
        <f t="shared" si="0"/>
        <v>58.846153846153847</v>
      </c>
      <c r="D9">
        <f t="shared" si="1"/>
        <v>6.8007629773361655</v>
      </c>
      <c r="E9">
        <f t="shared" si="2"/>
        <v>79.248442778162342</v>
      </c>
      <c r="F9">
        <f t="shared" si="3"/>
        <v>38.443864914145351</v>
      </c>
    </row>
    <row r="10" spans="1:9" x14ac:dyDescent="0.45">
      <c r="A10" s="1">
        <v>45841</v>
      </c>
      <c r="B10">
        <v>53</v>
      </c>
      <c r="C10">
        <f t="shared" si="0"/>
        <v>58.846153846153847</v>
      </c>
      <c r="D10">
        <f t="shared" si="1"/>
        <v>6.8007629773361655</v>
      </c>
      <c r="E10">
        <f t="shared" si="2"/>
        <v>79.248442778162342</v>
      </c>
      <c r="F10">
        <f t="shared" si="3"/>
        <v>38.443864914145351</v>
      </c>
    </row>
    <row r="11" spans="1:9" x14ac:dyDescent="0.45">
      <c r="A11" s="1">
        <v>45842</v>
      </c>
      <c r="B11">
        <v>57</v>
      </c>
      <c r="C11">
        <f t="shared" si="0"/>
        <v>58.846153846153847</v>
      </c>
      <c r="D11">
        <f t="shared" si="1"/>
        <v>6.8007629773361655</v>
      </c>
      <c r="E11">
        <f t="shared" si="2"/>
        <v>79.248442778162342</v>
      </c>
      <c r="F11">
        <f t="shared" si="3"/>
        <v>38.443864914145351</v>
      </c>
    </row>
    <row r="12" spans="1:9" x14ac:dyDescent="0.45">
      <c r="A12" s="1">
        <v>45843</v>
      </c>
      <c r="B12">
        <v>49</v>
      </c>
      <c r="C12">
        <f t="shared" si="0"/>
        <v>58.846153846153847</v>
      </c>
      <c r="D12">
        <f t="shared" si="1"/>
        <v>6.8007629773361655</v>
      </c>
      <c r="E12">
        <f t="shared" si="2"/>
        <v>79.248442778162342</v>
      </c>
      <c r="F12">
        <f t="shared" si="3"/>
        <v>38.443864914145351</v>
      </c>
    </row>
    <row r="13" spans="1:9" x14ac:dyDescent="0.45">
      <c r="A13" s="1">
        <v>45844</v>
      </c>
      <c r="B13">
        <v>50</v>
      </c>
      <c r="C13">
        <f t="shared" si="0"/>
        <v>58.846153846153847</v>
      </c>
      <c r="D13">
        <f t="shared" si="1"/>
        <v>6.8007629773361655</v>
      </c>
      <c r="E13">
        <f t="shared" si="2"/>
        <v>79.248442778162342</v>
      </c>
      <c r="F13">
        <f t="shared" si="3"/>
        <v>38.443864914145351</v>
      </c>
    </row>
    <row r="14" spans="1:9" x14ac:dyDescent="0.45">
      <c r="A14" s="1">
        <v>45845</v>
      </c>
      <c r="B14">
        <v>53</v>
      </c>
      <c r="C14">
        <f t="shared" si="0"/>
        <v>58.846153846153847</v>
      </c>
      <c r="D14">
        <f t="shared" si="1"/>
        <v>6.8007629773361655</v>
      </c>
      <c r="E14">
        <f t="shared" si="2"/>
        <v>79.248442778162342</v>
      </c>
      <c r="F14">
        <f t="shared" si="3"/>
        <v>38.443864914145351</v>
      </c>
    </row>
    <row r="15" spans="1:9" x14ac:dyDescent="0.45">
      <c r="A15" s="1">
        <v>45846</v>
      </c>
      <c r="B15">
        <v>52</v>
      </c>
      <c r="C15">
        <f t="shared" si="0"/>
        <v>58.846153846153847</v>
      </c>
      <c r="D15">
        <f t="shared" si="1"/>
        <v>6.8007629773361655</v>
      </c>
      <c r="E15">
        <f t="shared" si="2"/>
        <v>79.248442778162342</v>
      </c>
      <c r="F15">
        <f t="shared" si="3"/>
        <v>38.443864914145351</v>
      </c>
    </row>
    <row r="16" spans="1:9" x14ac:dyDescent="0.45">
      <c r="A16" s="1">
        <v>45847</v>
      </c>
      <c r="B16">
        <v>51</v>
      </c>
      <c r="C16">
        <f t="shared" si="0"/>
        <v>58.846153846153847</v>
      </c>
      <c r="D16">
        <f t="shared" si="1"/>
        <v>6.8007629773361655</v>
      </c>
      <c r="E16">
        <f t="shared" si="2"/>
        <v>79.248442778162342</v>
      </c>
      <c r="F16">
        <f t="shared" si="3"/>
        <v>38.443864914145351</v>
      </c>
    </row>
    <row r="17" spans="1:6" x14ac:dyDescent="0.45">
      <c r="A17" s="1">
        <v>45848</v>
      </c>
      <c r="B17">
        <v>51</v>
      </c>
      <c r="C17">
        <f t="shared" si="0"/>
        <v>58.846153846153847</v>
      </c>
      <c r="D17">
        <f t="shared" si="1"/>
        <v>6.8007629773361655</v>
      </c>
      <c r="E17">
        <f t="shared" si="2"/>
        <v>79.248442778162342</v>
      </c>
      <c r="F17">
        <f t="shared" si="3"/>
        <v>38.443864914145351</v>
      </c>
    </row>
    <row r="18" spans="1:6" x14ac:dyDescent="0.45">
      <c r="A18" s="1">
        <v>45849</v>
      </c>
      <c r="B18">
        <v>52</v>
      </c>
      <c r="C18">
        <f t="shared" si="0"/>
        <v>58.846153846153847</v>
      </c>
      <c r="D18">
        <f t="shared" si="1"/>
        <v>6.8007629773361655</v>
      </c>
      <c r="E18">
        <f t="shared" si="2"/>
        <v>79.248442778162342</v>
      </c>
      <c r="F18">
        <f t="shared" si="3"/>
        <v>38.443864914145351</v>
      </c>
    </row>
    <row r="19" spans="1:6" x14ac:dyDescent="0.45">
      <c r="A19" s="1">
        <v>45850</v>
      </c>
      <c r="B19">
        <v>51</v>
      </c>
      <c r="C19">
        <f t="shared" si="0"/>
        <v>58.846153846153847</v>
      </c>
      <c r="D19">
        <f t="shared" si="1"/>
        <v>6.8007629773361655</v>
      </c>
      <c r="E19">
        <f t="shared" si="2"/>
        <v>79.248442778162342</v>
      </c>
      <c r="F19">
        <f t="shared" si="3"/>
        <v>38.443864914145351</v>
      </c>
    </row>
    <row r="20" spans="1:6" x14ac:dyDescent="0.45">
      <c r="A20" s="1">
        <v>45851</v>
      </c>
      <c r="B20">
        <v>53</v>
      </c>
      <c r="C20">
        <f t="shared" si="0"/>
        <v>58.846153846153847</v>
      </c>
      <c r="D20">
        <f t="shared" si="1"/>
        <v>6.8007629773361655</v>
      </c>
      <c r="E20">
        <f t="shared" si="2"/>
        <v>79.248442778162342</v>
      </c>
      <c r="F20">
        <f t="shared" si="3"/>
        <v>38.443864914145351</v>
      </c>
    </row>
    <row r="21" spans="1:6" x14ac:dyDescent="0.45">
      <c r="A21" s="1">
        <v>45852</v>
      </c>
      <c r="B21">
        <v>56</v>
      </c>
      <c r="C21">
        <f t="shared" si="0"/>
        <v>58.846153846153847</v>
      </c>
      <c r="D21">
        <f t="shared" si="1"/>
        <v>6.8007629773361655</v>
      </c>
      <c r="E21">
        <f t="shared" si="2"/>
        <v>79.248442778162342</v>
      </c>
      <c r="F21">
        <f t="shared" si="3"/>
        <v>38.443864914145351</v>
      </c>
    </row>
    <row r="22" spans="1:6" x14ac:dyDescent="0.45">
      <c r="A22" s="1">
        <v>45853</v>
      </c>
      <c r="B22">
        <v>51</v>
      </c>
      <c r="C22">
        <f t="shared" si="0"/>
        <v>58.846153846153847</v>
      </c>
      <c r="D22">
        <f t="shared" si="1"/>
        <v>6.8007629773361655</v>
      </c>
      <c r="E22">
        <f t="shared" si="2"/>
        <v>79.248442778162342</v>
      </c>
      <c r="F22">
        <f t="shared" si="3"/>
        <v>38.443864914145351</v>
      </c>
    </row>
    <row r="23" spans="1:6" x14ac:dyDescent="0.45">
      <c r="A23" s="1">
        <v>45854</v>
      </c>
      <c r="B23">
        <v>55</v>
      </c>
      <c r="C23">
        <f t="shared" si="0"/>
        <v>58.846153846153847</v>
      </c>
      <c r="D23">
        <f t="shared" si="1"/>
        <v>6.8007629773361655</v>
      </c>
      <c r="E23">
        <f t="shared" si="2"/>
        <v>79.248442778162342</v>
      </c>
      <c r="F23">
        <f t="shared" si="3"/>
        <v>38.443864914145351</v>
      </c>
    </row>
    <row r="24" spans="1:6" x14ac:dyDescent="0.45">
      <c r="A24" s="1">
        <v>45855</v>
      </c>
      <c r="B24">
        <v>58</v>
      </c>
      <c r="C24">
        <f t="shared" si="0"/>
        <v>58.846153846153847</v>
      </c>
      <c r="D24">
        <f t="shared" si="1"/>
        <v>6.8007629773361655</v>
      </c>
      <c r="E24">
        <f t="shared" si="2"/>
        <v>79.248442778162342</v>
      </c>
      <c r="F24">
        <f t="shared" si="3"/>
        <v>38.443864914145351</v>
      </c>
    </row>
    <row r="25" spans="1:6" x14ac:dyDescent="0.45">
      <c r="A25" s="1">
        <v>45856</v>
      </c>
      <c r="B25">
        <v>57</v>
      </c>
      <c r="C25">
        <f t="shared" si="0"/>
        <v>58.846153846153847</v>
      </c>
      <c r="D25">
        <f t="shared" si="1"/>
        <v>6.8007629773361655</v>
      </c>
      <c r="E25">
        <f t="shared" si="2"/>
        <v>79.248442778162342</v>
      </c>
      <c r="F25">
        <f t="shared" si="3"/>
        <v>38.443864914145351</v>
      </c>
    </row>
    <row r="26" spans="1:6" x14ac:dyDescent="0.45">
      <c r="A26" s="1">
        <v>45857</v>
      </c>
      <c r="B26">
        <v>55</v>
      </c>
      <c r="C26">
        <f t="shared" si="0"/>
        <v>58.846153846153847</v>
      </c>
      <c r="D26">
        <f t="shared" si="1"/>
        <v>6.8007629773361655</v>
      </c>
      <c r="E26">
        <f t="shared" si="2"/>
        <v>79.248442778162342</v>
      </c>
      <c r="F26">
        <f t="shared" si="3"/>
        <v>38.443864914145351</v>
      </c>
    </row>
    <row r="27" spans="1:6" x14ac:dyDescent="0.45">
      <c r="A27" s="1">
        <v>45858</v>
      </c>
      <c r="B27">
        <v>56</v>
      </c>
      <c r="C27">
        <f t="shared" si="0"/>
        <v>58.846153846153847</v>
      </c>
      <c r="D27">
        <f t="shared" si="1"/>
        <v>6.8007629773361655</v>
      </c>
      <c r="E27">
        <f t="shared" si="2"/>
        <v>79.248442778162342</v>
      </c>
      <c r="F27">
        <f t="shared" si="3"/>
        <v>38.443864914145351</v>
      </c>
    </row>
    <row r="28" spans="1:6" x14ac:dyDescent="0.45">
      <c r="A28" s="1">
        <v>45859</v>
      </c>
      <c r="B28">
        <v>64</v>
      </c>
      <c r="C28">
        <f t="shared" si="0"/>
        <v>58.846153846153847</v>
      </c>
      <c r="D28">
        <f t="shared" si="1"/>
        <v>6.8007629773361655</v>
      </c>
      <c r="E28">
        <f t="shared" si="2"/>
        <v>79.248442778162342</v>
      </c>
      <c r="F28">
        <f t="shared" si="3"/>
        <v>38.443864914145351</v>
      </c>
    </row>
    <row r="29" spans="1:6" x14ac:dyDescent="0.45">
      <c r="A29" s="1">
        <v>45860</v>
      </c>
      <c r="B29">
        <v>63</v>
      </c>
      <c r="C29">
        <f t="shared" si="0"/>
        <v>58.846153846153847</v>
      </c>
      <c r="D29">
        <f t="shared" si="1"/>
        <v>6.8007629773361655</v>
      </c>
      <c r="E29">
        <f t="shared" si="2"/>
        <v>79.248442778162342</v>
      </c>
      <c r="F29">
        <f t="shared" si="3"/>
        <v>38.443864914145351</v>
      </c>
    </row>
    <row r="30" spans="1:6" x14ac:dyDescent="0.45">
      <c r="A30" s="1">
        <v>45861</v>
      </c>
      <c r="B30">
        <v>74</v>
      </c>
      <c r="C30">
        <f t="shared" si="0"/>
        <v>58.846153846153847</v>
      </c>
      <c r="D30">
        <f t="shared" si="1"/>
        <v>6.8007629773361655</v>
      </c>
      <c r="E30">
        <f t="shared" si="2"/>
        <v>79.248442778162342</v>
      </c>
      <c r="F30">
        <f t="shared" si="3"/>
        <v>38.443864914145351</v>
      </c>
    </row>
    <row r="31" spans="1:6" x14ac:dyDescent="0.45">
      <c r="A31" s="1">
        <v>45862</v>
      </c>
      <c r="B31">
        <v>68</v>
      </c>
      <c r="C31">
        <f t="shared" si="0"/>
        <v>58.846153846153847</v>
      </c>
      <c r="D31">
        <f t="shared" si="1"/>
        <v>6.8007629773361655</v>
      </c>
      <c r="E31">
        <f t="shared" si="2"/>
        <v>79.248442778162342</v>
      </c>
      <c r="F31">
        <f t="shared" si="3"/>
        <v>38.443864914145351</v>
      </c>
    </row>
    <row r="32" spans="1:6" x14ac:dyDescent="0.45">
      <c r="A32" s="1">
        <v>45863</v>
      </c>
      <c r="B32">
        <v>64</v>
      </c>
      <c r="C32">
        <f t="shared" si="0"/>
        <v>58.846153846153847</v>
      </c>
      <c r="D32">
        <f t="shared" si="1"/>
        <v>6.8007629773361655</v>
      </c>
      <c r="E32">
        <f t="shared" si="2"/>
        <v>79.248442778162342</v>
      </c>
      <c r="F32">
        <f t="shared" si="3"/>
        <v>38.443864914145351</v>
      </c>
    </row>
    <row r="33" spans="1:6" x14ac:dyDescent="0.45">
      <c r="A33" s="1">
        <v>45864</v>
      </c>
      <c r="B33">
        <v>65</v>
      </c>
      <c r="C33">
        <f t="shared" si="0"/>
        <v>58.846153846153847</v>
      </c>
      <c r="D33">
        <f t="shared" si="1"/>
        <v>6.8007629773361655</v>
      </c>
      <c r="E33">
        <f t="shared" si="2"/>
        <v>79.248442778162342</v>
      </c>
      <c r="F33">
        <f t="shared" si="3"/>
        <v>38.443864914145351</v>
      </c>
    </row>
    <row r="34" spans="1:6" x14ac:dyDescent="0.45">
      <c r="A34" s="1">
        <v>45865</v>
      </c>
      <c r="B34">
        <v>63</v>
      </c>
      <c r="C34">
        <f t="shared" si="0"/>
        <v>58.846153846153847</v>
      </c>
      <c r="D34">
        <f t="shared" si="1"/>
        <v>6.8007629773361655</v>
      </c>
      <c r="E34">
        <f t="shared" si="2"/>
        <v>79.248442778162342</v>
      </c>
      <c r="F34">
        <f t="shared" si="3"/>
        <v>38.443864914145351</v>
      </c>
    </row>
    <row r="35" spans="1:6" x14ac:dyDescent="0.45">
      <c r="A35" s="1">
        <v>45866</v>
      </c>
      <c r="B35">
        <v>68</v>
      </c>
      <c r="C35">
        <f t="shared" si="0"/>
        <v>58.846153846153847</v>
      </c>
      <c r="D35">
        <f t="shared" si="1"/>
        <v>6.8007629773361655</v>
      </c>
      <c r="E35">
        <f t="shared" si="2"/>
        <v>79.248442778162342</v>
      </c>
      <c r="F35">
        <f t="shared" si="3"/>
        <v>38.443864914145351</v>
      </c>
    </row>
    <row r="36" spans="1:6" x14ac:dyDescent="0.45">
      <c r="A36" s="1">
        <v>45867</v>
      </c>
      <c r="B36">
        <v>70</v>
      </c>
      <c r="C36">
        <f t="shared" si="0"/>
        <v>58.846153846153847</v>
      </c>
      <c r="D36">
        <f t="shared" si="1"/>
        <v>6.8007629773361655</v>
      </c>
      <c r="E36">
        <f t="shared" si="2"/>
        <v>79.248442778162342</v>
      </c>
      <c r="F36">
        <f t="shared" si="3"/>
        <v>38.443864914145351</v>
      </c>
    </row>
    <row r="37" spans="1:6" x14ac:dyDescent="0.45">
      <c r="A37" s="1">
        <v>45868</v>
      </c>
      <c r="B37">
        <v>70</v>
      </c>
      <c r="C37">
        <f t="shared" si="0"/>
        <v>58.846153846153847</v>
      </c>
      <c r="D37">
        <f t="shared" si="1"/>
        <v>6.8007629773361655</v>
      </c>
      <c r="E37">
        <f t="shared" si="2"/>
        <v>79.248442778162342</v>
      </c>
      <c r="F37">
        <f t="shared" si="3"/>
        <v>38.443864914145351</v>
      </c>
    </row>
    <row r="38" spans="1:6" x14ac:dyDescent="0.45">
      <c r="A38" s="1">
        <v>45869</v>
      </c>
      <c r="B38">
        <v>71</v>
      </c>
      <c r="C38">
        <f t="shared" si="0"/>
        <v>58.846153846153847</v>
      </c>
      <c r="D38">
        <f t="shared" si="1"/>
        <v>6.8007629773361655</v>
      </c>
      <c r="E38">
        <f t="shared" si="2"/>
        <v>79.248442778162342</v>
      </c>
      <c r="F38">
        <f t="shared" si="3"/>
        <v>38.443864914145351</v>
      </c>
    </row>
    <row r="39" spans="1:6" x14ac:dyDescent="0.45">
      <c r="A39" s="1">
        <v>45870</v>
      </c>
      <c r="B39">
        <v>71</v>
      </c>
      <c r="C39">
        <f t="shared" si="0"/>
        <v>58.846153846153847</v>
      </c>
      <c r="D39">
        <f t="shared" si="1"/>
        <v>6.8007629773361655</v>
      </c>
      <c r="E39">
        <f t="shared" si="2"/>
        <v>79.248442778162342</v>
      </c>
      <c r="F39">
        <f t="shared" si="3"/>
        <v>38.443864914145351</v>
      </c>
    </row>
    <row r="40" spans="1:6" x14ac:dyDescent="0.45">
      <c r="A40" s="1">
        <v>45871</v>
      </c>
      <c r="B40">
        <v>67</v>
      </c>
      <c r="C40">
        <f t="shared" si="0"/>
        <v>58.846153846153847</v>
      </c>
      <c r="D40">
        <f t="shared" si="1"/>
        <v>6.8007629773361655</v>
      </c>
      <c r="E40">
        <f t="shared" si="2"/>
        <v>79.248442778162342</v>
      </c>
      <c r="F40">
        <f t="shared" si="3"/>
        <v>38.443864914145351</v>
      </c>
    </row>
    <row r="41" spans="1:6" x14ac:dyDescent="0.45">
      <c r="A41" s="1">
        <v>45872</v>
      </c>
      <c r="B41">
        <v>63</v>
      </c>
      <c r="C41">
        <f t="shared" si="0"/>
        <v>58.846153846153847</v>
      </c>
      <c r="D41">
        <f t="shared" si="1"/>
        <v>6.8007629773361655</v>
      </c>
      <c r="E41">
        <f t="shared" si="2"/>
        <v>79.248442778162342</v>
      </c>
      <c r="F41">
        <f t="shared" si="3"/>
        <v>38.443864914145351</v>
      </c>
    </row>
    <row r="42" spans="1:6" x14ac:dyDescent="0.45">
      <c r="A42" s="1">
        <v>45873</v>
      </c>
      <c r="B42">
        <v>68</v>
      </c>
      <c r="C42">
        <f t="shared" si="0"/>
        <v>58.846153846153847</v>
      </c>
      <c r="D42">
        <f t="shared" si="1"/>
        <v>6.8007629773361655</v>
      </c>
      <c r="E42">
        <f t="shared" si="2"/>
        <v>79.248442778162342</v>
      </c>
      <c r="F42">
        <f t="shared" si="3"/>
        <v>38.443864914145351</v>
      </c>
    </row>
    <row r="43" spans="1:6" x14ac:dyDescent="0.45">
      <c r="A43" s="1">
        <v>45874</v>
      </c>
      <c r="B43">
        <v>63</v>
      </c>
      <c r="C43">
        <f t="shared" si="0"/>
        <v>58.846153846153847</v>
      </c>
      <c r="D43">
        <f t="shared" si="1"/>
        <v>6.8007629773361655</v>
      </c>
      <c r="E43">
        <f t="shared" si="2"/>
        <v>79.248442778162342</v>
      </c>
      <c r="F43">
        <f t="shared" si="3"/>
        <v>38.443864914145351</v>
      </c>
    </row>
    <row r="44" spans="1:6" x14ac:dyDescent="0.45">
      <c r="A44" s="1">
        <v>45875</v>
      </c>
      <c r="B44">
        <v>61</v>
      </c>
      <c r="C44">
        <f t="shared" si="0"/>
        <v>58.846153846153847</v>
      </c>
      <c r="D44">
        <f t="shared" si="1"/>
        <v>6.8007629773361655</v>
      </c>
      <c r="E44">
        <f t="shared" si="2"/>
        <v>79.248442778162342</v>
      </c>
      <c r="F44">
        <f t="shared" si="3"/>
        <v>38.443864914145351</v>
      </c>
    </row>
    <row r="45" spans="1:6" x14ac:dyDescent="0.45">
      <c r="A45" s="1">
        <v>45876</v>
      </c>
      <c r="B45">
        <v>66</v>
      </c>
      <c r="C45">
        <f t="shared" si="0"/>
        <v>58.846153846153847</v>
      </c>
      <c r="D45">
        <f t="shared" si="1"/>
        <v>6.8007629773361655</v>
      </c>
      <c r="E45">
        <f t="shared" si="2"/>
        <v>79.248442778162342</v>
      </c>
      <c r="F45">
        <f t="shared" si="3"/>
        <v>38.443864914145351</v>
      </c>
    </row>
    <row r="46" spans="1:6" x14ac:dyDescent="0.45">
      <c r="A46" s="1">
        <v>45877</v>
      </c>
      <c r="B46">
        <v>61</v>
      </c>
      <c r="C46">
        <f t="shared" si="0"/>
        <v>58.846153846153847</v>
      </c>
      <c r="D46">
        <f t="shared" si="1"/>
        <v>6.8007629773361655</v>
      </c>
      <c r="E46">
        <f t="shared" si="2"/>
        <v>79.248442778162342</v>
      </c>
      <c r="F46">
        <f t="shared" si="3"/>
        <v>38.443864914145351</v>
      </c>
    </row>
    <row r="47" spans="1:6" x14ac:dyDescent="0.45">
      <c r="A47" s="1">
        <v>45878</v>
      </c>
      <c r="B47">
        <v>62</v>
      </c>
      <c r="C47">
        <f t="shared" si="0"/>
        <v>58.846153846153847</v>
      </c>
      <c r="D47">
        <f t="shared" si="1"/>
        <v>6.8007629773361655</v>
      </c>
      <c r="E47">
        <f t="shared" si="2"/>
        <v>79.248442778162342</v>
      </c>
      <c r="F47">
        <f t="shared" si="3"/>
        <v>38.443864914145351</v>
      </c>
    </row>
    <row r="48" spans="1:6" x14ac:dyDescent="0.45">
      <c r="A48" s="1">
        <v>45879</v>
      </c>
      <c r="B48">
        <v>61</v>
      </c>
      <c r="C48">
        <f t="shared" si="0"/>
        <v>58.846153846153847</v>
      </c>
      <c r="D48">
        <f t="shared" si="1"/>
        <v>6.8007629773361655</v>
      </c>
      <c r="E48">
        <f t="shared" si="2"/>
        <v>79.248442778162342</v>
      </c>
      <c r="F48">
        <f t="shared" si="3"/>
        <v>38.443864914145351</v>
      </c>
    </row>
    <row r="49" spans="1:6" x14ac:dyDescent="0.45">
      <c r="A49" s="1">
        <v>45880</v>
      </c>
      <c r="B49">
        <v>61</v>
      </c>
      <c r="C49">
        <f t="shared" si="0"/>
        <v>58.846153846153847</v>
      </c>
      <c r="D49">
        <f t="shared" si="1"/>
        <v>6.8007629773361655</v>
      </c>
      <c r="E49">
        <f t="shared" si="2"/>
        <v>79.248442778162342</v>
      </c>
      <c r="F49">
        <f t="shared" si="3"/>
        <v>38.443864914145351</v>
      </c>
    </row>
    <row r="50" spans="1:6" x14ac:dyDescent="0.45">
      <c r="A50" s="1">
        <v>45881</v>
      </c>
      <c r="B50">
        <v>57</v>
      </c>
      <c r="C50">
        <f t="shared" si="0"/>
        <v>58.846153846153847</v>
      </c>
      <c r="D50">
        <f t="shared" si="1"/>
        <v>6.8007629773361655</v>
      </c>
      <c r="E50">
        <f t="shared" si="2"/>
        <v>79.248442778162342</v>
      </c>
      <c r="F50">
        <f t="shared" si="3"/>
        <v>38.443864914145351</v>
      </c>
    </row>
    <row r="51" spans="1:6" x14ac:dyDescent="0.45">
      <c r="A51" s="1">
        <v>45882</v>
      </c>
      <c r="B51">
        <v>60</v>
      </c>
      <c r="C51">
        <f t="shared" si="0"/>
        <v>58.846153846153847</v>
      </c>
      <c r="D51">
        <f t="shared" si="1"/>
        <v>6.8007629773361655</v>
      </c>
      <c r="E51">
        <f t="shared" si="2"/>
        <v>79.248442778162342</v>
      </c>
      <c r="F51">
        <f t="shared" si="3"/>
        <v>38.443864914145351</v>
      </c>
    </row>
    <row r="52" spans="1:6" x14ac:dyDescent="0.45">
      <c r="A52" s="1">
        <v>45883</v>
      </c>
      <c r="B52">
        <v>61</v>
      </c>
      <c r="C52">
        <f t="shared" si="0"/>
        <v>58.846153846153847</v>
      </c>
      <c r="D52">
        <f t="shared" si="1"/>
        <v>6.8007629773361655</v>
      </c>
      <c r="E52">
        <f t="shared" si="2"/>
        <v>79.248442778162342</v>
      </c>
      <c r="F52">
        <f t="shared" si="3"/>
        <v>38.443864914145351</v>
      </c>
    </row>
    <row r="53" spans="1:6" x14ac:dyDescent="0.45">
      <c r="A53" s="1">
        <v>45884</v>
      </c>
      <c r="B53">
        <v>59</v>
      </c>
      <c r="C53">
        <f t="shared" si="0"/>
        <v>58.846153846153847</v>
      </c>
      <c r="D53">
        <f t="shared" si="1"/>
        <v>6.8007629773361655</v>
      </c>
      <c r="E53">
        <f t="shared" si="2"/>
        <v>79.248442778162342</v>
      </c>
      <c r="F53">
        <f t="shared" si="3"/>
        <v>38.443864914145351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Sleep Data Main</vt:lpstr>
      <vt:lpstr>Adjusted (Sleep Score) (2)</vt:lpstr>
      <vt:lpstr>Adjusted (Sleep Data Hours)</vt:lpstr>
      <vt:lpstr>Adjusted (Sleep Score)</vt:lpstr>
      <vt:lpstr>Adjusted (Heart Rate)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Cabot Steward</dc:creator>
  <cp:lastModifiedBy>Cabot Steward</cp:lastModifiedBy>
  <dcterms:modified xsi:type="dcterms:W3CDTF">2025-03-04T17:11:21Z</dcterms:modified>
</cp:coreProperties>
</file>