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ackFang/Documents/"/>
    </mc:Choice>
  </mc:AlternateContent>
  <xr:revisionPtr revIDLastSave="0" documentId="13_ncr:1_{8103D91F-A2FA-9847-9313-967BBA731E62}" xr6:coauthVersionLast="36" xr6:coauthVersionMax="36" xr10:uidLastSave="{00000000-0000-0000-0000-000000000000}"/>
  <bookViews>
    <workbookView xWindow="0" yWindow="0" windowWidth="28800" windowHeight="18000" tabRatio="840" xr2:uid="{00000000-000D-0000-FFFF-FFFF00000000}"/>
  </bookViews>
  <sheets>
    <sheet name="Break-Even Analysis" sheetId="1" r:id="rId1"/>
    <sheet name="FeesAndDemand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B4" i="4" l="1"/>
  <c r="B7" i="4" s="1"/>
  <c r="E3" i="4" s="1"/>
  <c r="D14" i="1"/>
  <c r="D18" i="1" l="1"/>
  <c r="D19" i="1" s="1"/>
  <c r="I5" i="1"/>
  <c r="D20" i="1" l="1"/>
  <c r="J5" i="1" s="1"/>
  <c r="H5" i="1"/>
</calcChain>
</file>

<file path=xl/sharedStrings.xml><?xml version="1.0" encoding="utf-8"?>
<sst xmlns="http://schemas.openxmlformats.org/spreadsheetml/2006/main" count="34" uniqueCount="26">
  <si>
    <t>Revenue</t>
  </si>
  <si>
    <t>Client Demand</t>
  </si>
  <si>
    <t>Expenses</t>
  </si>
  <si>
    <t>Net Income</t>
  </si>
  <si>
    <t>Total Clients</t>
  </si>
  <si>
    <t>Gross Revenue</t>
  </si>
  <si>
    <t>Fixed Costs</t>
  </si>
  <si>
    <t>Insurance</t>
  </si>
  <si>
    <t>Total Fixed Costs</t>
  </si>
  <si>
    <t>Variable Costs</t>
  </si>
  <si>
    <t>Total Variable Costs</t>
  </si>
  <si>
    <t>Total Expenses</t>
  </si>
  <si>
    <t>Lesson Fee</t>
  </si>
  <si>
    <t>Two-Variable Data Table</t>
  </si>
  <si>
    <t>Lesson Fees</t>
  </si>
  <si>
    <t>Tommy and Me Revenue Analysis (Proj.)</t>
  </si>
  <si>
    <t xml:space="preserve">Break-even Analysis for August 8, 2018 - August 26, 2018 </t>
  </si>
  <si>
    <t>Admission Fee</t>
  </si>
  <si>
    <t>Total Clients ~</t>
  </si>
  <si>
    <t>Equipment Depreciation~</t>
  </si>
  <si>
    <t>Adjusted Salaries</t>
  </si>
  <si>
    <t>Utilities~</t>
  </si>
  <si>
    <t xml:space="preserve">Appr. Fund (May 2018) </t>
  </si>
  <si>
    <t>Supplies per Design~</t>
  </si>
  <si>
    <t>Set Contract Design~</t>
  </si>
  <si>
    <t>Seat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</si>
</sst>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7" formatCode=";;;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1A2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3"/>
    <xf numFmtId="0" fontId="6" fillId="0" borderId="0" xfId="4" applyFont="1"/>
    <xf numFmtId="0" fontId="7" fillId="0" borderId="0" xfId="5" applyFont="1"/>
    <xf numFmtId="44" fontId="7" fillId="0" borderId="0" xfId="6" applyFont="1"/>
    <xf numFmtId="164" fontId="3" fillId="0" borderId="0" xfId="7" applyNumberFormat="1" applyFont="1" applyAlignment="1">
      <alignment horizontal="center"/>
    </xf>
    <xf numFmtId="0" fontId="8" fillId="0" borderId="0" xfId="8" applyFont="1" applyAlignment="1">
      <alignment horizontal="left" indent="2"/>
    </xf>
    <xf numFmtId="0" fontId="7" fillId="0" borderId="0" xfId="9" applyNumberFormat="1" applyFont="1" applyAlignment="1">
      <alignment horizontal="right"/>
    </xf>
    <xf numFmtId="165" fontId="7" fillId="0" borderId="2" xfId="10" applyNumberFormat="1" applyFont="1" applyBorder="1"/>
    <xf numFmtId="164" fontId="0" fillId="0" borderId="0" xfId="11" applyNumberFormat="1" applyFont="1"/>
    <xf numFmtId="165" fontId="7" fillId="0" borderId="0" xfId="12" applyNumberFormat="1" applyFont="1"/>
    <xf numFmtId="165" fontId="7" fillId="0" borderId="0" xfId="13" applyNumberFormat="1" applyFont="1"/>
    <xf numFmtId="165" fontId="7" fillId="0" borderId="0" xfId="14" applyNumberFormat="1" applyFont="1" applyBorder="1"/>
    <xf numFmtId="0" fontId="6" fillId="0" borderId="0" xfId="15" applyFont="1" applyAlignment="1">
      <alignment horizontal="left" indent="1"/>
    </xf>
    <xf numFmtId="9" fontId="7" fillId="0" borderId="0" xfId="16" applyNumberFormat="1" applyFont="1"/>
    <xf numFmtId="0" fontId="2" fillId="0" borderId="1" xfId="21" applyBorder="1"/>
    <xf numFmtId="0" fontId="0" fillId="0" borderId="3" xfId="22" applyNumberFormat="1" applyFont="1" applyBorder="1"/>
    <xf numFmtId="0" fontId="0" fillId="0" borderId="1" xfId="23" applyNumberFormat="1" applyFont="1" applyBorder="1"/>
    <xf numFmtId="167" fontId="2" fillId="0" borderId="0" xfId="20" applyNumberFormat="1"/>
    <xf numFmtId="7" fontId="0" fillId="0" borderId="0" xfId="27" applyNumberFormat="1" applyFont="1"/>
    <xf numFmtId="167" fontId="0" fillId="0" borderId="0" xfId="0" applyNumberFormat="1"/>
    <xf numFmtId="0" fontId="4" fillId="2" borderId="0" xfId="26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9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2" applyNumberFormat="1" applyFont="1" applyBorder="1" applyAlignment="1">
      <alignment horizontal="center" vertical="center" textRotation="90"/>
    </xf>
    <xf numFmtId="0" fontId="1" fillId="0" borderId="0" xfId="5" applyFont="1"/>
    <xf numFmtId="0" fontId="1" fillId="0" borderId="0" xfId="9" applyNumberFormat="1" applyFont="1" applyAlignment="1">
      <alignment horizontal="right"/>
    </xf>
  </cellXfs>
  <cellStyles count="28">
    <cellStyle name="4anE5Xm9EDbQi97WYeSD+DvyJitV3i61vVUXJ5pXGUw=-~+WRmp+fVmddLF1Txo3ZqFw==" xfId="5" xr:uid="{00000000-0005-0000-0000-000000000000}"/>
    <cellStyle name="7hRn83jsm1OhW8VC1MhGWCPJ1wsrK013Hx2Vbl/EKY0=-~Pu/qtvIkg+yiQ7wB4xWwPg==" xfId="22" xr:uid="{00000000-0005-0000-0000-000001000000}"/>
    <cellStyle name="90Z30YxpV+bilcOd6JqhFeWa7ohgQLuhJJ415ktu0i8=-~5H3ampZQk5tt/qGoZ2/zEQ==" xfId="16" xr:uid="{00000000-0005-0000-0000-000002000000}"/>
    <cellStyle name="CdkyfI0AW/42xCIccz+x1qXnWLGMK3l/DbYhacfwABY=-~qhhPinS1SCjPilbmUB0mZw==" xfId="8" xr:uid="{00000000-0005-0000-0000-000003000000}"/>
    <cellStyle name="Currency" xfId="27" builtinId="4"/>
    <cellStyle name="exqBeVFsAVZhh4aFuNk6NkzifHUxgeER3faCYt8LstM=-~1SUM7yqv2nsKZsIFptX1Pw==" xfId="10" xr:uid="{00000000-0005-0000-0000-000005000000}"/>
    <cellStyle name="f+u5Kmu9WrU7+z1h6YzTM+OTegQrFPnrjQW0AYyOLXs=-~w8zJYL8YqecKDkTwkGRDng==" xfId="17" xr:uid="{00000000-0005-0000-0000-000006000000}"/>
    <cellStyle name="FOEVOIq7XB19/nw/AF7xc4AT+YSuftjKquoL5zBJ9wg=-~0D4Vc5zR8/aVSol6xKiZmw==" xfId="6" xr:uid="{00000000-0005-0000-0000-000007000000}"/>
    <cellStyle name="gFEUleVDgBVHVYWvrT47sfbOO/eZnNvKEx+ZxQv2mgo=-~YigYLafxpcwrXW76/sSGkA==" xfId="19" xr:uid="{00000000-0005-0000-0000-000008000000}"/>
    <cellStyle name="GY7hmvIb+sQ2IdrvlFtWWFeeBcdpDNcURi6CwsZzaV4=-~2iNnrO9TNb1RPkOGX0VVFA==" xfId="25" xr:uid="{00000000-0005-0000-0000-000009000000}"/>
    <cellStyle name="jOcPHnbt/tsF76/tBZa4rxwF9Ii5UflqrhWvStmzx0s=-~b5ahu8kwLDajB1go2PkC6A==" xfId="3" xr:uid="{00000000-0005-0000-0000-00000A000000}"/>
    <cellStyle name="kBQ27QZ8wV95RqpDlYo4cOYz6spqrWweFHH/cCr8rR0=-~CJHBEQE6w5RvgN1jDl+nrw==" xfId="14" xr:uid="{00000000-0005-0000-0000-00000B000000}"/>
    <cellStyle name="kLYtZH1k1gcAdenS3x8HUEU0gMRVy2DqSHx3UojpFso=-~/eoYxeu2c+hiI1PAgnRGtw==" xfId="12" xr:uid="{00000000-0005-0000-0000-00000C000000}"/>
    <cellStyle name="KOpycFtcQ10hsRn6Dlo7UUdgBptl+grekV5ZBgViYSE=-~4lFiXOu54r2GZ4vETcumPA==" xfId="4" xr:uid="{00000000-0005-0000-0000-00000D000000}"/>
    <cellStyle name="MoeQJRW5MOVli2Imv5IoGacOJPLIPh9XbaFujOfZYnc=-~h2OE1qyz/DWmQUBCXN1zwQ==" xfId="7" xr:uid="{00000000-0005-0000-0000-00000E000000}"/>
    <cellStyle name="Normal" xfId="0" builtinId="0"/>
    <cellStyle name="Normal 2" xfId="1" xr:uid="{00000000-0005-0000-0000-000010000000}"/>
    <cellStyle name="nR6hrTYRkU6fs+dBprlAA5o5w4igEWsAqyUeGkIMSVU=-~Q5Yn3PMbrdZqCU+pAK+XWw==" xfId="23" xr:uid="{00000000-0005-0000-0000-000011000000}"/>
    <cellStyle name="nUiCiBUs+regekZpnZPI7d9VU/ZhgtYtz+63Q+Jpj90=-~HUrpNpQtkg5lGIbhQAUjmA==" xfId="11" xr:uid="{00000000-0005-0000-0000-000012000000}"/>
    <cellStyle name="Percent" xfId="2" builtinId="5"/>
    <cellStyle name="QC2A2FNCGYR+EH9aJW1D9Khc6nfqW5RyHE83c+x6wSw=-~YiIXmgZJSAE/7mUi1LmD4g==" xfId="24" xr:uid="{00000000-0005-0000-0000-000014000000}"/>
    <cellStyle name="s8NewvdksK//30eqfxEIzB9UeTry2e8ugCblbCd+64o=-~VyAWL4ISfb4DasfkIhSssw==" xfId="13" xr:uid="{00000000-0005-0000-0000-000015000000}"/>
    <cellStyle name="StI4Y5Oiw6QRi7rmBgblvTCkRY0+KyoR1zlQ1kyvG/o=-~sHi2uMAQWMaHWR3iZzVUeA==" xfId="21" xr:uid="{00000000-0005-0000-0000-000016000000}"/>
    <cellStyle name="t24X2lrTACMKuOb5WuAvXQb6eBcsznjwd3Dp5Aowg2g=-~4zUeZns27klZh1QIAUCYhg==" xfId="15" xr:uid="{00000000-0005-0000-0000-000017000000}"/>
    <cellStyle name="wtveoMMgQ4lnszCPU5gYJ+uDSrtnuAxbvwTacnlLpZM=-~jOG8afMrQ6DUZrJIqQhOFw==" xfId="26" xr:uid="{00000000-0005-0000-0000-000018000000}"/>
    <cellStyle name="XYjBDmNg/I/BUWZeOPhj8rt2SO/QmCxzh7YYFD9TQHA=-~ok5PwBICNYIwjpY9rwGTpA==" xfId="18" xr:uid="{00000000-0005-0000-0000-000019000000}"/>
    <cellStyle name="YgHWwHLEWDagJQUjAyXYhGqpSyLnTCcfFNjFnOMA4bc=-~SfLNNOEoN5YOrhS/S1uJGA==" xfId="9" xr:uid="{00000000-0005-0000-0000-00001A000000}"/>
    <cellStyle name="YXkbsNGR7Q2XbtSPjl9o4AvtKiCYHDk+2uPnnQZnQcU=-~AQUtaIzrm6kfayPC5vgLxA==" xfId="20" xr:uid="{00000000-0005-0000-0000-00001B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50"/>
      </font>
      <fill>
        <patternFill>
          <bgColor rgb="FFFFC7CE"/>
        </patternFill>
      </fill>
    </dxf>
    <dxf>
      <font>
        <color rgb="FF00B050"/>
      </font>
      <fill>
        <patternFill patternType="none">
          <fgColor auto="1"/>
          <bgColor auto="1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A21A27"/>
      <color rgb="FFA2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Cost-Volume-Profit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'Break-Even Analysis'!$H$3:$H$5</c:f>
              <c:strCache>
                <c:ptCount val="3"/>
                <c:pt idx="0">
                  <c:v> Expenses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'Break-Even Analysis'!$G$6:$G$15</c:f>
              <c:numCache>
                <c:formatCode>General</c:formatCode>
                <c:ptCount val="10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</c:numCache>
            </c:numRef>
          </c:cat>
          <c:val>
            <c:numRef>
              <c:f>'Break-Even Analysis'!$H$6:$H$15</c:f>
              <c:numCache>
                <c:formatCode>_("$"* #,##0_);_("$"* \(#,##0\);_("$"* "-"??_);_(@_)</c:formatCode>
                <c:ptCount val="10"/>
                <c:pt idx="0">
                  <c:v>43087</c:v>
                </c:pt>
                <c:pt idx="1">
                  <c:v>43087</c:v>
                </c:pt>
                <c:pt idx="2">
                  <c:v>43087</c:v>
                </c:pt>
                <c:pt idx="3">
                  <c:v>43087</c:v>
                </c:pt>
                <c:pt idx="4">
                  <c:v>43087</c:v>
                </c:pt>
                <c:pt idx="5">
                  <c:v>43087</c:v>
                </c:pt>
                <c:pt idx="6">
                  <c:v>43087</c:v>
                </c:pt>
                <c:pt idx="7">
                  <c:v>43087</c:v>
                </c:pt>
                <c:pt idx="8">
                  <c:v>43087</c:v>
                </c:pt>
                <c:pt idx="9">
                  <c:v>43087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1-FE4F-9553-B96FDBCF5B12}"/>
            </c:ext>
          </c:extLst>
        </c:ser>
        <c:ser>
          <c:idx val="1"/>
          <c:order val="1"/>
          <c:tx>
            <c:strRef>
              <c:f>'Break-Even Analysis'!$I$3:$I$5</c:f>
              <c:strCache>
                <c:ptCount val="3"/>
                <c:pt idx="0">
                  <c:v> Revenue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'Break-Even Analysis'!$G$6:$G$15</c:f>
              <c:numCache>
                <c:formatCode>General</c:formatCode>
                <c:ptCount val="10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</c:numCache>
            </c:numRef>
          </c:cat>
          <c:val>
            <c:numRef>
              <c:f>'Break-Even Analysis'!$I$6:$I$15</c:f>
              <c:numCache>
                <c:formatCode>_("$"* #,##0_);_("$"* \(#,##0\);_("$"* "-"??_);_(@_)</c:formatCode>
                <c:ptCount val="10"/>
                <c:pt idx="0">
                  <c:v>40000</c:v>
                </c:pt>
                <c:pt idx="1">
                  <c:v>41500</c:v>
                </c:pt>
                <c:pt idx="2">
                  <c:v>43000</c:v>
                </c:pt>
                <c:pt idx="3">
                  <c:v>44500</c:v>
                </c:pt>
                <c:pt idx="4">
                  <c:v>46000</c:v>
                </c:pt>
                <c:pt idx="5">
                  <c:v>47500</c:v>
                </c:pt>
                <c:pt idx="6">
                  <c:v>49000</c:v>
                </c:pt>
                <c:pt idx="7">
                  <c:v>50500</c:v>
                </c:pt>
                <c:pt idx="8">
                  <c:v>52000</c:v>
                </c:pt>
                <c:pt idx="9">
                  <c:v>53500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1-FE4F-9553-B96FDBCF5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280624"/>
        <c:axId val="1871597040"/>
      </c:lineChart>
      <c:catAx>
        <c:axId val="189728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</a:t>
                </a:r>
                <a:r>
                  <a:rPr lang="en-US" baseline="0"/>
                  <a:t>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97040"/>
        <c:crosses val="autoZero"/>
        <c:auto val="1"/>
        <c:lblAlgn val="ctr"/>
        <c:lblOffset val="100"/>
        <c:noMultiLvlLbl val="0"/>
      </c:catAx>
      <c:valAx>
        <c:axId val="18715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8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D$5" max="100" min="60" page="10" val="1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4</xdr:row>
          <xdr:rowOff>12700</xdr:rowOff>
        </xdr:from>
        <xdr:to>
          <xdr:col>4</xdr:col>
          <xdr:colOff>647700</xdr:colOff>
          <xdr:row>17</xdr:row>
          <xdr:rowOff>177800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0</xdr:colOff>
      <xdr:row>16</xdr:row>
      <xdr:rowOff>12700</xdr:rowOff>
    </xdr:from>
    <xdr:to>
      <xdr:col>11</xdr:col>
      <xdr:colOff>520700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O28" sqref="O28"/>
    </sheetView>
  </sheetViews>
  <sheetFormatPr baseColWidth="10" defaultColWidth="8.83203125" defaultRowHeight="15"/>
  <cols>
    <col min="1" max="1" width="21.83203125" bestFit="1" customWidth="1"/>
    <col min="2" max="2" width="31.33203125" bestFit="1" customWidth="1"/>
    <col min="3" max="3" width="6.6640625" bestFit="1" customWidth="1"/>
    <col min="4" max="4" width="11.5" customWidth="1"/>
    <col min="6" max="6" width="5.5" customWidth="1"/>
    <col min="7" max="7" width="5.1640625" customWidth="1"/>
    <col min="8" max="8" width="10.6640625" bestFit="1" customWidth="1"/>
    <col min="9" max="9" width="10.33203125" bestFit="1" customWidth="1"/>
    <col min="10" max="10" width="12.6640625" bestFit="1" customWidth="1"/>
  </cols>
  <sheetData>
    <row r="1" spans="1:10" ht="26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6">
      <c r="A3" s="2" t="s">
        <v>0</v>
      </c>
      <c r="B3" s="3"/>
      <c r="C3" s="3"/>
      <c r="D3" s="4"/>
      <c r="E3" s="3"/>
      <c r="F3" s="3"/>
      <c r="H3" s="5" t="s">
        <v>2</v>
      </c>
      <c r="I3" s="5" t="s">
        <v>0</v>
      </c>
      <c r="J3" s="5" t="s">
        <v>3</v>
      </c>
    </row>
    <row r="4" spans="1:10" ht="16">
      <c r="A4" s="2"/>
      <c r="B4" s="27" t="s">
        <v>22</v>
      </c>
      <c r="C4" s="3"/>
      <c r="D4" s="4">
        <v>34000</v>
      </c>
      <c r="E4" s="3"/>
      <c r="F4" s="3"/>
      <c r="H4" s="5"/>
      <c r="I4" s="5"/>
      <c r="J4" s="5"/>
    </row>
    <row r="5" spans="1:10" ht="16">
      <c r="A5" s="6"/>
      <c r="B5" s="27" t="s">
        <v>18</v>
      </c>
      <c r="C5" s="3"/>
      <c r="D5" s="28">
        <v>520</v>
      </c>
      <c r="E5" s="4"/>
      <c r="F5" s="4"/>
      <c r="H5" s="20">
        <f>D19</f>
        <v>43087</v>
      </c>
      <c r="I5" s="20">
        <f>D7</f>
        <v>49600</v>
      </c>
      <c r="J5" s="20">
        <f>D20</f>
        <v>6513</v>
      </c>
    </row>
    <row r="6" spans="1:10" ht="16">
      <c r="A6" s="3"/>
      <c r="B6" s="27" t="s">
        <v>17</v>
      </c>
      <c r="C6" s="3"/>
      <c r="D6" s="8">
        <v>30</v>
      </c>
      <c r="E6" s="4"/>
      <c r="F6" s="23" t="s">
        <v>1</v>
      </c>
      <c r="G6" s="1">
        <v>200</v>
      </c>
      <c r="H6" s="9">
        <f t="dataTable" ref="H6:J15" dt2D="0" dtr="0" r1="D5"/>
        <v>43087</v>
      </c>
      <c r="I6" s="9">
        <v>40000</v>
      </c>
      <c r="J6" s="9">
        <v>-3087</v>
      </c>
    </row>
    <row r="7" spans="1:10" ht="16">
      <c r="A7" s="3"/>
      <c r="B7" s="3" t="s">
        <v>5</v>
      </c>
      <c r="C7" s="3"/>
      <c r="D7" s="10">
        <f>(D5*D6)+D4</f>
        <v>49600</v>
      </c>
      <c r="E7" s="4"/>
      <c r="F7" s="23"/>
      <c r="G7" s="1">
        <v>250</v>
      </c>
      <c r="H7" s="9">
        <v>43087</v>
      </c>
      <c r="I7" s="9">
        <v>41500</v>
      </c>
      <c r="J7" s="9">
        <v>-1587</v>
      </c>
    </row>
    <row r="8" spans="1:10" ht="16">
      <c r="A8" s="2" t="s">
        <v>2</v>
      </c>
      <c r="B8" s="3"/>
      <c r="C8" s="3"/>
      <c r="D8" s="11"/>
      <c r="E8" s="4"/>
      <c r="F8" s="23"/>
      <c r="G8" s="1">
        <v>300</v>
      </c>
      <c r="H8" s="9">
        <v>43087</v>
      </c>
      <c r="I8" s="9">
        <v>43000</v>
      </c>
      <c r="J8" s="9">
        <v>-87</v>
      </c>
    </row>
    <row r="9" spans="1:10" ht="16">
      <c r="A9" s="6" t="s">
        <v>6</v>
      </c>
      <c r="B9" s="3"/>
      <c r="C9" s="3"/>
      <c r="D9" s="10"/>
      <c r="E9" s="4"/>
      <c r="F9" s="23"/>
      <c r="G9" s="1">
        <v>350</v>
      </c>
      <c r="H9" s="9">
        <v>43087</v>
      </c>
      <c r="I9" s="9">
        <v>44500</v>
      </c>
      <c r="J9" s="9">
        <v>1413</v>
      </c>
    </row>
    <row r="10" spans="1:10" ht="16">
      <c r="A10" s="3"/>
      <c r="B10" s="27" t="s">
        <v>20</v>
      </c>
      <c r="C10" s="3"/>
      <c r="D10" s="10">
        <v>30469</v>
      </c>
      <c r="E10" s="4"/>
      <c r="F10" s="23"/>
      <c r="G10" s="1">
        <v>400</v>
      </c>
      <c r="H10" s="9">
        <v>43087</v>
      </c>
      <c r="I10" s="9">
        <v>46000</v>
      </c>
      <c r="J10" s="9">
        <v>2913</v>
      </c>
    </row>
    <row r="11" spans="1:10" ht="16">
      <c r="A11" s="3"/>
      <c r="B11" s="27" t="s">
        <v>21</v>
      </c>
      <c r="C11" s="3"/>
      <c r="D11" s="10">
        <v>790</v>
      </c>
      <c r="E11" s="4"/>
      <c r="F11" s="23"/>
      <c r="G11" s="1">
        <v>450</v>
      </c>
      <c r="H11" s="9">
        <v>43087</v>
      </c>
      <c r="I11" s="9">
        <v>47500</v>
      </c>
      <c r="J11" s="9">
        <v>4413</v>
      </c>
    </row>
    <row r="12" spans="1:10" ht="16">
      <c r="A12" s="3"/>
      <c r="B12" s="27" t="s">
        <v>19</v>
      </c>
      <c r="C12" s="3"/>
      <c r="D12" s="12">
        <v>500</v>
      </c>
      <c r="E12" s="4"/>
      <c r="F12" s="23"/>
      <c r="G12" s="1">
        <v>500</v>
      </c>
      <c r="H12" s="9">
        <v>43087</v>
      </c>
      <c r="I12" s="9">
        <v>49000</v>
      </c>
      <c r="J12" s="9">
        <v>5913</v>
      </c>
    </row>
    <row r="13" spans="1:10" ht="16">
      <c r="A13" s="3"/>
      <c r="B13" s="3" t="s">
        <v>7</v>
      </c>
      <c r="C13" s="3"/>
      <c r="D13" s="8">
        <v>328</v>
      </c>
      <c r="E13" s="4"/>
      <c r="F13" s="23"/>
      <c r="G13" s="1">
        <v>550</v>
      </c>
      <c r="H13" s="9">
        <v>43087</v>
      </c>
      <c r="I13" s="9">
        <v>50500</v>
      </c>
      <c r="J13" s="9">
        <v>7413</v>
      </c>
    </row>
    <row r="14" spans="1:10" ht="16">
      <c r="A14" s="13" t="s">
        <v>8</v>
      </c>
      <c r="B14" s="3"/>
      <c r="C14" s="3"/>
      <c r="D14" s="10">
        <f>SUM(D10:D13)</f>
        <v>32087</v>
      </c>
      <c r="E14" s="4"/>
      <c r="F14" s="23"/>
      <c r="G14" s="1">
        <v>600</v>
      </c>
      <c r="H14" s="9">
        <v>43087</v>
      </c>
      <c r="I14" s="9">
        <v>52000</v>
      </c>
      <c r="J14" s="9">
        <v>8913</v>
      </c>
    </row>
    <row r="15" spans="1:10" ht="16">
      <c r="A15" s="6" t="s">
        <v>9</v>
      </c>
      <c r="B15" s="3"/>
      <c r="C15" s="3"/>
      <c r="D15" s="10"/>
      <c r="E15" s="4"/>
      <c r="F15" s="23"/>
      <c r="G15" s="1">
        <v>650</v>
      </c>
      <c r="H15" s="9">
        <v>43087</v>
      </c>
      <c r="I15" s="9">
        <v>53500</v>
      </c>
      <c r="J15" s="9">
        <v>10413</v>
      </c>
    </row>
    <row r="16" spans="1:10" ht="16">
      <c r="A16" s="3"/>
      <c r="B16" s="27" t="s">
        <v>24</v>
      </c>
      <c r="C16" s="14"/>
      <c r="D16" s="10">
        <v>5000</v>
      </c>
      <c r="E16" s="4"/>
      <c r="F16" s="4"/>
      <c r="H16" s="9"/>
      <c r="I16" s="9"/>
      <c r="J16" s="9"/>
    </row>
    <row r="17" spans="1:6" ht="16">
      <c r="A17" s="3"/>
      <c r="B17" s="27" t="s">
        <v>23</v>
      </c>
      <c r="C17" s="11"/>
      <c r="D17" s="8">
        <v>6000</v>
      </c>
      <c r="E17" s="4"/>
      <c r="F17" s="4"/>
    </row>
    <row r="18" spans="1:6" ht="16">
      <c r="A18" s="13" t="s">
        <v>10</v>
      </c>
      <c r="B18" s="3"/>
      <c r="C18" s="3"/>
      <c r="D18" s="10">
        <f>SUM(D16:D17)</f>
        <v>11000</v>
      </c>
      <c r="E18" s="4"/>
      <c r="F18" s="4"/>
    </row>
    <row r="19" spans="1:6" ht="16">
      <c r="A19" s="2" t="s">
        <v>11</v>
      </c>
      <c r="B19" s="3"/>
      <c r="C19" s="3"/>
      <c r="D19" s="10">
        <f>SUM(D14+D18)</f>
        <v>43087</v>
      </c>
      <c r="E19" s="4"/>
      <c r="F19" s="4"/>
    </row>
    <row r="20" spans="1:6" ht="16">
      <c r="A20" s="2" t="s">
        <v>3</v>
      </c>
      <c r="B20" s="3"/>
      <c r="C20" s="3"/>
      <c r="D20" s="10">
        <f>D7-D19</f>
        <v>6513</v>
      </c>
      <c r="E20" s="4"/>
      <c r="F20" s="4"/>
    </row>
  </sheetData>
  <mergeCells count="3">
    <mergeCell ref="A1:J1"/>
    <mergeCell ref="A2:J2"/>
    <mergeCell ref="F6:F15"/>
  </mergeCells>
  <conditionalFormatting sqref="D20">
    <cfRule type="cellIs" dxfId="11" priority="1" operator="lessThan">
      <formula>0</formula>
    </cfRule>
    <cfRule type="cellIs" dxfId="10" priority="2" operator="greaterThan">
      <formula>0</formula>
    </cfRule>
    <cfRule type="cellIs" dxfId="9" priority="3" operator="greaterThan">
      <formula>0</formula>
    </cfRule>
    <cfRule type="cellIs" dxfId="8" priority="7" operator="lessThan">
      <formula>0</formula>
    </cfRule>
    <cfRule type="cellIs" dxfId="7" priority="8" operator="greaterThan">
      <formula>0</formula>
    </cfRule>
    <cfRule type="cellIs" dxfId="6" priority="9" operator="greaterThan">
      <formula>0</formula>
    </cfRule>
    <cfRule type="cellIs" dxfId="5" priority="10" operator="greaterThan">
      <formula>0</formula>
    </cfRule>
  </conditionalFormatting>
  <conditionalFormatting sqref="J6:J15">
    <cfRule type="cellIs" dxfId="4" priority="4" operator="lessThan">
      <formula>0</formula>
    </cfRule>
    <cfRule type="cellIs" dxfId="3" priority="5" operator="greaterThan">
      <formula>2000</formula>
    </cfRule>
    <cfRule type="cellIs" dxfId="2" priority="6" operator="greaterThan">
      <formula>0</formula>
    </cfRule>
  </conditionalFormatting>
  <pageMargins left="0.7" right="0.7" top="0.75" bottom="0.75" header="0.3" footer="0.3"/>
  <pageSetup orientation="portrait" r:id="rId1"/>
  <headerFooter>
    <oddFooter>&amp;L&amp;F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4</xdr:col>
                    <xdr:colOff>12700</xdr:colOff>
                    <xdr:row>4</xdr:row>
                    <xdr:rowOff>12700</xdr:rowOff>
                  </from>
                  <to>
                    <xdr:col>4</xdr:col>
                    <xdr:colOff>647700</xdr:colOff>
                    <xdr:row>17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N22" sqref="N22"/>
    </sheetView>
  </sheetViews>
  <sheetFormatPr baseColWidth="10" defaultColWidth="8.83203125" defaultRowHeight="15"/>
  <cols>
    <col min="1" max="1" width="16.83203125" customWidth="1"/>
    <col min="2" max="2" width="11.5" customWidth="1"/>
    <col min="4" max="4" width="3.6640625" bestFit="1" customWidth="1"/>
    <col min="5" max="5" width="7.1640625" bestFit="1" customWidth="1"/>
    <col min="6" max="12" width="10.1640625" bestFit="1" customWidth="1"/>
  </cols>
  <sheetData>
    <row r="1" spans="1:12" ht="16">
      <c r="A1" s="24" t="s">
        <v>25</v>
      </c>
      <c r="B1" s="24"/>
      <c r="D1" s="24" t="s">
        <v>13</v>
      </c>
      <c r="E1" s="24"/>
      <c r="F1" s="24"/>
      <c r="G1" s="24"/>
      <c r="H1" s="24"/>
      <c r="I1" s="24"/>
      <c r="J1" s="24"/>
      <c r="K1" s="24"/>
      <c r="L1" s="24"/>
    </row>
    <row r="2" spans="1:12" ht="16">
      <c r="A2" s="3" t="s">
        <v>4</v>
      </c>
      <c r="B2" s="7">
        <v>75</v>
      </c>
      <c r="E2" s="25" t="s">
        <v>14</v>
      </c>
      <c r="F2" s="25"/>
      <c r="G2" s="25"/>
      <c r="H2" s="25"/>
      <c r="I2" s="25"/>
      <c r="J2" s="25"/>
      <c r="K2" s="25"/>
      <c r="L2" s="25"/>
    </row>
    <row r="3" spans="1:12" ht="16">
      <c r="A3" s="3" t="s">
        <v>12</v>
      </c>
      <c r="B3" s="8">
        <v>150</v>
      </c>
      <c r="E3" s="18">
        <f>B7</f>
        <v>839.11999999999966</v>
      </c>
      <c r="F3" s="15">
        <v>120</v>
      </c>
      <c r="G3" s="15">
        <v>125</v>
      </c>
      <c r="H3" s="15">
        <v>130</v>
      </c>
      <c r="I3" s="15">
        <v>135</v>
      </c>
      <c r="J3" s="15">
        <v>140</v>
      </c>
      <c r="K3" s="15">
        <v>145</v>
      </c>
      <c r="L3" s="15">
        <v>150</v>
      </c>
    </row>
    <row r="4" spans="1:12" ht="16">
      <c r="A4" s="3" t="s">
        <v>5</v>
      </c>
      <c r="B4" s="10">
        <f>B2*B3</f>
        <v>11250</v>
      </c>
      <c r="D4" s="26" t="s">
        <v>1</v>
      </c>
      <c r="E4" s="17">
        <v>45</v>
      </c>
      <c r="F4" s="19">
        <f t="dataTable" ref="F4:L16" dt2D="1" dtr="1" r1="B3" r2="B2"/>
        <v>-5010.88</v>
      </c>
      <c r="G4" s="19">
        <v>-4785.88</v>
      </c>
      <c r="H4" s="19">
        <v>-4560.88</v>
      </c>
      <c r="I4" s="19">
        <v>-4335.88</v>
      </c>
      <c r="J4" s="19">
        <v>-4110.88</v>
      </c>
      <c r="K4" s="19">
        <v>-3885.88</v>
      </c>
      <c r="L4" s="19">
        <v>-3660.88</v>
      </c>
    </row>
    <row r="5" spans="1:12" ht="16">
      <c r="A5" s="1" t="s">
        <v>6</v>
      </c>
      <c r="B5" s="10">
        <v>9554.1</v>
      </c>
      <c r="D5" s="26"/>
      <c r="E5" s="17">
        <v>50</v>
      </c>
      <c r="F5" s="19">
        <v>-4410.88</v>
      </c>
      <c r="G5" s="19">
        <v>-4160.88</v>
      </c>
      <c r="H5" s="19">
        <v>-3910.88</v>
      </c>
      <c r="I5" s="19">
        <v>-3660.88</v>
      </c>
      <c r="J5" s="19">
        <v>-3410.88</v>
      </c>
      <c r="K5" s="19">
        <v>-3160.88</v>
      </c>
      <c r="L5" s="19">
        <v>-2910.88</v>
      </c>
    </row>
    <row r="6" spans="1:12" ht="16">
      <c r="A6" s="3" t="s">
        <v>9</v>
      </c>
      <c r="B6" s="10">
        <v>856.78</v>
      </c>
      <c r="D6" s="26"/>
      <c r="E6" s="16">
        <v>55</v>
      </c>
      <c r="F6" s="19">
        <v>-3810.88</v>
      </c>
      <c r="G6" s="19">
        <v>-3535.88</v>
      </c>
      <c r="H6" s="19">
        <v>-3260.88</v>
      </c>
      <c r="I6" s="19">
        <v>-2985.88</v>
      </c>
      <c r="J6" s="19">
        <v>-2710.88</v>
      </c>
      <c r="K6" s="19">
        <v>-2435.88</v>
      </c>
      <c r="L6" s="19">
        <v>-2160.88</v>
      </c>
    </row>
    <row r="7" spans="1:12" ht="16">
      <c r="A7" s="3" t="s">
        <v>3</v>
      </c>
      <c r="B7" s="10">
        <f>B4-B5-B6</f>
        <v>839.11999999999966</v>
      </c>
      <c r="D7" s="26"/>
      <c r="E7" s="17">
        <v>60</v>
      </c>
      <c r="F7" s="19">
        <v>-3210.88</v>
      </c>
      <c r="G7" s="19">
        <v>-2910.88</v>
      </c>
      <c r="H7" s="19">
        <v>-2610.88</v>
      </c>
      <c r="I7" s="19">
        <v>-2310.88</v>
      </c>
      <c r="J7" s="19">
        <v>-2010.8800000000003</v>
      </c>
      <c r="K7" s="19">
        <v>-1710.8800000000003</v>
      </c>
      <c r="L7" s="19">
        <v>-1410.8800000000003</v>
      </c>
    </row>
    <row r="8" spans="1:12">
      <c r="D8" s="26"/>
      <c r="E8" s="16">
        <v>65</v>
      </c>
      <c r="F8" s="19">
        <v>-2610.88</v>
      </c>
      <c r="G8" s="19">
        <v>-2285.88</v>
      </c>
      <c r="H8" s="19">
        <v>-1960.8800000000003</v>
      </c>
      <c r="I8" s="19">
        <v>-1635.8800000000003</v>
      </c>
      <c r="J8" s="19">
        <v>-1310.8800000000003</v>
      </c>
      <c r="K8" s="19">
        <v>-985.88000000000034</v>
      </c>
      <c r="L8" s="19">
        <v>-660.88000000000034</v>
      </c>
    </row>
    <row r="9" spans="1:12">
      <c r="D9" s="26"/>
      <c r="E9" s="17">
        <v>70</v>
      </c>
      <c r="F9" s="19">
        <v>-2010.8800000000003</v>
      </c>
      <c r="G9" s="19">
        <v>-1660.8800000000003</v>
      </c>
      <c r="H9" s="19">
        <v>-1310.8800000000003</v>
      </c>
      <c r="I9" s="19">
        <v>-960.88000000000034</v>
      </c>
      <c r="J9" s="19">
        <v>-610.88000000000034</v>
      </c>
      <c r="K9" s="19">
        <v>-260.88000000000034</v>
      </c>
      <c r="L9" s="19">
        <v>89.119999999999663</v>
      </c>
    </row>
    <row r="10" spans="1:12">
      <c r="D10" s="26"/>
      <c r="E10" s="16">
        <v>75</v>
      </c>
      <c r="F10" s="19">
        <v>-1410.8800000000003</v>
      </c>
      <c r="G10" s="19">
        <v>-1035.8800000000003</v>
      </c>
      <c r="H10" s="19">
        <v>-660.88000000000034</v>
      </c>
      <c r="I10" s="19">
        <v>-285.88000000000034</v>
      </c>
      <c r="J10" s="19">
        <v>89.119999999999663</v>
      </c>
      <c r="K10" s="19">
        <v>464.11999999999966</v>
      </c>
      <c r="L10" s="19">
        <v>839.11999999999966</v>
      </c>
    </row>
    <row r="11" spans="1:12">
      <c r="D11" s="26"/>
      <c r="E11" s="17">
        <v>80</v>
      </c>
      <c r="F11" s="19">
        <v>-810.88000000000034</v>
      </c>
      <c r="G11" s="19">
        <v>-410.88000000000034</v>
      </c>
      <c r="H11" s="19">
        <v>-10.880000000000337</v>
      </c>
      <c r="I11" s="19">
        <v>389.11999999999966</v>
      </c>
      <c r="J11" s="19">
        <v>789.11999999999966</v>
      </c>
      <c r="K11" s="19">
        <v>1189.1199999999997</v>
      </c>
      <c r="L11" s="19">
        <v>1589.1199999999997</v>
      </c>
    </row>
    <row r="12" spans="1:12">
      <c r="D12" s="26"/>
      <c r="E12" s="16">
        <v>85</v>
      </c>
      <c r="F12" s="19">
        <v>-210.88000000000034</v>
      </c>
      <c r="G12" s="19">
        <v>214.11999999999966</v>
      </c>
      <c r="H12" s="19">
        <v>639.11999999999966</v>
      </c>
      <c r="I12" s="19">
        <v>1064.1199999999997</v>
      </c>
      <c r="J12" s="19">
        <v>1489.1199999999997</v>
      </c>
      <c r="K12" s="19">
        <v>1914.1199999999997</v>
      </c>
      <c r="L12" s="19">
        <v>2339.12</v>
      </c>
    </row>
    <row r="13" spans="1:12">
      <c r="D13" s="26"/>
      <c r="E13" s="17">
        <v>90</v>
      </c>
      <c r="F13" s="19">
        <v>389.11999999999966</v>
      </c>
      <c r="G13" s="19">
        <v>839.11999999999966</v>
      </c>
      <c r="H13" s="19">
        <v>1289.1199999999997</v>
      </c>
      <c r="I13" s="19">
        <v>1739.1199999999997</v>
      </c>
      <c r="J13" s="19">
        <v>2189.12</v>
      </c>
      <c r="K13" s="19">
        <v>2639.12</v>
      </c>
      <c r="L13" s="19">
        <v>3089.12</v>
      </c>
    </row>
    <row r="14" spans="1:12">
      <c r="D14" s="26"/>
      <c r="E14" s="16">
        <v>95</v>
      </c>
      <c r="F14" s="19">
        <v>989.11999999999966</v>
      </c>
      <c r="G14" s="19">
        <v>1464.1199999999997</v>
      </c>
      <c r="H14" s="19">
        <v>1939.1199999999997</v>
      </c>
      <c r="I14" s="19">
        <v>2414.12</v>
      </c>
      <c r="J14" s="19">
        <v>2889.12</v>
      </c>
      <c r="K14" s="19">
        <v>3364.12</v>
      </c>
      <c r="L14" s="19">
        <v>3839.12</v>
      </c>
    </row>
    <row r="15" spans="1:12">
      <c r="D15" s="26"/>
      <c r="E15" s="17">
        <v>100</v>
      </c>
      <c r="F15" s="19">
        <v>1589.1199999999997</v>
      </c>
      <c r="G15" s="19">
        <v>2089.12</v>
      </c>
      <c r="H15" s="19">
        <v>2589.12</v>
      </c>
      <c r="I15" s="19">
        <v>3089.12</v>
      </c>
      <c r="J15" s="19">
        <v>3589.12</v>
      </c>
      <c r="K15" s="19">
        <v>4089.12</v>
      </c>
      <c r="L15" s="19">
        <v>4589.12</v>
      </c>
    </row>
    <row r="16" spans="1:12">
      <c r="D16" s="26"/>
      <c r="E16" s="16">
        <v>105</v>
      </c>
      <c r="F16" s="19">
        <v>2189.12</v>
      </c>
      <c r="G16" s="19">
        <v>2714.12</v>
      </c>
      <c r="H16" s="19">
        <v>3239.12</v>
      </c>
      <c r="I16" s="19">
        <v>3764.12</v>
      </c>
      <c r="J16" s="19">
        <v>4289.12</v>
      </c>
      <c r="K16" s="19">
        <v>4814.12</v>
      </c>
      <c r="L16" s="19">
        <v>5339.12</v>
      </c>
    </row>
  </sheetData>
  <mergeCells count="4">
    <mergeCell ref="A1:B1"/>
    <mergeCell ref="D1:L1"/>
    <mergeCell ref="E2:L2"/>
    <mergeCell ref="D4:D16"/>
  </mergeCells>
  <conditionalFormatting sqref="F4:L16">
    <cfRule type="cellIs" dxfId="1" priority="1" operator="greaterThan">
      <formula>3500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5kiFF43vYWsY59uXs2pzf6NwV+dnDSyvXtq8ZVy9eI0=-~ErnxR31fdqkfhvwEHj557A==</id>
</project>
</file>

<file path=customXml/itemProps1.xml><?xml version="1.0" encoding="utf-8"?>
<ds:datastoreItem xmlns:ds="http://schemas.openxmlformats.org/officeDocument/2006/customXml" ds:itemID="{1402C8D3-E699-DA44-BEAF-202063BE0A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Break-Even Analysis</vt:lpstr>
      <vt:lpstr>FeesAndDemand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Microsoft Office User</cp:lastModifiedBy>
  <dcterms:created xsi:type="dcterms:W3CDTF">2012-11-16T13:43:25Z</dcterms:created>
  <dcterms:modified xsi:type="dcterms:W3CDTF">2020-05-02T01:37:58Z</dcterms:modified>
</cp:coreProperties>
</file>