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as\Downloads\"/>
    </mc:Choice>
  </mc:AlternateContent>
  <xr:revisionPtr revIDLastSave="0" documentId="13_ncr:1_{002B134C-E3E4-44C7-8395-67A23C4ADA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6 months sales" sheetId="5" r:id="rId1"/>
    <sheet name="Chairs models sold per month" sheetId="6" r:id="rId2"/>
    <sheet name="Sales Data" sheetId="2" r:id="rId3"/>
    <sheet name="Customer Info" sheetId="3" r:id="rId4"/>
  </sheets>
  <calcPr calcId="191028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<sst xmlns="http://schemas.openxmlformats.org/spreadsheetml/2006/main" count="557" uniqueCount="94">
  <si>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</si>
  <si>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</si>
  <si>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</si>
  <si>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</si>
  <si>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</si>
  <si>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</si>
  <si>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</si>
  <si>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</si>
  <si>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</si>
  <si>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</si>
  <si>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</si>
  <si>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</si>
  <si>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</si>
  <si>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</si>
  <si>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</si>
  <si>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</si>
  <si>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</si>
  <si>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</si>
  <si>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</si>
  <si>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</si>
  <si>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</si>
  <si>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</si>
  <si>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</si>
  <si>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</si>
  <si>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</si>
  <si>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</si>
  <si>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</si>
  <si>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</si>
  <si>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</si>
  <si>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</si>
  <si>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</si>
  <si>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</si>
  <si>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</si>
  <si>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</si>
  <si>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</si>
  <si>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</si>
  <si>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</si>
  <si>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</si>
  <si>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</si>
  <si>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</si>
  <si>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</si>
  <si>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</si>
  <si>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</si>
  <si>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</si>
  <si>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</si>
  <si>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</si>
  <si>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</si>
  <si>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</si>
  <si>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</si>
  <si>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</si>
  <si>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</si>
  <si>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</si>
  <si>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</si>
  <si>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</si>
  <si>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</si>
  <si>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</si>
  <si>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</si>
  <si>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</si>
  <si>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</si>
  <si>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</si>
  <si>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</si>
  <si>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</si>
  <si>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</si>
  <si>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</si>
  <si>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</si>
  <si>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</si>
  <si>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</si>
  <si>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</si>
  <si>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</si>
  <si>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</si>
  <si>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</si>
  <si>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</si>
  <si>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</si>
  <si>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</si>
  <si>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</si>
  <si>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</si>
  <si>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</si>
  <si>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</si>
  <si>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</si>
  <si>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</si>
  <si>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</si>
  <si>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</si>
  <si>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</si>
  <si>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</si>
  <si>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</si>
  <si>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</si>
  <si>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</si>
  <si>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</si>
  <si>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</si>
  <si>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Sum of Final Price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</si>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</sst>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lasi Akula" refreshedDate="45146.636929976848" createdVersion="8" refreshedVersion="8" minRefreshableVersion="3" recordCount="80" xr:uid="{2E24CB67-6DC9-4A7E-8E46-5F992072D2AF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0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s v="North"/>
    <n v="132"/>
    <s v="Bankia"/>
    <x v="0"/>
    <x v="0"/>
    <s v="black"/>
    <s v="F2248bl"/>
    <n v="15"/>
    <n v="235"/>
    <n v="3525"/>
    <s v="N"/>
    <n v="3525"/>
  </r>
  <r>
    <n v="2"/>
    <d v="2020-01-06T00:00:00"/>
    <x v="0"/>
    <s v="Amy Brown"/>
    <s v="West"/>
    <n v="144"/>
    <s v="Affinity"/>
    <x v="1"/>
    <x v="1"/>
    <s v="red"/>
    <s v="U2683rd"/>
    <n v="22"/>
    <n v="260"/>
    <n v="5720"/>
    <s v="Y"/>
    <n v="5434"/>
  </r>
  <r>
    <n v="3"/>
    <d v="2020-01-09T00:00:00"/>
    <x v="0"/>
    <s v="Sara Davis"/>
    <s v="West"/>
    <n v="136"/>
    <s v="Telmark"/>
    <x v="2"/>
    <x v="2"/>
    <s v="black"/>
    <s v="E2376bl"/>
    <n v="16"/>
    <n v="350"/>
    <n v="5600"/>
    <s v="N"/>
    <n v="5600"/>
  </r>
  <r>
    <n v="4"/>
    <d v="2020-01-12T00:00:00"/>
    <x v="0"/>
    <s v="Marc Williams"/>
    <s v="South"/>
    <n v="144"/>
    <s v="Affinity"/>
    <x v="1"/>
    <x v="0"/>
    <s v="brown"/>
    <s v="F2248br"/>
    <n v="30"/>
    <n v="235"/>
    <n v="7050"/>
    <s v="Y"/>
    <n v="6697.5"/>
  </r>
  <r>
    <n v="5"/>
    <d v="2020-01-12T00:00:00"/>
    <x v="0"/>
    <s v="Eric Jones"/>
    <s v="North"/>
    <n v="166"/>
    <s v="Port Royale"/>
    <x v="3"/>
    <x v="3"/>
    <s v="gray"/>
    <s v="V2944gr"/>
    <n v="32"/>
    <n v="295"/>
    <n v="9440"/>
    <s v="Y"/>
    <n v="8968"/>
  </r>
  <r>
    <n v="6"/>
    <d v="2020-01-15T00:00:00"/>
    <x v="0"/>
    <s v="Stacy Peters"/>
    <s v="North"/>
    <n v="136"/>
    <s v="Telmark"/>
    <x v="2"/>
    <x v="2"/>
    <s v="brown"/>
    <s v="E2376br"/>
    <n v="14"/>
    <n v="350"/>
    <n v="4900"/>
    <s v="N"/>
    <n v="4900"/>
  </r>
  <r>
    <n v="7"/>
    <d v="2020-01-18T00:00:00"/>
    <x v="0"/>
    <s v="David Garcia"/>
    <s v="South"/>
    <n v="152"/>
    <s v="Secspace"/>
    <x v="4"/>
    <x v="4"/>
    <s v="white"/>
    <s v="C2699wh"/>
    <n v="8"/>
    <n v="375"/>
    <n v="3000"/>
    <s v="N"/>
    <n v="3000"/>
  </r>
  <r>
    <n v="8"/>
    <d v="2020-01-22T00:00:00"/>
    <x v="0"/>
    <s v="Amy Brown"/>
    <s v="West"/>
    <n v="132"/>
    <s v="Bankia"/>
    <x v="0"/>
    <x v="0"/>
    <s v="brown"/>
    <s v="F2248br"/>
    <n v="22"/>
    <n v="235"/>
    <n v="5170"/>
    <s v="Y"/>
    <n v="4911.5"/>
  </r>
  <r>
    <n v="9"/>
    <d v="2020-01-22T00:00:00"/>
    <x v="0"/>
    <s v="Sara Davis"/>
    <s v="West"/>
    <n v="136"/>
    <s v="Telmark"/>
    <x v="2"/>
    <x v="1"/>
    <s v="brown"/>
    <s v="U2683br"/>
    <n v="40"/>
    <n v="260"/>
    <n v="10400"/>
    <s v="Y"/>
    <n v="9880"/>
  </r>
  <r>
    <n v="10"/>
    <d v="2020-01-26T00:00:00"/>
    <x v="0"/>
    <s v="Eric Jones"/>
    <s v="North"/>
    <n v="166"/>
    <s v="Port Royale"/>
    <x v="3"/>
    <x v="2"/>
    <s v="black"/>
    <s v="E2376bl"/>
    <n v="25"/>
    <n v="350"/>
    <n v="8750"/>
    <s v="Y"/>
    <n v="8312.5"/>
  </r>
  <r>
    <n v="11"/>
    <d v="2020-01-28T00:00:00"/>
    <x v="0"/>
    <s v="David Garcia"/>
    <s v="South"/>
    <n v="157"/>
    <s v="MarkPlus"/>
    <x v="5"/>
    <x v="2"/>
    <s v="black"/>
    <s v="E2376bl"/>
    <n v="33"/>
    <n v="350"/>
    <n v="11550"/>
    <s v="Y"/>
    <n v="10972.5"/>
  </r>
  <r>
    <n v="12"/>
    <d v="2020-02-04T00:00:00"/>
    <x v="1"/>
    <s v="Marc Williams"/>
    <s v="South"/>
    <n v="178"/>
    <s v="Vento"/>
    <x v="6"/>
    <x v="3"/>
    <s v="white"/>
    <s v="V2944wh"/>
    <n v="15"/>
    <n v="295"/>
    <n v="4425"/>
    <s v="N"/>
    <n v="4425"/>
  </r>
  <r>
    <n v="13"/>
    <d v="2020-02-07T00:00:00"/>
    <x v="1"/>
    <s v="Eric Jones"/>
    <s v="North"/>
    <n v="180"/>
    <s v="Milago"/>
    <x v="7"/>
    <x v="4"/>
    <s v="gray"/>
    <s v="C2699gr"/>
    <n v="10"/>
    <n v="375"/>
    <n v="3750"/>
    <s v="N"/>
    <n v="3750"/>
  </r>
  <r>
    <n v="14"/>
    <d v="2020-02-08T00:00:00"/>
    <x v="1"/>
    <s v="Emily Moore"/>
    <s v="West"/>
    <n v="132"/>
    <s v="Bankia"/>
    <x v="0"/>
    <x v="1"/>
    <s v="brown"/>
    <s v="U2683br"/>
    <n v="45"/>
    <n v="260"/>
    <n v="11700"/>
    <s v="Y"/>
    <n v="11115"/>
  </r>
  <r>
    <n v="15"/>
    <d v="2020-02-10T00:00:00"/>
    <x v="1"/>
    <s v="Amy Brown"/>
    <s v="West"/>
    <n v="180"/>
    <s v="Milago"/>
    <x v="7"/>
    <x v="2"/>
    <s v="white"/>
    <s v="E2376wh"/>
    <n v="32"/>
    <n v="350"/>
    <n v="11200"/>
    <s v="Y"/>
    <n v="10640"/>
  </r>
  <r>
    <n v="16"/>
    <d v="2020-02-12T00:00:00"/>
    <x v="1"/>
    <s v="Marc Williams"/>
    <s v="South"/>
    <n v="166"/>
    <s v="Port Royale"/>
    <x v="3"/>
    <x v="2"/>
    <s v="black"/>
    <s v="E2376bl"/>
    <n v="28"/>
    <n v="350"/>
    <n v="9800"/>
    <s v="Y"/>
    <n v="9310"/>
  </r>
  <r>
    <n v="17"/>
    <d v="2020-02-14T00:00:00"/>
    <x v="1"/>
    <s v="Sara Davis"/>
    <s v="West"/>
    <n v="162"/>
    <s v="Cruise"/>
    <x v="8"/>
    <x v="5"/>
    <s v="red"/>
    <s v="A2258rd"/>
    <n v="10"/>
    <n v="220"/>
    <n v="2200"/>
    <s v="N"/>
    <n v="2200"/>
  </r>
  <r>
    <n v="18"/>
    <d v="2020-02-15T00:00:00"/>
    <x v="1"/>
    <s v="Eric Jones"/>
    <s v="North"/>
    <n v="136"/>
    <s v="Telmark"/>
    <x v="2"/>
    <x v="1"/>
    <s v="brown"/>
    <s v="U2683br"/>
    <n v="16"/>
    <n v="260"/>
    <n v="4160"/>
    <s v="N"/>
    <n v="4160"/>
  </r>
  <r>
    <n v="19"/>
    <d v="2020-02-19T00:00:00"/>
    <x v="1"/>
    <s v="David Garcia"/>
    <s v="South"/>
    <n v="132"/>
    <s v="Bankia"/>
    <x v="0"/>
    <x v="0"/>
    <s v="brown"/>
    <s v="F2248br"/>
    <n v="35"/>
    <n v="235"/>
    <n v="8225"/>
    <s v="Y"/>
    <n v="7813.75"/>
  </r>
  <r>
    <n v="20"/>
    <d v="2020-02-21T00:00:00"/>
    <x v="1"/>
    <s v="Amy Brown"/>
    <s v="West"/>
    <n v="132"/>
    <s v="Bankia"/>
    <x v="0"/>
    <x v="3"/>
    <s v="black"/>
    <s v="V2944bl"/>
    <n v="12"/>
    <n v="295"/>
    <n v="3540"/>
    <s v="N"/>
    <n v="3540"/>
  </r>
  <r>
    <n v="21"/>
    <d v="2020-02-26T00:00:00"/>
    <x v="1"/>
    <s v="Marc Williams"/>
    <s v="South"/>
    <n v="136"/>
    <s v="Telmark"/>
    <x v="2"/>
    <x v="4"/>
    <s v="gray"/>
    <s v="C2699gr"/>
    <n v="40"/>
    <n v="375"/>
    <n v="15000"/>
    <s v="Y"/>
    <n v="14250"/>
  </r>
  <r>
    <n v="22"/>
    <d v="2020-02-28T00:00:00"/>
    <x v="1"/>
    <s v="Stacy Peters"/>
    <s v="North"/>
    <n v="144"/>
    <s v="Affinity"/>
    <x v="1"/>
    <x v="2"/>
    <s v="brown"/>
    <s v="E2376br"/>
    <n v="10"/>
    <n v="350"/>
    <n v="3500"/>
    <s v="N"/>
    <n v="3500"/>
  </r>
  <r>
    <n v="23"/>
    <d v="2020-03-01T00:00:00"/>
    <x v="2"/>
    <s v="Sara Davis"/>
    <s v="West"/>
    <n v="132"/>
    <s v="Bankia"/>
    <x v="0"/>
    <x v="4"/>
    <s v="black"/>
    <s v="C2699bl"/>
    <n v="25"/>
    <n v="375"/>
    <n v="9375"/>
    <s v="Y"/>
    <n v="8906.25"/>
  </r>
  <r>
    <n v="24"/>
    <d v="2020-03-04T00:00:00"/>
    <x v="2"/>
    <s v="Emily Moore"/>
    <s v="West"/>
    <n v="162"/>
    <s v="Cruise"/>
    <x v="8"/>
    <x v="1"/>
    <s v="black"/>
    <s v="U2683bl"/>
    <n v="50"/>
    <n v="260"/>
    <n v="13000"/>
    <s v="Y"/>
    <n v="12350"/>
  </r>
  <r>
    <n v="25"/>
    <d v="2020-03-07T00:00:00"/>
    <x v="2"/>
    <s v="Amy Brown"/>
    <s v="West"/>
    <n v="180"/>
    <s v="Milago"/>
    <x v="7"/>
    <x v="0"/>
    <s v="white"/>
    <s v="F2248wh"/>
    <n v="22"/>
    <n v="235"/>
    <n v="5170"/>
    <s v="Y"/>
    <n v="4911.5"/>
  </r>
  <r>
    <n v="26"/>
    <d v="2020-03-09T00:00:00"/>
    <x v="2"/>
    <s v="Eric Jones"/>
    <s v="North"/>
    <n v="144"/>
    <s v="Affinity"/>
    <x v="1"/>
    <x v="3"/>
    <s v="brown"/>
    <s v="V2944br"/>
    <n v="15"/>
    <n v="295"/>
    <n v="4425"/>
    <s v="N"/>
    <n v="4425"/>
  </r>
  <r>
    <n v="27"/>
    <d v="2020-03-11T00:00:00"/>
    <x v="2"/>
    <s v="Stacy Peters"/>
    <s v="North"/>
    <n v="166"/>
    <s v="Port Royale"/>
    <x v="3"/>
    <x v="5"/>
    <s v="white"/>
    <s v="A2258wh"/>
    <n v="10"/>
    <n v="220"/>
    <n v="2200"/>
    <s v="N"/>
    <n v="2200"/>
  </r>
  <r>
    <n v="28"/>
    <d v="2020-03-12T00:00:00"/>
    <x v="2"/>
    <s v="Marc Williams"/>
    <s v="South"/>
    <n v="178"/>
    <s v="Vento"/>
    <x v="6"/>
    <x v="2"/>
    <s v="black"/>
    <s v="E2376bl"/>
    <n v="20"/>
    <n v="350"/>
    <n v="7000"/>
    <s v="Y"/>
    <n v="6650"/>
  </r>
  <r>
    <n v="29"/>
    <d v="2020-03-14T00:00:00"/>
    <x v="2"/>
    <s v="Emily Moore"/>
    <s v="West"/>
    <n v="157"/>
    <s v="MarkPlus"/>
    <x v="5"/>
    <x v="0"/>
    <s v="gray"/>
    <s v="F2248gr"/>
    <n v="14"/>
    <n v="235"/>
    <n v="3290"/>
    <s v="N"/>
    <n v="3290"/>
  </r>
  <r>
    <n v="30"/>
    <d v="2020-03-18T00:00:00"/>
    <x v="2"/>
    <s v="Amy Brown"/>
    <s v="West"/>
    <n v="152"/>
    <s v="Secspace"/>
    <x v="4"/>
    <x v="5"/>
    <s v="gray"/>
    <s v="A2258gr"/>
    <n v="28"/>
    <n v="220"/>
    <n v="6160"/>
    <s v="Y"/>
    <n v="5852"/>
  </r>
  <r>
    <n v="31"/>
    <d v="2020-03-23T00:00:00"/>
    <x v="2"/>
    <s v="Emily Moore"/>
    <s v="West"/>
    <n v="162"/>
    <s v="Cruise"/>
    <x v="8"/>
    <x v="0"/>
    <s v="black"/>
    <s v="F2248bl"/>
    <n v="12"/>
    <n v="235"/>
    <n v="2820"/>
    <s v="N"/>
    <n v="2820"/>
  </r>
  <r>
    <n v="32"/>
    <d v="2020-03-24T00:00:00"/>
    <x v="2"/>
    <s v="Eric Jones"/>
    <s v="North"/>
    <n v="180"/>
    <s v="Milago"/>
    <x v="7"/>
    <x v="3"/>
    <s v="white"/>
    <s v="V2944wh"/>
    <n v="35"/>
    <n v="295"/>
    <n v="10325"/>
    <s v="Y"/>
    <n v="9808.75"/>
  </r>
  <r>
    <n v="33"/>
    <d v="2020-03-26T00:00:00"/>
    <x v="2"/>
    <s v="Marc Williams"/>
    <s v="South"/>
    <n v="178"/>
    <s v="Vento"/>
    <x v="6"/>
    <x v="4"/>
    <s v="white"/>
    <s v="C2699wh"/>
    <n v="20"/>
    <n v="375"/>
    <n v="7500"/>
    <s v="Y"/>
    <n v="7125"/>
  </r>
  <r>
    <n v="34"/>
    <d v="2020-03-28T00:00:00"/>
    <x v="2"/>
    <s v="Stacy Peters"/>
    <s v="North"/>
    <n v="152"/>
    <s v="Secspace"/>
    <x v="4"/>
    <x v="5"/>
    <s v="gray"/>
    <s v="A2258gr"/>
    <n v="45"/>
    <n v="220"/>
    <n v="9900"/>
    <s v="Y"/>
    <n v="9405"/>
  </r>
  <r>
    <n v="35"/>
    <d v="2020-04-02T00:00:00"/>
    <x v="3"/>
    <s v="Amy Brown"/>
    <s v="West"/>
    <n v="136"/>
    <s v="Telmark"/>
    <x v="2"/>
    <x v="4"/>
    <s v="black"/>
    <s v="C2699bl"/>
    <n v="15"/>
    <n v="375"/>
    <n v="5625"/>
    <s v="N"/>
    <n v="5625"/>
  </r>
  <r>
    <n v="36"/>
    <d v="2020-04-06T00:00:00"/>
    <x v="3"/>
    <s v="Emily Moore"/>
    <s v="West"/>
    <n v="132"/>
    <s v="Bankia"/>
    <x v="0"/>
    <x v="2"/>
    <s v="black"/>
    <s v="E2376bl"/>
    <n v="14"/>
    <n v="350"/>
    <n v="4900"/>
    <s v="N"/>
    <n v="4900"/>
  </r>
  <r>
    <n v="37"/>
    <d v="2020-04-07T00:00:00"/>
    <x v="3"/>
    <s v="Marc Williams"/>
    <s v="South"/>
    <n v="157"/>
    <s v="MarkPlus"/>
    <x v="5"/>
    <x v="3"/>
    <s v="gray"/>
    <s v="V2944gr"/>
    <n v="32"/>
    <n v="295"/>
    <n v="9440"/>
    <s v="Y"/>
    <n v="8968"/>
  </r>
  <r>
    <n v="38"/>
    <d v="2020-04-11T00:00:00"/>
    <x v="3"/>
    <s v="Sara Davis"/>
    <s v="West"/>
    <n v="132"/>
    <s v="Bankia"/>
    <x v="0"/>
    <x v="1"/>
    <s v="black"/>
    <s v="U2683bl"/>
    <n v="40"/>
    <n v="260"/>
    <n v="10400"/>
    <s v="Y"/>
    <n v="9880"/>
  </r>
  <r>
    <n v="39"/>
    <d v="2020-04-12T00:00:00"/>
    <x v="3"/>
    <s v="Stacy Peters"/>
    <s v="North"/>
    <n v="166"/>
    <s v="Port Royale"/>
    <x v="3"/>
    <x v="0"/>
    <s v="black"/>
    <s v="F2248bl"/>
    <n v="45"/>
    <n v="235"/>
    <n v="10575"/>
    <s v="Y"/>
    <n v="10046.25"/>
  </r>
  <r>
    <n v="40"/>
    <d v="2020-04-12T00:00:00"/>
    <x v="3"/>
    <s v="Amy Brown"/>
    <s v="West"/>
    <n v="180"/>
    <s v="Milago"/>
    <x v="7"/>
    <x v="5"/>
    <s v="white"/>
    <s v="A2258wh"/>
    <n v="24"/>
    <n v="220"/>
    <n v="5280"/>
    <s v="Y"/>
    <n v="5016"/>
  </r>
  <r>
    <n v="41"/>
    <d v="2020-04-14T00:00:00"/>
    <x v="3"/>
    <s v="Emily Moore"/>
    <s v="West"/>
    <n v="132"/>
    <s v="Bankia"/>
    <x v="0"/>
    <x v="4"/>
    <s v="black"/>
    <s v="C2699bl"/>
    <n v="30"/>
    <n v="375"/>
    <n v="11250"/>
    <s v="Y"/>
    <n v="10687.5"/>
  </r>
  <r>
    <n v="42"/>
    <d v="2020-04-15T00:00:00"/>
    <x v="3"/>
    <s v="Emily Moore"/>
    <s v="West"/>
    <n v="144"/>
    <s v="Affinity"/>
    <x v="1"/>
    <x v="1"/>
    <s v="red"/>
    <s v="U2683rd"/>
    <n v="15"/>
    <n v="260"/>
    <n v="3900"/>
    <s v="N"/>
    <n v="3900"/>
  </r>
  <r>
    <n v="43"/>
    <d v="2020-04-16T00:00:00"/>
    <x v="3"/>
    <s v="Stacy Peters"/>
    <s v="North"/>
    <n v="157"/>
    <s v="MarkPlus"/>
    <x v="5"/>
    <x v="4"/>
    <s v="black"/>
    <s v="C2699bl"/>
    <n v="15"/>
    <n v="375"/>
    <n v="5625"/>
    <s v="N"/>
    <n v="5625"/>
  </r>
  <r>
    <n v="44"/>
    <d v="2020-04-19T00:00:00"/>
    <x v="3"/>
    <s v="Eric Jones"/>
    <s v="North"/>
    <n v="180"/>
    <s v="Milago"/>
    <x v="7"/>
    <x v="3"/>
    <s v="brown"/>
    <s v="V2944br"/>
    <n v="42"/>
    <n v="295"/>
    <n v="12390"/>
    <s v="Y"/>
    <n v="11770.5"/>
  </r>
  <r>
    <n v="45"/>
    <d v="2020-04-20T00:00:00"/>
    <x v="3"/>
    <s v="Eric Jones"/>
    <s v="North"/>
    <n v="132"/>
    <s v="Bankia"/>
    <x v="0"/>
    <x v="2"/>
    <s v="black"/>
    <s v="E2376bl"/>
    <n v="26"/>
    <n v="350"/>
    <n v="9100"/>
    <s v="Y"/>
    <n v="8645"/>
  </r>
  <r>
    <n v="46"/>
    <d v="2020-04-22T00:00:00"/>
    <x v="3"/>
    <s v="Marc Williams"/>
    <s v="South"/>
    <n v="162"/>
    <s v="Cruise"/>
    <x v="8"/>
    <x v="1"/>
    <s v="gray"/>
    <s v="U2683gr"/>
    <n v="35"/>
    <n v="260"/>
    <n v="9100"/>
    <s v="Y"/>
    <n v="8645"/>
  </r>
  <r>
    <n v="47"/>
    <d v="2020-04-23T00:00:00"/>
    <x v="3"/>
    <s v="Stacy Peters"/>
    <s v="North"/>
    <n v="144"/>
    <s v="Affinity"/>
    <x v="1"/>
    <x v="5"/>
    <s v="white"/>
    <s v="A2258wh"/>
    <n v="32"/>
    <n v="220"/>
    <n v="7040"/>
    <s v="Y"/>
    <n v="6688"/>
  </r>
  <r>
    <n v="48"/>
    <d v="2020-04-27T00:00:00"/>
    <x v="3"/>
    <s v="Emily Moore"/>
    <s v="West"/>
    <n v="132"/>
    <s v="Bankia"/>
    <x v="0"/>
    <x v="3"/>
    <s v="brown"/>
    <s v="V2944br"/>
    <n v="18"/>
    <n v="295"/>
    <n v="5310"/>
    <s v="N"/>
    <n v="5310"/>
  </r>
  <r>
    <n v="49"/>
    <d v="2020-04-27T00:00:00"/>
    <x v="3"/>
    <s v="Marc Williams"/>
    <s v="South"/>
    <n v="180"/>
    <s v="Milago"/>
    <x v="7"/>
    <x v="2"/>
    <s v="black"/>
    <s v="E2376bl"/>
    <n v="22"/>
    <n v="350"/>
    <n v="7700"/>
    <s v="Y"/>
    <n v="7315"/>
  </r>
  <r>
    <n v="50"/>
    <d v="2020-04-30T00:00:00"/>
    <x v="3"/>
    <s v="David Garcia"/>
    <s v="South"/>
    <n v="162"/>
    <s v="Cruise"/>
    <x v="8"/>
    <x v="0"/>
    <s v="gray"/>
    <s v="F2248gr"/>
    <n v="38"/>
    <n v="235"/>
    <n v="8930"/>
    <s v="Y"/>
    <n v="8483.5"/>
  </r>
  <r>
    <n v="51"/>
    <d v="2020-05-01T00:00:00"/>
    <x v="4"/>
    <s v="Eric Jones"/>
    <s v="North"/>
    <n v="180"/>
    <s v="Milago"/>
    <x v="7"/>
    <x v="5"/>
    <s v="black"/>
    <s v="A2258bl"/>
    <n v="42"/>
    <n v="220"/>
    <n v="9240"/>
    <s v="Y"/>
    <n v="8778"/>
  </r>
  <r>
    <n v="52"/>
    <d v="2020-05-03T00:00:00"/>
    <x v="4"/>
    <s v="Emily Moore"/>
    <s v="West"/>
    <n v="162"/>
    <s v="Cruise"/>
    <x v="8"/>
    <x v="3"/>
    <s v="red"/>
    <s v="V2944rd"/>
    <n v="15"/>
    <n v="295"/>
    <n v="4425"/>
    <s v="N"/>
    <n v="4425"/>
  </r>
  <r>
    <n v="53"/>
    <d v="2020-05-07T00:00:00"/>
    <x v="4"/>
    <s v="Marc Williams"/>
    <s v="South"/>
    <n v="136"/>
    <s v="Telmark"/>
    <x v="2"/>
    <x v="4"/>
    <s v="gray"/>
    <s v="C2699gr"/>
    <n v="10"/>
    <n v="375"/>
    <n v="3750"/>
    <s v="N"/>
    <n v="3750"/>
  </r>
  <r>
    <n v="54"/>
    <d v="2020-05-08T00:00:00"/>
    <x v="4"/>
    <s v="Sara Davis"/>
    <s v="West"/>
    <n v="136"/>
    <s v="Telmark"/>
    <x v="2"/>
    <x v="0"/>
    <s v="black"/>
    <s v="F2248bl"/>
    <n v="26"/>
    <n v="235"/>
    <n v="6110"/>
    <s v="Y"/>
    <n v="5804.5"/>
  </r>
  <r>
    <n v="55"/>
    <d v="2020-05-12T00:00:00"/>
    <x v="4"/>
    <s v="Stacy Peters"/>
    <s v="North"/>
    <n v="152"/>
    <s v="Secspace"/>
    <x v="4"/>
    <x v="0"/>
    <s v="red"/>
    <s v="F2248rd"/>
    <n v="40"/>
    <n v="235"/>
    <n v="9400"/>
    <s v="Y"/>
    <n v="8930"/>
  </r>
  <r>
    <n v="56"/>
    <d v="2020-05-13T00:00:00"/>
    <x v="4"/>
    <s v="David Garcia"/>
    <s v="South"/>
    <n v="180"/>
    <s v="Milago"/>
    <x v="7"/>
    <x v="1"/>
    <s v="black"/>
    <s v="U2683bl"/>
    <n v="30"/>
    <n v="260"/>
    <n v="7800"/>
    <s v="Y"/>
    <n v="7410"/>
  </r>
  <r>
    <n v="57"/>
    <d v="2020-05-15T00:00:00"/>
    <x v="4"/>
    <s v="Marc Williams"/>
    <s v="South"/>
    <n v="152"/>
    <s v="Secspace"/>
    <x v="4"/>
    <x v="2"/>
    <s v="gray"/>
    <s v="E2376gr"/>
    <n v="26"/>
    <n v="350"/>
    <n v="9100"/>
    <s v="Y"/>
    <n v="8645"/>
  </r>
  <r>
    <n v="58"/>
    <d v="2020-05-17T00:00:00"/>
    <x v="4"/>
    <s v="Stacy Peters"/>
    <s v="North"/>
    <n v="132"/>
    <s v="Bankia"/>
    <x v="0"/>
    <x v="3"/>
    <s v="black"/>
    <s v="V2944bl"/>
    <n v="18"/>
    <n v="295"/>
    <n v="5310"/>
    <s v="N"/>
    <n v="5310"/>
  </r>
  <r>
    <n v="59"/>
    <d v="2020-05-19T00:00:00"/>
    <x v="4"/>
    <s v="Sara Davis"/>
    <s v="West"/>
    <n v="180"/>
    <s v="Milago"/>
    <x v="7"/>
    <x v="0"/>
    <s v="gray"/>
    <s v="F2248gr"/>
    <n v="22"/>
    <n v="235"/>
    <n v="5170"/>
    <s v="Y"/>
    <n v="4911.5"/>
  </r>
  <r>
    <n v="60"/>
    <d v="2020-05-21T00:00:00"/>
    <x v="4"/>
    <s v="Marc Williams"/>
    <s v="South"/>
    <n v="144"/>
    <s v="Affinity"/>
    <x v="1"/>
    <x v="2"/>
    <s v="black"/>
    <s v="E2376bl"/>
    <n v="42"/>
    <n v="350"/>
    <n v="14700"/>
    <s v="Y"/>
    <n v="13965"/>
  </r>
  <r>
    <n v="61"/>
    <d v="2020-05-21T00:00:00"/>
    <x v="4"/>
    <s v="Emily Moore"/>
    <s v="West"/>
    <n v="162"/>
    <s v="Cruise"/>
    <x v="8"/>
    <x v="2"/>
    <s v="white"/>
    <s v="E2376wh"/>
    <n v="45"/>
    <n v="350"/>
    <n v="15750"/>
    <s v="Y"/>
    <n v="14962.5"/>
  </r>
  <r>
    <n v="62"/>
    <d v="2020-05-24T00:00:00"/>
    <x v="4"/>
    <s v="Marc Williams"/>
    <s v="South"/>
    <n v="132"/>
    <s v="Bankia"/>
    <x v="0"/>
    <x v="3"/>
    <s v="red"/>
    <s v="V2944rd"/>
    <n v="20"/>
    <n v="295"/>
    <n v="5900"/>
    <s v="Y"/>
    <n v="5605"/>
  </r>
  <r>
    <n v="63"/>
    <d v="2020-05-26T00:00:00"/>
    <x v="4"/>
    <s v="Eric Jones"/>
    <s v="North"/>
    <n v="136"/>
    <s v="Telmark"/>
    <x v="2"/>
    <x v="3"/>
    <s v="black"/>
    <s v="V2944bl"/>
    <n v="22"/>
    <n v="295"/>
    <n v="6490"/>
    <s v="Y"/>
    <n v="6165.5"/>
  </r>
  <r>
    <n v="64"/>
    <d v="2020-05-27T00:00:00"/>
    <x v="4"/>
    <s v="David Garcia"/>
    <s v="South"/>
    <n v="157"/>
    <s v="MarkPlus"/>
    <x v="5"/>
    <x v="5"/>
    <s v="white"/>
    <s v="A2258wh"/>
    <n v="15"/>
    <n v="220"/>
    <n v="3300"/>
    <s v="N"/>
    <n v="3300"/>
  </r>
  <r>
    <n v="65"/>
    <d v="2020-05-28T00:00:00"/>
    <x v="4"/>
    <s v="Stacy Peters"/>
    <s v="North"/>
    <n v="132"/>
    <s v="Bankia"/>
    <x v="0"/>
    <x v="0"/>
    <s v="brown"/>
    <s v="F2248br"/>
    <n v="35"/>
    <n v="235"/>
    <n v="8225"/>
    <s v="Y"/>
    <n v="7813.75"/>
  </r>
  <r>
    <n v="66"/>
    <d v="2020-06-02T00:00:00"/>
    <x v="5"/>
    <s v="David Garcia"/>
    <s v="South"/>
    <n v="178"/>
    <s v="Vento"/>
    <x v="6"/>
    <x v="4"/>
    <s v="gray"/>
    <s v="C2699gr"/>
    <n v="33"/>
    <n v="375"/>
    <n v="12375"/>
    <s v="Y"/>
    <n v="11756.25"/>
  </r>
  <r>
    <n v="67"/>
    <d v="2020-06-05T00:00:00"/>
    <x v="5"/>
    <s v="Marc Williams"/>
    <s v="South"/>
    <n v="144"/>
    <s v="Affinity"/>
    <x v="1"/>
    <x v="1"/>
    <s v="black"/>
    <s v="U2683bl"/>
    <n v="22"/>
    <n v="260"/>
    <n v="5720"/>
    <s v="Y"/>
    <n v="5434"/>
  </r>
  <r>
    <n v="68"/>
    <d v="2020-06-05T00:00:00"/>
    <x v="5"/>
    <s v="David Garcia"/>
    <s v="South"/>
    <n v="136"/>
    <s v="Telmark"/>
    <x v="2"/>
    <x v="1"/>
    <s v="gray"/>
    <s v="U2683gr"/>
    <n v="26"/>
    <n v="260"/>
    <n v="6760"/>
    <s v="Y"/>
    <n v="6422"/>
  </r>
  <r>
    <n v="69"/>
    <d v="2020-06-08T00:00:00"/>
    <x v="5"/>
    <s v="Eric Jones"/>
    <s v="North"/>
    <n v="132"/>
    <s v="Bankia"/>
    <x v="0"/>
    <x v="5"/>
    <s v="red"/>
    <s v="A2258rd"/>
    <n v="16"/>
    <n v="220"/>
    <n v="3520"/>
    <s v="N"/>
    <n v="3520"/>
  </r>
  <r>
    <n v="70"/>
    <d v="2020-06-09T00:00:00"/>
    <x v="5"/>
    <s v="Emily Moore"/>
    <s v="West"/>
    <n v="178"/>
    <s v="Vento"/>
    <x v="6"/>
    <x v="3"/>
    <s v="black"/>
    <s v="V2944bl"/>
    <n v="10"/>
    <n v="295"/>
    <n v="2950"/>
    <s v="N"/>
    <n v="2950"/>
  </r>
  <r>
    <n v="71"/>
    <d v="2020-06-09T00:00:00"/>
    <x v="5"/>
    <s v="Sara Davis"/>
    <s v="West"/>
    <n v="162"/>
    <s v="Cruise"/>
    <x v="8"/>
    <x v="1"/>
    <s v="black"/>
    <s v="U2683bl"/>
    <n v="40"/>
    <n v="260"/>
    <n v="10400"/>
    <s v="Y"/>
    <n v="9880"/>
  </r>
  <r>
    <n v="72"/>
    <d v="2020-06-12T00:00:00"/>
    <x v="5"/>
    <s v="Amy Brown"/>
    <s v="West"/>
    <n v="157"/>
    <s v="MarkPlus"/>
    <x v="5"/>
    <x v="0"/>
    <s v="brown"/>
    <s v="F2248br"/>
    <n v="15"/>
    <n v="235"/>
    <n v="3525"/>
    <s v="N"/>
    <n v="3525"/>
  </r>
  <r>
    <n v="73"/>
    <d v="2020-06-14T00:00:00"/>
    <x v="5"/>
    <s v="Stacy Peters"/>
    <s v="North"/>
    <n v="132"/>
    <s v="Bankia"/>
    <x v="0"/>
    <x v="4"/>
    <s v="gray"/>
    <s v="C2699gr"/>
    <n v="25"/>
    <n v="375"/>
    <n v="9375"/>
    <s v="Y"/>
    <n v="8906.25"/>
  </r>
  <r>
    <n v="74"/>
    <d v="1900-06-15T00:00:00"/>
    <x v="5"/>
    <s v="Eric Jones"/>
    <s v="North"/>
    <n v="144"/>
    <s v="Affinity"/>
    <x v="1"/>
    <x v="3"/>
    <s v="gray"/>
    <s v="V2944gr"/>
    <n v="20"/>
    <n v="295"/>
    <n v="5900"/>
    <s v="Y"/>
    <n v="5605"/>
  </r>
  <r>
    <n v="75"/>
    <d v="2020-06-18T00:00:00"/>
    <x v="5"/>
    <s v="David Garcia"/>
    <s v="South"/>
    <n v="166"/>
    <s v="Port Royale"/>
    <x v="3"/>
    <x v="1"/>
    <s v="red"/>
    <s v="U2683rd"/>
    <n v="35"/>
    <n v="260"/>
    <n v="9100"/>
    <s v="Y"/>
    <n v="8645"/>
  </r>
  <r>
    <n v="76"/>
    <d v="2020-06-23T00:00:00"/>
    <x v="5"/>
    <s v="Marc Williams"/>
    <s v="South"/>
    <n v="178"/>
    <s v="Vento"/>
    <x v="6"/>
    <x v="2"/>
    <s v="black"/>
    <s v="E2376bl"/>
    <n v="22"/>
    <n v="350"/>
    <n v="7700"/>
    <s v="Y"/>
    <n v="7315"/>
  </r>
  <r>
    <n v="77"/>
    <d v="2020-06-24T00:00:00"/>
    <x v="5"/>
    <s v="Amy Brown"/>
    <s v="West"/>
    <n v="166"/>
    <s v="Port Royale"/>
    <x v="3"/>
    <x v="5"/>
    <s v="white"/>
    <s v="A2258wh"/>
    <n v="16"/>
    <n v="220"/>
    <n v="3520"/>
    <s v="N"/>
    <n v="3520"/>
  </r>
  <r>
    <n v="78"/>
    <d v="2020-06-27T00:00:00"/>
    <x v="5"/>
    <s v="Sara Davis"/>
    <s v="West"/>
    <n v="162"/>
    <s v="Cruise"/>
    <x v="8"/>
    <x v="3"/>
    <s v="black"/>
    <s v="V2944bl"/>
    <n v="50"/>
    <n v="295"/>
    <n v="14750"/>
    <s v="Y"/>
    <n v="14012.5"/>
  </r>
  <r>
    <n v="79"/>
    <d v="2020-06-29T00:00:00"/>
    <x v="5"/>
    <s v="Stacy Peters"/>
    <s v="North"/>
    <n v="178"/>
    <s v="Vento"/>
    <x v="6"/>
    <x v="4"/>
    <s v="gray"/>
    <s v="C2699gr"/>
    <n v="32"/>
    <n v="375"/>
    <n v="12000"/>
    <s v="Y"/>
    <n v="11400"/>
  </r>
  <r>
    <n v="80"/>
    <d v="2020-06-29T00:00:00"/>
    <x v="5"/>
    <s v="Amy Brown"/>
    <s v="West"/>
    <n v="136"/>
    <s v="Telmark"/>
    <x v="2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08E03-7D45-400B-AAA7-B98424BA568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axis="axisCol"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B6DCF-B245-442C-8126-F0162BD841D7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08793-66B8-4B84-85F4-CBADC5659E43}" name="Table1" displayName="Table1" ref="A4:P84" totalsRowShown="0" headerRowDxfId="4">
  <autoFilter ref="A4:P84" xr:uid="{27208793-66B8-4B84-85F4-CBADC5659E43}"/>
  <tableColumns count="16">
    <tableColumn id="1" xr3:uid="{647588E9-D424-46BA-9ABB-C60F223635DB}" name="Num"/>
    <tableColumn id="2" xr3:uid="{8BCE88A4-6F9E-4A32-9F77-9C966F558A3D}" name="Date" dataDxfId="11"/>
    <tableColumn id="3" xr3:uid="{70F0D2C5-7080-44F6-87A0-C5B8AFA7C132}" name="Month" dataDxfId="10"/>
    <tableColumn id="4" xr3:uid="{CD9E5EEA-41D9-4867-88B2-FE9B77F8953B}" name="Sales Rep" dataDxfId="9"/>
    <tableColumn id="5" xr3:uid="{A824E7D9-4AFD-45BE-80C5-A4AA9BD3C3AD}" name="Region" dataDxfId="8"/>
    <tableColumn id="6" xr3:uid="{A0AA7EBE-34B7-4D7A-8C7A-5C40DA9B4F75}" name="Customer ID" dataDxfId="7"/>
    <tableColumn id="15" xr3:uid="{9DF6664C-08EE-4000-A513-7CF502CB11A1}" name="Company Name" dataDxfId="1">
      <calculatedColumnFormula>VLOOKUP(Table1[[#This Row],[Customer ID]],'Customer Info'!$A$4:$C$12,2,FALSE)</calculatedColumnFormula>
    </tableColumn>
    <tableColumn id="16" xr3:uid="{D59DAE33-BF82-4B1C-A211-0A116BA6DE94}" name="Representative" dataDxfId="0">
      <calculatedColumnFormula>VLOOKUP(Table1[[#This Row],[Customer ID]],'Customer Info'!$A$4:$C$12,3,FALSE)</calculatedColumnFormula>
    </tableColumn>
    <tableColumn id="7" xr3:uid="{BA47DDFB-6153-4990-9569-859452824487}" name="Model"/>
    <tableColumn id="8" xr3:uid="{1C2BC5DC-9694-46FA-B947-86227CDBAAE5}" name="Color"/>
    <tableColumn id="9" xr3:uid="{74272D7A-5E2E-4C7A-B6A4-513821919D54}" name="Item Code"/>
    <tableColumn id="10" xr3:uid="{4B35D968-B98B-4338-8159-EB663A233E67}" name="Number"/>
    <tableColumn id="11" xr3:uid="{18A8D82A-F89D-4960-B6FC-49DB3C2D93A3}" name="Price / Unit" dataDxfId="6"/>
    <tableColumn id="12" xr3:uid="{F01901D4-39B1-4DA0-A116-2A7C5D857E02}" name="Total" dataDxfId="5"/>
    <tableColumn id="13" xr3:uid="{6A8EAF36-D006-49FF-ADC5-C3A4A82D42DB}" name="Discount" dataDxfId="3">
      <calculatedColumnFormula>IF(Table1[[#This Row],[Number]]&gt;=20,"Y","N")</calculatedColumnFormula>
    </tableColumn>
    <tableColumn id="14" xr3:uid="{5FF7894A-1022-4141-B5E4-866DD8EF184A}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58CE-5A55-4198-AEF4-986EA9947BBB}">
  <dimension ref="A3:K11"/>
  <sheetViews>
    <sheetView tabSelected="1" workbookViewId="0">
      <selection activeCell="B8" sqref="B8"/>
    </sheetView>
  </sheetViews>
  <sheetFormatPr defaultRowHeight="14.5" x14ac:dyDescent="0.35"/>
  <cols>
    <col min="1" max="1" width="15.6328125" bestFit="1" customWidth="1"/>
    <col min="2" max="2" width="15.26953125" bestFit="1" customWidth="1"/>
    <col min="3" max="3" width="11.7265625" bestFit="1" customWidth="1"/>
    <col min="4" max="4" width="8.81640625" bestFit="1" customWidth="1"/>
    <col min="5" max="5" width="11.90625" bestFit="1" customWidth="1"/>
    <col min="6" max="6" width="10.7265625" bestFit="1" customWidth="1"/>
    <col min="7" max="7" width="11.54296875" bestFit="1" customWidth="1"/>
    <col min="8" max="8" width="9.6328125" bestFit="1" customWidth="1"/>
    <col min="9" max="9" width="10.26953125" bestFit="1" customWidth="1"/>
    <col min="10" max="10" width="10.90625" bestFit="1" customWidth="1"/>
    <col min="11" max="11" width="10.7265625" bestFit="1" customWidth="1"/>
  </cols>
  <sheetData>
    <row r="3" spans="1:11" x14ac:dyDescent="0.35">
      <c r="A3" s="17" t="s">
        <v>89</v>
      </c>
      <c r="B3" s="17" t="s">
        <v>90</v>
      </c>
    </row>
    <row r="4" spans="1:11" x14ac:dyDescent="0.35">
      <c r="A4" s="17" t="s">
        <v>92</v>
      </c>
      <c r="B4" t="s">
        <v>84</v>
      </c>
      <c r="C4" t="s">
        <v>74</v>
      </c>
      <c r="D4" t="s">
        <v>82</v>
      </c>
      <c r="E4" t="s">
        <v>80</v>
      </c>
      <c r="F4" t="s">
        <v>72</v>
      </c>
      <c r="G4" t="s">
        <v>70</v>
      </c>
      <c r="H4" t="s">
        <v>78</v>
      </c>
      <c r="I4" t="s">
        <v>76</v>
      </c>
      <c r="J4" t="s">
        <v>86</v>
      </c>
      <c r="K4" t="s">
        <v>91</v>
      </c>
    </row>
    <row r="5" spans="1:11" x14ac:dyDescent="0.35">
      <c r="A5" s="6" t="s">
        <v>14</v>
      </c>
      <c r="B5" s="16"/>
      <c r="C5" s="16">
        <v>12131.5</v>
      </c>
      <c r="D5" s="16">
        <v>17280.5</v>
      </c>
      <c r="E5" s="16"/>
      <c r="F5" s="16">
        <v>20380</v>
      </c>
      <c r="G5" s="16">
        <v>8436.5</v>
      </c>
      <c r="H5" s="16">
        <v>10972.5</v>
      </c>
      <c r="I5" s="16">
        <v>3000</v>
      </c>
      <c r="J5" s="16"/>
      <c r="K5" s="16">
        <v>72201</v>
      </c>
    </row>
    <row r="6" spans="1:11" x14ac:dyDescent="0.35">
      <c r="A6" s="6" t="s">
        <v>42</v>
      </c>
      <c r="B6" s="16">
        <v>4425</v>
      </c>
      <c r="C6" s="16">
        <v>3500</v>
      </c>
      <c r="D6" s="16">
        <v>9310</v>
      </c>
      <c r="E6" s="16">
        <v>2200</v>
      </c>
      <c r="F6" s="16">
        <v>18410</v>
      </c>
      <c r="G6" s="16">
        <v>22468.75</v>
      </c>
      <c r="H6" s="16"/>
      <c r="I6" s="16"/>
      <c r="J6" s="16">
        <v>14390</v>
      </c>
      <c r="K6" s="16">
        <v>74703.75</v>
      </c>
    </row>
    <row r="7" spans="1:11" x14ac:dyDescent="0.35">
      <c r="A7" s="6" t="s">
        <v>50</v>
      </c>
      <c r="B7" s="16">
        <v>13775</v>
      </c>
      <c r="C7" s="16">
        <v>4425</v>
      </c>
      <c r="D7" s="16">
        <v>2200</v>
      </c>
      <c r="E7" s="16">
        <v>15170</v>
      </c>
      <c r="F7" s="16"/>
      <c r="G7" s="16">
        <v>8906.25</v>
      </c>
      <c r="H7" s="16">
        <v>3290</v>
      </c>
      <c r="I7" s="16">
        <v>15257</v>
      </c>
      <c r="J7" s="16">
        <v>14720.25</v>
      </c>
      <c r="K7" s="16">
        <v>77743.5</v>
      </c>
    </row>
    <row r="8" spans="1:11" x14ac:dyDescent="0.35">
      <c r="A8" s="6" t="s">
        <v>58</v>
      </c>
      <c r="B8" s="16"/>
      <c r="C8" s="16">
        <v>10588</v>
      </c>
      <c r="D8" s="16">
        <v>10046.25</v>
      </c>
      <c r="E8" s="16">
        <v>17128.5</v>
      </c>
      <c r="F8" s="16">
        <v>5625</v>
      </c>
      <c r="G8" s="16">
        <v>39422.5</v>
      </c>
      <c r="H8" s="16">
        <v>14593</v>
      </c>
      <c r="I8" s="16"/>
      <c r="J8" s="16">
        <v>24101.5</v>
      </c>
      <c r="K8" s="16">
        <v>121504.75</v>
      </c>
    </row>
    <row r="9" spans="1:11" x14ac:dyDescent="0.35">
      <c r="A9" s="6" t="s">
        <v>60</v>
      </c>
      <c r="B9" s="16"/>
      <c r="C9" s="16">
        <v>13965</v>
      </c>
      <c r="D9" s="16"/>
      <c r="E9" s="16">
        <v>19387.5</v>
      </c>
      <c r="F9" s="16">
        <v>15720</v>
      </c>
      <c r="G9" s="16">
        <v>18728.75</v>
      </c>
      <c r="H9" s="16">
        <v>3300</v>
      </c>
      <c r="I9" s="16">
        <v>17575</v>
      </c>
      <c r="J9" s="16">
        <v>21099.5</v>
      </c>
      <c r="K9" s="16">
        <v>109775.75</v>
      </c>
    </row>
    <row r="10" spans="1:11" x14ac:dyDescent="0.35">
      <c r="A10" s="6" t="s">
        <v>65</v>
      </c>
      <c r="B10" s="16">
        <v>33421.25</v>
      </c>
      <c r="C10" s="16">
        <v>11039</v>
      </c>
      <c r="D10" s="16">
        <v>12165</v>
      </c>
      <c r="E10" s="16">
        <v>23892.5</v>
      </c>
      <c r="F10" s="16">
        <v>9712</v>
      </c>
      <c r="G10" s="16">
        <v>12426.25</v>
      </c>
      <c r="H10" s="16">
        <v>3525</v>
      </c>
      <c r="I10" s="16"/>
      <c r="J10" s="16"/>
      <c r="K10" s="16">
        <v>106181</v>
      </c>
    </row>
    <row r="11" spans="1:11" x14ac:dyDescent="0.35">
      <c r="A11" s="6" t="s">
        <v>91</v>
      </c>
      <c r="B11" s="16">
        <v>51621.25</v>
      </c>
      <c r="C11" s="16">
        <v>55648.5</v>
      </c>
      <c r="D11" s="16">
        <v>51001.75</v>
      </c>
      <c r="E11" s="16">
        <v>77778.5</v>
      </c>
      <c r="F11" s="16">
        <v>69847</v>
      </c>
      <c r="G11" s="16">
        <v>110389</v>
      </c>
      <c r="H11" s="16">
        <v>35680.5</v>
      </c>
      <c r="I11" s="16">
        <v>35832</v>
      </c>
      <c r="J11" s="16">
        <v>74311.25</v>
      </c>
      <c r="K11" s="16">
        <v>562109.75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1E4E-33FB-4C80-BB82-CF9D8C5EEB1E}">
  <dimension ref="A3:H11"/>
  <sheetViews>
    <sheetView workbookViewId="0">
      <selection activeCell="C8" sqref="C8"/>
    </sheetView>
  </sheetViews>
  <sheetFormatPr defaultRowHeight="14.5" x14ac:dyDescent="0.35"/>
  <cols>
    <col min="1" max="1" width="14" bestFit="1" customWidth="1"/>
    <col min="2" max="2" width="15.26953125" bestFit="1" customWidth="1"/>
    <col min="3" max="3" width="6.54296875" bestFit="1" customWidth="1"/>
    <col min="4" max="4" width="6.453125" bestFit="1" customWidth="1"/>
    <col min="5" max="5" width="5.08984375" bestFit="1" customWidth="1"/>
    <col min="6" max="6" width="6" bestFit="1" customWidth="1"/>
    <col min="7" max="7" width="4.26953125" bestFit="1" customWidth="1"/>
    <col min="8" max="8" width="10.7265625" bestFit="1" customWidth="1"/>
  </cols>
  <sheetData>
    <row r="3" spans="1:8" x14ac:dyDescent="0.35">
      <c r="A3" s="17" t="s">
        <v>93</v>
      </c>
      <c r="B3" s="17" t="s">
        <v>90</v>
      </c>
    </row>
    <row r="4" spans="1:8" x14ac:dyDescent="0.35">
      <c r="A4" s="17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5">
      <c r="A5" s="6" t="s">
        <v>14</v>
      </c>
      <c r="B5" s="16"/>
      <c r="C5" s="16">
        <v>8</v>
      </c>
      <c r="D5" s="16">
        <v>88</v>
      </c>
      <c r="E5" s="16">
        <v>67</v>
      </c>
      <c r="F5" s="16">
        <v>62</v>
      </c>
      <c r="G5" s="16">
        <v>32</v>
      </c>
      <c r="H5" s="16">
        <v>257</v>
      </c>
    </row>
    <row r="6" spans="1:8" x14ac:dyDescent="0.35">
      <c r="A6" s="6" t="s">
        <v>42</v>
      </c>
      <c r="B6" s="16">
        <v>10</v>
      </c>
      <c r="C6" s="16">
        <v>50</v>
      </c>
      <c r="D6" s="16">
        <v>70</v>
      </c>
      <c r="E6" s="16">
        <v>35</v>
      </c>
      <c r="F6" s="16">
        <v>61</v>
      </c>
      <c r="G6" s="16">
        <v>27</v>
      </c>
      <c r="H6" s="16">
        <v>253</v>
      </c>
    </row>
    <row r="7" spans="1:8" x14ac:dyDescent="0.35">
      <c r="A7" s="6" t="s">
        <v>50</v>
      </c>
      <c r="B7" s="16">
        <v>83</v>
      </c>
      <c r="C7" s="16">
        <v>45</v>
      </c>
      <c r="D7" s="16">
        <v>20</v>
      </c>
      <c r="E7" s="16">
        <v>48</v>
      </c>
      <c r="F7" s="16">
        <v>50</v>
      </c>
      <c r="G7" s="16">
        <v>50</v>
      </c>
      <c r="H7" s="16">
        <v>296</v>
      </c>
    </row>
    <row r="8" spans="1:8" x14ac:dyDescent="0.35">
      <c r="A8" s="6" t="s">
        <v>58</v>
      </c>
      <c r="B8" s="16">
        <v>56</v>
      </c>
      <c r="C8" s="16">
        <v>60</v>
      </c>
      <c r="D8" s="16">
        <v>62</v>
      </c>
      <c r="E8" s="16">
        <v>83</v>
      </c>
      <c r="F8" s="16">
        <v>90</v>
      </c>
      <c r="G8" s="16">
        <v>92</v>
      </c>
      <c r="H8" s="16">
        <v>443</v>
      </c>
    </row>
    <row r="9" spans="1:8" x14ac:dyDescent="0.35">
      <c r="A9" s="6" t="s">
        <v>60</v>
      </c>
      <c r="B9" s="16">
        <v>57</v>
      </c>
      <c r="C9" s="16">
        <v>10</v>
      </c>
      <c r="D9" s="16">
        <v>113</v>
      </c>
      <c r="E9" s="16">
        <v>123</v>
      </c>
      <c r="F9" s="16">
        <v>30</v>
      </c>
      <c r="G9" s="16">
        <v>75</v>
      </c>
      <c r="H9" s="16">
        <v>408</v>
      </c>
    </row>
    <row r="10" spans="1:8" x14ac:dyDescent="0.35">
      <c r="A10" s="6" t="s">
        <v>65</v>
      </c>
      <c r="B10" s="16">
        <v>32</v>
      </c>
      <c r="C10" s="16">
        <v>90</v>
      </c>
      <c r="D10" s="16">
        <v>22</v>
      </c>
      <c r="E10" s="16">
        <v>29</v>
      </c>
      <c r="F10" s="16">
        <v>123</v>
      </c>
      <c r="G10" s="16">
        <v>80</v>
      </c>
      <c r="H10" s="16">
        <v>376</v>
      </c>
    </row>
    <row r="11" spans="1:8" x14ac:dyDescent="0.35">
      <c r="A11" s="6" t="s">
        <v>91</v>
      </c>
      <c r="B11" s="16">
        <v>238</v>
      </c>
      <c r="C11" s="16">
        <v>263</v>
      </c>
      <c r="D11" s="16">
        <v>375</v>
      </c>
      <c r="E11" s="16">
        <v>385</v>
      </c>
      <c r="F11" s="16">
        <v>416</v>
      </c>
      <c r="G11" s="16">
        <v>356</v>
      </c>
      <c r="H11" s="16"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62" workbookViewId="0">
      <selection activeCell="L5" sqref="L5:L84"/>
    </sheetView>
  </sheetViews>
  <sheetFormatPr defaultColWidth="8.81640625" defaultRowHeight="14.5" x14ac:dyDescent="0.35"/>
  <cols>
    <col min="2" max="2" width="10.453125" bestFit="1" customWidth="1"/>
    <col min="3" max="3" width="9" bestFit="1" customWidth="1"/>
    <col min="4" max="4" width="13.6328125" bestFit="1" customWidth="1"/>
    <col min="6" max="8" width="13.26953125" customWidth="1"/>
    <col min="10" max="10" width="9" customWidth="1"/>
    <col min="11" max="11" width="11.453125" customWidth="1"/>
    <col min="12" max="12" width="9.6328125" customWidth="1"/>
    <col min="13" max="13" width="12.1796875" customWidth="1"/>
    <col min="14" max="14" width="11.1796875" bestFit="1" customWidth="1"/>
  </cols>
  <sheetData>
    <row r="1" spans="1:16" ht="21" x14ac:dyDescent="0.5">
      <c r="A1" s="1" t="s">
        <v>0</v>
      </c>
    </row>
    <row r="2" spans="1:16" ht="21" x14ac:dyDescent="0.5">
      <c r="A2" s="1" t="s">
        <v>1</v>
      </c>
    </row>
    <row r="4" spans="1:16" x14ac:dyDescent="0.3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3" t="s">
        <v>88</v>
      </c>
    </row>
    <row r="5" spans="1:16" x14ac:dyDescent="0.3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t="str">
        <f>IF(Table1[[#This Row],[Number]]&gt;=20,"Y","N")</f>
        <v>N</v>
      </c>
      <c r="P5">
        <f>IF(Table1[[#This Row],[Number]]&gt;=20,0.95*Table1[[#This Row],[Total]],Table1[[#This Row],[Total]])</f>
        <v>3525</v>
      </c>
    </row>
    <row r="6" spans="1:16" x14ac:dyDescent="0.3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t="str">
        <f>IF(Table1[[#This Row],[Number]]&gt;=20,"Y","N")</f>
        <v>Y</v>
      </c>
      <c r="P6">
        <f>IF(Table1[[#This Row],[Number]]&gt;=20,0.95*Table1[[#This Row],[Total]],Table1[[#This Row],[Total]])</f>
        <v>5434</v>
      </c>
    </row>
    <row r="7" spans="1:16" x14ac:dyDescent="0.3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t="str">
        <f>IF(Table1[[#This Row],[Number]]&gt;=20,"Y","N")</f>
        <v>N</v>
      </c>
      <c r="P7">
        <f>IF(Table1[[#This Row],[Number]]&gt;=20,0.95*Table1[[#This Row],[Total]],Table1[[#This Row],[Total]])</f>
        <v>5600</v>
      </c>
    </row>
    <row r="8" spans="1:16" x14ac:dyDescent="0.3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t="str">
        <f>IF(Table1[[#This Row],[Number]]&gt;=20,"Y","N")</f>
        <v>Y</v>
      </c>
      <c r="P8">
        <f>IF(Table1[[#This Row],[Number]]&gt;=20,0.95*Table1[[#This Row],[Total]],Table1[[#This Row],[Total]])</f>
        <v>6697.5</v>
      </c>
    </row>
    <row r="9" spans="1:16" x14ac:dyDescent="0.3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t="str">
        <f>IF(Table1[[#This Row],[Number]]&gt;=20,"Y","N")</f>
        <v>Y</v>
      </c>
      <c r="P9">
        <f>IF(Table1[[#This Row],[Number]]&gt;=20,0.95*Table1[[#This Row],[Total]],Table1[[#This Row],[Total]])</f>
        <v>8968</v>
      </c>
    </row>
    <row r="10" spans="1:16" x14ac:dyDescent="0.3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t="str">
        <f>IF(Table1[[#This Row],[Number]]&gt;=20,"Y","N")</f>
        <v>N</v>
      </c>
      <c r="P10">
        <f>IF(Table1[[#This Row],[Number]]&gt;=20,0.95*Table1[[#This Row],[Total]],Table1[[#This Row],[Total]])</f>
        <v>4900</v>
      </c>
    </row>
    <row r="11" spans="1:16" x14ac:dyDescent="0.3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t="str">
        <f>IF(Table1[[#This Row],[Number]]&gt;=20,"Y","N")</f>
        <v>N</v>
      </c>
      <c r="P11">
        <f>IF(Table1[[#This Row],[Number]]&gt;=20,0.95*Table1[[#This Row],[Total]],Table1[[#This Row],[Total]])</f>
        <v>3000</v>
      </c>
    </row>
    <row r="12" spans="1:16" x14ac:dyDescent="0.3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t="str">
        <f>IF(Table1[[#This Row],[Number]]&gt;=20,"Y","N")</f>
        <v>Y</v>
      </c>
      <c r="P12">
        <f>IF(Table1[[#This Row],[Number]]&gt;=20,0.95*Table1[[#This Row],[Total]],Table1[[#This Row],[Total]])</f>
        <v>4911.5</v>
      </c>
    </row>
    <row r="13" spans="1:16" x14ac:dyDescent="0.3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t="str">
        <f>IF(Table1[[#This Row],[Number]]&gt;=20,"Y","N")</f>
        <v>Y</v>
      </c>
      <c r="P13">
        <f>IF(Table1[[#This Row],[Number]]&gt;=20,0.95*Table1[[#This Row],[Total]],Table1[[#This Row],[Total]])</f>
        <v>9880</v>
      </c>
    </row>
    <row r="14" spans="1:16" x14ac:dyDescent="0.3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t="str">
        <f>IF(Table1[[#This Row],[Number]]&gt;=20,"Y","N")</f>
        <v>Y</v>
      </c>
      <c r="P14">
        <f>IF(Table1[[#This Row],[Number]]&gt;=20,0.95*Table1[[#This Row],[Total]],Table1[[#This Row],[Total]])</f>
        <v>8312.5</v>
      </c>
    </row>
    <row r="15" spans="1:16" x14ac:dyDescent="0.3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t="str">
        <f>IF(Table1[[#This Row],[Number]]&gt;=20,"Y","N")</f>
        <v>Y</v>
      </c>
      <c r="P15">
        <f>IF(Table1[[#This Row],[Number]]&gt;=20,0.95*Table1[[#This Row],[Total]],Table1[[#This Row],[Total]])</f>
        <v>10972.5</v>
      </c>
    </row>
    <row r="16" spans="1:16" x14ac:dyDescent="0.3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t="str">
        <f>IF(Table1[[#This Row],[Number]]&gt;=20,"Y","N")</f>
        <v>N</v>
      </c>
      <c r="P16">
        <f>IF(Table1[[#This Row],[Number]]&gt;=20,0.95*Table1[[#This Row],[Total]],Table1[[#This Row],[Total]])</f>
        <v>4425</v>
      </c>
    </row>
    <row r="17" spans="1:16" x14ac:dyDescent="0.3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t="str">
        <f>IF(Table1[[#This Row],[Number]]&gt;=20,"Y","N")</f>
        <v>N</v>
      </c>
      <c r="P17">
        <f>IF(Table1[[#This Row],[Number]]&gt;=20,0.95*Table1[[#This Row],[Total]],Table1[[#This Row],[Total]])</f>
        <v>3750</v>
      </c>
    </row>
    <row r="18" spans="1:16" x14ac:dyDescent="0.3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t="str">
        <f>IF(Table1[[#This Row],[Number]]&gt;=20,"Y","N")</f>
        <v>Y</v>
      </c>
      <c r="P18">
        <f>IF(Table1[[#This Row],[Number]]&gt;=20,0.95*Table1[[#This Row],[Total]],Table1[[#This Row],[Total]])</f>
        <v>11115</v>
      </c>
    </row>
    <row r="19" spans="1:16" x14ac:dyDescent="0.3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t="str">
        <f>IF(Table1[[#This Row],[Number]]&gt;=20,"Y","N")</f>
        <v>Y</v>
      </c>
      <c r="P19">
        <f>IF(Table1[[#This Row],[Number]]&gt;=20,0.95*Table1[[#This Row],[Total]],Table1[[#This Row],[Total]])</f>
        <v>10640</v>
      </c>
    </row>
    <row r="20" spans="1:16" x14ac:dyDescent="0.3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t="str">
        <f>IF(Table1[[#This Row],[Number]]&gt;=20,"Y","N")</f>
        <v>Y</v>
      </c>
      <c r="P20">
        <f>IF(Table1[[#This Row],[Number]]&gt;=20,0.95*Table1[[#This Row],[Total]],Table1[[#This Row],[Total]])</f>
        <v>9310</v>
      </c>
    </row>
    <row r="21" spans="1:16" x14ac:dyDescent="0.3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t="str">
        <f>IF(Table1[[#This Row],[Number]]&gt;=20,"Y","N")</f>
        <v>N</v>
      </c>
      <c r="P21">
        <f>IF(Table1[[#This Row],[Number]]&gt;=20,0.95*Table1[[#This Row],[Total]],Table1[[#This Row],[Total]])</f>
        <v>2200</v>
      </c>
    </row>
    <row r="22" spans="1:16" x14ac:dyDescent="0.3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t="str">
        <f>IF(Table1[[#This Row],[Number]]&gt;=20,"Y","N")</f>
        <v>N</v>
      </c>
      <c r="P22">
        <f>IF(Table1[[#This Row],[Number]]&gt;=20,0.95*Table1[[#This Row],[Total]],Table1[[#This Row],[Total]])</f>
        <v>4160</v>
      </c>
    </row>
    <row r="23" spans="1:16" x14ac:dyDescent="0.3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t="str">
        <f>IF(Table1[[#This Row],[Number]]&gt;=20,"Y","N")</f>
        <v>Y</v>
      </c>
      <c r="P23">
        <f>IF(Table1[[#This Row],[Number]]&gt;=20,0.95*Table1[[#This Row],[Total]],Table1[[#This Row],[Total]])</f>
        <v>7813.75</v>
      </c>
    </row>
    <row r="24" spans="1:16" x14ac:dyDescent="0.3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t="str">
        <f>IF(Table1[[#This Row],[Number]]&gt;=20,"Y","N")</f>
        <v>N</v>
      </c>
      <c r="P24">
        <f>IF(Table1[[#This Row],[Number]]&gt;=20,0.95*Table1[[#This Row],[Total]],Table1[[#This Row],[Total]])</f>
        <v>3540</v>
      </c>
    </row>
    <row r="25" spans="1:16" x14ac:dyDescent="0.3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t="str">
        <f>IF(Table1[[#This Row],[Number]]&gt;=20,"Y","N")</f>
        <v>Y</v>
      </c>
      <c r="P25">
        <f>IF(Table1[[#This Row],[Number]]&gt;=20,0.95*Table1[[#This Row],[Total]],Table1[[#This Row],[Total]])</f>
        <v>14250</v>
      </c>
    </row>
    <row r="26" spans="1:16" x14ac:dyDescent="0.3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t="str">
        <f>IF(Table1[[#This Row],[Number]]&gt;=20,"Y","N")</f>
        <v>N</v>
      </c>
      <c r="P26">
        <f>IF(Table1[[#This Row],[Number]]&gt;=20,0.95*Table1[[#This Row],[Total]],Table1[[#This Row],[Total]])</f>
        <v>3500</v>
      </c>
    </row>
    <row r="27" spans="1:16" x14ac:dyDescent="0.3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t="str">
        <f>IF(Table1[[#This Row],[Number]]&gt;=20,"Y","N")</f>
        <v>Y</v>
      </c>
      <c r="P27">
        <f>IF(Table1[[#This Row],[Number]]&gt;=20,0.95*Table1[[#This Row],[Total]],Table1[[#This Row],[Total]])</f>
        <v>8906.25</v>
      </c>
    </row>
    <row r="28" spans="1:16" x14ac:dyDescent="0.3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t="str">
        <f>IF(Table1[[#This Row],[Number]]&gt;=20,"Y","N")</f>
        <v>Y</v>
      </c>
      <c r="P28">
        <f>IF(Table1[[#This Row],[Number]]&gt;=20,0.95*Table1[[#This Row],[Total]],Table1[[#This Row],[Total]])</f>
        <v>12350</v>
      </c>
    </row>
    <row r="29" spans="1:16" x14ac:dyDescent="0.3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t="str">
        <f>IF(Table1[[#This Row],[Number]]&gt;=20,"Y","N")</f>
        <v>Y</v>
      </c>
      <c r="P29">
        <f>IF(Table1[[#This Row],[Number]]&gt;=20,0.95*Table1[[#This Row],[Total]],Table1[[#This Row],[Total]])</f>
        <v>4911.5</v>
      </c>
    </row>
    <row r="30" spans="1:16" x14ac:dyDescent="0.3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t="str">
        <f>IF(Table1[[#This Row],[Number]]&gt;=20,"Y","N")</f>
        <v>N</v>
      </c>
      <c r="P30">
        <f>IF(Table1[[#This Row],[Number]]&gt;=20,0.95*Table1[[#This Row],[Total]],Table1[[#This Row],[Total]])</f>
        <v>4425</v>
      </c>
    </row>
    <row r="31" spans="1:16" x14ac:dyDescent="0.3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t="str">
        <f>IF(Table1[[#This Row],[Number]]&gt;=20,"Y","N")</f>
        <v>N</v>
      </c>
      <c r="P31">
        <f>IF(Table1[[#This Row],[Number]]&gt;=20,0.95*Table1[[#This Row],[Total]],Table1[[#This Row],[Total]])</f>
        <v>2200</v>
      </c>
    </row>
    <row r="32" spans="1:16" x14ac:dyDescent="0.3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t="str">
        <f>IF(Table1[[#This Row],[Number]]&gt;=20,"Y","N")</f>
        <v>Y</v>
      </c>
      <c r="P32">
        <f>IF(Table1[[#This Row],[Number]]&gt;=20,0.95*Table1[[#This Row],[Total]],Table1[[#This Row],[Total]])</f>
        <v>6650</v>
      </c>
    </row>
    <row r="33" spans="1:16" x14ac:dyDescent="0.3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t="str">
        <f>IF(Table1[[#This Row],[Number]]&gt;=20,"Y","N")</f>
        <v>N</v>
      </c>
      <c r="P33">
        <f>IF(Table1[[#This Row],[Number]]&gt;=20,0.95*Table1[[#This Row],[Total]],Table1[[#This Row],[Total]])</f>
        <v>3290</v>
      </c>
    </row>
    <row r="34" spans="1:16" x14ac:dyDescent="0.3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t="str">
        <f>IF(Table1[[#This Row],[Number]]&gt;=20,"Y","N")</f>
        <v>Y</v>
      </c>
      <c r="P34">
        <f>IF(Table1[[#This Row],[Number]]&gt;=20,0.95*Table1[[#This Row],[Total]],Table1[[#This Row],[Total]])</f>
        <v>5852</v>
      </c>
    </row>
    <row r="35" spans="1:16" x14ac:dyDescent="0.3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t="str">
        <f>IF(Table1[[#This Row],[Number]]&gt;=20,"Y","N")</f>
        <v>N</v>
      </c>
      <c r="P35">
        <f>IF(Table1[[#This Row],[Number]]&gt;=20,0.95*Table1[[#This Row],[Total]],Table1[[#This Row],[Total]])</f>
        <v>2820</v>
      </c>
    </row>
    <row r="36" spans="1:16" x14ac:dyDescent="0.3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t="str">
        <f>IF(Table1[[#This Row],[Number]]&gt;=20,"Y","N")</f>
        <v>Y</v>
      </c>
      <c r="P36">
        <f>IF(Table1[[#This Row],[Number]]&gt;=20,0.95*Table1[[#This Row],[Total]],Table1[[#This Row],[Total]])</f>
        <v>9808.75</v>
      </c>
    </row>
    <row r="37" spans="1:16" x14ac:dyDescent="0.3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t="str">
        <f>IF(Table1[[#This Row],[Number]]&gt;=20,"Y","N")</f>
        <v>Y</v>
      </c>
      <c r="P37">
        <f>IF(Table1[[#This Row],[Number]]&gt;=20,0.95*Table1[[#This Row],[Total]],Table1[[#This Row],[Total]])</f>
        <v>7125</v>
      </c>
    </row>
    <row r="38" spans="1:16" x14ac:dyDescent="0.3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t="str">
        <f>IF(Table1[[#This Row],[Number]]&gt;=20,"Y","N")</f>
        <v>Y</v>
      </c>
      <c r="P38">
        <f>IF(Table1[[#This Row],[Number]]&gt;=20,0.95*Table1[[#This Row],[Total]],Table1[[#This Row],[Total]])</f>
        <v>9405</v>
      </c>
    </row>
    <row r="39" spans="1:16" x14ac:dyDescent="0.3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t="str">
        <f>IF(Table1[[#This Row],[Number]]&gt;=20,"Y","N")</f>
        <v>N</v>
      </c>
      <c r="P39">
        <f>IF(Table1[[#This Row],[Number]]&gt;=20,0.95*Table1[[#This Row],[Total]],Table1[[#This Row],[Total]])</f>
        <v>5625</v>
      </c>
    </row>
    <row r="40" spans="1:16" x14ac:dyDescent="0.3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t="str">
        <f>IF(Table1[[#This Row],[Number]]&gt;=20,"Y","N")</f>
        <v>N</v>
      </c>
      <c r="P40">
        <f>IF(Table1[[#This Row],[Number]]&gt;=20,0.95*Table1[[#This Row],[Total]],Table1[[#This Row],[Total]])</f>
        <v>4900</v>
      </c>
    </row>
    <row r="41" spans="1:16" x14ac:dyDescent="0.3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t="str">
        <f>IF(Table1[[#This Row],[Number]]&gt;=20,"Y","N")</f>
        <v>Y</v>
      </c>
      <c r="P41">
        <f>IF(Table1[[#This Row],[Number]]&gt;=20,0.95*Table1[[#This Row],[Total]],Table1[[#This Row],[Total]])</f>
        <v>8968</v>
      </c>
    </row>
    <row r="42" spans="1:16" x14ac:dyDescent="0.3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t="str">
        <f>IF(Table1[[#This Row],[Number]]&gt;=20,"Y","N")</f>
        <v>Y</v>
      </c>
      <c r="P42">
        <f>IF(Table1[[#This Row],[Number]]&gt;=20,0.95*Table1[[#This Row],[Total]],Table1[[#This Row],[Total]])</f>
        <v>9880</v>
      </c>
    </row>
    <row r="43" spans="1:16" x14ac:dyDescent="0.3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t="str">
        <f>IF(Table1[[#This Row],[Number]]&gt;=20,"Y","N")</f>
        <v>Y</v>
      </c>
      <c r="P43">
        <f>IF(Table1[[#This Row],[Number]]&gt;=20,0.95*Table1[[#This Row],[Total]],Table1[[#This Row],[Total]])</f>
        <v>10046.25</v>
      </c>
    </row>
    <row r="44" spans="1:16" x14ac:dyDescent="0.3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t="str">
        <f>IF(Table1[[#This Row],[Number]]&gt;=20,"Y","N")</f>
        <v>Y</v>
      </c>
      <c r="P44">
        <f>IF(Table1[[#This Row],[Number]]&gt;=20,0.95*Table1[[#This Row],[Total]],Table1[[#This Row],[Total]])</f>
        <v>5016</v>
      </c>
    </row>
    <row r="45" spans="1:16" x14ac:dyDescent="0.3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t="str">
        <f>IF(Table1[[#This Row],[Number]]&gt;=20,"Y","N")</f>
        <v>Y</v>
      </c>
      <c r="P45">
        <f>IF(Table1[[#This Row],[Number]]&gt;=20,0.95*Table1[[#This Row],[Total]],Table1[[#This Row],[Total]])</f>
        <v>10687.5</v>
      </c>
    </row>
    <row r="46" spans="1:16" x14ac:dyDescent="0.3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t="str">
        <f>IF(Table1[[#This Row],[Number]]&gt;=20,"Y","N")</f>
        <v>N</v>
      </c>
      <c r="P46">
        <f>IF(Table1[[#This Row],[Number]]&gt;=20,0.95*Table1[[#This Row],[Total]],Table1[[#This Row],[Total]])</f>
        <v>3900</v>
      </c>
    </row>
    <row r="47" spans="1:16" x14ac:dyDescent="0.3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t="str">
        <f>IF(Table1[[#This Row],[Number]]&gt;=20,"Y","N")</f>
        <v>N</v>
      </c>
      <c r="P47">
        <f>IF(Table1[[#This Row],[Number]]&gt;=20,0.95*Table1[[#This Row],[Total]],Table1[[#This Row],[Total]])</f>
        <v>5625</v>
      </c>
    </row>
    <row r="48" spans="1:16" x14ac:dyDescent="0.3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t="str">
        <f>IF(Table1[[#This Row],[Number]]&gt;=20,"Y","N")</f>
        <v>Y</v>
      </c>
      <c r="P48">
        <f>IF(Table1[[#This Row],[Number]]&gt;=20,0.95*Table1[[#This Row],[Total]],Table1[[#This Row],[Total]])</f>
        <v>11770.5</v>
      </c>
    </row>
    <row r="49" spans="1:16" x14ac:dyDescent="0.3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t="str">
        <f>IF(Table1[[#This Row],[Number]]&gt;=20,"Y","N")</f>
        <v>Y</v>
      </c>
      <c r="P49">
        <f>IF(Table1[[#This Row],[Number]]&gt;=20,0.95*Table1[[#This Row],[Total]],Table1[[#This Row],[Total]])</f>
        <v>8645</v>
      </c>
    </row>
    <row r="50" spans="1:16" x14ac:dyDescent="0.3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t="str">
        <f>IF(Table1[[#This Row],[Number]]&gt;=20,"Y","N")</f>
        <v>Y</v>
      </c>
      <c r="P50">
        <f>IF(Table1[[#This Row],[Number]]&gt;=20,0.95*Table1[[#This Row],[Total]],Table1[[#This Row],[Total]])</f>
        <v>8645</v>
      </c>
    </row>
    <row r="51" spans="1:16" x14ac:dyDescent="0.3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t="str">
        <f>IF(Table1[[#This Row],[Number]]&gt;=20,"Y","N")</f>
        <v>Y</v>
      </c>
      <c r="P51">
        <f>IF(Table1[[#This Row],[Number]]&gt;=20,0.95*Table1[[#This Row],[Total]],Table1[[#This Row],[Total]])</f>
        <v>6688</v>
      </c>
    </row>
    <row r="52" spans="1:16" x14ac:dyDescent="0.3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t="str">
        <f>IF(Table1[[#This Row],[Number]]&gt;=20,"Y","N")</f>
        <v>N</v>
      </c>
      <c r="P52">
        <f>IF(Table1[[#This Row],[Number]]&gt;=20,0.95*Table1[[#This Row],[Total]],Table1[[#This Row],[Total]])</f>
        <v>5310</v>
      </c>
    </row>
    <row r="53" spans="1:16" x14ac:dyDescent="0.3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t="str">
        <f>IF(Table1[[#This Row],[Number]]&gt;=20,"Y","N")</f>
        <v>Y</v>
      </c>
      <c r="P53">
        <f>IF(Table1[[#This Row],[Number]]&gt;=20,0.95*Table1[[#This Row],[Total]],Table1[[#This Row],[Total]])</f>
        <v>7315</v>
      </c>
    </row>
    <row r="54" spans="1:16" x14ac:dyDescent="0.3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t="str">
        <f>IF(Table1[[#This Row],[Number]]&gt;=20,"Y","N")</f>
        <v>Y</v>
      </c>
      <c r="P54">
        <f>IF(Table1[[#This Row],[Number]]&gt;=20,0.95*Table1[[#This Row],[Total]],Table1[[#This Row],[Total]])</f>
        <v>8483.5</v>
      </c>
    </row>
    <row r="55" spans="1:16" x14ac:dyDescent="0.3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t="str">
        <f>IF(Table1[[#This Row],[Number]]&gt;=20,"Y","N")</f>
        <v>Y</v>
      </c>
      <c r="P55">
        <f>IF(Table1[[#This Row],[Number]]&gt;=20,0.95*Table1[[#This Row],[Total]],Table1[[#This Row],[Total]])</f>
        <v>8778</v>
      </c>
    </row>
    <row r="56" spans="1:16" x14ac:dyDescent="0.3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t="str">
        <f>IF(Table1[[#This Row],[Number]]&gt;=20,"Y","N")</f>
        <v>N</v>
      </c>
      <c r="P56">
        <f>IF(Table1[[#This Row],[Number]]&gt;=20,0.95*Table1[[#This Row],[Total]],Table1[[#This Row],[Total]])</f>
        <v>4425</v>
      </c>
    </row>
    <row r="57" spans="1:16" x14ac:dyDescent="0.3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t="str">
        <f>IF(Table1[[#This Row],[Number]]&gt;=20,"Y","N")</f>
        <v>N</v>
      </c>
      <c r="P57">
        <f>IF(Table1[[#This Row],[Number]]&gt;=20,0.95*Table1[[#This Row],[Total]],Table1[[#This Row],[Total]])</f>
        <v>3750</v>
      </c>
    </row>
    <row r="58" spans="1:16" x14ac:dyDescent="0.3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t="str">
        <f>IF(Table1[[#This Row],[Number]]&gt;=20,"Y","N")</f>
        <v>Y</v>
      </c>
      <c r="P58">
        <f>IF(Table1[[#This Row],[Number]]&gt;=20,0.95*Table1[[#This Row],[Total]],Table1[[#This Row],[Total]])</f>
        <v>5804.5</v>
      </c>
    </row>
    <row r="59" spans="1:16" x14ac:dyDescent="0.3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t="str">
        <f>IF(Table1[[#This Row],[Number]]&gt;=20,"Y","N")</f>
        <v>Y</v>
      </c>
      <c r="P59">
        <f>IF(Table1[[#This Row],[Number]]&gt;=20,0.95*Table1[[#This Row],[Total]],Table1[[#This Row],[Total]])</f>
        <v>8930</v>
      </c>
    </row>
    <row r="60" spans="1:16" x14ac:dyDescent="0.3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t="str">
        <f>IF(Table1[[#This Row],[Number]]&gt;=20,"Y","N")</f>
        <v>Y</v>
      </c>
      <c r="P60">
        <f>IF(Table1[[#This Row],[Number]]&gt;=20,0.95*Table1[[#This Row],[Total]],Table1[[#This Row],[Total]])</f>
        <v>7410</v>
      </c>
    </row>
    <row r="61" spans="1:16" x14ac:dyDescent="0.3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t="str">
        <f>IF(Table1[[#This Row],[Number]]&gt;=20,"Y","N")</f>
        <v>Y</v>
      </c>
      <c r="P61">
        <f>IF(Table1[[#This Row],[Number]]&gt;=20,0.95*Table1[[#This Row],[Total]],Table1[[#This Row],[Total]])</f>
        <v>8645</v>
      </c>
    </row>
    <row r="62" spans="1:16" x14ac:dyDescent="0.3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t="str">
        <f>IF(Table1[[#This Row],[Number]]&gt;=20,"Y","N")</f>
        <v>N</v>
      </c>
      <c r="P62">
        <f>IF(Table1[[#This Row],[Number]]&gt;=20,0.95*Table1[[#This Row],[Total]],Table1[[#This Row],[Total]])</f>
        <v>5310</v>
      </c>
    </row>
    <row r="63" spans="1:16" x14ac:dyDescent="0.3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t="str">
        <f>IF(Table1[[#This Row],[Number]]&gt;=20,"Y","N")</f>
        <v>Y</v>
      </c>
      <c r="P63">
        <f>IF(Table1[[#This Row],[Number]]&gt;=20,0.95*Table1[[#This Row],[Total]],Table1[[#This Row],[Total]])</f>
        <v>4911.5</v>
      </c>
    </row>
    <row r="64" spans="1:16" x14ac:dyDescent="0.3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t="str">
        <f>IF(Table1[[#This Row],[Number]]&gt;=20,"Y","N")</f>
        <v>Y</v>
      </c>
      <c r="P64">
        <f>IF(Table1[[#This Row],[Number]]&gt;=20,0.95*Table1[[#This Row],[Total]],Table1[[#This Row],[Total]])</f>
        <v>13965</v>
      </c>
    </row>
    <row r="65" spans="1:16" x14ac:dyDescent="0.3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t="str">
        <f>IF(Table1[[#This Row],[Number]]&gt;=20,"Y","N")</f>
        <v>Y</v>
      </c>
      <c r="P65">
        <f>IF(Table1[[#This Row],[Number]]&gt;=20,0.95*Table1[[#This Row],[Total]],Table1[[#This Row],[Total]])</f>
        <v>14962.5</v>
      </c>
    </row>
    <row r="66" spans="1:16" x14ac:dyDescent="0.3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t="str">
        <f>IF(Table1[[#This Row],[Number]]&gt;=20,"Y","N")</f>
        <v>Y</v>
      </c>
      <c r="P66">
        <f>IF(Table1[[#This Row],[Number]]&gt;=20,0.95*Table1[[#This Row],[Total]],Table1[[#This Row],[Total]])</f>
        <v>5605</v>
      </c>
    </row>
    <row r="67" spans="1:16" x14ac:dyDescent="0.3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t="str">
        <f>IF(Table1[[#This Row],[Number]]&gt;=20,"Y","N")</f>
        <v>Y</v>
      </c>
      <c r="P67">
        <f>IF(Table1[[#This Row],[Number]]&gt;=20,0.95*Table1[[#This Row],[Total]],Table1[[#This Row],[Total]])</f>
        <v>6165.5</v>
      </c>
    </row>
    <row r="68" spans="1:16" x14ac:dyDescent="0.3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t="str">
        <f>IF(Table1[[#This Row],[Number]]&gt;=20,"Y","N")</f>
        <v>N</v>
      </c>
      <c r="P68">
        <f>IF(Table1[[#This Row],[Number]]&gt;=20,0.95*Table1[[#This Row],[Total]],Table1[[#This Row],[Total]])</f>
        <v>3300</v>
      </c>
    </row>
    <row r="69" spans="1:16" x14ac:dyDescent="0.3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t="str">
        <f>IF(Table1[[#This Row],[Number]]&gt;=20,"Y","N")</f>
        <v>Y</v>
      </c>
      <c r="P69">
        <f>IF(Table1[[#This Row],[Number]]&gt;=20,0.95*Table1[[#This Row],[Total]],Table1[[#This Row],[Total]])</f>
        <v>7813.75</v>
      </c>
    </row>
    <row r="70" spans="1:16" x14ac:dyDescent="0.3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t="str">
        <f>IF(Table1[[#This Row],[Number]]&gt;=20,"Y","N")</f>
        <v>Y</v>
      </c>
      <c r="P70">
        <f>IF(Table1[[#This Row],[Number]]&gt;=20,0.95*Table1[[#This Row],[Total]],Table1[[#This Row],[Total]])</f>
        <v>11756.25</v>
      </c>
    </row>
    <row r="71" spans="1:16" x14ac:dyDescent="0.3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t="str">
        <f>IF(Table1[[#This Row],[Number]]&gt;=20,"Y","N")</f>
        <v>Y</v>
      </c>
      <c r="P71">
        <f>IF(Table1[[#This Row],[Number]]&gt;=20,0.95*Table1[[#This Row],[Total]],Table1[[#This Row],[Total]])</f>
        <v>5434</v>
      </c>
    </row>
    <row r="72" spans="1:16" x14ac:dyDescent="0.3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t="str">
        <f>IF(Table1[[#This Row],[Number]]&gt;=20,"Y","N")</f>
        <v>Y</v>
      </c>
      <c r="P72">
        <f>IF(Table1[[#This Row],[Number]]&gt;=20,0.95*Table1[[#This Row],[Total]],Table1[[#This Row],[Total]])</f>
        <v>6422</v>
      </c>
    </row>
    <row r="73" spans="1:16" x14ac:dyDescent="0.3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t="str">
        <f>IF(Table1[[#This Row],[Number]]&gt;=20,"Y","N")</f>
        <v>N</v>
      </c>
      <c r="P73">
        <f>IF(Table1[[#This Row],[Number]]&gt;=20,0.95*Table1[[#This Row],[Total]],Table1[[#This Row],[Total]])</f>
        <v>3520</v>
      </c>
    </row>
    <row r="74" spans="1:16" x14ac:dyDescent="0.3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t="str">
        <f>IF(Table1[[#This Row],[Number]]&gt;=20,"Y","N")</f>
        <v>N</v>
      </c>
      <c r="P74">
        <f>IF(Table1[[#This Row],[Number]]&gt;=20,0.95*Table1[[#This Row],[Total]],Table1[[#This Row],[Total]])</f>
        <v>2950</v>
      </c>
    </row>
    <row r="75" spans="1:16" x14ac:dyDescent="0.3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t="str">
        <f>IF(Table1[[#This Row],[Number]]&gt;=20,"Y","N")</f>
        <v>Y</v>
      </c>
      <c r="P75">
        <f>IF(Table1[[#This Row],[Number]]&gt;=20,0.95*Table1[[#This Row],[Total]],Table1[[#This Row],[Total]])</f>
        <v>9880</v>
      </c>
    </row>
    <row r="76" spans="1:16" x14ac:dyDescent="0.3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t="str">
        <f>IF(Table1[[#This Row],[Number]]&gt;=20,"Y","N")</f>
        <v>N</v>
      </c>
      <c r="P76">
        <f>IF(Table1[[#This Row],[Number]]&gt;=20,0.95*Table1[[#This Row],[Total]],Table1[[#This Row],[Total]])</f>
        <v>3525</v>
      </c>
    </row>
    <row r="77" spans="1:16" x14ac:dyDescent="0.3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t="str">
        <f>IF(Table1[[#This Row],[Number]]&gt;=20,"Y","N")</f>
        <v>Y</v>
      </c>
      <c r="P77">
        <f>IF(Table1[[#This Row],[Number]]&gt;=20,0.95*Table1[[#This Row],[Total]],Table1[[#This Row],[Total]])</f>
        <v>8906.25</v>
      </c>
    </row>
    <row r="78" spans="1:16" x14ac:dyDescent="0.3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t="str">
        <f>IF(Table1[[#This Row],[Number]]&gt;=20,"Y","N")</f>
        <v>Y</v>
      </c>
      <c r="P78">
        <f>IF(Table1[[#This Row],[Number]]&gt;=20,0.95*Table1[[#This Row],[Total]],Table1[[#This Row],[Total]])</f>
        <v>5605</v>
      </c>
    </row>
    <row r="79" spans="1:16" x14ac:dyDescent="0.3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t="str">
        <f>IF(Table1[[#This Row],[Number]]&gt;=20,"Y","N")</f>
        <v>Y</v>
      </c>
      <c r="P79">
        <f>IF(Table1[[#This Row],[Number]]&gt;=20,0.95*Table1[[#This Row],[Total]],Table1[[#This Row],[Total]])</f>
        <v>8645</v>
      </c>
    </row>
    <row r="80" spans="1:16" x14ac:dyDescent="0.3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t="str">
        <f>IF(Table1[[#This Row],[Number]]&gt;=20,"Y","N")</f>
        <v>Y</v>
      </c>
      <c r="P80">
        <f>IF(Table1[[#This Row],[Number]]&gt;=20,0.95*Table1[[#This Row],[Total]],Table1[[#This Row],[Total]])</f>
        <v>7315</v>
      </c>
    </row>
    <row r="81" spans="1:16" x14ac:dyDescent="0.3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t="str">
        <f>IF(Table1[[#This Row],[Number]]&gt;=20,"Y","N")</f>
        <v>N</v>
      </c>
      <c r="P81">
        <f>IF(Table1[[#This Row],[Number]]&gt;=20,0.95*Table1[[#This Row],[Total]],Table1[[#This Row],[Total]])</f>
        <v>3520</v>
      </c>
    </row>
    <row r="82" spans="1:16" x14ac:dyDescent="0.3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t="str">
        <f>IF(Table1[[#This Row],[Number]]&gt;=20,"Y","N")</f>
        <v>Y</v>
      </c>
      <c r="P82">
        <f>IF(Table1[[#This Row],[Number]]&gt;=20,0.95*Table1[[#This Row],[Total]],Table1[[#This Row],[Total]])</f>
        <v>14012.5</v>
      </c>
    </row>
    <row r="83" spans="1:16" x14ac:dyDescent="0.3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t="str">
        <f>IF(Table1[[#This Row],[Number]]&gt;=20,"Y","N")</f>
        <v>Y</v>
      </c>
      <c r="P83">
        <f>IF(Table1[[#This Row],[Number]]&gt;=20,0.95*Table1[[#This Row],[Total]],Table1[[#This Row],[Total]])</f>
        <v>11400</v>
      </c>
    </row>
    <row r="84" spans="1:16" x14ac:dyDescent="0.3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t="str">
        <f>IF(Table1[[#This Row],[Number]]&gt;=20,"Y","N")</f>
        <v>N</v>
      </c>
      <c r="P84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0.90625" defaultRowHeight="14.5" x14ac:dyDescent="0.35"/>
  <cols>
    <col min="1" max="1" width="18.81640625" customWidth="1"/>
    <col min="2" max="2" width="13.1796875" bestFit="1" customWidth="1"/>
    <col min="3" max="3" width="13" bestFit="1" customWidth="1"/>
  </cols>
  <sheetData>
    <row r="1" spans="1:3" ht="21" x14ac:dyDescent="0.5">
      <c r="A1" s="7" t="s">
        <v>66</v>
      </c>
      <c r="B1" s="8"/>
      <c r="C1" s="8"/>
    </row>
    <row r="2" spans="1:3" x14ac:dyDescent="0.35">
      <c r="A2" s="8"/>
      <c r="B2" s="8"/>
      <c r="C2" s="8"/>
    </row>
    <row r="3" spans="1:3" x14ac:dyDescent="0.35">
      <c r="A3" s="9" t="s">
        <v>7</v>
      </c>
      <c r="B3" s="9" t="s">
        <v>67</v>
      </c>
      <c r="C3" s="9" t="s">
        <v>68</v>
      </c>
    </row>
    <row r="4" spans="1:3" x14ac:dyDescent="0.35">
      <c r="A4" s="10">
        <v>132</v>
      </c>
      <c r="B4" s="10" t="s">
        <v>69</v>
      </c>
      <c r="C4" s="11" t="s">
        <v>70</v>
      </c>
    </row>
    <row r="5" spans="1:3" x14ac:dyDescent="0.35">
      <c r="A5" s="12">
        <v>136</v>
      </c>
      <c r="B5" s="12" t="s">
        <v>71</v>
      </c>
      <c r="C5" s="13" t="s">
        <v>72</v>
      </c>
    </row>
    <row r="6" spans="1:3" x14ac:dyDescent="0.35">
      <c r="A6" s="12">
        <v>144</v>
      </c>
      <c r="B6" s="12" t="s">
        <v>73</v>
      </c>
      <c r="C6" s="13" t="s">
        <v>74</v>
      </c>
    </row>
    <row r="7" spans="1:3" x14ac:dyDescent="0.35">
      <c r="A7" s="12">
        <v>152</v>
      </c>
      <c r="B7" s="12" t="s">
        <v>75</v>
      </c>
      <c r="C7" s="13" t="s">
        <v>76</v>
      </c>
    </row>
    <row r="8" spans="1:3" x14ac:dyDescent="0.35">
      <c r="A8" s="12">
        <v>157</v>
      </c>
      <c r="B8" s="12" t="s">
        <v>77</v>
      </c>
      <c r="C8" s="13" t="s">
        <v>78</v>
      </c>
    </row>
    <row r="9" spans="1:3" x14ac:dyDescent="0.35">
      <c r="A9" s="12">
        <v>162</v>
      </c>
      <c r="B9" s="12" t="s">
        <v>79</v>
      </c>
      <c r="C9" s="13" t="s">
        <v>80</v>
      </c>
    </row>
    <row r="10" spans="1:3" x14ac:dyDescent="0.35">
      <c r="A10" s="12">
        <v>166</v>
      </c>
      <c r="B10" s="12" t="s">
        <v>81</v>
      </c>
      <c r="C10" s="13" t="s">
        <v>82</v>
      </c>
    </row>
    <row r="11" spans="1:3" x14ac:dyDescent="0.35">
      <c r="A11" s="12">
        <v>178</v>
      </c>
      <c r="B11" s="12" t="s">
        <v>83</v>
      </c>
      <c r="C11" s="13" t="s">
        <v>84</v>
      </c>
    </row>
    <row r="12" spans="1:3" x14ac:dyDescent="0.3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6 months sales</vt:lpstr>
      <vt:lpstr>Chairs models sold per month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Tulasi Akula</cp:lastModifiedBy>
  <cp:revision/>
  <dcterms:created xsi:type="dcterms:W3CDTF">2021-09-09T16:24:17Z</dcterms:created>
  <dcterms:modified xsi:type="dcterms:W3CDTF">2023-08-08T14:01:44Z</dcterms:modified>
  <cp:category/>
  <cp:contentStatus/>
</cp:coreProperties>
</file>