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075" windowHeight="1182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N28" i="1" l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" i="1"/>
  <c r="N4" i="1"/>
  <c r="O13" i="1" l="1"/>
  <c r="O17" i="1"/>
  <c r="O16" i="1"/>
  <c r="O4" i="1"/>
  <c r="L26" i="1"/>
  <c r="L21" i="1"/>
  <c r="L23" i="1"/>
  <c r="L5" i="1"/>
  <c r="L16" i="1"/>
  <c r="J10" i="1"/>
  <c r="O10" i="1" s="1"/>
  <c r="J14" i="1"/>
  <c r="L14" i="1" s="1"/>
  <c r="J13" i="1"/>
  <c r="L13" i="1" s="1"/>
  <c r="J9" i="1"/>
  <c r="O9" i="1" s="1"/>
  <c r="J18" i="1"/>
  <c r="O18" i="1" s="1"/>
  <c r="J27" i="1"/>
  <c r="O27" i="1" s="1"/>
  <c r="J26" i="1"/>
  <c r="O26" i="1" s="1"/>
  <c r="J21" i="1"/>
  <c r="O21" i="1" s="1"/>
  <c r="J20" i="1"/>
  <c r="O20" i="1" s="1"/>
  <c r="J19" i="1"/>
  <c r="O19" i="1" s="1"/>
  <c r="J25" i="1"/>
  <c r="N25" i="1" s="1"/>
  <c r="J17" i="1"/>
  <c r="L17" i="1" s="1"/>
  <c r="J22" i="1"/>
  <c r="O22" i="1" s="1"/>
  <c r="J24" i="1"/>
  <c r="O24" i="1" s="1"/>
  <c r="O23" i="1"/>
  <c r="J5" i="1"/>
  <c r="O5" i="1" s="1"/>
  <c r="J7" i="1"/>
  <c r="O7" i="1" s="1"/>
  <c r="J6" i="1"/>
  <c r="O6" i="1" s="1"/>
  <c r="J16" i="1"/>
  <c r="J4" i="1"/>
  <c r="L4" i="1" s="1"/>
  <c r="J28" i="1"/>
  <c r="L28" i="1" s="1"/>
  <c r="J8" i="1"/>
  <c r="O8" i="1" s="1"/>
  <c r="J15" i="1"/>
  <c r="L15" i="1" s="1"/>
  <c r="J3" i="1"/>
  <c r="L3" i="1" s="1"/>
  <c r="J12" i="1"/>
  <c r="L12" i="1" s="1"/>
  <c r="J11" i="1"/>
  <c r="O11" i="1" s="1"/>
  <c r="O25" i="1" l="1"/>
  <c r="L25" i="1"/>
  <c r="L11" i="1"/>
  <c r="L9" i="1"/>
  <c r="O12" i="1"/>
  <c r="O28" i="1"/>
  <c r="L10" i="1"/>
  <c r="L6" i="1"/>
  <c r="L24" i="1"/>
  <c r="L19" i="1"/>
  <c r="L27" i="1"/>
  <c r="O15" i="1"/>
  <c r="O14" i="1"/>
  <c r="O3" i="1"/>
  <c r="L8" i="1"/>
  <c r="L7" i="1"/>
  <c r="L22" i="1"/>
  <c r="L20" i="1"/>
  <c r="L18" i="1"/>
  <c r="L29" i="1" l="1"/>
  <c r="O29" i="1"/>
</calcChain>
</file>

<file path=xl/sharedStrings.xml><?xml version="1.0" encoding="utf-8"?>
<sst xmlns="http://schemas.openxmlformats.org/spreadsheetml/2006/main" count="142" uniqueCount="93">
  <si>
    <t>Item</t>
  </si>
  <si>
    <t>Part Number</t>
  </si>
  <si>
    <t>BOM Structure</t>
  </si>
  <si>
    <t>Unit QTY</t>
  </si>
  <si>
    <t>QTY</t>
  </si>
  <si>
    <t>Stock Number</t>
  </si>
  <si>
    <t>Description</t>
  </si>
  <si>
    <t>REV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</si>
  <si>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</si>
  <si>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</si>
  <si>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</si>
  <si>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</si>
  <si>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</si>
  <si>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</si>
  <si>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</si>
  <si>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</si>
  <si>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</si>
  <si>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</si>
  <si>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</si>
  <si>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</si>
  <si>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</si>
  <si>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</si>
  <si>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</si>
  <si>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</si>
  <si>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</si>
  <si>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</si>
  <si>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</si>
  <si>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</si>
  <si>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</si>
  <si>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</si>
  <si>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</si>
  <si>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</si>
  <si>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</si>
  <si>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</si>
  <si>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585002_5_25x3_0</t>
  </si>
  <si>
    <t>585002_6_0x3_22</t>
  </si>
  <si>
    <t>535198</t>
  </si>
  <si>
    <t>585718</t>
  </si>
  <si>
    <t>565058</t>
  </si>
  <si>
    <t>am-2648_4inWheel8mmHub</t>
  </si>
  <si>
    <t>545456</t>
  </si>
  <si>
    <t>615106</t>
  </si>
  <si>
    <t>545619 assembly</t>
  </si>
  <si>
    <t>545619 assembly drilled out</t>
  </si>
  <si>
    <t>545456 counterbore</t>
  </si>
  <si>
    <t>632128</t>
  </si>
  <si>
    <t>632142</t>
  </si>
  <si>
    <t>632120</t>
  </si>
  <si>
    <t>625102 assembly</t>
  </si>
  <si>
    <t>633104</t>
  </si>
  <si>
    <t>632110</t>
  </si>
  <si>
    <t>632114</t>
  </si>
  <si>
    <t>632118</t>
  </si>
  <si>
    <t>633150</t>
  </si>
  <si>
    <t>634080</t>
  </si>
  <si>
    <t>632108</t>
  </si>
  <si>
    <t>565062</t>
  </si>
  <si>
    <t>585076</t>
  </si>
  <si>
    <t>585717</t>
  </si>
  <si>
    <t>565082</t>
  </si>
  <si>
    <t>Normal</t>
  </si>
  <si>
    <t>ANY</t>
  </si>
  <si>
    <t>qty / unit</t>
  </si>
  <si>
    <t>Units</t>
  </si>
  <si>
    <t>4.5"x6" pattern plate</t>
  </si>
  <si>
    <t>extended price</t>
  </si>
  <si>
    <t>unit price</t>
  </si>
  <si>
    <t>1/2x1/4 flange bearing</t>
  </si>
  <si>
    <t>dual x-rail mount</t>
  </si>
  <si>
    <t>Andymark stealth wheel</t>
  </si>
  <si>
    <t>pattern adapter</t>
  </si>
  <si>
    <t>24 tooth sprocket</t>
  </si>
  <si>
    <t>1/4 D hub</t>
  </si>
  <si>
    <t>6-32 x 1.25" screw</t>
  </si>
  <si>
    <t>6-32 nylock</t>
  </si>
  <si>
    <t>6-32 x .75" screw</t>
  </si>
  <si>
    <t>6-32 x .375" screw</t>
  </si>
  <si>
    <t>6-32 x .5" screw</t>
  </si>
  <si>
    <t>6-32 x .625" screw</t>
  </si>
  <si>
    <t>6-32 x .3125" screw</t>
  </si>
  <si>
    <t>1/4" clamp collar</t>
  </si>
  <si>
    <t>6-32 x 3" standoff</t>
  </si>
  <si>
    <t>1/4 x 4" shaft</t>
  </si>
  <si>
    <t>x-rail 18"</t>
  </si>
  <si>
    <t>x-rail L bracket</t>
  </si>
  <si>
    <t>single x-rail mount</t>
  </si>
  <si>
    <t>x-rail 48"</t>
  </si>
  <si>
    <t>Drive Train Parts List</t>
  </si>
  <si>
    <t>Qty on hand</t>
  </si>
  <si>
    <t>Net price</t>
  </si>
  <si>
    <t>Qty to order</t>
  </si>
  <si>
    <t>1/4" spacers</t>
  </si>
  <si>
    <t>x-rail 16.5"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</si>
</sst>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9" fontId="0" fillId="0" borderId="1" xfId="0" applyNumberFormat="1" applyBorder="1"/>
    <xf numFmtId="44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G9" sqref="G9"/>
    </sheetView>
  </sheetViews>
  <sheetFormatPr defaultRowHeight="15" x14ac:dyDescent="0.25"/>
  <cols>
    <col min="2" max="2" width="26.5703125" bestFit="1" customWidth="1"/>
    <col min="3" max="3" width="14" bestFit="1" customWidth="1"/>
    <col min="4" max="4" width="8.5703125" bestFit="1" customWidth="1"/>
    <col min="5" max="5" width="4.42578125" bestFit="1" customWidth="1"/>
    <col min="6" max="6" width="13.5703125" bestFit="1" customWidth="1"/>
    <col min="7" max="7" width="23" bestFit="1" customWidth="1"/>
    <col min="8" max="8" width="4.7109375" bestFit="1" customWidth="1"/>
    <col min="9" max="9" width="12.7109375" bestFit="1" customWidth="1"/>
    <col min="11" max="11" width="9.140625" style="1"/>
    <col min="12" max="12" width="14.5703125" style="1" bestFit="1" customWidth="1"/>
    <col min="13" max="13" width="11.7109375" bestFit="1" customWidth="1"/>
    <col min="14" max="14" width="11.7109375" customWidth="1"/>
  </cols>
  <sheetData>
    <row r="1" spans="1:15" ht="21" x14ac:dyDescent="0.35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62</v>
      </c>
      <c r="J2" s="2" t="s">
        <v>63</v>
      </c>
      <c r="K2" s="3" t="s">
        <v>66</v>
      </c>
      <c r="L2" s="3" t="s">
        <v>65</v>
      </c>
      <c r="M2" s="2" t="s">
        <v>88</v>
      </c>
      <c r="N2" s="2" t="s">
        <v>90</v>
      </c>
      <c r="O2" s="2" t="s">
        <v>89</v>
      </c>
    </row>
    <row r="3" spans="1:15" x14ac:dyDescent="0.25">
      <c r="A3" s="4" t="s">
        <v>10</v>
      </c>
      <c r="B3" s="4" t="s">
        <v>36</v>
      </c>
      <c r="C3" s="2" t="s">
        <v>60</v>
      </c>
      <c r="D3" s="2">
        <v>1</v>
      </c>
      <c r="E3" s="2">
        <v>12</v>
      </c>
      <c r="F3" s="2"/>
      <c r="G3" s="2" t="s">
        <v>67</v>
      </c>
      <c r="H3" s="2" t="s">
        <v>61</v>
      </c>
      <c r="I3" s="2">
        <v>2</v>
      </c>
      <c r="J3" s="2">
        <f t="shared" ref="J3:J22" si="0">E3/I3</f>
        <v>6</v>
      </c>
      <c r="K3" s="3">
        <v>2.4900000000000002</v>
      </c>
      <c r="L3" s="3">
        <f t="shared" ref="L3:L27" si="1">J3*K3*0.75</f>
        <v>11.205000000000002</v>
      </c>
      <c r="M3" s="2"/>
      <c r="N3" s="2">
        <f t="shared" ref="N3" si="2">J3-M3</f>
        <v>6</v>
      </c>
      <c r="O3" s="5">
        <f t="shared" ref="O3:O27" si="3">(J3-M3)*K3*0.75</f>
        <v>11.205000000000002</v>
      </c>
    </row>
    <row r="4" spans="1:15" x14ac:dyDescent="0.25">
      <c r="A4" s="4" t="s">
        <v>14</v>
      </c>
      <c r="B4" s="4" t="s">
        <v>40</v>
      </c>
      <c r="C4" s="2" t="s">
        <v>60</v>
      </c>
      <c r="D4" s="2">
        <v>1</v>
      </c>
      <c r="E4" s="2">
        <v>6</v>
      </c>
      <c r="F4" s="2"/>
      <c r="G4" s="2" t="s">
        <v>70</v>
      </c>
      <c r="H4" s="2" t="s">
        <v>61</v>
      </c>
      <c r="I4" s="2">
        <v>1</v>
      </c>
      <c r="J4" s="2">
        <f t="shared" si="0"/>
        <v>6</v>
      </c>
      <c r="K4" s="3">
        <v>2.99</v>
      </c>
      <c r="L4" s="3">
        <f t="shared" si="1"/>
        <v>13.455000000000002</v>
      </c>
      <c r="M4" s="2">
        <v>6</v>
      </c>
      <c r="N4" s="2">
        <f>J4-M4</f>
        <v>0</v>
      </c>
      <c r="O4" s="5">
        <f t="shared" si="3"/>
        <v>0</v>
      </c>
    </row>
    <row r="5" spans="1:15" x14ac:dyDescent="0.25">
      <c r="A5" s="4" t="s">
        <v>18</v>
      </c>
      <c r="B5" s="4" t="s">
        <v>44</v>
      </c>
      <c r="C5" s="2" t="s">
        <v>60</v>
      </c>
      <c r="D5" s="2">
        <v>1</v>
      </c>
      <c r="E5" s="2">
        <v>6</v>
      </c>
      <c r="F5" s="2"/>
      <c r="G5" s="2" t="s">
        <v>70</v>
      </c>
      <c r="H5" s="2" t="s">
        <v>61</v>
      </c>
      <c r="I5" s="2">
        <v>1</v>
      </c>
      <c r="J5" s="2">
        <f t="shared" si="0"/>
        <v>6</v>
      </c>
      <c r="K5" s="3">
        <v>2.99</v>
      </c>
      <c r="L5" s="3">
        <f t="shared" si="1"/>
        <v>13.455000000000002</v>
      </c>
      <c r="M5" s="2">
        <v>6</v>
      </c>
      <c r="N5" s="2">
        <f t="shared" ref="N5:N28" si="4">J5-M5</f>
        <v>0</v>
      </c>
      <c r="O5" s="5">
        <f t="shared" si="3"/>
        <v>0</v>
      </c>
    </row>
    <row r="6" spans="1:15" x14ac:dyDescent="0.25">
      <c r="A6" s="4" t="s">
        <v>16</v>
      </c>
      <c r="B6" s="4" t="s">
        <v>42</v>
      </c>
      <c r="C6" s="2" t="s">
        <v>60</v>
      </c>
      <c r="D6" s="2">
        <v>1</v>
      </c>
      <c r="E6" s="2">
        <v>8</v>
      </c>
      <c r="F6" s="2"/>
      <c r="G6" s="2" t="s">
        <v>72</v>
      </c>
      <c r="H6" s="2"/>
      <c r="I6" s="2">
        <v>1</v>
      </c>
      <c r="J6" s="2">
        <f t="shared" si="0"/>
        <v>8</v>
      </c>
      <c r="K6" s="3">
        <v>6.99</v>
      </c>
      <c r="L6" s="3">
        <f t="shared" si="1"/>
        <v>41.94</v>
      </c>
      <c r="M6" s="2">
        <v>1</v>
      </c>
      <c r="N6" s="2">
        <f t="shared" si="4"/>
        <v>7</v>
      </c>
      <c r="O6" s="5">
        <f t="shared" si="3"/>
        <v>36.697499999999998</v>
      </c>
    </row>
    <row r="7" spans="1:15" x14ac:dyDescent="0.25">
      <c r="A7" s="4" t="s">
        <v>17</v>
      </c>
      <c r="B7" s="4" t="s">
        <v>43</v>
      </c>
      <c r="C7" s="2" t="s">
        <v>60</v>
      </c>
      <c r="D7" s="2">
        <v>1</v>
      </c>
      <c r="E7" s="2">
        <v>6</v>
      </c>
      <c r="F7" s="2"/>
      <c r="G7" s="2" t="s">
        <v>72</v>
      </c>
      <c r="H7" s="2"/>
      <c r="I7" s="2">
        <v>1</v>
      </c>
      <c r="J7" s="2">
        <f t="shared" si="0"/>
        <v>6</v>
      </c>
      <c r="K7" s="3">
        <v>6.99</v>
      </c>
      <c r="L7" s="3">
        <f t="shared" si="1"/>
        <v>31.454999999999998</v>
      </c>
      <c r="M7" s="2"/>
      <c r="N7" s="2">
        <f t="shared" si="4"/>
        <v>6</v>
      </c>
      <c r="O7" s="5">
        <f t="shared" si="3"/>
        <v>31.454999999999998</v>
      </c>
    </row>
    <row r="8" spans="1:15" x14ac:dyDescent="0.25">
      <c r="A8" s="4" t="s">
        <v>12</v>
      </c>
      <c r="B8" s="4" t="s">
        <v>38</v>
      </c>
      <c r="C8" s="2" t="s">
        <v>60</v>
      </c>
      <c r="D8" s="2">
        <v>1</v>
      </c>
      <c r="E8" s="2">
        <v>4</v>
      </c>
      <c r="F8" s="2"/>
      <c r="G8" s="2" t="s">
        <v>92</v>
      </c>
      <c r="H8" s="2" t="s">
        <v>61</v>
      </c>
      <c r="I8" s="2">
        <v>1</v>
      </c>
      <c r="J8" s="2">
        <f t="shared" si="0"/>
        <v>4</v>
      </c>
      <c r="K8" s="3">
        <v>5.69</v>
      </c>
      <c r="L8" s="3">
        <f t="shared" si="1"/>
        <v>17.07</v>
      </c>
      <c r="M8" s="2"/>
      <c r="N8" s="2">
        <f t="shared" si="4"/>
        <v>4</v>
      </c>
      <c r="O8" s="5">
        <f t="shared" si="3"/>
        <v>17.07</v>
      </c>
    </row>
    <row r="9" spans="1:15" x14ac:dyDescent="0.25">
      <c r="A9" s="4" t="s">
        <v>30</v>
      </c>
      <c r="B9" s="4" t="s">
        <v>56</v>
      </c>
      <c r="C9" s="2" t="s">
        <v>60</v>
      </c>
      <c r="D9" s="2">
        <v>1</v>
      </c>
      <c r="E9" s="2">
        <v>2</v>
      </c>
      <c r="F9" s="2"/>
      <c r="G9" s="2" t="s">
        <v>83</v>
      </c>
      <c r="H9" s="2" t="s">
        <v>61</v>
      </c>
      <c r="I9" s="2">
        <v>1</v>
      </c>
      <c r="J9" s="2">
        <f t="shared" si="0"/>
        <v>2</v>
      </c>
      <c r="K9" s="3">
        <v>6.59</v>
      </c>
      <c r="L9" s="3">
        <f t="shared" si="1"/>
        <v>9.8849999999999998</v>
      </c>
      <c r="M9" s="2"/>
      <c r="N9" s="2">
        <f t="shared" si="4"/>
        <v>2</v>
      </c>
      <c r="O9" s="5">
        <f t="shared" si="3"/>
        <v>9.8849999999999998</v>
      </c>
    </row>
    <row r="10" spans="1:15" x14ac:dyDescent="0.25">
      <c r="A10" s="4" t="s">
        <v>33</v>
      </c>
      <c r="B10" s="4" t="s">
        <v>59</v>
      </c>
      <c r="C10" s="2" t="s">
        <v>60</v>
      </c>
      <c r="D10" s="2">
        <v>1</v>
      </c>
      <c r="E10" s="2">
        <v>1</v>
      </c>
      <c r="F10" s="2"/>
      <c r="G10" s="2" t="s">
        <v>86</v>
      </c>
      <c r="H10" s="2" t="s">
        <v>61</v>
      </c>
      <c r="I10" s="2">
        <v>1</v>
      </c>
      <c r="J10" s="2">
        <f t="shared" si="0"/>
        <v>1</v>
      </c>
      <c r="K10" s="3">
        <v>12.99</v>
      </c>
      <c r="L10" s="3">
        <f t="shared" si="1"/>
        <v>9.7424999999999997</v>
      </c>
      <c r="M10" s="2"/>
      <c r="N10" s="2">
        <f t="shared" si="4"/>
        <v>1</v>
      </c>
      <c r="O10" s="5">
        <f t="shared" si="3"/>
        <v>9.7424999999999997</v>
      </c>
    </row>
    <row r="11" spans="1:15" x14ac:dyDescent="0.25">
      <c r="A11" s="4" t="s">
        <v>8</v>
      </c>
      <c r="B11" s="4" t="s">
        <v>34</v>
      </c>
      <c r="C11" s="2" t="s">
        <v>60</v>
      </c>
      <c r="D11" s="2">
        <v>1</v>
      </c>
      <c r="E11" s="2">
        <v>8</v>
      </c>
      <c r="F11" s="2"/>
      <c r="G11" s="2" t="s">
        <v>64</v>
      </c>
      <c r="H11" s="2" t="s">
        <v>61</v>
      </c>
      <c r="I11" s="2">
        <v>1</v>
      </c>
      <c r="J11" s="2">
        <f t="shared" si="0"/>
        <v>8</v>
      </c>
      <c r="K11" s="3">
        <v>8.99</v>
      </c>
      <c r="L11" s="3">
        <f t="shared" si="1"/>
        <v>53.94</v>
      </c>
      <c r="M11" s="2"/>
      <c r="N11" s="2">
        <f t="shared" si="4"/>
        <v>8</v>
      </c>
      <c r="O11" s="5">
        <f t="shared" si="3"/>
        <v>53.94</v>
      </c>
    </row>
    <row r="12" spans="1:15" x14ac:dyDescent="0.25">
      <c r="A12" s="4" t="s">
        <v>9</v>
      </c>
      <c r="B12" s="4" t="s">
        <v>35</v>
      </c>
      <c r="C12" s="2" t="s">
        <v>60</v>
      </c>
      <c r="D12" s="2">
        <v>1</v>
      </c>
      <c r="E12" s="2">
        <v>4</v>
      </c>
      <c r="F12" s="2"/>
      <c r="G12" s="2" t="s">
        <v>64</v>
      </c>
      <c r="H12" s="2" t="s">
        <v>61</v>
      </c>
      <c r="I12" s="2">
        <v>1</v>
      </c>
      <c r="J12" s="2">
        <f t="shared" si="0"/>
        <v>4</v>
      </c>
      <c r="K12" s="3">
        <v>8.99</v>
      </c>
      <c r="L12" s="3">
        <f t="shared" si="1"/>
        <v>26.97</v>
      </c>
      <c r="M12" s="2"/>
      <c r="N12" s="2">
        <f t="shared" si="4"/>
        <v>4</v>
      </c>
      <c r="O12" s="5">
        <f t="shared" si="3"/>
        <v>26.97</v>
      </c>
    </row>
    <row r="13" spans="1:15" x14ac:dyDescent="0.25">
      <c r="A13" s="4" t="s">
        <v>31</v>
      </c>
      <c r="B13" s="4" t="s">
        <v>57</v>
      </c>
      <c r="C13" s="2" t="s">
        <v>60</v>
      </c>
      <c r="D13" s="2">
        <v>1</v>
      </c>
      <c r="E13" s="2">
        <v>8</v>
      </c>
      <c r="F13" s="2"/>
      <c r="G13" s="2" t="s">
        <v>84</v>
      </c>
      <c r="H13" s="2" t="s">
        <v>61</v>
      </c>
      <c r="I13" s="2">
        <v>2</v>
      </c>
      <c r="J13" s="2">
        <f t="shared" si="0"/>
        <v>4</v>
      </c>
      <c r="K13" s="3">
        <v>1.79</v>
      </c>
      <c r="L13" s="3">
        <f t="shared" si="1"/>
        <v>5.37</v>
      </c>
      <c r="M13" s="2"/>
      <c r="N13" s="2">
        <f t="shared" si="4"/>
        <v>4</v>
      </c>
      <c r="O13" s="5">
        <f t="shared" si="3"/>
        <v>5.37</v>
      </c>
    </row>
    <row r="14" spans="1:15" x14ac:dyDescent="0.25">
      <c r="A14" s="4" t="s">
        <v>32</v>
      </c>
      <c r="B14" s="4" t="s">
        <v>58</v>
      </c>
      <c r="C14" s="2" t="s">
        <v>60</v>
      </c>
      <c r="D14" s="2">
        <v>1</v>
      </c>
      <c r="E14" s="2">
        <v>16</v>
      </c>
      <c r="F14" s="2"/>
      <c r="G14" s="2" t="s">
        <v>85</v>
      </c>
      <c r="H14" s="2" t="s">
        <v>61</v>
      </c>
      <c r="I14" s="2">
        <v>4</v>
      </c>
      <c r="J14" s="2">
        <f t="shared" si="0"/>
        <v>4</v>
      </c>
      <c r="K14" s="3">
        <v>2.99</v>
      </c>
      <c r="L14" s="3">
        <f t="shared" si="1"/>
        <v>8.9700000000000006</v>
      </c>
      <c r="M14" s="2"/>
      <c r="N14" s="2">
        <f t="shared" si="4"/>
        <v>4</v>
      </c>
      <c r="O14" s="5">
        <f t="shared" si="3"/>
        <v>8.9700000000000006</v>
      </c>
    </row>
    <row r="15" spans="1:15" x14ac:dyDescent="0.25">
      <c r="A15" s="4" t="s">
        <v>11</v>
      </c>
      <c r="B15" s="4" t="s">
        <v>37</v>
      </c>
      <c r="C15" s="2" t="s">
        <v>60</v>
      </c>
      <c r="D15" s="2">
        <v>1</v>
      </c>
      <c r="E15" s="2">
        <v>48</v>
      </c>
      <c r="F15" s="2"/>
      <c r="G15" s="2" t="s">
        <v>68</v>
      </c>
      <c r="H15" s="2" t="s">
        <v>61</v>
      </c>
      <c r="I15" s="2">
        <v>2</v>
      </c>
      <c r="J15" s="2">
        <f t="shared" si="0"/>
        <v>24</v>
      </c>
      <c r="K15" s="3">
        <v>2.99</v>
      </c>
      <c r="L15" s="3">
        <f t="shared" si="1"/>
        <v>53.820000000000007</v>
      </c>
      <c r="M15" s="2"/>
      <c r="N15" s="2">
        <f t="shared" si="4"/>
        <v>24</v>
      </c>
      <c r="O15" s="5">
        <f t="shared" si="3"/>
        <v>53.820000000000007</v>
      </c>
    </row>
    <row r="16" spans="1:15" x14ac:dyDescent="0.25">
      <c r="A16" s="4" t="s">
        <v>15</v>
      </c>
      <c r="B16" s="4" t="s">
        <v>41</v>
      </c>
      <c r="C16" s="2" t="s">
        <v>60</v>
      </c>
      <c r="D16" s="2">
        <v>1</v>
      </c>
      <c r="E16" s="2">
        <v>10</v>
      </c>
      <c r="F16" s="2"/>
      <c r="G16" s="2" t="s">
        <v>71</v>
      </c>
      <c r="H16" s="2" t="s">
        <v>61</v>
      </c>
      <c r="I16" s="2">
        <v>1</v>
      </c>
      <c r="J16" s="2">
        <f t="shared" si="0"/>
        <v>10</v>
      </c>
      <c r="K16" s="3">
        <v>4.79</v>
      </c>
      <c r="L16" s="3">
        <f t="shared" si="1"/>
        <v>35.924999999999997</v>
      </c>
      <c r="M16" s="2">
        <v>6</v>
      </c>
      <c r="N16" s="2">
        <f t="shared" si="4"/>
        <v>4</v>
      </c>
      <c r="O16" s="5">
        <f t="shared" si="3"/>
        <v>14.370000000000001</v>
      </c>
    </row>
    <row r="17" spans="1:15" x14ac:dyDescent="0.25">
      <c r="A17" s="4" t="s">
        <v>22</v>
      </c>
      <c r="B17" s="4" t="s">
        <v>48</v>
      </c>
      <c r="C17" s="2" t="s">
        <v>60</v>
      </c>
      <c r="D17" s="2">
        <v>1</v>
      </c>
      <c r="E17" s="2">
        <v>6</v>
      </c>
      <c r="F17" s="2"/>
      <c r="G17" s="2" t="s">
        <v>80</v>
      </c>
      <c r="H17" s="2"/>
      <c r="I17" s="2">
        <v>2</v>
      </c>
      <c r="J17" s="2">
        <f t="shared" si="0"/>
        <v>3</v>
      </c>
      <c r="K17" s="3">
        <v>4.99</v>
      </c>
      <c r="L17" s="3">
        <f t="shared" si="1"/>
        <v>11.227500000000001</v>
      </c>
      <c r="M17" s="2"/>
      <c r="N17" s="2">
        <f t="shared" si="4"/>
        <v>3</v>
      </c>
      <c r="O17" s="5">
        <f t="shared" si="3"/>
        <v>11.227500000000001</v>
      </c>
    </row>
    <row r="18" spans="1:15" x14ac:dyDescent="0.25">
      <c r="A18" s="4" t="s">
        <v>29</v>
      </c>
      <c r="B18" s="4" t="s">
        <v>55</v>
      </c>
      <c r="C18" s="2" t="s">
        <v>60</v>
      </c>
      <c r="D18" s="2">
        <v>1</v>
      </c>
      <c r="E18" s="2">
        <v>2</v>
      </c>
      <c r="F18" s="2"/>
      <c r="G18" s="2" t="s">
        <v>79</v>
      </c>
      <c r="H18" s="2" t="s">
        <v>61</v>
      </c>
      <c r="I18" s="2">
        <v>1</v>
      </c>
      <c r="J18" s="2">
        <f t="shared" si="0"/>
        <v>2</v>
      </c>
      <c r="K18" s="3">
        <v>0</v>
      </c>
      <c r="L18" s="3">
        <f t="shared" si="1"/>
        <v>0</v>
      </c>
      <c r="M18" s="2"/>
      <c r="N18" s="2">
        <f t="shared" si="4"/>
        <v>2</v>
      </c>
      <c r="O18" s="5">
        <f t="shared" si="3"/>
        <v>0</v>
      </c>
    </row>
    <row r="19" spans="1:15" x14ac:dyDescent="0.25">
      <c r="A19" s="4" t="s">
        <v>24</v>
      </c>
      <c r="B19" s="4" t="s">
        <v>50</v>
      </c>
      <c r="C19" s="2" t="s">
        <v>60</v>
      </c>
      <c r="D19" s="2">
        <v>1</v>
      </c>
      <c r="E19" s="2">
        <v>8</v>
      </c>
      <c r="F19" s="2"/>
      <c r="G19" s="2" t="s">
        <v>76</v>
      </c>
      <c r="H19" s="2" t="s">
        <v>61</v>
      </c>
      <c r="I19" s="2">
        <v>1</v>
      </c>
      <c r="J19" s="2">
        <f t="shared" si="0"/>
        <v>8</v>
      </c>
      <c r="K19" s="3">
        <v>0</v>
      </c>
      <c r="L19" s="3">
        <f t="shared" si="1"/>
        <v>0</v>
      </c>
      <c r="M19" s="2"/>
      <c r="N19" s="2">
        <f t="shared" si="4"/>
        <v>8</v>
      </c>
      <c r="O19" s="5">
        <f t="shared" si="3"/>
        <v>0</v>
      </c>
    </row>
    <row r="20" spans="1:15" x14ac:dyDescent="0.25">
      <c r="A20" s="4" t="s">
        <v>25</v>
      </c>
      <c r="B20" s="4" t="s">
        <v>51</v>
      </c>
      <c r="C20" s="2" t="s">
        <v>60</v>
      </c>
      <c r="D20" s="2">
        <v>1</v>
      </c>
      <c r="E20" s="2">
        <v>16</v>
      </c>
      <c r="F20" s="2"/>
      <c r="G20" s="2" t="s">
        <v>77</v>
      </c>
      <c r="H20" s="2" t="s">
        <v>61</v>
      </c>
      <c r="I20" s="2">
        <v>1</v>
      </c>
      <c r="J20" s="2">
        <f t="shared" si="0"/>
        <v>16</v>
      </c>
      <c r="K20" s="3">
        <v>0</v>
      </c>
      <c r="L20" s="3">
        <f t="shared" si="1"/>
        <v>0</v>
      </c>
      <c r="M20" s="2"/>
      <c r="N20" s="2">
        <f t="shared" si="4"/>
        <v>16</v>
      </c>
      <c r="O20" s="5">
        <f t="shared" si="3"/>
        <v>0</v>
      </c>
    </row>
    <row r="21" spans="1:15" x14ac:dyDescent="0.25">
      <c r="A21" s="4" t="s">
        <v>26</v>
      </c>
      <c r="B21" s="4" t="s">
        <v>52</v>
      </c>
      <c r="C21" s="2" t="s">
        <v>60</v>
      </c>
      <c r="D21" s="2">
        <v>1</v>
      </c>
      <c r="E21" s="2">
        <v>8</v>
      </c>
      <c r="F21" s="2"/>
      <c r="G21" s="2" t="s">
        <v>78</v>
      </c>
      <c r="H21" s="2" t="s">
        <v>61</v>
      </c>
      <c r="I21" s="2">
        <v>1</v>
      </c>
      <c r="J21" s="2">
        <f t="shared" si="0"/>
        <v>8</v>
      </c>
      <c r="K21" s="3">
        <v>0</v>
      </c>
      <c r="L21" s="3">
        <f t="shared" si="1"/>
        <v>0</v>
      </c>
      <c r="M21" s="2"/>
      <c r="N21" s="2">
        <f t="shared" si="4"/>
        <v>8</v>
      </c>
      <c r="O21" s="5">
        <f t="shared" si="3"/>
        <v>0</v>
      </c>
    </row>
    <row r="22" spans="1:15" x14ac:dyDescent="0.25">
      <c r="A22" s="4" t="s">
        <v>21</v>
      </c>
      <c r="B22" s="4" t="s">
        <v>47</v>
      </c>
      <c r="C22" s="2" t="s">
        <v>60</v>
      </c>
      <c r="D22" s="2">
        <v>1</v>
      </c>
      <c r="E22" s="2">
        <v>16</v>
      </c>
      <c r="F22" s="2"/>
      <c r="G22" s="2" t="s">
        <v>75</v>
      </c>
      <c r="H22" s="2" t="s">
        <v>61</v>
      </c>
      <c r="I22" s="2">
        <v>1</v>
      </c>
      <c r="J22" s="2">
        <f t="shared" si="0"/>
        <v>16</v>
      </c>
      <c r="K22" s="3">
        <v>0</v>
      </c>
      <c r="L22" s="3">
        <f t="shared" si="1"/>
        <v>0</v>
      </c>
      <c r="M22" s="2"/>
      <c r="N22" s="2">
        <f t="shared" si="4"/>
        <v>16</v>
      </c>
      <c r="O22" s="5">
        <f t="shared" si="3"/>
        <v>0</v>
      </c>
    </row>
    <row r="23" spans="1:15" x14ac:dyDescent="0.25">
      <c r="A23" s="4" t="s">
        <v>19</v>
      </c>
      <c r="B23" s="4" t="s">
        <v>45</v>
      </c>
      <c r="C23" s="2" t="s">
        <v>60</v>
      </c>
      <c r="D23" s="2">
        <v>1</v>
      </c>
      <c r="E23" s="2">
        <v>24</v>
      </c>
      <c r="F23" s="2"/>
      <c r="G23" s="2" t="s">
        <v>73</v>
      </c>
      <c r="H23" s="2" t="s">
        <v>61</v>
      </c>
      <c r="I23" s="2">
        <v>25</v>
      </c>
      <c r="J23" s="2">
        <v>2</v>
      </c>
      <c r="K23" s="3">
        <v>3.59</v>
      </c>
      <c r="L23" s="3">
        <f t="shared" si="1"/>
        <v>5.3849999999999998</v>
      </c>
      <c r="M23" s="2"/>
      <c r="N23" s="2">
        <f t="shared" si="4"/>
        <v>2</v>
      </c>
      <c r="O23" s="5">
        <f t="shared" si="3"/>
        <v>5.3849999999999998</v>
      </c>
    </row>
    <row r="24" spans="1:15" x14ac:dyDescent="0.25">
      <c r="A24" s="4" t="s">
        <v>20</v>
      </c>
      <c r="B24" s="4" t="s">
        <v>46</v>
      </c>
      <c r="C24" s="2" t="s">
        <v>60</v>
      </c>
      <c r="D24" s="2">
        <v>1</v>
      </c>
      <c r="E24" s="2">
        <v>24</v>
      </c>
      <c r="F24" s="2"/>
      <c r="G24" s="2" t="s">
        <v>74</v>
      </c>
      <c r="H24" s="2" t="s">
        <v>61</v>
      </c>
      <c r="I24" s="2">
        <v>1</v>
      </c>
      <c r="J24" s="2">
        <f>E24/I24</f>
        <v>24</v>
      </c>
      <c r="K24" s="3">
        <v>0</v>
      </c>
      <c r="L24" s="3">
        <f t="shared" si="1"/>
        <v>0</v>
      </c>
      <c r="M24" s="2"/>
      <c r="N24" s="2">
        <f t="shared" si="4"/>
        <v>24</v>
      </c>
      <c r="O24" s="5">
        <f t="shared" si="3"/>
        <v>0</v>
      </c>
    </row>
    <row r="25" spans="1:15" x14ac:dyDescent="0.25">
      <c r="A25" s="4" t="s">
        <v>23</v>
      </c>
      <c r="B25" s="4" t="s">
        <v>49</v>
      </c>
      <c r="C25" s="2" t="s">
        <v>60</v>
      </c>
      <c r="D25" s="2">
        <v>1</v>
      </c>
      <c r="E25" s="2">
        <v>36</v>
      </c>
      <c r="F25" s="2"/>
      <c r="G25" s="2" t="s">
        <v>91</v>
      </c>
      <c r="H25" s="2" t="s">
        <v>61</v>
      </c>
      <c r="I25" s="2">
        <v>12</v>
      </c>
      <c r="J25" s="2">
        <f>E25/I25</f>
        <v>3</v>
      </c>
      <c r="K25" s="3">
        <v>1.69</v>
      </c>
      <c r="L25" s="3">
        <f t="shared" si="1"/>
        <v>3.8025000000000002</v>
      </c>
      <c r="M25" s="2"/>
      <c r="N25" s="2">
        <f t="shared" si="4"/>
        <v>3</v>
      </c>
      <c r="O25" s="5">
        <f t="shared" si="3"/>
        <v>3.8025000000000002</v>
      </c>
    </row>
    <row r="26" spans="1:15" x14ac:dyDescent="0.25">
      <c r="A26" s="4" t="s">
        <v>27</v>
      </c>
      <c r="B26" s="4" t="s">
        <v>53</v>
      </c>
      <c r="C26" s="2" t="s">
        <v>60</v>
      </c>
      <c r="D26" s="2">
        <v>1</v>
      </c>
      <c r="E26" s="2">
        <v>16</v>
      </c>
      <c r="F26" s="2"/>
      <c r="G26" s="2" t="s">
        <v>81</v>
      </c>
      <c r="H26" s="2" t="s">
        <v>61</v>
      </c>
      <c r="I26" s="2">
        <v>4</v>
      </c>
      <c r="J26" s="2">
        <f>E26/I26</f>
        <v>4</v>
      </c>
      <c r="K26" s="3">
        <v>4.99</v>
      </c>
      <c r="L26" s="3">
        <f t="shared" si="1"/>
        <v>14.97</v>
      </c>
      <c r="M26" s="2">
        <v>2</v>
      </c>
      <c r="N26" s="2">
        <f t="shared" si="4"/>
        <v>2</v>
      </c>
      <c r="O26" s="5">
        <f t="shared" si="3"/>
        <v>7.4850000000000003</v>
      </c>
    </row>
    <row r="27" spans="1:15" x14ac:dyDescent="0.25">
      <c r="A27" s="4" t="s">
        <v>28</v>
      </c>
      <c r="B27" s="4" t="s">
        <v>54</v>
      </c>
      <c r="C27" s="2" t="s">
        <v>60</v>
      </c>
      <c r="D27" s="2">
        <v>1</v>
      </c>
      <c r="E27" s="2">
        <v>6</v>
      </c>
      <c r="F27" s="2"/>
      <c r="G27" s="2" t="s">
        <v>82</v>
      </c>
      <c r="H27" s="2" t="s">
        <v>61</v>
      </c>
      <c r="I27" s="2">
        <v>1</v>
      </c>
      <c r="J27" s="2">
        <f>E27/I27</f>
        <v>6</v>
      </c>
      <c r="K27" s="3">
        <v>2.19</v>
      </c>
      <c r="L27" s="3">
        <f t="shared" si="1"/>
        <v>9.8550000000000004</v>
      </c>
      <c r="M27" s="2"/>
      <c r="N27" s="2">
        <f t="shared" si="4"/>
        <v>6</v>
      </c>
      <c r="O27" s="5">
        <f t="shared" si="3"/>
        <v>9.8550000000000004</v>
      </c>
    </row>
    <row r="28" spans="1:15" x14ac:dyDescent="0.25">
      <c r="A28" s="4" t="s">
        <v>13</v>
      </c>
      <c r="B28" s="2" t="s">
        <v>39</v>
      </c>
      <c r="C28" s="2" t="s">
        <v>60</v>
      </c>
      <c r="D28" s="2">
        <v>1</v>
      </c>
      <c r="E28" s="2">
        <v>6</v>
      </c>
      <c r="F28" s="2"/>
      <c r="G28" s="2" t="s">
        <v>69</v>
      </c>
      <c r="H28" s="2"/>
      <c r="I28" s="2">
        <v>1</v>
      </c>
      <c r="J28" s="2">
        <f>E28/I28</f>
        <v>6</v>
      </c>
      <c r="K28" s="3">
        <v>6</v>
      </c>
      <c r="L28" s="3">
        <f>J28*K28</f>
        <v>36</v>
      </c>
      <c r="M28" s="2">
        <v>4</v>
      </c>
      <c r="N28" s="2">
        <f t="shared" si="4"/>
        <v>2</v>
      </c>
      <c r="O28" s="5">
        <f>(J28-M28)*K28</f>
        <v>12</v>
      </c>
    </row>
    <row r="29" spans="1:15" x14ac:dyDescent="0.25">
      <c r="L29" s="1">
        <f>SUM(L3:L28)</f>
        <v>414.44250000000011</v>
      </c>
      <c r="O29" s="1">
        <f>SUM(O3:O28)</f>
        <v>329.25000000000006</v>
      </c>
    </row>
  </sheetData>
  <sortState ref="A3:N29">
    <sortCondition ref="B3"/>
  </sortState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2017-11-06T17:41:34Z</dcterms:created>
  <dcterms:modified xsi:type="dcterms:W3CDTF">2017-11-07T17:48:11Z</dcterms:modified>
</cp:coreProperties>
</file>