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135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C23" i="43" l="1"/>
  <c r="P28" i="57" l="1"/>
  <c r="Q28" i="57" s="1"/>
  <c r="P27" i="57"/>
  <c r="Q27" i="57" s="1"/>
  <c r="P26" i="57"/>
  <c r="Q26" i="57" s="1"/>
  <c r="P25" i="57"/>
  <c r="Q25" i="57" s="1"/>
  <c r="P24" i="57"/>
  <c r="Q24" i="57" s="1"/>
  <c r="P23" i="57"/>
  <c r="Q23" i="57" s="1"/>
  <c r="P22" i="57"/>
  <c r="Q22" i="57" s="1"/>
  <c r="P21" i="57"/>
  <c r="Q21" i="57" s="1"/>
  <c r="P20" i="57"/>
  <c r="Q20" i="57" s="1"/>
  <c r="P19" i="57"/>
  <c r="Q19" i="57" s="1"/>
  <c r="P18" i="57"/>
  <c r="Q18" i="57" s="1"/>
  <c r="P17" i="57"/>
  <c r="Q17" i="57" s="1"/>
  <c r="P16" i="57"/>
  <c r="Q16" i="57" s="1"/>
  <c r="P15" i="57"/>
  <c r="Q15" i="57" s="1"/>
  <c r="P14" i="57"/>
  <c r="Q14" i="57" s="1"/>
  <c r="P13" i="57"/>
  <c r="Q13" i="57" s="1"/>
  <c r="P12" i="57"/>
  <c r="Q12" i="57" s="1"/>
  <c r="P11" i="57"/>
  <c r="Q11" i="57" s="1"/>
  <c r="P10" i="57"/>
  <c r="Q10" i="57" s="1"/>
  <c r="P9" i="57"/>
  <c r="Q9" i="57" s="1"/>
  <c r="P28" i="34"/>
  <c r="Q28" i="34" s="1"/>
  <c r="P27" i="34"/>
  <c r="Q27" i="34" s="1"/>
  <c r="P26" i="34"/>
  <c r="Q26" i="34" s="1"/>
  <c r="P25" i="34"/>
  <c r="Q25" i="34" s="1"/>
  <c r="P24" i="34"/>
  <c r="Q24" i="34" s="1"/>
  <c r="P23" i="34"/>
  <c r="Q23" i="34" s="1"/>
  <c r="P22" i="34"/>
  <c r="Q22" i="34" s="1"/>
  <c r="P21" i="34"/>
  <c r="Q21" i="34" s="1"/>
  <c r="P20" i="34"/>
  <c r="Q20" i="34" s="1"/>
  <c r="P19" i="34"/>
  <c r="Q19" i="34" s="1"/>
  <c r="P18" i="34"/>
  <c r="Q18" i="34" s="1"/>
  <c r="P17" i="34"/>
  <c r="Q17" i="34" s="1"/>
  <c r="P16" i="34"/>
  <c r="Q16" i="34" s="1"/>
  <c r="P15" i="34"/>
  <c r="Q15" i="34" s="1"/>
  <c r="P14" i="34"/>
  <c r="Q14" i="34" s="1"/>
  <c r="P13" i="34"/>
  <c r="Q13" i="34" s="1"/>
  <c r="P12" i="34"/>
  <c r="Q12" i="34" s="1"/>
  <c r="P11" i="34"/>
  <c r="Q11" i="34" s="1"/>
  <c r="P10" i="34"/>
  <c r="Q10" i="34" s="1"/>
  <c r="P9" i="34"/>
  <c r="Q9" i="34" s="1"/>
  <c r="W10" i="30" l="1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E43" i="56" s="1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S43" i="56" s="1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O44" i="56"/>
  <c r="K44" i="56"/>
  <c r="G44" i="56"/>
  <c r="C44" i="56"/>
  <c r="L43" i="56"/>
  <c r="T42" i="56"/>
  <c r="M37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I38" i="54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C18" i="53"/>
  <c r="AG17" i="53"/>
  <c r="AF17" i="53"/>
  <c r="AB17" i="53"/>
  <c r="AG16" i="53"/>
  <c r="AE16" i="53"/>
  <c r="AC16" i="53"/>
  <c r="AB16" i="53"/>
  <c r="AH15" i="53"/>
  <c r="AG15" i="53"/>
  <c r="AD15" i="53"/>
  <c r="AC15" i="53"/>
  <c r="AG14" i="53"/>
  <c r="AD14" i="53"/>
  <c r="AC14" i="53"/>
  <c r="AB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R38" i="53"/>
  <c r="AD12" i="53" s="1"/>
  <c r="Q38" i="53"/>
  <c r="AC12" i="53" s="1"/>
  <c r="P38" i="53"/>
  <c r="AB12" i="53" s="1"/>
  <c r="O38" i="53"/>
  <c r="N38" i="53"/>
  <c r="M38" i="53"/>
  <c r="AF11" i="53" s="1"/>
  <c r="L38" i="53"/>
  <c r="AE11" i="53" s="1"/>
  <c r="K38" i="53"/>
  <c r="AD11" i="53" s="1"/>
  <c r="J38" i="53"/>
  <c r="I38" i="53"/>
  <c r="AB11" i="53" s="1"/>
  <c r="H38" i="53"/>
  <c r="G38" i="53"/>
  <c r="F38" i="53"/>
  <c r="E38" i="53"/>
  <c r="AE10" i="53" s="1"/>
  <c r="D38" i="53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AE12" i="53"/>
  <c r="X12" i="56"/>
  <c r="AH11" i="53"/>
  <c r="AG11" i="53"/>
  <c r="AC11" i="53"/>
  <c r="W11" i="56"/>
  <c r="AH10" i="53"/>
  <c r="AG10" i="53"/>
  <c r="AF10" i="53"/>
  <c r="AD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W39" i="53" l="1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Q28" i="48"/>
  <c r="P28" i="48"/>
  <c r="V27" i="48"/>
  <c r="U27" i="48"/>
  <c r="T27" i="48"/>
  <c r="T44" i="48" s="1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T19" i="48"/>
  <c r="S19" i="48"/>
  <c r="R19" i="48"/>
  <c r="Q19" i="48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Q37" i="48" s="1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36" i="48" s="1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E38" i="48" s="1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G17" i="48"/>
  <c r="C18" i="48"/>
  <c r="D18" i="48"/>
  <c r="E18" i="48"/>
  <c r="F18" i="48"/>
  <c r="F42" i="48" s="1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N16" i="48"/>
  <c r="N36" i="48" s="1"/>
  <c r="M16" i="48"/>
  <c r="L16" i="48"/>
  <c r="L37" i="48" s="1"/>
  <c r="K16" i="48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Q42" i="48"/>
  <c r="V44" i="48"/>
  <c r="I44" i="48"/>
  <c r="M42" i="48"/>
  <c r="U39" i="48"/>
  <c r="F26" i="52"/>
  <c r="G39" i="48"/>
  <c r="Q39" i="48"/>
  <c r="R40" i="48"/>
  <c r="R44" i="48"/>
  <c r="K40" i="48"/>
  <c r="K37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K38" i="48"/>
  <c r="W37" i="30"/>
  <c r="W38" i="30"/>
  <c r="W40" i="30"/>
  <c r="Y40" i="30"/>
  <c r="W10" i="48"/>
  <c r="W14" i="48"/>
  <c r="M38" i="48"/>
  <c r="Y29" i="48"/>
  <c r="X32" i="48"/>
  <c r="Y33" i="48"/>
  <c r="U42" i="48"/>
  <c r="V40" i="48"/>
  <c r="X24" i="48"/>
  <c r="X36" i="30"/>
  <c r="X35" i="30"/>
  <c r="X37" i="30"/>
  <c r="Y39" i="30"/>
  <c r="Y17" i="48"/>
  <c r="Y38" i="30"/>
  <c r="Y37" i="30"/>
  <c r="Y36" i="30"/>
  <c r="Y35" i="30"/>
  <c r="K42" i="48"/>
  <c r="K39" i="48"/>
  <c r="K35" i="48"/>
  <c r="K36" i="48"/>
  <c r="Y28" i="48"/>
  <c r="Y40" i="48" s="1"/>
  <c r="W17" i="48"/>
  <c r="M44" i="48"/>
  <c r="M37" i="48"/>
  <c r="M40" i="48"/>
  <c r="E39" i="48"/>
  <c r="I33" i="34"/>
  <c r="B43" i="48"/>
  <c r="X23" i="48"/>
  <c r="W26" i="48"/>
  <c r="H44" i="48" l="1"/>
  <c r="Y40" i="56"/>
  <c r="R9" i="34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I34" i="34"/>
  <c r="B84" i="52" s="1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<sst xmlns="http://schemas.openxmlformats.org/spreadsheetml/2006/main" count="3014" uniqueCount="150">
  <si>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</si>
  <si>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</si>
  <si>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</si>
  <si>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</si>
  <si>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</si>
  <si>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</si>
  <si>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</si>
  <si>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</si>
  <si>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</si>
  <si>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</si>
  <si>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</si>
  <si>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</si>
  <si>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</si>
  <si>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</si>
  <si>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</si>
  <si>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</si>
  <si>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</si>
  <si>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</si>
  <si>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</si>
  <si>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</si>
  <si>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</si>
  <si>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</si>
  <si>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</si>
  <si>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</si>
  <si>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</si>
  <si>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</si>
  <si>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</si>
  <si>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</si>
  <si>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</si>
  <si>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</si>
  <si>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</si>
  <si>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</si>
  <si>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</si>
  <si>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</si>
  <si>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</si>
  <si>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</si>
  <si>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</si>
  <si>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</si>
  <si>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</si>
  <si>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</si>
  <si>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</si>
  <si>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</si>
  <si>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</si>
  <si>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</si>
  <si>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</si>
  <si>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</si>
  <si>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</si>
  <si>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</si>
  <si>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</si>
  <si>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</si>
  <si>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</si>
  <si>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</si>
  <si>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</si>
  <si>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</si>
  <si>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</si>
  <si>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</si>
  <si>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</si>
  <si>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</si>
  <si>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</si>
  <si>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</si>
  <si>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</si>
  <si>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</si>
  <si>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</si>
  <si>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</si>
  <si>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</si>
  <si>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</si>
  <si>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</si>
  <si>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</si>
  <si>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</si>
  <si>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</si>
  <si>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</si>
  <si>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</si>
  <si>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</si>
  <si>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</si>
  <si>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</si>
  <si>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</si>
  <si>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</si>
  <si>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</si>
  <si>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</si>
  <si>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</si>
  <si>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</si>
  <si>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</si>
  <si>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</si>
  <si>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</si>
  <si>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</si>
  <si>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</si>
  <si>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</si>
  <si>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</si>
  <si>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</si>
  <si>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</si>
  <si>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</si>
  <si>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</si>
  <si>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</si>
  <si>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</si>
  <si>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</si>
  <si>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</si>
  <si>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</si>
  <si>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</si>
  <si>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</si>
  <si>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</si>
  <si>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</si>
  <si>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</si>
  <si>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</si>
  <si>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</si>
  <si>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</si>
  <si>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</si>
  <si>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</si>
  <si>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</si>
  <si>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</si>
  <si>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</si>
  <si>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</si>
  <si>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</si>
  <si>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</si>
  <si>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</si>
  <si>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</si>
  <si>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</si>
  <si>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</si>
  <si>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</si>
  <si>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</si>
  <si>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</si>
  <si>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</si>
  <si>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</si>
  <si>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</si>
  <si>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</si>
  <si>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</si>
  <si>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</si>
  <si>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</si>
  <si>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</si>
  <si>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</si>
  <si>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</si>
  <si>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</si>
  <si>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</si>
  <si>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</si>
  <si>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</si>
  <si>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</si>
  <si>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</si>
  <si>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ID02263</t>
  </si>
  <si>
    <t>Site 2</t>
  </si>
  <si>
    <t>Saint Andrew's Road</t>
  </si>
  <si>
    <t>King Weston (N)</t>
  </si>
  <si>
    <t>09.04.2015</t>
  </si>
  <si>
    <t>Pierre-clement Lambrix</t>
  </si>
  <si>
    <t>Luke Martin</t>
  </si>
  <si>
    <t>Paul O'Neill</t>
  </si>
  <si>
    <t>Chris Mason</t>
  </si>
  <si>
    <t>Bristol Traffic Survey</t>
  </si>
  <si>
    <t>ID02263 Bristol Traffic Survey - ATC Site 2</t>
  </si>
  <si>
    <t>10.04.2015</t>
  </si>
  <si>
    <t>Third Way (S)</t>
  </si>
  <si>
    <t>Bristol City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</si>
</sst>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88</c:v>
                </c:pt>
                <c:pt idx="1">
                  <c:v>73</c:v>
                </c:pt>
                <c:pt idx="2">
                  <c:v>107.5</c:v>
                </c:pt>
                <c:pt idx="3">
                  <c:v>108</c:v>
                </c:pt>
                <c:pt idx="4">
                  <c:v>155.5</c:v>
                </c:pt>
                <c:pt idx="5">
                  <c:v>314</c:v>
                </c:pt>
                <c:pt idx="6">
                  <c:v>465</c:v>
                </c:pt>
                <c:pt idx="7">
                  <c:v>571</c:v>
                </c:pt>
                <c:pt idx="8">
                  <c:v>487</c:v>
                </c:pt>
                <c:pt idx="9">
                  <c:v>310</c:v>
                </c:pt>
                <c:pt idx="10">
                  <c:v>292</c:v>
                </c:pt>
                <c:pt idx="11">
                  <c:v>275</c:v>
                </c:pt>
                <c:pt idx="12">
                  <c:v>303</c:v>
                </c:pt>
                <c:pt idx="13">
                  <c:v>397</c:v>
                </c:pt>
                <c:pt idx="14">
                  <c:v>320</c:v>
                </c:pt>
                <c:pt idx="15">
                  <c:v>356</c:v>
                </c:pt>
                <c:pt idx="16">
                  <c:v>299.5</c:v>
                </c:pt>
                <c:pt idx="17">
                  <c:v>296.5</c:v>
                </c:pt>
                <c:pt idx="18">
                  <c:v>231</c:v>
                </c:pt>
                <c:pt idx="19">
                  <c:v>156</c:v>
                </c:pt>
                <c:pt idx="20">
                  <c:v>127</c:v>
                </c:pt>
                <c:pt idx="21">
                  <c:v>185.5</c:v>
                </c:pt>
                <c:pt idx="22">
                  <c:v>166</c:v>
                </c:pt>
                <c:pt idx="23">
                  <c:v>107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28.5</c:v>
                </c:pt>
                <c:pt idx="1">
                  <c:v>25</c:v>
                </c:pt>
                <c:pt idx="2">
                  <c:v>19</c:v>
                </c:pt>
                <c:pt idx="3">
                  <c:v>26</c:v>
                </c:pt>
                <c:pt idx="4">
                  <c:v>41</c:v>
                </c:pt>
                <c:pt idx="5">
                  <c:v>73</c:v>
                </c:pt>
                <c:pt idx="6">
                  <c:v>213</c:v>
                </c:pt>
                <c:pt idx="7">
                  <c:v>316</c:v>
                </c:pt>
                <c:pt idx="8">
                  <c:v>291</c:v>
                </c:pt>
                <c:pt idx="9">
                  <c:v>239</c:v>
                </c:pt>
                <c:pt idx="10">
                  <c:v>231</c:v>
                </c:pt>
                <c:pt idx="11">
                  <c:v>248</c:v>
                </c:pt>
                <c:pt idx="12">
                  <c:v>287</c:v>
                </c:pt>
                <c:pt idx="13">
                  <c:v>338</c:v>
                </c:pt>
                <c:pt idx="14">
                  <c:v>310</c:v>
                </c:pt>
                <c:pt idx="15">
                  <c:v>380</c:v>
                </c:pt>
                <c:pt idx="16">
                  <c:v>463</c:v>
                </c:pt>
                <c:pt idx="17">
                  <c:v>475</c:v>
                </c:pt>
                <c:pt idx="18">
                  <c:v>258</c:v>
                </c:pt>
                <c:pt idx="19">
                  <c:v>132.5</c:v>
                </c:pt>
                <c:pt idx="20">
                  <c:v>60</c:v>
                </c:pt>
                <c:pt idx="21">
                  <c:v>54.5</c:v>
                </c:pt>
                <c:pt idx="22">
                  <c:v>67.5</c:v>
                </c:pt>
                <c:pt idx="23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2354176"/>
        <c:axId val="82355712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11.5</c:v>
                </c:pt>
                <c:pt idx="1">
                  <c:v>8.5</c:v>
                </c:pt>
                <c:pt idx="2">
                  <c:v>12</c:v>
                </c:pt>
                <c:pt idx="3">
                  <c:v>12</c:v>
                </c:pt>
                <c:pt idx="4">
                  <c:v>16.5</c:v>
                </c:pt>
                <c:pt idx="5">
                  <c:v>15</c:v>
                </c:pt>
                <c:pt idx="6">
                  <c:v>18</c:v>
                </c:pt>
                <c:pt idx="7">
                  <c:v>50</c:v>
                </c:pt>
                <c:pt idx="8">
                  <c:v>94</c:v>
                </c:pt>
                <c:pt idx="9">
                  <c:v>96</c:v>
                </c:pt>
                <c:pt idx="10">
                  <c:v>122</c:v>
                </c:pt>
                <c:pt idx="11">
                  <c:v>120</c:v>
                </c:pt>
                <c:pt idx="12">
                  <c:v>117</c:v>
                </c:pt>
                <c:pt idx="13">
                  <c:v>100</c:v>
                </c:pt>
                <c:pt idx="14">
                  <c:v>105</c:v>
                </c:pt>
                <c:pt idx="15">
                  <c:v>109</c:v>
                </c:pt>
                <c:pt idx="16">
                  <c:v>100.5</c:v>
                </c:pt>
                <c:pt idx="17">
                  <c:v>59.5</c:v>
                </c:pt>
                <c:pt idx="18">
                  <c:v>34</c:v>
                </c:pt>
                <c:pt idx="19">
                  <c:v>19</c:v>
                </c:pt>
                <c:pt idx="20">
                  <c:v>15</c:v>
                </c:pt>
                <c:pt idx="21">
                  <c:v>16.5</c:v>
                </c:pt>
                <c:pt idx="22">
                  <c:v>21.5</c:v>
                </c:pt>
                <c:pt idx="23">
                  <c:v>15.5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33.5</c:v>
                </c:pt>
                <c:pt idx="1">
                  <c:v>48</c:v>
                </c:pt>
                <c:pt idx="2">
                  <c:v>37.5</c:v>
                </c:pt>
                <c:pt idx="3">
                  <c:v>48.5</c:v>
                </c:pt>
                <c:pt idx="4">
                  <c:v>81.5</c:v>
                </c:pt>
                <c:pt idx="5">
                  <c:v>123</c:v>
                </c:pt>
                <c:pt idx="6">
                  <c:v>129</c:v>
                </c:pt>
                <c:pt idx="7">
                  <c:v>129</c:v>
                </c:pt>
                <c:pt idx="8">
                  <c:v>116</c:v>
                </c:pt>
                <c:pt idx="9">
                  <c:v>114</c:v>
                </c:pt>
                <c:pt idx="10">
                  <c:v>113</c:v>
                </c:pt>
                <c:pt idx="11">
                  <c:v>113</c:v>
                </c:pt>
                <c:pt idx="12">
                  <c:v>105</c:v>
                </c:pt>
                <c:pt idx="13">
                  <c:v>93</c:v>
                </c:pt>
                <c:pt idx="14">
                  <c:v>86</c:v>
                </c:pt>
                <c:pt idx="15">
                  <c:v>93</c:v>
                </c:pt>
                <c:pt idx="16">
                  <c:v>89</c:v>
                </c:pt>
                <c:pt idx="17">
                  <c:v>57</c:v>
                </c:pt>
                <c:pt idx="18">
                  <c:v>54.5</c:v>
                </c:pt>
                <c:pt idx="19">
                  <c:v>47.5</c:v>
                </c:pt>
                <c:pt idx="20">
                  <c:v>32.5</c:v>
                </c:pt>
                <c:pt idx="21">
                  <c:v>31.5</c:v>
                </c:pt>
                <c:pt idx="22">
                  <c:v>33</c:v>
                </c:pt>
                <c:pt idx="23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7248"/>
        <c:axId val="82359040"/>
      </c:scatterChart>
      <c:catAx>
        <c:axId val="82354176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55712"/>
        <c:crosses val="autoZero"/>
        <c:auto val="1"/>
        <c:lblAlgn val="ctr"/>
        <c:lblOffset val="100"/>
        <c:noMultiLvlLbl val="0"/>
      </c:catAx>
      <c:valAx>
        <c:axId val="82355712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54176"/>
        <c:crosses val="autoZero"/>
        <c:crossBetween val="between"/>
      </c:valAx>
      <c:valAx>
        <c:axId val="82357248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82359040"/>
        <c:crosses val="max"/>
        <c:crossBetween val="midCat"/>
      </c:valAx>
      <c:valAx>
        <c:axId val="8235904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57248"/>
        <c:crosses val="max"/>
        <c:crossBetween val="midCat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161.5</c:v>
                </c:pt>
                <c:pt idx="1">
                  <c:v>154.5</c:v>
                </c:pt>
                <c:pt idx="2">
                  <c:v>176</c:v>
                </c:pt>
                <c:pt idx="3">
                  <c:v>194.5</c:v>
                </c:pt>
                <c:pt idx="4">
                  <c:v>294.5</c:v>
                </c:pt>
                <c:pt idx="5">
                  <c:v>525</c:v>
                </c:pt>
                <c:pt idx="6">
                  <c:v>825</c:v>
                </c:pt>
                <c:pt idx="7">
                  <c:v>1066</c:v>
                </c:pt>
                <c:pt idx="8">
                  <c:v>988</c:v>
                </c:pt>
                <c:pt idx="9">
                  <c:v>759</c:v>
                </c:pt>
                <c:pt idx="10">
                  <c:v>758</c:v>
                </c:pt>
                <c:pt idx="11">
                  <c:v>756</c:v>
                </c:pt>
                <c:pt idx="12">
                  <c:v>812</c:v>
                </c:pt>
                <c:pt idx="13">
                  <c:v>928</c:v>
                </c:pt>
                <c:pt idx="14">
                  <c:v>821</c:v>
                </c:pt>
                <c:pt idx="15">
                  <c:v>938</c:v>
                </c:pt>
                <c:pt idx="16">
                  <c:v>952</c:v>
                </c:pt>
                <c:pt idx="17">
                  <c:v>888</c:v>
                </c:pt>
                <c:pt idx="18">
                  <c:v>577.5</c:v>
                </c:pt>
                <c:pt idx="19">
                  <c:v>355</c:v>
                </c:pt>
                <c:pt idx="20">
                  <c:v>234.5</c:v>
                </c:pt>
                <c:pt idx="21">
                  <c:v>288</c:v>
                </c:pt>
                <c:pt idx="22">
                  <c:v>288</c:v>
                </c:pt>
                <c:pt idx="23">
                  <c:v>212.5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1056"/>
        <c:axId val="82395136"/>
      </c:barChart>
      <c:catAx>
        <c:axId val="82381056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95136"/>
        <c:crosses val="autoZero"/>
        <c:auto val="1"/>
        <c:lblAlgn val="ctr"/>
        <c:lblOffset val="100"/>
        <c:noMultiLvlLbl val="0"/>
      </c:catAx>
      <c:valAx>
        <c:axId val="82395136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810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1066</c:v>
                </c:pt>
                <c:pt idx="2">
                  <c:v>938</c:v>
                </c:pt>
                <c:pt idx="4">
                  <c:v>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82410496"/>
        <c:axId val="82428672"/>
      </c:barChart>
      <c:catAx>
        <c:axId val="824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428672"/>
        <c:crosses val="autoZero"/>
        <c:auto val="1"/>
        <c:lblAlgn val="ctr"/>
        <c:lblOffset val="100"/>
        <c:noMultiLvlLbl val="0"/>
      </c:catAx>
      <c:valAx>
        <c:axId val="8242867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4104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0.17163120567375886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0.29046047697615118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0.22793986993141191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2467072"/>
        <c:axId val="82513920"/>
      </c:barChart>
      <c:catAx>
        <c:axId val="82467072"/>
        <c:scaling>
          <c:orientation val="minMax"/>
        </c:scaling>
        <c:delete val="1"/>
        <c:axPos val="b"/>
        <c:majorTickMark val="out"/>
        <c:minorTickMark val="none"/>
        <c:tickLblPos val="none"/>
        <c:crossAx val="82513920"/>
        <c:crosses val="autoZero"/>
        <c:auto val="1"/>
        <c:lblAlgn val="ctr"/>
        <c:lblOffset val="100"/>
        <c:noMultiLvlLbl val="0"/>
      </c:catAx>
      <c:valAx>
        <c:axId val="8251392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4670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1.5844345153214818E-4</c:v>
                </c:pt>
                <c:pt idx="1">
                  <c:v>3.8026428367715561E-4</c:v>
                </c:pt>
                <c:pt idx="2">
                  <c:v>8.8728332858002982E-4</c:v>
                </c:pt>
                <c:pt idx="3">
                  <c:v>2.249897011756504E-3</c:v>
                </c:pt>
                <c:pt idx="4">
                  <c:v>5.9891624679152006E-3</c:v>
                </c:pt>
                <c:pt idx="5">
                  <c:v>3.4540672434008303E-2</c:v>
                </c:pt>
                <c:pt idx="6">
                  <c:v>0.20461387330861616</c:v>
                </c:pt>
                <c:pt idx="7">
                  <c:v>0.582976835567386</c:v>
                </c:pt>
                <c:pt idx="8">
                  <c:v>0.82891276103558642</c:v>
                </c:pt>
                <c:pt idx="9">
                  <c:v>0.93072852299014486</c:v>
                </c:pt>
                <c:pt idx="10">
                  <c:v>0.97113160313084268</c:v>
                </c:pt>
                <c:pt idx="11">
                  <c:v>0.98871882625091112</c:v>
                </c:pt>
                <c:pt idx="12">
                  <c:v>0.99499318693158423</c:v>
                </c:pt>
                <c:pt idx="13">
                  <c:v>0.99778179167855008</c:v>
                </c:pt>
                <c:pt idx="14">
                  <c:v>0.99892258452958149</c:v>
                </c:pt>
                <c:pt idx="15">
                  <c:v>0.99939791488417795</c:v>
                </c:pt>
                <c:pt idx="16">
                  <c:v>0.99974649047754871</c:v>
                </c:pt>
                <c:pt idx="17">
                  <c:v>0.99980986785816162</c:v>
                </c:pt>
                <c:pt idx="18">
                  <c:v>0.99990493392908086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1.8459823760927868E-3</c:v>
                </c:pt>
                <c:pt idx="1">
                  <c:v>1.811152519940093E-2</c:v>
                </c:pt>
                <c:pt idx="2">
                  <c:v>4.1238549684789808E-2</c:v>
                </c:pt>
                <c:pt idx="3">
                  <c:v>7.1436034969175582E-2</c:v>
                </c:pt>
                <c:pt idx="4">
                  <c:v>0.12848733934728851</c:v>
                </c:pt>
                <c:pt idx="5">
                  <c:v>0.30357702622688171</c:v>
                </c:pt>
                <c:pt idx="6">
                  <c:v>0.61568736721117345</c:v>
                </c:pt>
                <c:pt idx="7">
                  <c:v>0.8625265577653165</c:v>
                </c:pt>
                <c:pt idx="8">
                  <c:v>0.95458186757688701</c:v>
                </c:pt>
                <c:pt idx="9">
                  <c:v>0.98432656473128777</c:v>
                </c:pt>
                <c:pt idx="10">
                  <c:v>0.99439239315941641</c:v>
                </c:pt>
                <c:pt idx="11">
                  <c:v>0.99745742050085351</c:v>
                </c:pt>
                <c:pt idx="12">
                  <c:v>0.99860680575389238</c:v>
                </c:pt>
                <c:pt idx="13">
                  <c:v>0.99940789244540429</c:v>
                </c:pt>
                <c:pt idx="14">
                  <c:v>0.99958204172616771</c:v>
                </c:pt>
                <c:pt idx="15">
                  <c:v>0.99975619100693114</c:v>
                </c:pt>
                <c:pt idx="16">
                  <c:v>0.99996517014384734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7936"/>
        <c:axId val="82569856"/>
      </c:scatterChart>
      <c:valAx>
        <c:axId val="8256793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569856"/>
        <c:crosses val="autoZero"/>
        <c:crossBetween val="midCat"/>
        <c:majorUnit val="10"/>
      </c:valAx>
      <c:valAx>
        <c:axId val="825698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567936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1555</c:v>
                </c:pt>
                <c:pt idx="4">
                  <c:v>5734</c:v>
                </c:pt>
                <c:pt idx="5">
                  <c:v>2734</c:v>
                </c:pt>
                <c:pt idx="6">
                  <c:v>2036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5733</c:v>
                </c:pt>
                <c:pt idx="1">
                  <c:v>6174</c:v>
                </c:pt>
                <c:pt idx="2">
                  <c:v>562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103</c:v>
                </c:pt>
                <c:pt idx="4">
                  <c:v>557</c:v>
                </c:pt>
                <c:pt idx="5">
                  <c:v>150</c:v>
                </c:pt>
                <c:pt idx="6">
                  <c:v>69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527</c:v>
                </c:pt>
                <c:pt idx="1">
                  <c:v>536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173</c:v>
                </c:pt>
                <c:pt idx="4">
                  <c:v>796</c:v>
                </c:pt>
                <c:pt idx="5">
                  <c:v>325</c:v>
                </c:pt>
                <c:pt idx="6">
                  <c:v>274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754</c:v>
                </c:pt>
                <c:pt idx="1">
                  <c:v>761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2621952"/>
        <c:axId val="82623872"/>
      </c:barChart>
      <c:catAx>
        <c:axId val="82621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23872"/>
        <c:crosses val="autoZero"/>
        <c:auto val="1"/>
        <c:lblAlgn val="ctr"/>
        <c:lblOffset val="100"/>
        <c:noMultiLvlLbl val="0"/>
      </c:catAx>
      <c:valAx>
        <c:axId val="826238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2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1554</c:v>
                </c:pt>
                <c:pt idx="4">
                  <c:v>4911</c:v>
                </c:pt>
                <c:pt idx="5">
                  <c:v>1973</c:v>
                </c:pt>
                <c:pt idx="6">
                  <c:v>1338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4368</c:v>
                </c:pt>
                <c:pt idx="1">
                  <c:v>4650</c:v>
                </c:pt>
                <c:pt idx="2">
                  <c:v>128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102</c:v>
                </c:pt>
                <c:pt idx="4">
                  <c:v>767</c:v>
                </c:pt>
                <c:pt idx="5">
                  <c:v>248</c:v>
                </c:pt>
                <c:pt idx="6">
                  <c:v>107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739</c:v>
                </c:pt>
                <c:pt idx="1">
                  <c:v>701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291</c:v>
                </c:pt>
                <c:pt idx="4">
                  <c:v>1172</c:v>
                </c:pt>
                <c:pt idx="5">
                  <c:v>554</c:v>
                </c:pt>
                <c:pt idx="6">
                  <c:v>549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1134</c:v>
                </c:pt>
                <c:pt idx="1">
                  <c:v>1125</c:v>
                </c:pt>
                <c:pt idx="2">
                  <c:v>201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2688256"/>
        <c:axId val="82694528"/>
      </c:barChart>
      <c:catAx>
        <c:axId val="82688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94528"/>
        <c:crosses val="autoZero"/>
        <c:auto val="1"/>
        <c:lblAlgn val="ctr"/>
        <c:lblOffset val="100"/>
        <c:noMultiLvlLbl val="0"/>
      </c:catAx>
      <c:valAx>
        <c:axId val="82694528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8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1.5844345153214818E-4</c:v>
                </c:pt>
                <c:pt idx="1">
                  <c:v>3.8026428367715561E-4</c:v>
                </c:pt>
                <c:pt idx="2">
                  <c:v>8.8728332858002982E-4</c:v>
                </c:pt>
                <c:pt idx="3">
                  <c:v>2.249897011756504E-3</c:v>
                </c:pt>
                <c:pt idx="4">
                  <c:v>5.9891624679152006E-3</c:v>
                </c:pt>
                <c:pt idx="5">
                  <c:v>3.4540672434008303E-2</c:v>
                </c:pt>
                <c:pt idx="6">
                  <c:v>0.20461387330861616</c:v>
                </c:pt>
                <c:pt idx="7">
                  <c:v>0.582976835567386</c:v>
                </c:pt>
                <c:pt idx="8">
                  <c:v>0.82891276103558642</c:v>
                </c:pt>
                <c:pt idx="9">
                  <c:v>0.93072852299014486</c:v>
                </c:pt>
                <c:pt idx="10">
                  <c:v>0.97113160313084268</c:v>
                </c:pt>
                <c:pt idx="11">
                  <c:v>0.98871882625091112</c:v>
                </c:pt>
                <c:pt idx="12">
                  <c:v>0.99499318693158423</c:v>
                </c:pt>
                <c:pt idx="13">
                  <c:v>0.99778179167855008</c:v>
                </c:pt>
                <c:pt idx="14">
                  <c:v>0.99892258452958149</c:v>
                </c:pt>
                <c:pt idx="15">
                  <c:v>0.99939791488417795</c:v>
                </c:pt>
                <c:pt idx="16">
                  <c:v>0.99974649047754871</c:v>
                </c:pt>
                <c:pt idx="17">
                  <c:v>0.99980986785816162</c:v>
                </c:pt>
                <c:pt idx="18">
                  <c:v>0.99990493392908086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8320"/>
        <c:axId val="83702528"/>
      </c:scatterChart>
      <c:valAx>
        <c:axId val="8352832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702528"/>
        <c:crosses val="autoZero"/>
        <c:crossBetween val="midCat"/>
        <c:majorUnit val="5"/>
      </c:valAx>
      <c:valAx>
        <c:axId val="837025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2832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1.8459823760927868E-3</c:v>
                </c:pt>
                <c:pt idx="1">
                  <c:v>1.811152519940093E-2</c:v>
                </c:pt>
                <c:pt idx="2">
                  <c:v>4.1238549684789808E-2</c:v>
                </c:pt>
                <c:pt idx="3">
                  <c:v>7.1436034969175582E-2</c:v>
                </c:pt>
                <c:pt idx="4">
                  <c:v>0.12848733934728851</c:v>
                </c:pt>
                <c:pt idx="5">
                  <c:v>0.30357702622688171</c:v>
                </c:pt>
                <c:pt idx="6">
                  <c:v>0.61568736721117345</c:v>
                </c:pt>
                <c:pt idx="7">
                  <c:v>0.8625265577653165</c:v>
                </c:pt>
                <c:pt idx="8">
                  <c:v>0.95458186757688701</c:v>
                </c:pt>
                <c:pt idx="9">
                  <c:v>0.98432656473128777</c:v>
                </c:pt>
                <c:pt idx="10">
                  <c:v>0.99439239315941641</c:v>
                </c:pt>
                <c:pt idx="11">
                  <c:v>0.99745742050085351</c:v>
                </c:pt>
                <c:pt idx="12">
                  <c:v>0.99860680575389238</c:v>
                </c:pt>
                <c:pt idx="13">
                  <c:v>0.99940789244540429</c:v>
                </c:pt>
                <c:pt idx="14">
                  <c:v>0.99958204172616771</c:v>
                </c:pt>
                <c:pt idx="15">
                  <c:v>0.99975619100693114</c:v>
                </c:pt>
                <c:pt idx="16">
                  <c:v>0.99996517014384734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3136"/>
        <c:axId val="101302656"/>
      </c:scatterChart>
      <c:valAx>
        <c:axId val="101243136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302656"/>
        <c:crosses val="autoZero"/>
        <c:crossBetween val="midCat"/>
        <c:majorUnit val="5"/>
      </c:valAx>
      <c:valAx>
        <c:axId val="1013026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243136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11</xdr:row>
      <xdr:rowOff>100642</xdr:rowOff>
    </xdr:from>
    <xdr:ext cx="868828" cy="556691"/>
    <xdr:sp macro="" textlink="'Front Cover'!C31">
      <xdr:nvSpPr>
        <xdr:cNvPr id="12" name="TextBox 11"/>
        <xdr:cNvSpPr txBox="1"/>
      </xdr:nvSpPr>
      <xdr:spPr>
        <a:xfrm>
          <a:off x="3665573" y="1934205"/>
          <a:ext cx="868828" cy="55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Saint Andrew's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Third Way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19</xdr:row>
      <xdr:rowOff>6625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6102829" y="3173688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King Weston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316705</xdr:colOff>
      <xdr:row>12</xdr:row>
      <xdr:rowOff>154782</xdr:rowOff>
    </xdr:from>
    <xdr:to>
      <xdr:col>14</xdr:col>
      <xdr:colOff>402431</xdr:colOff>
      <xdr:row>15</xdr:row>
      <xdr:rowOff>16669</xdr:rowOff>
    </xdr:to>
    <xdr:grpSp>
      <xdr:nvGrpSpPr>
        <xdr:cNvPr id="3515" name="Group 16"/>
        <xdr:cNvGrpSpPr>
          <a:grpSpLocks/>
        </xdr:cNvGrpSpPr>
      </xdr:nvGrpSpPr>
      <xdr:grpSpPr bwMode="auto">
        <a:xfrm rot="4771967">
          <a:off x="7620000" y="2019300"/>
          <a:ext cx="361950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145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149</v>
      </c>
    </row>
    <row r="28" spans="1:8" x14ac:dyDescent="0.2">
      <c r="A28" s="3" t="s">
        <v>38</v>
      </c>
      <c r="C28" s="233" t="s">
        <v>136</v>
      </c>
    </row>
    <row r="29" spans="1:8" x14ac:dyDescent="0.2">
      <c r="A29" s="3" t="s">
        <v>119</v>
      </c>
      <c r="C29" s="35">
        <v>42079</v>
      </c>
    </row>
    <row r="30" spans="1:8" x14ac:dyDescent="0.2">
      <c r="A30" s="3" t="s">
        <v>56</v>
      </c>
      <c r="C30" s="233" t="s">
        <v>137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148</v>
      </c>
      <c r="E33" s="2"/>
      <c r="F33" s="2"/>
      <c r="G33" s="43" t="s">
        <v>2</v>
      </c>
      <c r="H33" s="4" t="s">
        <v>139</v>
      </c>
    </row>
    <row r="34" spans="1:8" x14ac:dyDescent="0.2">
      <c r="A34" s="3" t="s">
        <v>98</v>
      </c>
      <c r="C34" s="43" t="s">
        <v>100</v>
      </c>
      <c r="D34" s="4" t="str">
        <f>H33</f>
        <v>King Weston (N)</v>
      </c>
      <c r="E34" s="2"/>
      <c r="F34" s="2"/>
      <c r="G34" s="43" t="s">
        <v>2</v>
      </c>
      <c r="H34" s="2" t="str">
        <f>D33</f>
        <v>Third Way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42079</v>
      </c>
      <c r="H3" s="3"/>
    </row>
    <row r="4" spans="1:34" x14ac:dyDescent="0.2">
      <c r="A4" s="3" t="s">
        <v>57</v>
      </c>
      <c r="B4" s="2" t="str">
        <f>'Front Cover'!C31</f>
        <v>Saint Andrew's Road</v>
      </c>
    </row>
    <row r="5" spans="1:34" x14ac:dyDescent="0.2">
      <c r="A5" s="14" t="s">
        <v>100</v>
      </c>
      <c r="B5" s="233" t="str">
        <f>'Front Cover'!H33</f>
        <v>King Weston (N)</v>
      </c>
      <c r="C5" s="233"/>
      <c r="D5" s="43" t="s">
        <v>2</v>
      </c>
      <c r="E5" s="233" t="str">
        <f>'Front Cover'!D33</f>
        <v>Third Way (S)</v>
      </c>
      <c r="F5" s="233"/>
      <c r="J5" s="43" t="s">
        <v>120</v>
      </c>
      <c r="K5" s="2" t="str">
        <f>'QA &amp; Issue Sheet'!C16</f>
        <v>Pierre-clement Lambrix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39</v>
      </c>
      <c r="G10" s="15">
        <v>26</v>
      </c>
      <c r="H10" s="15">
        <v>17</v>
      </c>
      <c r="I10" s="15">
        <v>15</v>
      </c>
      <c r="J10" s="15">
        <v>24</v>
      </c>
      <c r="K10" s="16">
        <v>33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28.5</v>
      </c>
      <c r="X10" s="40">
        <f>IFERROR(AVERAGE(I10:M10,B10:F10,P10:T10),0)</f>
        <v>27.75</v>
      </c>
      <c r="Y10" s="47">
        <f>IFERROR(AVERAGE(B10:V10),0)</f>
        <v>25.666666666666668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1554</v>
      </c>
      <c r="AF10" s="304">
        <f t="shared" si="1"/>
        <v>4911</v>
      </c>
      <c r="AG10" s="304">
        <f t="shared" si="1"/>
        <v>1973</v>
      </c>
      <c r="AH10" s="304">
        <f t="shared" si="1"/>
        <v>1338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29</v>
      </c>
      <c r="G11" s="16">
        <v>21</v>
      </c>
      <c r="H11" s="16">
        <v>12</v>
      </c>
      <c r="I11" s="16">
        <v>10</v>
      </c>
      <c r="J11" s="16">
        <v>25</v>
      </c>
      <c r="K11" s="16">
        <v>25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25</v>
      </c>
      <c r="X11" s="40">
        <f t="shared" ref="X11:X33" si="3">IFERROR(AVERAGE(I11:M11,B11:F11,P11:T11),0)</f>
        <v>22.25</v>
      </c>
      <c r="Y11" s="48">
        <f t="shared" ref="Y11:Y33" si="4">IFERROR(AVERAGE(B11:V11),0)</f>
        <v>20.333333333333332</v>
      </c>
      <c r="AA11" s="303" t="s">
        <v>128</v>
      </c>
      <c r="AB11" s="304">
        <f>I38</f>
        <v>4368</v>
      </c>
      <c r="AC11" s="304">
        <f t="shared" ref="AC11:AH11" si="5">J38</f>
        <v>4650</v>
      </c>
      <c r="AD11" s="304">
        <f t="shared" si="5"/>
        <v>128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13</v>
      </c>
      <c r="G12" s="16">
        <v>18</v>
      </c>
      <c r="H12" s="16">
        <v>15</v>
      </c>
      <c r="I12" s="16">
        <v>12</v>
      </c>
      <c r="J12" s="16">
        <v>21</v>
      </c>
      <c r="K12" s="16">
        <v>17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19</v>
      </c>
      <c r="X12" s="40">
        <f t="shared" si="3"/>
        <v>15.75</v>
      </c>
      <c r="Y12" s="48">
        <f t="shared" si="4"/>
        <v>16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18</v>
      </c>
      <c r="G13" s="16">
        <v>25</v>
      </c>
      <c r="H13" s="16">
        <v>8</v>
      </c>
      <c r="I13" s="16">
        <v>22</v>
      </c>
      <c r="J13" s="16">
        <v>30</v>
      </c>
      <c r="K13" s="16">
        <v>22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26</v>
      </c>
      <c r="X13" s="40">
        <f t="shared" si="3"/>
        <v>23</v>
      </c>
      <c r="Y13" s="48">
        <f t="shared" si="4"/>
        <v>20.833333333333332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102</v>
      </c>
      <c r="AF13" s="304">
        <f>'Dir BA - OGV1'!F38</f>
        <v>767</v>
      </c>
      <c r="AG13" s="304">
        <f>'Dir BA - OGV1'!G38</f>
        <v>248</v>
      </c>
      <c r="AH13" s="304">
        <f>'Dir BA - OGV1'!H38</f>
        <v>107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44</v>
      </c>
      <c r="G14" s="16">
        <v>50</v>
      </c>
      <c r="H14" s="16">
        <v>17</v>
      </c>
      <c r="I14" s="16">
        <v>32</v>
      </c>
      <c r="J14" s="16">
        <v>51</v>
      </c>
      <c r="K14" s="16">
        <v>31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41</v>
      </c>
      <c r="X14" s="40">
        <f t="shared" si="3"/>
        <v>39.5</v>
      </c>
      <c r="Y14" s="48">
        <f t="shared" si="4"/>
        <v>37.5</v>
      </c>
      <c r="AA14" s="303" t="s">
        <v>53</v>
      </c>
      <c r="AB14" s="304">
        <f>'Dir BA - OGV1'!I38</f>
        <v>739</v>
      </c>
      <c r="AC14" s="304">
        <f>'Dir BA - OGV1'!J38</f>
        <v>701</v>
      </c>
      <c r="AD14" s="304">
        <f>'Dir BA - OGV1'!K38</f>
        <v>56</v>
      </c>
      <c r="AE14" s="304">
        <f>'Dir BA - OGV1'!L38</f>
        <v>0</v>
      </c>
      <c r="AF14" s="304">
        <f>'Dir BA - OGV1'!M38</f>
        <v>0</v>
      </c>
      <c r="AG14" s="304">
        <f>'Dir BA - OGV1'!N38</f>
        <v>0</v>
      </c>
      <c r="AH14" s="304">
        <f>'Dir BA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86</v>
      </c>
      <c r="G15" s="16">
        <v>47</v>
      </c>
      <c r="H15" s="16">
        <v>20</v>
      </c>
      <c r="I15" s="16">
        <v>64</v>
      </c>
      <c r="J15" s="16">
        <v>73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73</v>
      </c>
      <c r="X15" s="40">
        <f t="shared" si="3"/>
        <v>74.333333333333329</v>
      </c>
      <c r="Y15" s="48">
        <f t="shared" si="4"/>
        <v>58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172</v>
      </c>
      <c r="G16" s="16">
        <v>81</v>
      </c>
      <c r="H16" s="16">
        <v>68</v>
      </c>
      <c r="I16" s="16">
        <v>151</v>
      </c>
      <c r="J16" s="16">
        <v>213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213</v>
      </c>
      <c r="X16" s="40">
        <f t="shared" si="3"/>
        <v>178.66666666666666</v>
      </c>
      <c r="Y16" s="48">
        <f t="shared" si="4"/>
        <v>137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291</v>
      </c>
      <c r="AF16" s="304">
        <f>'Dir BA - OGV2'!F38</f>
        <v>1172</v>
      </c>
      <c r="AG16" s="304">
        <f>'Dir BA - OGV2'!G38</f>
        <v>554</v>
      </c>
      <c r="AH16" s="304">
        <f>'Dir BA - OGV2'!H38</f>
        <v>549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214</v>
      </c>
      <c r="G17" s="16">
        <v>60</v>
      </c>
      <c r="H17" s="16">
        <v>31</v>
      </c>
      <c r="I17" s="16">
        <v>231</v>
      </c>
      <c r="J17" s="16">
        <v>316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316</v>
      </c>
      <c r="X17" s="40">
        <f t="shared" si="3"/>
        <v>253.66666666666666</v>
      </c>
      <c r="Y17" s="48">
        <f t="shared" si="4"/>
        <v>170.4</v>
      </c>
      <c r="AA17" s="303" t="s">
        <v>52</v>
      </c>
      <c r="AB17" s="304">
        <f>'Dir BA - OGV2'!I38</f>
        <v>1134</v>
      </c>
      <c r="AC17" s="304">
        <f>'Dir BA - OGV2'!J38</f>
        <v>1125</v>
      </c>
      <c r="AD17" s="304">
        <f>'Dir BA - OGV2'!K38</f>
        <v>201</v>
      </c>
      <c r="AE17" s="304">
        <f>'Dir BA - OGV2'!L38</f>
        <v>0</v>
      </c>
      <c r="AF17" s="304">
        <f>'Dir BA - OGV2'!M38</f>
        <v>0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246</v>
      </c>
      <c r="G18" s="16">
        <v>110</v>
      </c>
      <c r="H18" s="16">
        <v>32</v>
      </c>
      <c r="I18" s="16">
        <v>336</v>
      </c>
      <c r="J18" s="16">
        <v>291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291</v>
      </c>
      <c r="X18" s="40">
        <f t="shared" si="3"/>
        <v>291</v>
      </c>
      <c r="Y18" s="48">
        <f t="shared" si="4"/>
        <v>203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250</v>
      </c>
      <c r="G19" s="16">
        <v>135</v>
      </c>
      <c r="H19" s="16">
        <v>53</v>
      </c>
      <c r="I19" s="16">
        <v>229</v>
      </c>
      <c r="J19" s="16">
        <v>239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239</v>
      </c>
      <c r="X19" s="40">
        <f t="shared" si="3"/>
        <v>239.33333333333334</v>
      </c>
      <c r="Y19" s="48">
        <f t="shared" si="4"/>
        <v>181.2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300</v>
      </c>
      <c r="G20" s="16">
        <v>152</v>
      </c>
      <c r="H20" s="16">
        <v>54</v>
      </c>
      <c r="I20" s="16">
        <v>187</v>
      </c>
      <c r="J20" s="16">
        <v>231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231</v>
      </c>
      <c r="X20" s="40">
        <f t="shared" si="3"/>
        <v>239.33333333333334</v>
      </c>
      <c r="Y20" s="48">
        <f t="shared" si="4"/>
        <v>184.8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284</v>
      </c>
      <c r="G21" s="16">
        <v>185</v>
      </c>
      <c r="H21" s="16">
        <v>106</v>
      </c>
      <c r="I21" s="16">
        <v>245</v>
      </c>
      <c r="J21" s="16">
        <v>248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248</v>
      </c>
      <c r="X21" s="40">
        <f t="shared" si="3"/>
        <v>259</v>
      </c>
      <c r="Y21" s="48">
        <f t="shared" si="4"/>
        <v>213.6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311</v>
      </c>
      <c r="G22" s="16">
        <v>194</v>
      </c>
      <c r="H22" s="16">
        <v>108</v>
      </c>
      <c r="I22" s="16">
        <v>272</v>
      </c>
      <c r="J22" s="16">
        <v>287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287</v>
      </c>
      <c r="X22" s="40">
        <f t="shared" si="3"/>
        <v>290</v>
      </c>
      <c r="Y22" s="48">
        <f t="shared" si="4"/>
        <v>234.4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313</v>
      </c>
      <c r="G23" s="16">
        <v>147</v>
      </c>
      <c r="H23" s="16">
        <v>119</v>
      </c>
      <c r="I23" s="16">
        <v>317</v>
      </c>
      <c r="J23" s="16">
        <v>338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338</v>
      </c>
      <c r="X23" s="40">
        <f t="shared" si="3"/>
        <v>322.66666666666669</v>
      </c>
      <c r="Y23" s="48">
        <f t="shared" si="4"/>
        <v>246.8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325</v>
      </c>
      <c r="G24" s="16">
        <v>128</v>
      </c>
      <c r="H24" s="16">
        <v>109</v>
      </c>
      <c r="I24" s="16">
        <v>387</v>
      </c>
      <c r="J24" s="16">
        <v>310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310</v>
      </c>
      <c r="X24" s="40">
        <f t="shared" si="3"/>
        <v>340.66666666666669</v>
      </c>
      <c r="Y24" s="48">
        <f t="shared" si="4"/>
        <v>251.8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372</v>
      </c>
      <c r="G25" s="16">
        <v>103</v>
      </c>
      <c r="H25" s="16">
        <v>97</v>
      </c>
      <c r="I25" s="16">
        <v>328</v>
      </c>
      <c r="J25" s="16">
        <v>380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380</v>
      </c>
      <c r="X25" s="40">
        <f t="shared" si="3"/>
        <v>360</v>
      </c>
      <c r="Y25" s="48">
        <f t="shared" si="4"/>
        <v>256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454</v>
      </c>
      <c r="F26" s="16">
        <v>391</v>
      </c>
      <c r="G26" s="16">
        <v>102</v>
      </c>
      <c r="H26" s="16">
        <v>89</v>
      </c>
      <c r="I26" s="16">
        <v>487</v>
      </c>
      <c r="J26" s="16">
        <v>472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463</v>
      </c>
      <c r="X26" s="40">
        <f t="shared" si="3"/>
        <v>451</v>
      </c>
      <c r="Y26" s="48">
        <f t="shared" si="4"/>
        <v>332.5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478</v>
      </c>
      <c r="F27" s="16">
        <v>647</v>
      </c>
      <c r="G27" s="16">
        <v>85</v>
      </c>
      <c r="H27" s="16">
        <v>110</v>
      </c>
      <c r="I27" s="16">
        <v>424</v>
      </c>
      <c r="J27" s="16">
        <v>472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475</v>
      </c>
      <c r="X27" s="40">
        <f t="shared" si="3"/>
        <v>505.25</v>
      </c>
      <c r="Y27" s="48">
        <f t="shared" si="4"/>
        <v>369.33333333333331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270</v>
      </c>
      <c r="F28" s="16">
        <v>439</v>
      </c>
      <c r="G28" s="16">
        <v>96</v>
      </c>
      <c r="H28" s="16">
        <v>78</v>
      </c>
      <c r="I28" s="16">
        <v>253</v>
      </c>
      <c r="J28" s="16">
        <v>246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258</v>
      </c>
      <c r="X28" s="40">
        <f t="shared" si="3"/>
        <v>302</v>
      </c>
      <c r="Y28" s="48">
        <f t="shared" si="4"/>
        <v>230.33333333333334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120</v>
      </c>
      <c r="F29" s="16">
        <v>196</v>
      </c>
      <c r="G29" s="16">
        <v>66</v>
      </c>
      <c r="H29" s="16">
        <v>60</v>
      </c>
      <c r="I29" s="16">
        <v>109</v>
      </c>
      <c r="J29" s="16">
        <v>145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132.5</v>
      </c>
      <c r="X29" s="40">
        <f t="shared" si="3"/>
        <v>142.5</v>
      </c>
      <c r="Y29" s="48">
        <f t="shared" si="4"/>
        <v>116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65</v>
      </c>
      <c r="F30" s="16">
        <v>74</v>
      </c>
      <c r="G30" s="16">
        <v>38</v>
      </c>
      <c r="H30" s="16">
        <v>28</v>
      </c>
      <c r="I30" s="16">
        <v>52</v>
      </c>
      <c r="J30" s="16">
        <v>55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60</v>
      </c>
      <c r="X30" s="40">
        <f t="shared" si="3"/>
        <v>61.5</v>
      </c>
      <c r="Y30" s="48">
        <f t="shared" si="4"/>
        <v>52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56</v>
      </c>
      <c r="F31" s="16">
        <v>59</v>
      </c>
      <c r="G31" s="16">
        <v>39</v>
      </c>
      <c r="H31" s="16">
        <v>29</v>
      </c>
      <c r="I31" s="16">
        <v>63</v>
      </c>
      <c r="J31" s="16">
        <v>53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54.5</v>
      </c>
      <c r="X31" s="40">
        <f t="shared" si="3"/>
        <v>57.75</v>
      </c>
      <c r="Y31" s="48">
        <f t="shared" si="4"/>
        <v>49.833333333333336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60</v>
      </c>
      <c r="F32" s="16">
        <v>60</v>
      </c>
      <c r="G32" s="16">
        <v>40</v>
      </c>
      <c r="H32" s="16">
        <v>52</v>
      </c>
      <c r="I32" s="16">
        <v>96</v>
      </c>
      <c r="J32" s="16">
        <v>75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67.5</v>
      </c>
      <c r="X32" s="40">
        <f t="shared" si="3"/>
        <v>72.75</v>
      </c>
      <c r="Y32" s="48">
        <f t="shared" si="4"/>
        <v>63.833333333333336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51</v>
      </c>
      <c r="F33" s="17">
        <v>29</v>
      </c>
      <c r="G33" s="17">
        <v>25</v>
      </c>
      <c r="H33" s="17">
        <v>26</v>
      </c>
      <c r="I33" s="17">
        <v>46</v>
      </c>
      <c r="J33" s="17">
        <v>55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53</v>
      </c>
      <c r="X33" s="7">
        <f t="shared" si="3"/>
        <v>45.25</v>
      </c>
      <c r="Y33" s="49">
        <f t="shared" si="4"/>
        <v>38.666666666666664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1202</v>
      </c>
      <c r="F35" s="8">
        <f t="shared" si="7"/>
        <v>4092</v>
      </c>
      <c r="G35" s="8">
        <f t="shared" si="7"/>
        <v>1497</v>
      </c>
      <c r="H35" s="8">
        <f t="shared" si="7"/>
        <v>986</v>
      </c>
      <c r="I35" s="8">
        <f t="shared" si="7"/>
        <v>3696</v>
      </c>
      <c r="J35" s="8">
        <f t="shared" si="7"/>
        <v>3830</v>
      </c>
      <c r="K35" s="8">
        <f t="shared" si="7"/>
        <v>0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3836</v>
      </c>
      <c r="X35" s="9">
        <f t="shared" si="7"/>
        <v>3853.916666666667</v>
      </c>
      <c r="Y35" s="50">
        <f t="shared" si="7"/>
        <v>2874.166666666667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1443</v>
      </c>
      <c r="F36" s="10">
        <f t="shared" si="8"/>
        <v>4593</v>
      </c>
      <c r="G36" s="10">
        <f t="shared" si="8"/>
        <v>1721</v>
      </c>
      <c r="H36" s="10">
        <f t="shared" si="8"/>
        <v>1171</v>
      </c>
      <c r="I36" s="10">
        <f t="shared" si="8"/>
        <v>4071</v>
      </c>
      <c r="J36" s="10">
        <f t="shared" si="8"/>
        <v>4296</v>
      </c>
      <c r="K36" s="10">
        <f t="shared" si="8"/>
        <v>0</v>
      </c>
      <c r="L36" s="10">
        <f t="shared" si="8"/>
        <v>0</v>
      </c>
      <c r="M36" s="10">
        <f t="shared" si="8"/>
        <v>0</v>
      </c>
      <c r="N36" s="10">
        <f t="shared" si="8"/>
        <v>0</v>
      </c>
      <c r="O36" s="10">
        <f t="shared" si="8"/>
        <v>0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4296</v>
      </c>
      <c r="X36" s="11">
        <f t="shared" si="8"/>
        <v>4294.333333333333</v>
      </c>
      <c r="Y36" s="51">
        <f t="shared" si="8"/>
        <v>3229.0000000000005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1554</v>
      </c>
      <c r="F37" s="10">
        <f t="shared" si="9"/>
        <v>4682</v>
      </c>
      <c r="G37" s="10">
        <f t="shared" si="9"/>
        <v>1786</v>
      </c>
      <c r="H37" s="10">
        <f t="shared" si="9"/>
        <v>1249</v>
      </c>
      <c r="I37" s="10">
        <f t="shared" si="9"/>
        <v>4213</v>
      </c>
      <c r="J37" s="10">
        <f t="shared" si="9"/>
        <v>4426</v>
      </c>
      <c r="K37" s="10">
        <f t="shared" si="9"/>
        <v>0</v>
      </c>
      <c r="L37" s="10">
        <f t="shared" si="9"/>
        <v>0</v>
      </c>
      <c r="M37" s="10">
        <f t="shared" si="9"/>
        <v>0</v>
      </c>
      <c r="N37" s="10">
        <f t="shared" si="9"/>
        <v>0</v>
      </c>
      <c r="O37" s="10">
        <f t="shared" si="9"/>
        <v>0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4416.5</v>
      </c>
      <c r="X37" s="11">
        <f t="shared" si="9"/>
        <v>4412.333333333333</v>
      </c>
      <c r="Y37" s="51">
        <f t="shared" si="9"/>
        <v>3331.5000000000005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1554</v>
      </c>
      <c r="F38" s="10">
        <f t="shared" si="10"/>
        <v>4911</v>
      </c>
      <c r="G38" s="10">
        <f t="shared" si="10"/>
        <v>1973</v>
      </c>
      <c r="H38" s="10">
        <f t="shared" si="10"/>
        <v>1338</v>
      </c>
      <c r="I38" s="10">
        <f t="shared" si="10"/>
        <v>4368</v>
      </c>
      <c r="J38" s="10">
        <f t="shared" si="10"/>
        <v>4650</v>
      </c>
      <c r="K38" s="10">
        <f t="shared" si="10"/>
        <v>128</v>
      </c>
      <c r="L38" s="10">
        <f t="shared" si="10"/>
        <v>0</v>
      </c>
      <c r="M38" s="10">
        <f t="shared" si="10"/>
        <v>0</v>
      </c>
      <c r="N38" s="10">
        <f t="shared" si="10"/>
        <v>0</v>
      </c>
      <c r="O38" s="10">
        <f t="shared" si="10"/>
        <v>0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4629</v>
      </c>
      <c r="X38" s="11">
        <f t="shared" si="10"/>
        <v>4614.9166666666661</v>
      </c>
      <c r="Y38" s="51">
        <f t="shared" si="10"/>
        <v>3509.8333333333335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710</v>
      </c>
      <c r="G39" s="10">
        <f t="shared" si="11"/>
        <v>305</v>
      </c>
      <c r="H39" s="10">
        <f t="shared" si="11"/>
        <v>116</v>
      </c>
      <c r="I39" s="10">
        <f t="shared" si="11"/>
        <v>796</v>
      </c>
      <c r="J39" s="10">
        <f t="shared" si="11"/>
        <v>846</v>
      </c>
      <c r="K39" s="10">
        <f t="shared" si="11"/>
        <v>0</v>
      </c>
      <c r="L39" s="10">
        <f t="shared" si="11"/>
        <v>0</v>
      </c>
      <c r="M39" s="10">
        <f t="shared" si="11"/>
        <v>0</v>
      </c>
      <c r="N39" s="10">
        <f t="shared" si="11"/>
        <v>0</v>
      </c>
      <c r="O39" s="10">
        <f t="shared" si="11"/>
        <v>0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846</v>
      </c>
      <c r="X39" s="11">
        <f t="shared" si="11"/>
        <v>784</v>
      </c>
      <c r="Y39" s="51">
        <f t="shared" si="11"/>
        <v>554.59999999999991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1202</v>
      </c>
      <c r="F40" s="12">
        <f t="shared" si="12"/>
        <v>1477</v>
      </c>
      <c r="G40" s="12">
        <f t="shared" si="12"/>
        <v>283</v>
      </c>
      <c r="H40" s="12">
        <f t="shared" si="12"/>
        <v>277</v>
      </c>
      <c r="I40" s="12">
        <f t="shared" si="12"/>
        <v>1164</v>
      </c>
      <c r="J40" s="12">
        <f t="shared" si="12"/>
        <v>1190</v>
      </c>
      <c r="K40" s="12">
        <f t="shared" si="12"/>
        <v>0</v>
      </c>
      <c r="L40" s="12">
        <f t="shared" si="12"/>
        <v>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1196</v>
      </c>
      <c r="X40" s="13">
        <f t="shared" si="12"/>
        <v>1258.25</v>
      </c>
      <c r="Y40" s="52">
        <f t="shared" si="12"/>
        <v>932.16666666666663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Cover'!H33</f>
        <v>King Weston (N)</v>
      </c>
      <c r="C5" s="233"/>
      <c r="D5" s="43" t="s">
        <v>2</v>
      </c>
      <c r="E5" s="233" t="str">
        <f>'Front Cover'!D33</f>
        <v>Third Way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4</v>
      </c>
      <c r="G10" s="15">
        <v>2</v>
      </c>
      <c r="H10" s="15">
        <v>1</v>
      </c>
      <c r="I10" s="15">
        <v>3</v>
      </c>
      <c r="J10" s="15">
        <v>0</v>
      </c>
      <c r="K10" s="16">
        <v>1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0.5</v>
      </c>
      <c r="X10" s="40">
        <f>IFERROR(AVERAGE(I10:M10,B10:F10,P10:T10),0)</f>
        <v>2</v>
      </c>
      <c r="Y10" s="47">
        <f>IFERROR(AVERAGE(B10:V10),0)</f>
        <v>1.8333333333333333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6</v>
      </c>
      <c r="G11" s="16">
        <v>3</v>
      </c>
      <c r="H11" s="16">
        <v>1</v>
      </c>
      <c r="I11" s="16">
        <v>5</v>
      </c>
      <c r="J11" s="16">
        <v>5</v>
      </c>
      <c r="K11" s="16">
        <v>11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8</v>
      </c>
      <c r="X11" s="40">
        <f t="shared" ref="X11:X33" si="2">IFERROR(AVERAGE(I11:M11,B11:F11,P11:T11),0)</f>
        <v>6.75</v>
      </c>
      <c r="Y11" s="48">
        <f t="shared" ref="Y11:Y33" si="3">IFERROR(AVERAGE(B11:V11),0)</f>
        <v>5.166666666666667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5</v>
      </c>
      <c r="G12" s="16">
        <v>7</v>
      </c>
      <c r="H12" s="16">
        <v>0</v>
      </c>
      <c r="I12" s="16">
        <v>4</v>
      </c>
      <c r="J12" s="16">
        <v>5</v>
      </c>
      <c r="K12" s="16">
        <v>4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4.5</v>
      </c>
      <c r="X12" s="40">
        <f t="shared" si="2"/>
        <v>4.5</v>
      </c>
      <c r="Y12" s="48">
        <f t="shared" si="3"/>
        <v>4.166666666666667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7</v>
      </c>
      <c r="G13" s="16">
        <v>9</v>
      </c>
      <c r="H13" s="16">
        <v>1</v>
      </c>
      <c r="I13" s="16">
        <v>3</v>
      </c>
      <c r="J13" s="16">
        <v>8</v>
      </c>
      <c r="K13" s="16">
        <v>11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9.5</v>
      </c>
      <c r="X13" s="40">
        <f t="shared" si="2"/>
        <v>7.25</v>
      </c>
      <c r="Y13" s="48">
        <f t="shared" si="3"/>
        <v>6.5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29</v>
      </c>
      <c r="G14" s="16">
        <v>14</v>
      </c>
      <c r="H14" s="16">
        <v>7</v>
      </c>
      <c r="I14" s="16">
        <v>28</v>
      </c>
      <c r="J14" s="16">
        <v>23</v>
      </c>
      <c r="K14" s="16">
        <v>29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26</v>
      </c>
      <c r="X14" s="40">
        <f t="shared" si="2"/>
        <v>27.25</v>
      </c>
      <c r="Y14" s="48">
        <f t="shared" si="3"/>
        <v>21.666666666666668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45</v>
      </c>
      <c r="G15" s="16">
        <v>26</v>
      </c>
      <c r="H15" s="16">
        <v>19</v>
      </c>
      <c r="I15" s="16">
        <v>44</v>
      </c>
      <c r="J15" s="16">
        <v>45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45</v>
      </c>
      <c r="X15" s="40">
        <f t="shared" si="2"/>
        <v>44.666666666666664</v>
      </c>
      <c r="Y15" s="48">
        <f t="shared" si="3"/>
        <v>35.799999999999997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67</v>
      </c>
      <c r="G16" s="16">
        <v>36</v>
      </c>
      <c r="H16" s="16">
        <v>18</v>
      </c>
      <c r="I16" s="16">
        <v>73</v>
      </c>
      <c r="J16" s="16">
        <v>57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57</v>
      </c>
      <c r="X16" s="40">
        <f t="shared" si="2"/>
        <v>65.666666666666671</v>
      </c>
      <c r="Y16" s="48">
        <f t="shared" si="3"/>
        <v>50.2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55</v>
      </c>
      <c r="G17" s="16">
        <v>38</v>
      </c>
      <c r="H17" s="16">
        <v>15</v>
      </c>
      <c r="I17" s="16">
        <v>64</v>
      </c>
      <c r="J17" s="16">
        <v>69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69</v>
      </c>
      <c r="X17" s="40">
        <f t="shared" si="2"/>
        <v>62.666666666666664</v>
      </c>
      <c r="Y17" s="48">
        <f t="shared" si="3"/>
        <v>48.2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68</v>
      </c>
      <c r="G18" s="16">
        <v>28</v>
      </c>
      <c r="H18" s="16">
        <v>4</v>
      </c>
      <c r="I18" s="16">
        <v>63</v>
      </c>
      <c r="J18" s="16">
        <v>66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66</v>
      </c>
      <c r="X18" s="40">
        <f t="shared" si="2"/>
        <v>65.666666666666671</v>
      </c>
      <c r="Y18" s="48">
        <f t="shared" si="3"/>
        <v>45.8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66</v>
      </c>
      <c r="G19" s="16">
        <v>14</v>
      </c>
      <c r="H19" s="16">
        <v>5</v>
      </c>
      <c r="I19" s="16">
        <v>53</v>
      </c>
      <c r="J19" s="16">
        <v>49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49</v>
      </c>
      <c r="X19" s="40">
        <f t="shared" si="2"/>
        <v>56</v>
      </c>
      <c r="Y19" s="48">
        <f t="shared" si="3"/>
        <v>37.4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60</v>
      </c>
      <c r="G20" s="16">
        <v>12</v>
      </c>
      <c r="H20" s="16">
        <v>6</v>
      </c>
      <c r="I20" s="16">
        <v>43</v>
      </c>
      <c r="J20" s="16">
        <v>57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57</v>
      </c>
      <c r="X20" s="40">
        <f t="shared" si="2"/>
        <v>53.333333333333336</v>
      </c>
      <c r="Y20" s="48">
        <f t="shared" si="3"/>
        <v>35.6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39</v>
      </c>
      <c r="G21" s="16">
        <v>15</v>
      </c>
      <c r="H21" s="16">
        <v>1</v>
      </c>
      <c r="I21" s="16">
        <v>43</v>
      </c>
      <c r="J21" s="16">
        <v>46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46</v>
      </c>
      <c r="X21" s="40">
        <f t="shared" si="2"/>
        <v>42.666666666666664</v>
      </c>
      <c r="Y21" s="48">
        <f t="shared" si="3"/>
        <v>28.8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59</v>
      </c>
      <c r="G22" s="16">
        <v>4</v>
      </c>
      <c r="H22" s="16">
        <v>3</v>
      </c>
      <c r="I22" s="16">
        <v>55</v>
      </c>
      <c r="J22" s="16">
        <v>51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51</v>
      </c>
      <c r="X22" s="40">
        <f t="shared" si="2"/>
        <v>55</v>
      </c>
      <c r="Y22" s="48">
        <f t="shared" si="3"/>
        <v>34.4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63</v>
      </c>
      <c r="G23" s="16">
        <v>11</v>
      </c>
      <c r="H23" s="16">
        <v>7</v>
      </c>
      <c r="I23" s="16">
        <v>52</v>
      </c>
      <c r="J23" s="16">
        <v>38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38</v>
      </c>
      <c r="X23" s="40">
        <f t="shared" si="2"/>
        <v>51</v>
      </c>
      <c r="Y23" s="48">
        <f t="shared" si="3"/>
        <v>34.200000000000003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49</v>
      </c>
      <c r="G24" s="16">
        <v>8</v>
      </c>
      <c r="H24" s="16">
        <v>2</v>
      </c>
      <c r="I24" s="16">
        <v>55</v>
      </c>
      <c r="J24" s="16">
        <v>47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47</v>
      </c>
      <c r="X24" s="40">
        <f t="shared" si="2"/>
        <v>50.333333333333336</v>
      </c>
      <c r="Y24" s="48">
        <f t="shared" si="3"/>
        <v>32.200000000000003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40</v>
      </c>
      <c r="G25" s="16">
        <v>7</v>
      </c>
      <c r="H25" s="16">
        <v>3</v>
      </c>
      <c r="I25" s="16">
        <v>53</v>
      </c>
      <c r="J25" s="16">
        <v>45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45</v>
      </c>
      <c r="X25" s="40">
        <f t="shared" si="2"/>
        <v>46</v>
      </c>
      <c r="Y25" s="48">
        <f t="shared" si="3"/>
        <v>29.6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45</v>
      </c>
      <c r="F26" s="16">
        <v>36</v>
      </c>
      <c r="G26" s="16">
        <v>4</v>
      </c>
      <c r="H26" s="16">
        <v>4</v>
      </c>
      <c r="I26" s="16">
        <v>42</v>
      </c>
      <c r="J26" s="16">
        <v>36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40.5</v>
      </c>
      <c r="X26" s="40">
        <f t="shared" si="2"/>
        <v>39.75</v>
      </c>
      <c r="Y26" s="48">
        <f t="shared" si="3"/>
        <v>27.833333333333332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20</v>
      </c>
      <c r="F27" s="16">
        <v>24</v>
      </c>
      <c r="G27" s="16">
        <v>1</v>
      </c>
      <c r="H27" s="16">
        <v>5</v>
      </c>
      <c r="I27" s="16">
        <v>18</v>
      </c>
      <c r="J27" s="16">
        <v>18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19</v>
      </c>
      <c r="X27" s="40">
        <f t="shared" si="2"/>
        <v>20</v>
      </c>
      <c r="Y27" s="48">
        <f t="shared" si="3"/>
        <v>14.333333333333334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21</v>
      </c>
      <c r="F28" s="16">
        <v>19</v>
      </c>
      <c r="G28" s="16">
        <v>2</v>
      </c>
      <c r="H28" s="16">
        <v>0</v>
      </c>
      <c r="I28" s="16">
        <v>15</v>
      </c>
      <c r="J28" s="16">
        <v>18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19.5</v>
      </c>
      <c r="X28" s="40">
        <f t="shared" si="2"/>
        <v>18.25</v>
      </c>
      <c r="Y28" s="48">
        <f t="shared" si="3"/>
        <v>12.5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6</v>
      </c>
      <c r="F29" s="16">
        <v>16</v>
      </c>
      <c r="G29" s="16">
        <v>2</v>
      </c>
      <c r="H29" s="16">
        <v>2</v>
      </c>
      <c r="I29" s="16">
        <v>9</v>
      </c>
      <c r="J29" s="16">
        <v>8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7</v>
      </c>
      <c r="X29" s="40">
        <f t="shared" si="2"/>
        <v>9.75</v>
      </c>
      <c r="Y29" s="48">
        <f t="shared" si="3"/>
        <v>7.166666666666667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3</v>
      </c>
      <c r="F30" s="16">
        <v>3</v>
      </c>
      <c r="G30" s="16">
        <v>1</v>
      </c>
      <c r="H30" s="16">
        <v>0</v>
      </c>
      <c r="I30" s="16">
        <v>3</v>
      </c>
      <c r="J30" s="16">
        <v>2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2.5</v>
      </c>
      <c r="X30" s="40">
        <f t="shared" si="2"/>
        <v>2.75</v>
      </c>
      <c r="Y30" s="48">
        <f t="shared" si="3"/>
        <v>2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3</v>
      </c>
      <c r="F31" s="16">
        <v>2</v>
      </c>
      <c r="G31" s="16">
        <v>2</v>
      </c>
      <c r="H31" s="16">
        <v>0</v>
      </c>
      <c r="I31" s="16">
        <v>4</v>
      </c>
      <c r="J31" s="16">
        <v>2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2.5</v>
      </c>
      <c r="X31" s="40">
        <f t="shared" si="2"/>
        <v>2.75</v>
      </c>
      <c r="Y31" s="48">
        <f t="shared" si="3"/>
        <v>2.1666666666666665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2</v>
      </c>
      <c r="F32" s="16">
        <v>4</v>
      </c>
      <c r="G32" s="16">
        <v>1</v>
      </c>
      <c r="H32" s="16">
        <v>2</v>
      </c>
      <c r="I32" s="16">
        <v>2</v>
      </c>
      <c r="J32" s="16">
        <v>3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2.5</v>
      </c>
      <c r="X32" s="40">
        <f t="shared" si="2"/>
        <v>2.75</v>
      </c>
      <c r="Y32" s="48">
        <f t="shared" si="3"/>
        <v>2.3333333333333335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2</v>
      </c>
      <c r="F33" s="17">
        <v>1</v>
      </c>
      <c r="G33" s="17">
        <v>1</v>
      </c>
      <c r="H33" s="17">
        <v>1</v>
      </c>
      <c r="I33" s="17">
        <v>5</v>
      </c>
      <c r="J33" s="17">
        <v>3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2.5</v>
      </c>
      <c r="X33" s="7">
        <f t="shared" si="2"/>
        <v>2.75</v>
      </c>
      <c r="Y33" s="49">
        <f t="shared" si="3"/>
        <v>2.1666666666666665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86</v>
      </c>
      <c r="F35" s="8">
        <f t="shared" si="4"/>
        <v>578</v>
      </c>
      <c r="G35" s="8">
        <f t="shared" si="4"/>
        <v>144</v>
      </c>
      <c r="H35" s="8">
        <f t="shared" si="4"/>
        <v>55</v>
      </c>
      <c r="I35" s="8">
        <f t="shared" si="4"/>
        <v>556</v>
      </c>
      <c r="J35" s="8">
        <f t="shared" si="4"/>
        <v>540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547</v>
      </c>
      <c r="X35" s="9">
        <f t="shared" si="4"/>
        <v>560.66666666666674</v>
      </c>
      <c r="Y35" s="50">
        <f t="shared" si="4"/>
        <v>380.86666666666667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98</v>
      </c>
      <c r="F36" s="10">
        <f t="shared" si="5"/>
        <v>666</v>
      </c>
      <c r="G36" s="10">
        <f t="shared" si="5"/>
        <v>185</v>
      </c>
      <c r="H36" s="10">
        <f t="shared" si="5"/>
        <v>75</v>
      </c>
      <c r="I36" s="10">
        <f t="shared" si="5"/>
        <v>645</v>
      </c>
      <c r="J36" s="10">
        <f t="shared" si="5"/>
        <v>609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616</v>
      </c>
      <c r="X36" s="11">
        <f t="shared" si="5"/>
        <v>641.58333333333326</v>
      </c>
      <c r="Y36" s="51">
        <f t="shared" si="5"/>
        <v>442.4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102</v>
      </c>
      <c r="F37" s="10">
        <f t="shared" si="6"/>
        <v>671</v>
      </c>
      <c r="G37" s="10">
        <f t="shared" si="6"/>
        <v>187</v>
      </c>
      <c r="H37" s="10">
        <f t="shared" si="6"/>
        <v>78</v>
      </c>
      <c r="I37" s="10">
        <f t="shared" si="6"/>
        <v>652</v>
      </c>
      <c r="J37" s="10">
        <f t="shared" si="6"/>
        <v>615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621</v>
      </c>
      <c r="X37" s="11">
        <f t="shared" si="6"/>
        <v>647.08333333333326</v>
      </c>
      <c r="Y37" s="51">
        <f t="shared" si="6"/>
        <v>446.9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102</v>
      </c>
      <c r="F38" s="10">
        <f t="shared" si="7"/>
        <v>767</v>
      </c>
      <c r="G38" s="10">
        <f t="shared" si="7"/>
        <v>248</v>
      </c>
      <c r="H38" s="10">
        <f t="shared" si="7"/>
        <v>107</v>
      </c>
      <c r="I38" s="10">
        <f t="shared" si="7"/>
        <v>739</v>
      </c>
      <c r="J38" s="10">
        <f t="shared" si="7"/>
        <v>701</v>
      </c>
      <c r="K38" s="10">
        <f t="shared" si="7"/>
        <v>56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714.5</v>
      </c>
      <c r="X38" s="11">
        <f t="shared" si="7"/>
        <v>739.5</v>
      </c>
      <c r="Y38" s="51">
        <f t="shared" si="7"/>
        <v>522.03333333333319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189</v>
      </c>
      <c r="G39" s="10">
        <f t="shared" si="8"/>
        <v>80</v>
      </c>
      <c r="H39" s="10">
        <f t="shared" si="8"/>
        <v>24</v>
      </c>
      <c r="I39" s="10">
        <f t="shared" si="8"/>
        <v>180</v>
      </c>
      <c r="J39" s="10">
        <f t="shared" si="8"/>
        <v>184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184</v>
      </c>
      <c r="X39" s="11">
        <f t="shared" si="8"/>
        <v>184.33333333333334</v>
      </c>
      <c r="Y39" s="51">
        <f t="shared" si="8"/>
        <v>131.4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86</v>
      </c>
      <c r="F40" s="12">
        <f t="shared" si="9"/>
        <v>79</v>
      </c>
      <c r="G40" s="12">
        <f t="shared" si="9"/>
        <v>7</v>
      </c>
      <c r="H40" s="12">
        <f t="shared" si="9"/>
        <v>9</v>
      </c>
      <c r="I40" s="12">
        <f t="shared" si="9"/>
        <v>75</v>
      </c>
      <c r="J40" s="12">
        <f t="shared" si="9"/>
        <v>72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79</v>
      </c>
      <c r="X40" s="13">
        <f t="shared" si="9"/>
        <v>78</v>
      </c>
      <c r="Y40" s="52">
        <f t="shared" si="9"/>
        <v>54.666666666666664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Cover'!H33</f>
        <v>King Weston (N)</v>
      </c>
      <c r="C5" s="233"/>
      <c r="D5" s="43" t="s">
        <v>2</v>
      </c>
      <c r="E5" s="233" t="str">
        <f>'Front Cover'!D33</f>
        <v>Third Way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32</v>
      </c>
      <c r="G10" s="15">
        <v>27</v>
      </c>
      <c r="H10" s="15">
        <v>22</v>
      </c>
      <c r="I10" s="15">
        <v>25</v>
      </c>
      <c r="J10" s="15">
        <v>33</v>
      </c>
      <c r="K10" s="16">
        <v>33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33</v>
      </c>
      <c r="X10" s="40">
        <f>IFERROR(AVERAGE(I10:M10,B10:F10,P10:T10),0)</f>
        <v>30.75</v>
      </c>
      <c r="Y10" s="47">
        <f>IFERROR(AVERAGE(B10:V10),0)</f>
        <v>28.666666666666668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41</v>
      </c>
      <c r="G11" s="16">
        <v>30</v>
      </c>
      <c r="H11" s="16">
        <v>20</v>
      </c>
      <c r="I11" s="16">
        <v>23</v>
      </c>
      <c r="J11" s="16">
        <v>40</v>
      </c>
      <c r="K11" s="16">
        <v>40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40</v>
      </c>
      <c r="X11" s="40">
        <f t="shared" ref="X11:X33" si="2">IFERROR(AVERAGE(I11:M11,B11:F11,P11:T11),0)</f>
        <v>36</v>
      </c>
      <c r="Y11" s="48">
        <f t="shared" ref="Y11:Y33" si="3">IFERROR(AVERAGE(B11:V11),0)</f>
        <v>32.333333333333336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39</v>
      </c>
      <c r="G12" s="16">
        <v>23</v>
      </c>
      <c r="H12" s="16">
        <v>15</v>
      </c>
      <c r="I12" s="16">
        <v>23</v>
      </c>
      <c r="J12" s="16">
        <v>31</v>
      </c>
      <c r="K12" s="16">
        <v>35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33</v>
      </c>
      <c r="X12" s="40">
        <f t="shared" si="2"/>
        <v>32</v>
      </c>
      <c r="Y12" s="48">
        <f t="shared" si="3"/>
        <v>27.666666666666668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50</v>
      </c>
      <c r="G13" s="16">
        <v>23</v>
      </c>
      <c r="H13" s="16">
        <v>20</v>
      </c>
      <c r="I13" s="16">
        <v>40</v>
      </c>
      <c r="J13" s="16">
        <v>42</v>
      </c>
      <c r="K13" s="16">
        <v>36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39</v>
      </c>
      <c r="X13" s="40">
        <f t="shared" si="2"/>
        <v>42</v>
      </c>
      <c r="Y13" s="48">
        <f t="shared" si="3"/>
        <v>35.166666666666664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67</v>
      </c>
      <c r="G14" s="16">
        <v>39</v>
      </c>
      <c r="H14" s="16">
        <v>32</v>
      </c>
      <c r="I14" s="16">
        <v>62</v>
      </c>
      <c r="J14" s="16">
        <v>54</v>
      </c>
      <c r="K14" s="16">
        <v>57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55.5</v>
      </c>
      <c r="X14" s="40">
        <f t="shared" si="2"/>
        <v>60</v>
      </c>
      <c r="Y14" s="48">
        <f t="shared" si="3"/>
        <v>51.833333333333336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64</v>
      </c>
      <c r="G15" s="16">
        <v>51</v>
      </c>
      <c r="H15" s="16">
        <v>27</v>
      </c>
      <c r="I15" s="16">
        <v>70</v>
      </c>
      <c r="J15" s="16">
        <v>78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78</v>
      </c>
      <c r="X15" s="40">
        <f t="shared" si="2"/>
        <v>70.666666666666671</v>
      </c>
      <c r="Y15" s="48">
        <f t="shared" si="3"/>
        <v>58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92</v>
      </c>
      <c r="G16" s="16">
        <v>45</v>
      </c>
      <c r="H16" s="16">
        <v>37</v>
      </c>
      <c r="I16" s="16">
        <v>88</v>
      </c>
      <c r="J16" s="16">
        <v>72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72</v>
      </c>
      <c r="X16" s="40">
        <f t="shared" si="2"/>
        <v>84</v>
      </c>
      <c r="Y16" s="48">
        <f t="shared" si="3"/>
        <v>66.8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62</v>
      </c>
      <c r="G17" s="16">
        <v>29</v>
      </c>
      <c r="H17" s="16">
        <v>36</v>
      </c>
      <c r="I17" s="16">
        <v>72</v>
      </c>
      <c r="J17" s="16">
        <v>60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60</v>
      </c>
      <c r="X17" s="40">
        <f t="shared" si="2"/>
        <v>64.666666666666671</v>
      </c>
      <c r="Y17" s="48">
        <f t="shared" si="3"/>
        <v>51.8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48</v>
      </c>
      <c r="G18" s="16">
        <v>29</v>
      </c>
      <c r="H18" s="16">
        <v>14</v>
      </c>
      <c r="I18" s="16">
        <v>53</v>
      </c>
      <c r="J18" s="16">
        <v>50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50</v>
      </c>
      <c r="X18" s="40">
        <f t="shared" si="2"/>
        <v>50.333333333333336</v>
      </c>
      <c r="Y18" s="48">
        <f t="shared" si="3"/>
        <v>38.799999999999997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59</v>
      </c>
      <c r="G19" s="16">
        <v>18</v>
      </c>
      <c r="H19" s="16">
        <v>24</v>
      </c>
      <c r="I19" s="16">
        <v>60</v>
      </c>
      <c r="J19" s="16">
        <v>65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65</v>
      </c>
      <c r="X19" s="40">
        <f t="shared" si="2"/>
        <v>61.333333333333336</v>
      </c>
      <c r="Y19" s="48">
        <f t="shared" si="3"/>
        <v>45.2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59</v>
      </c>
      <c r="G20" s="16">
        <v>18</v>
      </c>
      <c r="H20" s="16">
        <v>23</v>
      </c>
      <c r="I20" s="16">
        <v>59</v>
      </c>
      <c r="J20" s="16">
        <v>56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56</v>
      </c>
      <c r="X20" s="40">
        <f t="shared" si="2"/>
        <v>58</v>
      </c>
      <c r="Y20" s="48">
        <f t="shared" si="3"/>
        <v>43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60</v>
      </c>
      <c r="G21" s="16">
        <v>23</v>
      </c>
      <c r="H21" s="16">
        <v>25</v>
      </c>
      <c r="I21" s="16">
        <v>63</v>
      </c>
      <c r="J21" s="16">
        <v>67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67</v>
      </c>
      <c r="X21" s="40">
        <f t="shared" si="2"/>
        <v>63.333333333333336</v>
      </c>
      <c r="Y21" s="48">
        <f t="shared" si="3"/>
        <v>47.6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53</v>
      </c>
      <c r="G22" s="16">
        <v>19</v>
      </c>
      <c r="H22" s="16">
        <v>26</v>
      </c>
      <c r="I22" s="16">
        <v>46</v>
      </c>
      <c r="J22" s="16">
        <v>54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54</v>
      </c>
      <c r="X22" s="40">
        <f t="shared" si="2"/>
        <v>51</v>
      </c>
      <c r="Y22" s="48">
        <f t="shared" si="3"/>
        <v>39.6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50</v>
      </c>
      <c r="G23" s="16">
        <v>30</v>
      </c>
      <c r="H23" s="16">
        <v>24</v>
      </c>
      <c r="I23" s="16">
        <v>64</v>
      </c>
      <c r="J23" s="16">
        <v>55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55</v>
      </c>
      <c r="X23" s="40">
        <f t="shared" si="2"/>
        <v>56.333333333333336</v>
      </c>
      <c r="Y23" s="48">
        <f t="shared" si="3"/>
        <v>44.6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44</v>
      </c>
      <c r="G24" s="16">
        <v>11</v>
      </c>
      <c r="H24" s="16">
        <v>27</v>
      </c>
      <c r="I24" s="16">
        <v>61</v>
      </c>
      <c r="J24" s="16">
        <v>39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39</v>
      </c>
      <c r="X24" s="40">
        <f t="shared" si="2"/>
        <v>48</v>
      </c>
      <c r="Y24" s="48">
        <f t="shared" si="3"/>
        <v>36.4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59</v>
      </c>
      <c r="G25" s="16">
        <v>17</v>
      </c>
      <c r="H25" s="16">
        <v>11</v>
      </c>
      <c r="I25" s="16">
        <v>49</v>
      </c>
      <c r="J25" s="16">
        <v>48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48</v>
      </c>
      <c r="X25" s="40">
        <f t="shared" si="2"/>
        <v>52</v>
      </c>
      <c r="Y25" s="48">
        <f t="shared" si="3"/>
        <v>36.799999999999997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56</v>
      </c>
      <c r="F26" s="16">
        <v>52</v>
      </c>
      <c r="G26" s="16">
        <v>23</v>
      </c>
      <c r="H26" s="16">
        <v>20</v>
      </c>
      <c r="I26" s="16">
        <v>49</v>
      </c>
      <c r="J26" s="16">
        <v>41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48.5</v>
      </c>
      <c r="X26" s="40">
        <f t="shared" si="2"/>
        <v>49.5</v>
      </c>
      <c r="Y26" s="48">
        <f t="shared" si="3"/>
        <v>40.166666666666664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29</v>
      </c>
      <c r="F27" s="16">
        <v>34</v>
      </c>
      <c r="G27" s="16">
        <v>15</v>
      </c>
      <c r="H27" s="16">
        <v>21</v>
      </c>
      <c r="I27" s="16">
        <v>37</v>
      </c>
      <c r="J27" s="16">
        <v>47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38</v>
      </c>
      <c r="X27" s="40">
        <f t="shared" si="2"/>
        <v>36.75</v>
      </c>
      <c r="Y27" s="48">
        <f t="shared" si="3"/>
        <v>30.5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38</v>
      </c>
      <c r="F28" s="16">
        <v>52</v>
      </c>
      <c r="G28" s="16">
        <v>16</v>
      </c>
      <c r="H28" s="16">
        <v>17</v>
      </c>
      <c r="I28" s="16">
        <v>28</v>
      </c>
      <c r="J28" s="16">
        <v>32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35</v>
      </c>
      <c r="X28" s="40">
        <f t="shared" si="2"/>
        <v>37.5</v>
      </c>
      <c r="Y28" s="48">
        <f t="shared" si="3"/>
        <v>30.5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41</v>
      </c>
      <c r="F29" s="16">
        <v>44</v>
      </c>
      <c r="G29" s="16">
        <v>14</v>
      </c>
      <c r="H29" s="16">
        <v>23</v>
      </c>
      <c r="I29" s="16">
        <v>37</v>
      </c>
      <c r="J29" s="16">
        <v>40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40.5</v>
      </c>
      <c r="X29" s="40">
        <f t="shared" si="2"/>
        <v>40.5</v>
      </c>
      <c r="Y29" s="48">
        <f t="shared" si="3"/>
        <v>33.166666666666664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36</v>
      </c>
      <c r="F30" s="16">
        <v>25</v>
      </c>
      <c r="G30" s="16">
        <v>15</v>
      </c>
      <c r="H30" s="16">
        <v>17</v>
      </c>
      <c r="I30" s="16">
        <v>36</v>
      </c>
      <c r="J30" s="16">
        <v>24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30</v>
      </c>
      <c r="X30" s="40">
        <f t="shared" si="2"/>
        <v>30.25</v>
      </c>
      <c r="Y30" s="48">
        <f t="shared" si="3"/>
        <v>25.5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24</v>
      </c>
      <c r="F31" s="16">
        <v>27</v>
      </c>
      <c r="G31" s="16">
        <v>17</v>
      </c>
      <c r="H31" s="16">
        <v>18</v>
      </c>
      <c r="I31" s="16">
        <v>24</v>
      </c>
      <c r="J31" s="16">
        <v>34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29</v>
      </c>
      <c r="X31" s="40">
        <f t="shared" si="2"/>
        <v>27.25</v>
      </c>
      <c r="Y31" s="48">
        <f t="shared" si="3"/>
        <v>24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29</v>
      </c>
      <c r="F32" s="16">
        <v>20</v>
      </c>
      <c r="G32" s="16">
        <v>7</v>
      </c>
      <c r="H32" s="16">
        <v>19</v>
      </c>
      <c r="I32" s="16">
        <v>33</v>
      </c>
      <c r="J32" s="16">
        <v>32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30.5</v>
      </c>
      <c r="X32" s="40">
        <f t="shared" si="2"/>
        <v>28.5</v>
      </c>
      <c r="Y32" s="48">
        <f t="shared" si="3"/>
        <v>23.333333333333332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38</v>
      </c>
      <c r="F33" s="17">
        <v>39</v>
      </c>
      <c r="G33" s="17">
        <v>15</v>
      </c>
      <c r="H33" s="17">
        <v>31</v>
      </c>
      <c r="I33" s="17">
        <v>32</v>
      </c>
      <c r="J33" s="17">
        <v>31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34.5</v>
      </c>
      <c r="X33" s="7">
        <f t="shared" si="2"/>
        <v>35</v>
      </c>
      <c r="Y33" s="49">
        <f t="shared" si="3"/>
        <v>31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123</v>
      </c>
      <c r="F35" s="8">
        <f t="shared" si="4"/>
        <v>632</v>
      </c>
      <c r="G35" s="8">
        <f t="shared" si="4"/>
        <v>248</v>
      </c>
      <c r="H35" s="8">
        <f t="shared" si="4"/>
        <v>268</v>
      </c>
      <c r="I35" s="8">
        <f t="shared" si="4"/>
        <v>641</v>
      </c>
      <c r="J35" s="8">
        <f t="shared" si="4"/>
        <v>614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615.5</v>
      </c>
      <c r="X35" s="9">
        <f t="shared" si="4"/>
        <v>628.75</v>
      </c>
      <c r="Y35" s="50">
        <f t="shared" si="4"/>
        <v>484.9666666666667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224</v>
      </c>
      <c r="F36" s="10">
        <f t="shared" si="5"/>
        <v>820</v>
      </c>
      <c r="G36" s="10">
        <f t="shared" si="5"/>
        <v>339</v>
      </c>
      <c r="H36" s="10">
        <f t="shared" si="5"/>
        <v>363</v>
      </c>
      <c r="I36" s="10">
        <f t="shared" si="5"/>
        <v>826</v>
      </c>
      <c r="J36" s="10">
        <f t="shared" si="5"/>
        <v>784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787</v>
      </c>
      <c r="X36" s="11">
        <f t="shared" si="5"/>
        <v>810.75</v>
      </c>
      <c r="Y36" s="51">
        <f t="shared" si="5"/>
        <v>634.43333333333328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291</v>
      </c>
      <c r="F37" s="10">
        <f t="shared" si="6"/>
        <v>879</v>
      </c>
      <c r="G37" s="10">
        <f t="shared" si="6"/>
        <v>361</v>
      </c>
      <c r="H37" s="10">
        <f t="shared" si="6"/>
        <v>413</v>
      </c>
      <c r="I37" s="10">
        <f t="shared" si="6"/>
        <v>891</v>
      </c>
      <c r="J37" s="10">
        <f t="shared" si="6"/>
        <v>847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852</v>
      </c>
      <c r="X37" s="11">
        <f t="shared" si="6"/>
        <v>874.25</v>
      </c>
      <c r="Y37" s="51">
        <f t="shared" si="6"/>
        <v>688.76666666666665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291</v>
      </c>
      <c r="F38" s="10">
        <f t="shared" si="7"/>
        <v>1172</v>
      </c>
      <c r="G38" s="10">
        <f t="shared" si="7"/>
        <v>554</v>
      </c>
      <c r="H38" s="10">
        <f t="shared" si="7"/>
        <v>549</v>
      </c>
      <c r="I38" s="10">
        <f t="shared" si="7"/>
        <v>1134</v>
      </c>
      <c r="J38" s="10">
        <f t="shared" si="7"/>
        <v>1125</v>
      </c>
      <c r="K38" s="10">
        <f t="shared" si="7"/>
        <v>201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1130.5</v>
      </c>
      <c r="X38" s="11">
        <f t="shared" si="7"/>
        <v>1145.6666666666667</v>
      </c>
      <c r="Y38" s="51">
        <f t="shared" si="7"/>
        <v>922.43333333333328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169</v>
      </c>
      <c r="G39" s="10">
        <f t="shared" si="8"/>
        <v>76</v>
      </c>
      <c r="H39" s="10">
        <f t="shared" si="8"/>
        <v>74</v>
      </c>
      <c r="I39" s="10">
        <f t="shared" si="8"/>
        <v>185</v>
      </c>
      <c r="J39" s="10">
        <f t="shared" si="8"/>
        <v>175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175</v>
      </c>
      <c r="X39" s="11">
        <f t="shared" si="8"/>
        <v>176.33333333333334</v>
      </c>
      <c r="Y39" s="51">
        <f t="shared" si="8"/>
        <v>135.80000000000001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123</v>
      </c>
      <c r="F40" s="12">
        <f t="shared" si="9"/>
        <v>138</v>
      </c>
      <c r="G40" s="12">
        <f t="shared" si="9"/>
        <v>54</v>
      </c>
      <c r="H40" s="12">
        <f t="shared" si="9"/>
        <v>58</v>
      </c>
      <c r="I40" s="12">
        <f t="shared" si="9"/>
        <v>114</v>
      </c>
      <c r="J40" s="12">
        <f t="shared" si="9"/>
        <v>120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121.5</v>
      </c>
      <c r="X40" s="13">
        <f t="shared" si="9"/>
        <v>123.75</v>
      </c>
      <c r="Y40" s="52">
        <f t="shared" si="9"/>
        <v>101.16666666666666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Cover'!H33</f>
        <v>King Weston (N)</v>
      </c>
      <c r="C5" s="233"/>
      <c r="D5" s="43" t="s">
        <v>2</v>
      </c>
      <c r="E5" s="233" t="str">
        <f>'Front Cover'!D33</f>
        <v>Third Way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158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75</v>
      </c>
      <c r="G10" s="15">
        <f>IF(OR('Dir BA - Car &amp; LGV'!G10="*",'Dir BA - OGV1'!G10="*",'Dir BA - OGV2'!G10="*"),"*",'Dir BA - OGV2'!G10+'Dir BA - OGV1'!G10+'Dir BA - Car &amp; LGV'!G10)</f>
        <v>55</v>
      </c>
      <c r="H10" s="15">
        <f>IF(OR('Dir BA - Car &amp; LGV'!H10="*",'Dir BA - OGV1'!H10="*",'Dir BA - OGV2'!H10="*"),"*",'Dir BA - OGV2'!H10+'Dir BA - OGV1'!H10+'Dir BA - Car &amp; LGV'!H10)</f>
        <v>40</v>
      </c>
      <c r="I10" s="15">
        <f>IF(OR('Dir BA - Car &amp; LGV'!I10="*",'Dir BA - OGV1'!I10="*",'Dir BA - OGV2'!I10="*"),"*",'Dir BA - OGV2'!I10+'Dir BA - OGV1'!I10+'Dir BA - Car &amp; LGV'!I10)</f>
        <v>43</v>
      </c>
      <c r="J10" s="15">
        <f>IF(OR('Dir BA - Car &amp; LGV'!J10="*",'Dir BA - OGV1'!J10="*",'Dir BA - OGV2'!J10="*"),"*",'Dir BA - OGV2'!J10+'Dir BA - OGV1'!J10+'Dir BA - Car &amp; LGV'!J10)</f>
        <v>57</v>
      </c>
      <c r="K10" s="15">
        <f>IF(OR('Dir BA - Car &amp; LGV'!K10="*",'Dir BA - OGV1'!K10="*",'Dir BA - OGV2'!K10="*"),"*",'Dir BA - OGV2'!K10+'Dir BA - OGV1'!K10+'Dir BA - Car &amp; LGV'!K10)</f>
        <v>67</v>
      </c>
      <c r="L10" s="15" t="str">
        <f>IF(OR('Dir BA - Car &amp; LGV'!L10="*",'Dir BA - OGV1'!L10="*",'Dir BA - OGV2'!L10="*"),"*",'Dir BA - OGV2'!L10+'Dir BA - OGV1'!L10+'Dir BA - Car &amp; LGV'!L10)</f>
        <v>*</v>
      </c>
      <c r="M10" s="15" t="str">
        <f>IF(OR('Dir BA - Car &amp; LGV'!M10="*",'Dir BA - OGV1'!M10="*",'Dir BA - OGV2'!M10="*"),"*",'Dir BA - OGV2'!M10+'Dir BA - OGV1'!M10+'Dir BA - Car &amp; LGV'!M10)</f>
        <v>*</v>
      </c>
      <c r="N10" s="15" t="str">
        <f>IF(OR('Dir BA - Car &amp; LGV'!N10="*",'Dir BA - OGV1'!N10="*",'Dir BA - OGV2'!N10="*"),"*",'Dir BA - OGV2'!N10+'Dir BA - OGV1'!N10+'Dir BA - Car &amp; LGV'!N10)</f>
        <v>*</v>
      </c>
      <c r="O10" s="15" t="str">
        <f>IF(OR('Dir BA - Car &amp; LGV'!O10="*",'Dir BA - OGV1'!O10="*",'Dir BA - OGV2'!O10="*"),"*",'Dir BA - OGV2'!O10+'Dir BA - OGV1'!O10+'Dir BA - Car &amp; LGV'!O10)</f>
        <v>*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62</v>
      </c>
      <c r="X10" s="152">
        <f>IF(OR('Dir BA - Car &amp; LGV'!X10="*",'Dir BA - OGV1'!X10="*",'Dir BA - OGV2'!X10="*"),"*",'Dir BA - OGV2'!X10+'Dir BA - OGV1'!X10+'Dir BA - Car &amp; LGV'!X10)</f>
        <v>60.5</v>
      </c>
      <c r="Y10" s="153">
        <f>IF(OR('Dir BA - Car &amp; LGV'!Y10="*",'Dir BA - OGV1'!Y10="*",'Dir BA - OGV2'!Y10="*"),"*",'Dir BA - OGV2'!Y10+'Dir BA - OGV1'!Y10+'Dir BA - Car &amp; LGV'!Y10)</f>
        <v>56.166666666666671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76</v>
      </c>
      <c r="G11" s="16">
        <f>IF(OR('Dir BA - Car &amp; LGV'!G11="*",'Dir BA - OGV1'!G11="*",'Dir BA - OGV2'!G11="*"),"*",'Dir BA - OGV2'!G11+'Dir BA - OGV1'!G11+'Dir BA - Car &amp; LGV'!G11)</f>
        <v>54</v>
      </c>
      <c r="H11" s="16">
        <f>IF(OR('Dir BA - Car &amp; LGV'!H11="*",'Dir BA - OGV1'!H11="*",'Dir BA - OGV2'!H11="*"),"*",'Dir BA - OGV2'!H11+'Dir BA - OGV1'!H11+'Dir BA - Car &amp; LGV'!H11)</f>
        <v>33</v>
      </c>
      <c r="I11" s="16">
        <f>IF(OR('Dir BA - Car &amp; LGV'!I11="*",'Dir BA - OGV1'!I11="*",'Dir BA - OGV2'!I11="*"),"*",'Dir BA - OGV2'!I11+'Dir BA - OGV1'!I11+'Dir BA - Car &amp; LGV'!I11)</f>
        <v>38</v>
      </c>
      <c r="J11" s="16">
        <f>IF(OR('Dir BA - Car &amp; LGV'!J11="*",'Dir BA - OGV1'!J11="*",'Dir BA - OGV2'!J11="*"),"*",'Dir BA - OGV2'!J11+'Dir BA - OGV1'!J11+'Dir BA - Car &amp; LGV'!J11)</f>
        <v>70</v>
      </c>
      <c r="K11" s="16">
        <f>IF(OR('Dir BA - Car &amp; LGV'!K11="*",'Dir BA - OGV1'!K11="*",'Dir BA - OGV2'!K11="*"),"*",'Dir BA - OGV2'!K11+'Dir BA - OGV1'!K11+'Dir BA - Car &amp; LGV'!K11)</f>
        <v>76</v>
      </c>
      <c r="L11" s="16" t="str">
        <f>IF(OR('Dir BA - Car &amp; LGV'!L11="*",'Dir BA - OGV1'!L11="*",'Dir BA - OGV2'!L11="*"),"*",'Dir BA - OGV2'!L11+'Dir BA - OGV1'!L11+'Dir BA - Car &amp; LGV'!L11)</f>
        <v>*</v>
      </c>
      <c r="M11" s="16" t="str">
        <f>IF(OR('Dir BA - Car &amp; LGV'!M11="*",'Dir BA - OGV1'!M11="*",'Dir BA - OGV2'!M11="*"),"*",'Dir BA - OGV2'!M11+'Dir BA - OGV1'!M11+'Dir BA - Car &amp; LGV'!M11)</f>
        <v>*</v>
      </c>
      <c r="N11" s="16" t="str">
        <f>IF(OR('Dir BA - Car &amp; LGV'!N11="*",'Dir BA - OGV1'!N11="*",'Dir BA - OGV2'!N11="*"),"*",'Dir BA - OGV2'!N11+'Dir BA - OGV1'!N11+'Dir BA - Car &amp; LGV'!N11)</f>
        <v>*</v>
      </c>
      <c r="O11" s="16" t="str">
        <f>IF(OR('Dir BA - Car &amp; LGV'!O11="*",'Dir BA - OGV1'!O11="*",'Dir BA - OGV2'!O11="*"),"*",'Dir BA - OGV2'!O11+'Dir BA - OGV1'!O11+'Dir BA - Car &amp; LGV'!O11)</f>
        <v>*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73</v>
      </c>
      <c r="X11" s="154">
        <f>IF(OR('Dir BA - Car &amp; LGV'!X11="*",'Dir BA - OGV1'!X11="*",'Dir BA - OGV2'!X11="*"),"*",'Dir BA - OGV2'!X11+'Dir BA - OGV1'!X11+'Dir BA - Car &amp; LGV'!X11)</f>
        <v>65</v>
      </c>
      <c r="Y11" s="155">
        <f>IF(OR('Dir BA - Car &amp; LGV'!Y11="*",'Dir BA - OGV1'!Y11="*",'Dir BA - OGV2'!Y11="*"),"*",'Dir BA - OGV2'!Y11+'Dir BA - OGV1'!Y11+'Dir BA - Car &amp; LGV'!Y11)</f>
        <v>57.833333333333329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57</v>
      </c>
      <c r="G12" s="16">
        <f>IF(OR('Dir BA - Car &amp; LGV'!G12="*",'Dir BA - OGV1'!G12="*",'Dir BA - OGV2'!G12="*"),"*",'Dir BA - OGV2'!G12+'Dir BA - OGV1'!G12+'Dir BA - Car &amp; LGV'!G12)</f>
        <v>48</v>
      </c>
      <c r="H12" s="16">
        <f>IF(OR('Dir BA - Car &amp; LGV'!H12="*",'Dir BA - OGV1'!H12="*",'Dir BA - OGV2'!H12="*"),"*",'Dir BA - OGV2'!H12+'Dir BA - OGV1'!H12+'Dir BA - Car &amp; LGV'!H12)</f>
        <v>30</v>
      </c>
      <c r="I12" s="16">
        <f>IF(OR('Dir BA - Car &amp; LGV'!I12="*",'Dir BA - OGV1'!I12="*",'Dir BA - OGV2'!I12="*"),"*",'Dir BA - OGV2'!I12+'Dir BA - OGV1'!I12+'Dir BA - Car &amp; LGV'!I12)</f>
        <v>39</v>
      </c>
      <c r="J12" s="16">
        <f>IF(OR('Dir BA - Car &amp; LGV'!J12="*",'Dir BA - OGV1'!J12="*",'Dir BA - OGV2'!J12="*"),"*",'Dir BA - OGV2'!J12+'Dir BA - OGV1'!J12+'Dir BA - Car &amp; LGV'!J12)</f>
        <v>57</v>
      </c>
      <c r="K12" s="16">
        <f>IF(OR('Dir BA - Car &amp; LGV'!K12="*",'Dir BA - OGV1'!K12="*",'Dir BA - OGV2'!K12="*"),"*",'Dir BA - OGV2'!K12+'Dir BA - OGV1'!K12+'Dir BA - Car &amp; LGV'!K12)</f>
        <v>56</v>
      </c>
      <c r="L12" s="16" t="str">
        <f>IF(OR('Dir BA - Car &amp; LGV'!L12="*",'Dir BA - OGV1'!L12="*",'Dir BA - OGV2'!L12="*"),"*",'Dir BA - OGV2'!L12+'Dir BA - OGV1'!L12+'Dir BA - Car &amp; LGV'!L12)</f>
        <v>*</v>
      </c>
      <c r="M12" s="16" t="str">
        <f>IF(OR('Dir BA - Car &amp; LGV'!M12="*",'Dir BA - OGV1'!M12="*",'Dir BA - OGV2'!M12="*"),"*",'Dir BA - OGV2'!M12+'Dir BA - OGV1'!M12+'Dir BA - Car &amp; LGV'!M12)</f>
        <v>*</v>
      </c>
      <c r="N12" s="16" t="str">
        <f>IF(OR('Dir BA - Car &amp; LGV'!N12="*",'Dir BA - OGV1'!N12="*",'Dir BA - OGV2'!N12="*"),"*",'Dir BA - OGV2'!N12+'Dir BA - OGV1'!N12+'Dir BA - Car &amp; LGV'!N12)</f>
        <v>*</v>
      </c>
      <c r="O12" s="16" t="str">
        <f>IF(OR('Dir BA - Car &amp; LGV'!O12="*",'Dir BA - OGV1'!O12="*",'Dir BA - OGV2'!O12="*"),"*",'Dir BA - OGV2'!O12+'Dir BA - OGV1'!O12+'Dir BA - Car &amp; LGV'!O12)</f>
        <v>*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56.5</v>
      </c>
      <c r="X12" s="154">
        <f>IF(OR('Dir BA - Car &amp; LGV'!X12="*",'Dir BA - OGV1'!X12="*",'Dir BA - OGV2'!X12="*"),"*",'Dir BA - OGV2'!X12+'Dir BA - OGV1'!X12+'Dir BA - Car &amp; LGV'!X12)</f>
        <v>52.25</v>
      </c>
      <c r="Y12" s="155">
        <f>IF(OR('Dir BA - Car &amp; LGV'!Y12="*",'Dir BA - OGV1'!Y12="*",'Dir BA - OGV2'!Y12="*"),"*",'Dir BA - OGV2'!Y12+'Dir BA - OGV1'!Y12+'Dir BA - Car &amp; LGV'!Y12)</f>
        <v>47.833333333333336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75</v>
      </c>
      <c r="G13" s="16">
        <f>IF(OR('Dir BA - Car &amp; LGV'!G13="*",'Dir BA - OGV1'!G13="*",'Dir BA - OGV2'!G13="*"),"*",'Dir BA - OGV2'!G13+'Dir BA - OGV1'!G13+'Dir BA - Car &amp; LGV'!G13)</f>
        <v>57</v>
      </c>
      <c r="H13" s="16">
        <f>IF(OR('Dir BA - Car &amp; LGV'!H13="*",'Dir BA - OGV1'!H13="*",'Dir BA - OGV2'!H13="*"),"*",'Dir BA - OGV2'!H13+'Dir BA - OGV1'!H13+'Dir BA - Car &amp; LGV'!H13)</f>
        <v>29</v>
      </c>
      <c r="I13" s="16">
        <f>IF(OR('Dir BA - Car &amp; LGV'!I13="*",'Dir BA - OGV1'!I13="*",'Dir BA - OGV2'!I13="*"),"*",'Dir BA - OGV2'!I13+'Dir BA - OGV1'!I13+'Dir BA - Car &amp; LGV'!I13)</f>
        <v>65</v>
      </c>
      <c r="J13" s="16">
        <f>IF(OR('Dir BA - Car &amp; LGV'!J13="*",'Dir BA - OGV1'!J13="*",'Dir BA - OGV2'!J13="*"),"*",'Dir BA - OGV2'!J13+'Dir BA - OGV1'!J13+'Dir BA - Car &amp; LGV'!J13)</f>
        <v>80</v>
      </c>
      <c r="K13" s="16">
        <f>IF(OR('Dir BA - Car &amp; LGV'!K13="*",'Dir BA - OGV1'!K13="*",'Dir BA - OGV2'!K13="*"),"*",'Dir BA - OGV2'!K13+'Dir BA - OGV1'!K13+'Dir BA - Car &amp; LGV'!K13)</f>
        <v>69</v>
      </c>
      <c r="L13" s="16" t="str">
        <f>IF(OR('Dir BA - Car &amp; LGV'!L13="*",'Dir BA - OGV1'!L13="*",'Dir BA - OGV2'!L13="*"),"*",'Dir BA - OGV2'!L13+'Dir BA - OGV1'!L13+'Dir BA - Car &amp; LGV'!L13)</f>
        <v>*</v>
      </c>
      <c r="M13" s="16" t="str">
        <f>IF(OR('Dir BA - Car &amp; LGV'!M13="*",'Dir BA - OGV1'!M13="*",'Dir BA - OGV2'!M13="*"),"*",'Dir BA - OGV2'!M13+'Dir BA - OGV1'!M13+'Dir BA - Car &amp; LGV'!M13)</f>
        <v>*</v>
      </c>
      <c r="N13" s="16" t="str">
        <f>IF(OR('Dir BA - Car &amp; LGV'!N13="*",'Dir BA - OGV1'!N13="*",'Dir BA - OGV2'!N13="*"),"*",'Dir BA - OGV2'!N13+'Dir BA - OGV1'!N13+'Dir BA - Car &amp; LGV'!N13)</f>
        <v>*</v>
      </c>
      <c r="O13" s="16" t="str">
        <f>IF(OR('Dir BA - Car &amp; LGV'!O13="*",'Dir BA - OGV1'!O13="*",'Dir BA - OGV2'!O13="*"),"*",'Dir BA - OGV2'!O13+'Dir BA - OGV1'!O13+'Dir BA - Car &amp; LGV'!O13)</f>
        <v>*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74.5</v>
      </c>
      <c r="X13" s="154">
        <f>IF(OR('Dir BA - Car &amp; LGV'!X13="*",'Dir BA - OGV1'!X13="*",'Dir BA - OGV2'!X13="*"),"*",'Dir BA - OGV2'!X13+'Dir BA - OGV1'!X13+'Dir BA - Car &amp; LGV'!X13)</f>
        <v>72.25</v>
      </c>
      <c r="Y13" s="155">
        <f>IF(OR('Dir BA - Car &amp; LGV'!Y13="*",'Dir BA - OGV1'!Y13="*",'Dir BA - OGV2'!Y13="*"),"*",'Dir BA - OGV2'!Y13+'Dir BA - OGV1'!Y13+'Dir BA - Car &amp; LGV'!Y13)</f>
        <v>62.5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140</v>
      </c>
      <c r="G14" s="16">
        <f>IF(OR('Dir BA - Car &amp; LGV'!G14="*",'Dir BA - OGV1'!G14="*",'Dir BA - OGV2'!G14="*"),"*",'Dir BA - OGV2'!G14+'Dir BA - OGV1'!G14+'Dir BA - Car &amp; LGV'!G14)</f>
        <v>103</v>
      </c>
      <c r="H14" s="16">
        <f>IF(OR('Dir BA - Car &amp; LGV'!H14="*",'Dir BA - OGV1'!H14="*",'Dir BA - OGV2'!H14="*"),"*",'Dir BA - OGV2'!H14+'Dir BA - OGV1'!H14+'Dir BA - Car &amp; LGV'!H14)</f>
        <v>56</v>
      </c>
      <c r="I14" s="16">
        <f>IF(OR('Dir BA - Car &amp; LGV'!I14="*",'Dir BA - OGV1'!I14="*",'Dir BA - OGV2'!I14="*"),"*",'Dir BA - OGV2'!I14+'Dir BA - OGV1'!I14+'Dir BA - Car &amp; LGV'!I14)</f>
        <v>122</v>
      </c>
      <c r="J14" s="16">
        <f>IF(OR('Dir BA - Car &amp; LGV'!J14="*",'Dir BA - OGV1'!J14="*",'Dir BA - OGV2'!J14="*"),"*",'Dir BA - OGV2'!J14+'Dir BA - OGV1'!J14+'Dir BA - Car &amp; LGV'!J14)</f>
        <v>128</v>
      </c>
      <c r="K14" s="16">
        <f>IF(OR('Dir BA - Car &amp; LGV'!K14="*",'Dir BA - OGV1'!K14="*",'Dir BA - OGV2'!K14="*"),"*",'Dir BA - OGV2'!K14+'Dir BA - OGV1'!K14+'Dir BA - Car &amp; LGV'!K14)</f>
        <v>117</v>
      </c>
      <c r="L14" s="16" t="str">
        <f>IF(OR('Dir BA - Car &amp; LGV'!L14="*",'Dir BA - OGV1'!L14="*",'Dir BA - OGV2'!L14="*"),"*",'Dir BA - OGV2'!L14+'Dir BA - OGV1'!L14+'Dir BA - Car &amp; LGV'!L14)</f>
        <v>*</v>
      </c>
      <c r="M14" s="16" t="str">
        <f>IF(OR('Dir BA - Car &amp; LGV'!M14="*",'Dir BA - OGV1'!M14="*",'Dir BA - OGV2'!M14="*"),"*",'Dir BA - OGV2'!M14+'Dir BA - OGV1'!M14+'Dir BA - Car &amp; LGV'!M14)</f>
        <v>*</v>
      </c>
      <c r="N14" s="16" t="str">
        <f>IF(OR('Dir BA - Car &amp; LGV'!N14="*",'Dir BA - OGV1'!N14="*",'Dir BA - OGV2'!N14="*"),"*",'Dir BA - OGV2'!N14+'Dir BA - OGV1'!N14+'Dir BA - Car &amp; LGV'!N14)</f>
        <v>*</v>
      </c>
      <c r="O14" s="16" t="str">
        <f>IF(OR('Dir BA - Car &amp; LGV'!O14="*",'Dir BA - OGV1'!O14="*",'Dir BA - OGV2'!O14="*"),"*",'Dir BA - OGV2'!O14+'Dir BA - OGV1'!O14+'Dir BA - Car &amp; LGV'!O14)</f>
        <v>*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122.5</v>
      </c>
      <c r="X14" s="154">
        <f>IF(OR('Dir BA - Car &amp; LGV'!X14="*",'Dir BA - OGV1'!X14="*",'Dir BA - OGV2'!X14="*"),"*",'Dir BA - OGV2'!X14+'Dir BA - OGV1'!X14+'Dir BA - Car &amp; LGV'!X14)</f>
        <v>126.75</v>
      </c>
      <c r="Y14" s="155">
        <f>IF(OR('Dir BA - Car &amp; LGV'!Y14="*",'Dir BA - OGV1'!Y14="*",'Dir BA - OGV2'!Y14="*"),"*",'Dir BA - OGV2'!Y14+'Dir BA - OGV1'!Y14+'Dir BA - Car &amp; LGV'!Y14)</f>
        <v>111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195</v>
      </c>
      <c r="G15" s="16">
        <f>IF(OR('Dir BA - Car &amp; LGV'!G15="*",'Dir BA - OGV1'!G15="*",'Dir BA - OGV2'!G15="*"),"*",'Dir BA - OGV2'!G15+'Dir BA - OGV1'!G15+'Dir BA - Car &amp; LGV'!G15)</f>
        <v>124</v>
      </c>
      <c r="H15" s="16">
        <f>IF(OR('Dir BA - Car &amp; LGV'!H15="*",'Dir BA - OGV1'!H15="*",'Dir BA - OGV2'!H15="*"),"*",'Dir BA - OGV2'!H15+'Dir BA - OGV1'!H15+'Dir BA - Car &amp; LGV'!H15)</f>
        <v>66</v>
      </c>
      <c r="I15" s="16">
        <f>IF(OR('Dir BA - Car &amp; LGV'!I15="*",'Dir BA - OGV1'!I15="*",'Dir BA - OGV2'!I15="*"),"*",'Dir BA - OGV2'!I15+'Dir BA - OGV1'!I15+'Dir BA - Car &amp; LGV'!I15)</f>
        <v>178</v>
      </c>
      <c r="J15" s="16">
        <f>IF(OR('Dir BA - Car &amp; LGV'!J15="*",'Dir BA - OGV1'!J15="*",'Dir BA - OGV2'!J15="*"),"*",'Dir BA - OGV2'!J15+'Dir BA - OGV1'!J15+'Dir BA - Car &amp; LGV'!J15)</f>
        <v>196</v>
      </c>
      <c r="K15" s="16" t="str">
        <f>IF(OR('Dir BA - Car &amp; LGV'!K15="*",'Dir BA - OGV1'!K15="*",'Dir BA - OGV2'!K15="*"),"*",'Dir BA - OGV2'!K15+'Dir BA - OGV1'!K15+'Dir BA - Car &amp; LGV'!K15)</f>
        <v>*</v>
      </c>
      <c r="L15" s="16" t="str">
        <f>IF(OR('Dir BA - Car &amp; LGV'!L15="*",'Dir BA - OGV1'!L15="*",'Dir BA - OGV2'!L15="*"),"*",'Dir BA - OGV2'!L15+'Dir BA - OGV1'!L15+'Dir BA - Car &amp; LGV'!L15)</f>
        <v>*</v>
      </c>
      <c r="M15" s="16" t="str">
        <f>IF(OR('Dir BA - Car &amp; LGV'!M15="*",'Dir BA - OGV1'!M15="*",'Dir BA - OGV2'!M15="*"),"*",'Dir BA - OGV2'!M15+'Dir BA - OGV1'!M15+'Dir BA - Car &amp; LGV'!M15)</f>
        <v>*</v>
      </c>
      <c r="N15" s="16" t="str">
        <f>IF(OR('Dir BA - Car &amp; LGV'!N15="*",'Dir BA - OGV1'!N15="*",'Dir BA - OGV2'!N15="*"),"*",'Dir BA - OGV2'!N15+'Dir BA - OGV1'!N15+'Dir BA - Car &amp; LGV'!N15)</f>
        <v>*</v>
      </c>
      <c r="O15" s="16" t="str">
        <f>IF(OR('Dir BA - Car &amp; LGV'!O15="*",'Dir BA - OGV1'!O15="*",'Dir BA - OGV2'!O15="*"),"*",'Dir BA - OGV2'!O15+'Dir BA - OGV1'!O15+'Dir BA - Car &amp; LGV'!O15)</f>
        <v>*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196</v>
      </c>
      <c r="X15" s="154">
        <f>IF(OR('Dir BA - Car &amp; LGV'!X15="*",'Dir BA - OGV1'!X15="*",'Dir BA - OGV2'!X15="*"),"*",'Dir BA - OGV2'!X15+'Dir BA - OGV1'!X15+'Dir BA - Car &amp; LGV'!X15)</f>
        <v>189.66666666666669</v>
      </c>
      <c r="Y15" s="155">
        <f>IF(OR('Dir BA - Car &amp; LGV'!Y15="*",'Dir BA - OGV1'!Y15="*",'Dir BA - OGV2'!Y15="*"),"*",'Dir BA - OGV2'!Y15+'Dir BA - OGV1'!Y15+'Dir BA - Car &amp; LGV'!Y15)</f>
        <v>151.80000000000001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331</v>
      </c>
      <c r="G16" s="192">
        <f>IF(OR('Dir BA - Car &amp; LGV'!G16="*",'Dir BA - OGV1'!G16="*",'Dir BA - OGV2'!G16="*"),"*",'Dir BA - OGV2'!G16+'Dir BA - OGV1'!G16+'Dir BA - Car &amp; LGV'!G16)</f>
        <v>162</v>
      </c>
      <c r="H16" s="192">
        <f>IF(OR('Dir BA - Car &amp; LGV'!H16="*",'Dir BA - OGV1'!H16="*",'Dir BA - OGV2'!H16="*"),"*",'Dir BA - OGV2'!H16+'Dir BA - OGV1'!H16+'Dir BA - Car &amp; LGV'!H16)</f>
        <v>123</v>
      </c>
      <c r="I16" s="192">
        <f>IF(OR('Dir BA - Car &amp; LGV'!I16="*",'Dir BA - OGV1'!I16="*",'Dir BA - OGV2'!I16="*"),"*",'Dir BA - OGV2'!I16+'Dir BA - OGV1'!I16+'Dir BA - Car &amp; LGV'!I16)</f>
        <v>312</v>
      </c>
      <c r="J16" s="192">
        <f>IF(OR('Dir BA - Car &amp; LGV'!J16="*",'Dir BA - OGV1'!J16="*",'Dir BA - OGV2'!J16="*"),"*",'Dir BA - OGV2'!J16+'Dir BA - OGV1'!J16+'Dir BA - Car &amp; LGV'!J16)</f>
        <v>342</v>
      </c>
      <c r="K16" s="192" t="str">
        <f>IF(OR('Dir BA - Car &amp; LGV'!K16="*",'Dir BA - OGV1'!K16="*",'Dir BA - OGV2'!K16="*"),"*",'Dir BA - OGV2'!K16+'Dir BA - OGV1'!K16+'Dir BA - Car &amp; LGV'!K16)</f>
        <v>*</v>
      </c>
      <c r="L16" s="192" t="str">
        <f>IF(OR('Dir BA - Car &amp; LGV'!L16="*",'Dir BA - OGV1'!L16="*",'Dir BA - OGV2'!L16="*"),"*",'Dir BA - OGV2'!L16+'Dir BA - OGV1'!L16+'Dir BA - Car &amp; LGV'!L16)</f>
        <v>*</v>
      </c>
      <c r="M16" s="192" t="str">
        <f>IF(OR('Dir BA - Car &amp; LGV'!M16="*",'Dir BA - OGV1'!M16="*",'Dir BA - OGV2'!M16="*"),"*",'Dir BA - OGV2'!M16+'Dir BA - OGV1'!M16+'Dir BA - Car &amp; LGV'!M16)</f>
        <v>*</v>
      </c>
      <c r="N16" s="192" t="str">
        <f>IF(OR('Dir BA - Car &amp; LGV'!N16="*",'Dir BA - OGV1'!N16="*",'Dir BA - OGV2'!N16="*"),"*",'Dir BA - OGV2'!N16+'Dir BA - OGV1'!N16+'Dir BA - Car &amp; LGV'!N16)</f>
        <v>*</v>
      </c>
      <c r="O16" s="192" t="str">
        <f>IF(OR('Dir BA - Car &amp; LGV'!O16="*",'Dir BA - OGV1'!O16="*",'Dir BA - OGV2'!O16="*"),"*",'Dir BA - OGV2'!O16+'Dir BA - OGV1'!O16+'Dir BA - Car &amp; LGV'!O16)</f>
        <v>*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342</v>
      </c>
      <c r="X16" s="194">
        <f>IF(OR('Dir BA - Car &amp; LGV'!X16="*",'Dir BA - OGV1'!X16="*",'Dir BA - OGV2'!X16="*"),"*",'Dir BA - OGV2'!X16+'Dir BA - OGV1'!X16+'Dir BA - Car &amp; LGV'!X16)</f>
        <v>328.33333333333337</v>
      </c>
      <c r="Y16" s="195">
        <f>IF(OR('Dir BA - Car &amp; LGV'!Y16="*",'Dir BA - OGV1'!Y16="*",'Dir BA - OGV2'!Y16="*"),"*",'Dir BA - OGV2'!Y16+'Dir BA - OGV1'!Y16+'Dir BA - Car &amp; LGV'!Y16)</f>
        <v>254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331</v>
      </c>
      <c r="G17" s="198">
        <f>IF(OR('Dir BA - Car &amp; LGV'!G17="*",'Dir BA - OGV1'!G17="*",'Dir BA - OGV2'!G17="*"),"*",'Dir BA - OGV2'!G17+'Dir BA - OGV1'!G17+'Dir BA - Car &amp; LGV'!G17)</f>
        <v>127</v>
      </c>
      <c r="H17" s="198">
        <f>IF(OR('Dir BA - Car &amp; LGV'!H17="*",'Dir BA - OGV1'!H17="*",'Dir BA - OGV2'!H17="*"),"*",'Dir BA - OGV2'!H17+'Dir BA - OGV1'!H17+'Dir BA - Car &amp; LGV'!H17)</f>
        <v>82</v>
      </c>
      <c r="I17" s="198">
        <f>IF(OR('Dir BA - Car &amp; LGV'!I17="*",'Dir BA - OGV1'!I17="*",'Dir BA - OGV2'!I17="*"),"*",'Dir BA - OGV2'!I17+'Dir BA - OGV1'!I17+'Dir BA - Car &amp; LGV'!I17)</f>
        <v>367</v>
      </c>
      <c r="J17" s="198">
        <f>IF(OR('Dir BA - Car &amp; LGV'!J17="*",'Dir BA - OGV1'!J17="*",'Dir BA - OGV2'!J17="*"),"*",'Dir BA - OGV2'!J17+'Dir BA - OGV1'!J17+'Dir BA - Car &amp; LGV'!J17)</f>
        <v>445</v>
      </c>
      <c r="K17" s="198" t="str">
        <f>IF(OR('Dir BA - Car &amp; LGV'!K17="*",'Dir BA - OGV1'!K17="*",'Dir BA - OGV2'!K17="*"),"*",'Dir BA - OGV2'!K17+'Dir BA - OGV1'!K17+'Dir BA - Car &amp; LGV'!K17)</f>
        <v>*</v>
      </c>
      <c r="L17" s="198" t="str">
        <f>IF(OR('Dir BA - Car &amp; LGV'!L17="*",'Dir BA - OGV1'!L17="*",'Dir BA - OGV2'!L17="*"),"*",'Dir BA - OGV2'!L17+'Dir BA - OGV1'!L17+'Dir BA - Car &amp; LGV'!L17)</f>
        <v>*</v>
      </c>
      <c r="M17" s="198" t="str">
        <f>IF(OR('Dir BA - Car &amp; LGV'!M17="*",'Dir BA - OGV1'!M17="*",'Dir BA - OGV2'!M17="*"),"*",'Dir BA - OGV2'!M17+'Dir BA - OGV1'!M17+'Dir BA - Car &amp; LGV'!M17)</f>
        <v>*</v>
      </c>
      <c r="N17" s="198" t="str">
        <f>IF(OR('Dir BA - Car &amp; LGV'!N17="*",'Dir BA - OGV1'!N17="*",'Dir BA - OGV2'!N17="*"),"*",'Dir BA - OGV2'!N17+'Dir BA - OGV1'!N17+'Dir BA - Car &amp; LGV'!N17)</f>
        <v>*</v>
      </c>
      <c r="O17" s="198" t="str">
        <f>IF(OR('Dir BA - Car &amp; LGV'!O17="*",'Dir BA - OGV1'!O17="*",'Dir BA - OGV2'!O17="*"),"*",'Dir BA - OGV2'!O17+'Dir BA - OGV1'!O17+'Dir BA - Car &amp; LGV'!O17)</f>
        <v>*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445</v>
      </c>
      <c r="X17" s="221">
        <f>IF(OR('Dir BA - Car &amp; LGV'!X17="*",'Dir BA - OGV1'!X17="*",'Dir BA - OGV2'!X17="*"),"*",'Dir BA - OGV2'!X17+'Dir BA - OGV1'!X17+'Dir BA - Car &amp; LGV'!X17)</f>
        <v>381</v>
      </c>
      <c r="Y17" s="215">
        <f>IF(OR('Dir BA - Car &amp; LGV'!Y17="*",'Dir BA - OGV1'!Y17="*",'Dir BA - OGV2'!Y17="*"),"*",'Dir BA - OGV2'!Y17+'Dir BA - OGV1'!Y17+'Dir BA - Car &amp; LGV'!Y17)</f>
        <v>270.39999999999998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362</v>
      </c>
      <c r="G18" s="16">
        <f>IF(OR('Dir BA - Car &amp; LGV'!G18="*",'Dir BA - OGV1'!G18="*",'Dir BA - OGV2'!G18="*"),"*",'Dir BA - OGV2'!G18+'Dir BA - OGV1'!G18+'Dir BA - Car &amp; LGV'!G18)</f>
        <v>167</v>
      </c>
      <c r="H18" s="16">
        <f>IF(OR('Dir BA - Car &amp; LGV'!H18="*",'Dir BA - OGV1'!H18="*",'Dir BA - OGV2'!H18="*"),"*",'Dir BA - OGV2'!H18+'Dir BA - OGV1'!H18+'Dir BA - Car &amp; LGV'!H18)</f>
        <v>50</v>
      </c>
      <c r="I18" s="16">
        <f>IF(OR('Dir BA - Car &amp; LGV'!I18="*",'Dir BA - OGV1'!I18="*",'Dir BA - OGV2'!I18="*"),"*",'Dir BA - OGV2'!I18+'Dir BA - OGV1'!I18+'Dir BA - Car &amp; LGV'!I18)</f>
        <v>452</v>
      </c>
      <c r="J18" s="16">
        <f>IF(OR('Dir BA - Car &amp; LGV'!J18="*",'Dir BA - OGV1'!J18="*",'Dir BA - OGV2'!J18="*"),"*",'Dir BA - OGV2'!J18+'Dir BA - OGV1'!J18+'Dir BA - Car &amp; LGV'!J18)</f>
        <v>407</v>
      </c>
      <c r="K18" s="16" t="str">
        <f>IF(OR('Dir BA - Car &amp; LGV'!K18="*",'Dir BA - OGV1'!K18="*",'Dir BA - OGV2'!K18="*"),"*",'Dir BA - OGV2'!K18+'Dir BA - OGV1'!K18+'Dir BA - Car &amp; LGV'!K18)</f>
        <v>*</v>
      </c>
      <c r="L18" s="16" t="str">
        <f>IF(OR('Dir BA - Car &amp; LGV'!L18="*",'Dir BA - OGV1'!L18="*",'Dir BA - OGV2'!L18="*"),"*",'Dir BA - OGV2'!L18+'Dir BA - OGV1'!L18+'Dir BA - Car &amp; LGV'!L18)</f>
        <v>*</v>
      </c>
      <c r="M18" s="16" t="str">
        <f>IF(OR('Dir BA - Car &amp; LGV'!M18="*",'Dir BA - OGV1'!M18="*",'Dir BA - OGV2'!M18="*"),"*",'Dir BA - OGV2'!M18+'Dir BA - OGV1'!M18+'Dir BA - Car &amp; LGV'!M18)</f>
        <v>*</v>
      </c>
      <c r="N18" s="16" t="str">
        <f>IF(OR('Dir BA - Car &amp; LGV'!N18="*",'Dir BA - OGV1'!N18="*",'Dir BA - OGV2'!N18="*"),"*",'Dir BA - OGV2'!N18+'Dir BA - OGV1'!N18+'Dir BA - Car &amp; LGV'!N18)</f>
        <v>*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407</v>
      </c>
      <c r="X18" s="222">
        <f>IF(OR('Dir BA - Car &amp; LGV'!X18="*",'Dir BA - OGV1'!X18="*",'Dir BA - OGV2'!X18="*"),"*",'Dir BA - OGV2'!X18+'Dir BA - OGV1'!X18+'Dir BA - Car &amp; LGV'!X18)</f>
        <v>407</v>
      </c>
      <c r="Y18" s="155">
        <f>IF(OR('Dir BA - Car &amp; LGV'!Y18="*",'Dir BA - OGV1'!Y18="*",'Dir BA - OGV2'!Y18="*"),"*",'Dir BA - OGV2'!Y18+'Dir BA - OGV1'!Y18+'Dir BA - Car &amp; LGV'!Y18)</f>
        <v>287.60000000000002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375</v>
      </c>
      <c r="G19" s="192">
        <f>IF(OR('Dir BA - Car &amp; LGV'!G19="*",'Dir BA - OGV1'!G19="*",'Dir BA - OGV2'!G19="*"),"*",'Dir BA - OGV2'!G19+'Dir BA - OGV1'!G19+'Dir BA - Car &amp; LGV'!G19)</f>
        <v>167</v>
      </c>
      <c r="H19" s="192">
        <f>IF(OR('Dir BA - Car &amp; LGV'!H19="*",'Dir BA - OGV1'!H19="*",'Dir BA - OGV2'!H19="*"),"*",'Dir BA - OGV2'!H19+'Dir BA - OGV1'!H19+'Dir BA - Car &amp; LGV'!H19)</f>
        <v>82</v>
      </c>
      <c r="I19" s="192">
        <f>IF(OR('Dir BA - Car &amp; LGV'!I19="*",'Dir BA - OGV1'!I19="*",'Dir BA - OGV2'!I19="*"),"*",'Dir BA - OGV2'!I19+'Dir BA - OGV1'!I19+'Dir BA - Car &amp; LGV'!I19)</f>
        <v>342</v>
      </c>
      <c r="J19" s="192">
        <f>IF(OR('Dir BA - Car &amp; LGV'!J19="*",'Dir BA - OGV1'!J19="*",'Dir BA - OGV2'!J19="*"),"*",'Dir BA - OGV2'!J19+'Dir BA - OGV1'!J19+'Dir BA - Car &amp; LGV'!J19)</f>
        <v>353</v>
      </c>
      <c r="K19" s="192" t="str">
        <f>IF(OR('Dir BA - Car &amp; LGV'!K19="*",'Dir BA - OGV1'!K19="*",'Dir BA - OGV2'!K19="*"),"*",'Dir BA - OGV2'!K19+'Dir BA - OGV1'!K19+'Dir BA - Car &amp; LGV'!K19)</f>
        <v>*</v>
      </c>
      <c r="L19" s="192" t="str">
        <f>IF(OR('Dir BA - Car &amp; LGV'!L19="*",'Dir BA - OGV1'!L19="*",'Dir BA - OGV2'!L19="*"),"*",'Dir BA - OGV2'!L19+'Dir BA - OGV1'!L19+'Dir BA - Car &amp; LGV'!L19)</f>
        <v>*</v>
      </c>
      <c r="M19" s="192" t="str">
        <f>IF(OR('Dir BA - Car &amp; LGV'!M19="*",'Dir BA - OGV1'!M19="*",'Dir BA - OGV2'!M19="*"),"*",'Dir BA - OGV2'!M19+'Dir BA - OGV1'!M19+'Dir BA - Car &amp; LGV'!M19)</f>
        <v>*</v>
      </c>
      <c r="N19" s="192" t="str">
        <f>IF(OR('Dir BA - Car &amp; LGV'!N19="*",'Dir BA - OGV1'!N19="*",'Dir BA - OGV2'!N19="*"),"*",'Dir BA - OGV2'!N19+'Dir BA - OGV1'!N19+'Dir BA - Car &amp; LGV'!N19)</f>
        <v>*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353</v>
      </c>
      <c r="X19" s="223">
        <f>IF(OR('Dir BA - Car &amp; LGV'!X19="*",'Dir BA - OGV1'!X19="*",'Dir BA - OGV2'!X19="*"),"*",'Dir BA - OGV2'!X19+'Dir BA - OGV1'!X19+'Dir BA - Car &amp; LGV'!X19)</f>
        <v>356.66666666666669</v>
      </c>
      <c r="Y19" s="195">
        <f>IF(OR('Dir BA - Car &amp; LGV'!Y19="*",'Dir BA - OGV1'!Y19="*",'Dir BA - OGV2'!Y19="*"),"*",'Dir BA - OGV2'!Y19+'Dir BA - OGV1'!Y19+'Dir BA - Car &amp; LGV'!Y19)</f>
        <v>263.79999999999995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>
        <f>IF(OR('Dir BA - Car &amp; LGV'!F20="*",'Dir BA - OGV1'!F20="*",'Dir BA - OGV2'!F20="*"),"*",'Dir BA - OGV2'!F20+'Dir BA - OGV1'!F20+'Dir BA - Car &amp; LGV'!F20)</f>
        <v>419</v>
      </c>
      <c r="G20" s="198">
        <f>IF(OR('Dir BA - Car &amp; LGV'!G20="*",'Dir BA - OGV1'!G20="*",'Dir BA - OGV2'!G20="*"),"*",'Dir BA - OGV2'!G20+'Dir BA - OGV1'!G20+'Dir BA - Car &amp; LGV'!G20)</f>
        <v>182</v>
      </c>
      <c r="H20" s="198">
        <f>IF(OR('Dir BA - Car &amp; LGV'!H20="*",'Dir BA - OGV1'!H20="*",'Dir BA - OGV2'!H20="*"),"*",'Dir BA - OGV2'!H20+'Dir BA - OGV1'!H20+'Dir BA - Car &amp; LGV'!H20)</f>
        <v>83</v>
      </c>
      <c r="I20" s="198">
        <f>IF(OR('Dir BA - Car &amp; LGV'!I20="*",'Dir BA - OGV1'!I20="*",'Dir BA - OGV2'!I20="*"),"*",'Dir BA - OGV2'!I20+'Dir BA - OGV1'!I20+'Dir BA - Car &amp; LGV'!I20)</f>
        <v>289</v>
      </c>
      <c r="J20" s="198">
        <f>IF(OR('Dir BA - Car &amp; LGV'!J20="*",'Dir BA - OGV1'!J20="*",'Dir BA - OGV2'!J20="*"),"*",'Dir BA - OGV2'!J20+'Dir BA - OGV1'!J20+'Dir BA - Car &amp; LGV'!J20)</f>
        <v>344</v>
      </c>
      <c r="K20" s="198" t="str">
        <f>IF(OR('Dir BA - Car &amp; LGV'!K20="*",'Dir BA - OGV1'!K20="*",'Dir BA - OGV2'!K20="*"),"*",'Dir BA - OGV2'!K20+'Dir BA - OGV1'!K20+'Dir BA - Car &amp; LGV'!K20)</f>
        <v>*</v>
      </c>
      <c r="L20" s="198" t="str">
        <f>IF(OR('Dir BA - Car &amp; LGV'!L20="*",'Dir BA - OGV1'!L20="*",'Dir BA - OGV2'!L20="*"),"*",'Dir BA - OGV2'!L20+'Dir BA - OGV1'!L20+'Dir BA - Car &amp; LGV'!L20)</f>
        <v>*</v>
      </c>
      <c r="M20" s="198" t="str">
        <f>IF(OR('Dir BA - Car &amp; LGV'!M20="*",'Dir BA - OGV1'!M20="*",'Dir BA - OGV2'!M20="*"),"*",'Dir BA - OGV2'!M20+'Dir BA - OGV1'!M20+'Dir BA - Car &amp; LGV'!M20)</f>
        <v>*</v>
      </c>
      <c r="N20" s="198" t="str">
        <f>IF(OR('Dir BA - Car &amp; LGV'!N20="*",'Dir BA - OGV1'!N20="*",'Dir BA - OGV2'!N20="*"),"*",'Dir BA - OGV2'!N20+'Dir BA - OGV1'!N20+'Dir BA - Car &amp; LGV'!N20)</f>
        <v>*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344</v>
      </c>
      <c r="X20" s="221">
        <f>IF(OR('Dir BA - Car &amp; LGV'!X20="*",'Dir BA - OGV1'!X20="*",'Dir BA - OGV2'!X20="*"),"*",'Dir BA - OGV2'!X20+'Dir BA - OGV1'!X20+'Dir BA - Car &amp; LGV'!X20)</f>
        <v>350.66666666666669</v>
      </c>
      <c r="Y20" s="215">
        <f>IF(OR('Dir BA - Car &amp; LGV'!Y20="*",'Dir BA - OGV1'!Y20="*",'Dir BA - OGV2'!Y20="*"),"*",'Dir BA - OGV2'!Y20+'Dir BA - OGV1'!Y20+'Dir BA - Car &amp; LGV'!Y20)</f>
        <v>263.39999999999998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>
        <f>IF(OR('Dir BA - Car &amp; LGV'!F21="*",'Dir BA - OGV1'!F21="*",'Dir BA - OGV2'!F21="*"),"*",'Dir BA - OGV2'!F21+'Dir BA - OGV1'!F21+'Dir BA - Car &amp; LGV'!F21)</f>
        <v>383</v>
      </c>
      <c r="G21" s="16">
        <f>IF(OR('Dir BA - Car &amp; LGV'!G21="*",'Dir BA - OGV1'!G21="*",'Dir BA - OGV2'!G21="*"),"*",'Dir BA - OGV2'!G21+'Dir BA - OGV1'!G21+'Dir BA - Car &amp; LGV'!G21)</f>
        <v>223</v>
      </c>
      <c r="H21" s="16">
        <f>IF(OR('Dir BA - Car &amp; LGV'!H21="*",'Dir BA - OGV1'!H21="*",'Dir BA - OGV2'!H21="*"),"*",'Dir BA - OGV2'!H21+'Dir BA - OGV1'!H21+'Dir BA - Car &amp; LGV'!H21)</f>
        <v>132</v>
      </c>
      <c r="I21" s="16">
        <f>IF(OR('Dir BA - Car &amp; LGV'!I21="*",'Dir BA - OGV1'!I21="*",'Dir BA - OGV2'!I21="*"),"*",'Dir BA - OGV2'!I21+'Dir BA - OGV1'!I21+'Dir BA - Car &amp; LGV'!I21)</f>
        <v>351</v>
      </c>
      <c r="J21" s="16">
        <f>IF(OR('Dir BA - Car &amp; LGV'!J21="*",'Dir BA - OGV1'!J21="*",'Dir BA - OGV2'!J21="*"),"*",'Dir BA - OGV2'!J21+'Dir BA - OGV1'!J21+'Dir BA - Car &amp; LGV'!J21)</f>
        <v>361</v>
      </c>
      <c r="K21" s="16" t="str">
        <f>IF(OR('Dir BA - Car &amp; LGV'!K21="*",'Dir BA - OGV1'!K21="*",'Dir BA - OGV2'!K21="*"),"*",'Dir BA - OGV2'!K21+'Dir BA - OGV1'!K21+'Dir BA - Car &amp; LGV'!K21)</f>
        <v>*</v>
      </c>
      <c r="L21" s="16" t="str">
        <f>IF(OR('Dir BA - Car &amp; LGV'!L21="*",'Dir BA - OGV1'!L21="*",'Dir BA - OGV2'!L21="*"),"*",'Dir BA - OGV2'!L21+'Dir BA - OGV1'!L21+'Dir BA - Car &amp; LGV'!L21)</f>
        <v>*</v>
      </c>
      <c r="M21" s="16" t="str">
        <f>IF(OR('Dir BA - Car &amp; LGV'!M21="*",'Dir BA - OGV1'!M21="*",'Dir BA - OGV2'!M21="*"),"*",'Dir BA - OGV2'!M21+'Dir BA - OGV1'!M21+'Dir BA - Car &amp; LGV'!M21)</f>
        <v>*</v>
      </c>
      <c r="N21" s="16" t="str">
        <f>IF(OR('Dir BA - Car &amp; LGV'!N21="*",'Dir BA - OGV1'!N21="*",'Dir BA - OGV2'!N21="*"),"*",'Dir BA - OGV2'!N21+'Dir BA - OGV1'!N21+'Dir BA - Car &amp; LGV'!N21)</f>
        <v>*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361</v>
      </c>
      <c r="X21" s="222">
        <f>IF(OR('Dir BA - Car &amp; LGV'!X21="*",'Dir BA - OGV1'!X21="*",'Dir BA - OGV2'!X21="*"),"*",'Dir BA - OGV2'!X21+'Dir BA - OGV1'!X21+'Dir BA - Car &amp; LGV'!X21)</f>
        <v>365</v>
      </c>
      <c r="Y21" s="155">
        <f>IF(OR('Dir BA - Car &amp; LGV'!Y21="*",'Dir BA - OGV1'!Y21="*",'Dir BA - OGV2'!Y21="*"),"*",'Dir BA - OGV2'!Y21+'Dir BA - OGV1'!Y21+'Dir BA - Car &amp; LGV'!Y21)</f>
        <v>290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 t="str">
        <f>IF(OR('Dir BA - Car &amp; LGV'!E22="*",'Dir BA - OGV1'!E22="*",'Dir BA - OGV2'!E22="*"),"*",'Dir BA - OGV2'!E22+'Dir BA - OGV1'!E22+'Dir BA - Car &amp; LGV'!E22)</f>
        <v>*</v>
      </c>
      <c r="F22" s="16">
        <f>IF(OR('Dir BA - Car &amp; LGV'!F22="*",'Dir BA - OGV1'!F22="*",'Dir BA - OGV2'!F22="*"),"*",'Dir BA - OGV2'!F22+'Dir BA - OGV1'!F22+'Dir BA - Car &amp; LGV'!F22)</f>
        <v>423</v>
      </c>
      <c r="G22" s="16">
        <f>IF(OR('Dir BA - Car &amp; LGV'!G22="*",'Dir BA - OGV1'!G22="*",'Dir BA - OGV2'!G22="*"),"*",'Dir BA - OGV2'!G22+'Dir BA - OGV1'!G22+'Dir BA - Car &amp; LGV'!G22)</f>
        <v>217</v>
      </c>
      <c r="H22" s="16">
        <f>IF(OR('Dir BA - Car &amp; LGV'!H22="*",'Dir BA - OGV1'!H22="*",'Dir BA - OGV2'!H22="*"),"*",'Dir BA - OGV2'!H22+'Dir BA - OGV1'!H22+'Dir BA - Car &amp; LGV'!H22)</f>
        <v>137</v>
      </c>
      <c r="I22" s="16">
        <f>IF(OR('Dir BA - Car &amp; LGV'!I22="*",'Dir BA - OGV1'!I22="*",'Dir BA - OGV2'!I22="*"),"*",'Dir BA - OGV2'!I22+'Dir BA - OGV1'!I22+'Dir BA - Car &amp; LGV'!I22)</f>
        <v>373</v>
      </c>
      <c r="J22" s="16">
        <f>IF(OR('Dir BA - Car &amp; LGV'!J22="*",'Dir BA - OGV1'!J22="*",'Dir BA - OGV2'!J22="*"),"*",'Dir BA - OGV2'!J22+'Dir BA - OGV1'!J22+'Dir BA - Car &amp; LGV'!J22)</f>
        <v>392</v>
      </c>
      <c r="K22" s="16" t="str">
        <f>IF(OR('Dir BA - Car &amp; LGV'!K22="*",'Dir BA - OGV1'!K22="*",'Dir BA - OGV2'!K22="*"),"*",'Dir BA - OGV2'!K22+'Dir BA - OGV1'!K22+'Dir BA - Car &amp; LGV'!K22)</f>
        <v>*</v>
      </c>
      <c r="L22" s="16" t="str">
        <f>IF(OR('Dir BA - Car &amp; LGV'!L22="*",'Dir BA - OGV1'!L22="*",'Dir BA - OGV2'!L22="*"),"*",'Dir BA - OGV2'!L22+'Dir BA - OGV1'!L22+'Dir BA - Car &amp; LGV'!L22)</f>
        <v>*</v>
      </c>
      <c r="M22" s="16" t="str">
        <f>IF(OR('Dir BA - Car &amp; LGV'!M22="*",'Dir BA - OGV1'!M22="*",'Dir BA - OGV2'!M22="*"),"*",'Dir BA - OGV2'!M22+'Dir BA - OGV1'!M22+'Dir BA - Car &amp; LGV'!M22)</f>
        <v>*</v>
      </c>
      <c r="N22" s="16" t="str">
        <f>IF(OR('Dir BA - Car &amp; LGV'!N22="*",'Dir BA - OGV1'!N22="*",'Dir BA - OGV2'!N22="*"),"*",'Dir BA - OGV2'!N22+'Dir BA - OGV1'!N22+'Dir BA - Car &amp; LGV'!N22)</f>
        <v>*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392</v>
      </c>
      <c r="X22" s="222">
        <f>IF(OR('Dir BA - Car &amp; LGV'!X22="*",'Dir BA - OGV1'!X22="*",'Dir BA - OGV2'!X22="*"),"*",'Dir BA - OGV2'!X22+'Dir BA - OGV1'!X22+'Dir BA - Car &amp; LGV'!X22)</f>
        <v>396</v>
      </c>
      <c r="Y22" s="155">
        <f>IF(OR('Dir BA - Car &amp; LGV'!Y22="*",'Dir BA - OGV1'!Y22="*",'Dir BA - OGV2'!Y22="*"),"*",'Dir BA - OGV2'!Y22+'Dir BA - OGV1'!Y22+'Dir BA - Car &amp; LGV'!Y22)</f>
        <v>308.39999999999998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 t="str">
        <f>IF(OR('Dir BA - Car &amp; LGV'!E23="*",'Dir BA - OGV1'!E23="*",'Dir BA - OGV2'!E23="*"),"*",'Dir BA - OGV2'!E23+'Dir BA - OGV1'!E23+'Dir BA - Car &amp; LGV'!E23)</f>
        <v>*</v>
      </c>
      <c r="F23" s="16">
        <f>IF(OR('Dir BA - Car &amp; LGV'!F23="*",'Dir BA - OGV1'!F23="*",'Dir BA - OGV2'!F23="*"),"*",'Dir BA - OGV2'!F23+'Dir BA - OGV1'!F23+'Dir BA - Car &amp; LGV'!F23)</f>
        <v>426</v>
      </c>
      <c r="G23" s="16">
        <f>IF(OR('Dir BA - Car &amp; LGV'!G23="*",'Dir BA - OGV1'!G23="*",'Dir BA - OGV2'!G23="*"),"*",'Dir BA - OGV2'!G23+'Dir BA - OGV1'!G23+'Dir BA - Car &amp; LGV'!G23)</f>
        <v>188</v>
      </c>
      <c r="H23" s="16">
        <f>IF(OR('Dir BA - Car &amp; LGV'!H23="*",'Dir BA - OGV1'!H23="*",'Dir BA - OGV2'!H23="*"),"*",'Dir BA - OGV2'!H23+'Dir BA - OGV1'!H23+'Dir BA - Car &amp; LGV'!H23)</f>
        <v>150</v>
      </c>
      <c r="I23" s="16">
        <f>IF(OR('Dir BA - Car &amp; LGV'!I23="*",'Dir BA - OGV1'!I23="*",'Dir BA - OGV2'!I23="*"),"*",'Dir BA - OGV2'!I23+'Dir BA - OGV1'!I23+'Dir BA - Car &amp; LGV'!I23)</f>
        <v>433</v>
      </c>
      <c r="J23" s="16">
        <f>IF(OR('Dir BA - Car &amp; LGV'!J23="*",'Dir BA - OGV1'!J23="*",'Dir BA - OGV2'!J23="*"),"*",'Dir BA - OGV2'!J23+'Dir BA - OGV1'!J23+'Dir BA - Car &amp; LGV'!J23)</f>
        <v>431</v>
      </c>
      <c r="K23" s="16" t="str">
        <f>IF(OR('Dir BA - Car &amp; LGV'!K23="*",'Dir BA - OGV1'!K23="*",'Dir BA - OGV2'!K23="*"),"*",'Dir BA - OGV2'!K23+'Dir BA - OGV1'!K23+'Dir BA - Car &amp; LGV'!K23)</f>
        <v>*</v>
      </c>
      <c r="L23" s="16" t="str">
        <f>IF(OR('Dir BA - Car &amp; LGV'!L23="*",'Dir BA - OGV1'!L23="*",'Dir BA - OGV2'!L23="*"),"*",'Dir BA - OGV2'!L23+'Dir BA - OGV1'!L23+'Dir BA - Car &amp; LGV'!L23)</f>
        <v>*</v>
      </c>
      <c r="M23" s="16" t="str">
        <f>IF(OR('Dir BA - Car &amp; LGV'!M23="*",'Dir BA - OGV1'!M23="*",'Dir BA - OGV2'!M23="*"),"*",'Dir BA - OGV2'!M23+'Dir BA - OGV1'!M23+'Dir BA - Car &amp; LGV'!M23)</f>
        <v>*</v>
      </c>
      <c r="N23" s="16" t="str">
        <f>IF(OR('Dir BA - Car &amp; LGV'!N23="*",'Dir BA - OGV1'!N23="*",'Dir BA - OGV2'!N23="*"),"*",'Dir BA - OGV2'!N23+'Dir BA - OGV1'!N23+'Dir BA - Car &amp; LGV'!N23)</f>
        <v>*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431</v>
      </c>
      <c r="X23" s="222">
        <f>IF(OR('Dir BA - Car &amp; LGV'!X23="*",'Dir BA - OGV1'!X23="*",'Dir BA - OGV2'!X23="*"),"*",'Dir BA - OGV2'!X23+'Dir BA - OGV1'!X23+'Dir BA - Car &amp; LGV'!X23)</f>
        <v>430</v>
      </c>
      <c r="Y23" s="155">
        <f>IF(OR('Dir BA - Car &amp; LGV'!Y23="*",'Dir BA - OGV1'!Y23="*",'Dir BA - OGV2'!Y23="*"),"*",'Dir BA - OGV2'!Y23+'Dir BA - OGV1'!Y23+'Dir BA - Car &amp; LGV'!Y23)</f>
        <v>325.60000000000002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 t="str">
        <f>IF(OR('Dir BA - Car &amp; LGV'!E24="*",'Dir BA - OGV1'!E24="*",'Dir BA - OGV2'!E24="*"),"*",'Dir BA - OGV2'!E24+'Dir BA - OGV1'!E24+'Dir BA - Car &amp; LGV'!E24)</f>
        <v>*</v>
      </c>
      <c r="F24" s="16">
        <f>IF(OR('Dir BA - Car &amp; LGV'!F24="*",'Dir BA - OGV1'!F24="*",'Dir BA - OGV2'!F24="*"),"*",'Dir BA - OGV2'!F24+'Dir BA - OGV1'!F24+'Dir BA - Car &amp; LGV'!F24)</f>
        <v>418</v>
      </c>
      <c r="G24" s="16">
        <f>IF(OR('Dir BA - Car &amp; LGV'!G24="*",'Dir BA - OGV1'!G24="*",'Dir BA - OGV2'!G24="*"),"*",'Dir BA - OGV2'!G24+'Dir BA - OGV1'!G24+'Dir BA - Car &amp; LGV'!G24)</f>
        <v>147</v>
      </c>
      <c r="H24" s="16">
        <f>IF(OR('Dir BA - Car &amp; LGV'!H24="*",'Dir BA - OGV1'!H24="*",'Dir BA - OGV2'!H24="*"),"*",'Dir BA - OGV2'!H24+'Dir BA - OGV1'!H24+'Dir BA - Car &amp; LGV'!H24)</f>
        <v>138</v>
      </c>
      <c r="I24" s="16">
        <f>IF(OR('Dir BA - Car &amp; LGV'!I24="*",'Dir BA - OGV1'!I24="*",'Dir BA - OGV2'!I24="*"),"*",'Dir BA - OGV2'!I24+'Dir BA - OGV1'!I24+'Dir BA - Car &amp; LGV'!I24)</f>
        <v>503</v>
      </c>
      <c r="J24" s="16">
        <f>IF(OR('Dir BA - Car &amp; LGV'!J24="*",'Dir BA - OGV1'!J24="*",'Dir BA - OGV2'!J24="*"),"*",'Dir BA - OGV2'!J24+'Dir BA - OGV1'!J24+'Dir BA - Car &amp; LGV'!J24)</f>
        <v>396</v>
      </c>
      <c r="K24" s="16" t="str">
        <f>IF(OR('Dir BA - Car &amp; LGV'!K24="*",'Dir BA - OGV1'!K24="*",'Dir BA - OGV2'!K24="*"),"*",'Dir BA - OGV2'!K24+'Dir BA - OGV1'!K24+'Dir BA - Car &amp; LGV'!K24)</f>
        <v>*</v>
      </c>
      <c r="L24" s="16" t="str">
        <f>IF(OR('Dir BA - Car &amp; LGV'!L24="*",'Dir BA - OGV1'!L24="*",'Dir BA - OGV2'!L24="*"),"*",'Dir BA - OGV2'!L24+'Dir BA - OGV1'!L24+'Dir BA - Car &amp; LGV'!L24)</f>
        <v>*</v>
      </c>
      <c r="M24" s="16" t="str">
        <f>IF(OR('Dir BA - Car &amp; LGV'!M24="*",'Dir BA - OGV1'!M24="*",'Dir BA - OGV2'!M24="*"),"*",'Dir BA - OGV2'!M24+'Dir BA - OGV1'!M24+'Dir BA - Car &amp; LGV'!M24)</f>
        <v>*</v>
      </c>
      <c r="N24" s="16" t="str">
        <f>IF(OR('Dir BA - Car &amp; LGV'!N24="*",'Dir BA - OGV1'!N24="*",'Dir BA - OGV2'!N24="*"),"*",'Dir BA - OGV2'!N24+'Dir BA - OGV1'!N24+'Dir BA - Car &amp; LGV'!N24)</f>
        <v>*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396</v>
      </c>
      <c r="X24" s="222">
        <f>IF(OR('Dir BA - Car &amp; LGV'!X24="*",'Dir BA - OGV1'!X24="*",'Dir BA - OGV2'!X24="*"),"*",'Dir BA - OGV2'!X24+'Dir BA - OGV1'!X24+'Dir BA - Car &amp; LGV'!X24)</f>
        <v>439</v>
      </c>
      <c r="Y24" s="155">
        <f>IF(OR('Dir BA - Car &amp; LGV'!Y24="*",'Dir BA - OGV1'!Y24="*",'Dir BA - OGV2'!Y24="*"),"*",'Dir BA - OGV2'!Y24+'Dir BA - OGV1'!Y24+'Dir BA - Car &amp; LGV'!Y24)</f>
        <v>320.39999999999998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 t="str">
        <f>IF(OR('Dir BA - Car &amp; LGV'!E25="*",'Dir BA - OGV1'!E25="*",'Dir BA - OGV2'!E25="*"),"*",'Dir BA - OGV2'!E25+'Dir BA - OGV1'!E25+'Dir BA - Car &amp; LGV'!E25)</f>
        <v>*</v>
      </c>
      <c r="F25" s="199">
        <f>IF(OR('Dir BA - Car &amp; LGV'!F25="*",'Dir BA - OGV1'!F25="*",'Dir BA - OGV2'!F25="*"),"*",'Dir BA - OGV2'!F25+'Dir BA - OGV1'!F25+'Dir BA - Car &amp; LGV'!F25)</f>
        <v>471</v>
      </c>
      <c r="G25" s="199">
        <f>IF(OR('Dir BA - Car &amp; LGV'!G25="*",'Dir BA - OGV1'!G25="*",'Dir BA - OGV2'!G25="*"),"*",'Dir BA - OGV2'!G25+'Dir BA - OGV1'!G25+'Dir BA - Car &amp; LGV'!G25)</f>
        <v>127</v>
      </c>
      <c r="H25" s="199">
        <f>IF(OR('Dir BA - Car &amp; LGV'!H25="*",'Dir BA - OGV1'!H25="*",'Dir BA - OGV2'!H25="*"),"*",'Dir BA - OGV2'!H25+'Dir BA - OGV1'!H25+'Dir BA - Car &amp; LGV'!H25)</f>
        <v>111</v>
      </c>
      <c r="I25" s="199">
        <f>IF(OR('Dir BA - Car &amp; LGV'!I25="*",'Dir BA - OGV1'!I25="*",'Dir BA - OGV2'!I25="*"),"*",'Dir BA - OGV2'!I25+'Dir BA - OGV1'!I25+'Dir BA - Car &amp; LGV'!I25)</f>
        <v>430</v>
      </c>
      <c r="J25" s="199">
        <f>IF(OR('Dir BA - Car &amp; LGV'!J25="*",'Dir BA - OGV1'!J25="*",'Dir BA - OGV2'!J25="*"),"*",'Dir BA - OGV2'!J25+'Dir BA - OGV1'!J25+'Dir BA - Car &amp; LGV'!J25)</f>
        <v>473</v>
      </c>
      <c r="K25" s="199" t="str">
        <f>IF(OR('Dir BA - Car &amp; LGV'!K25="*",'Dir BA - OGV1'!K25="*",'Dir BA - OGV2'!K25="*"),"*",'Dir BA - OGV2'!K25+'Dir BA - OGV1'!K25+'Dir BA - Car &amp; LGV'!K25)</f>
        <v>*</v>
      </c>
      <c r="L25" s="199" t="str">
        <f>IF(OR('Dir BA - Car &amp; LGV'!L25="*",'Dir BA - OGV1'!L25="*",'Dir BA - OGV2'!L25="*"),"*",'Dir BA - OGV2'!L25+'Dir BA - OGV1'!L25+'Dir BA - Car &amp; LGV'!L25)</f>
        <v>*</v>
      </c>
      <c r="M25" s="199" t="str">
        <f>IF(OR('Dir BA - Car &amp; LGV'!M25="*",'Dir BA - OGV1'!M25="*",'Dir BA - OGV2'!M25="*"),"*",'Dir BA - OGV2'!M25+'Dir BA - OGV1'!M25+'Dir BA - Car &amp; LGV'!M25)</f>
        <v>*</v>
      </c>
      <c r="N25" s="199" t="str">
        <f>IF(OR('Dir BA - Car &amp; LGV'!N25="*",'Dir BA - OGV1'!N25="*",'Dir BA - OGV2'!N25="*"),"*",'Dir BA - OGV2'!N25+'Dir BA - OGV1'!N25+'Dir BA - Car &amp; LGV'!N25)</f>
        <v>*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473</v>
      </c>
      <c r="X25" s="224">
        <f>IF(OR('Dir BA - Car &amp; LGV'!X25="*",'Dir BA - OGV1'!X25="*",'Dir BA - OGV2'!X25="*"),"*",'Dir BA - OGV2'!X25+'Dir BA - OGV1'!X25+'Dir BA - Car &amp; LGV'!X25)</f>
        <v>458</v>
      </c>
      <c r="Y25" s="216">
        <f>IF(OR('Dir BA - Car &amp; LGV'!Y25="*",'Dir BA - OGV1'!Y25="*",'Dir BA - OGV2'!Y25="*"),"*",'Dir BA - OGV2'!Y25+'Dir BA - OGV1'!Y25+'Dir BA - Car &amp; LGV'!Y25)</f>
        <v>322.39999999999998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555</v>
      </c>
      <c r="F26" s="198">
        <f>IF(OR('Dir BA - Car &amp; LGV'!F26="*",'Dir BA - OGV1'!F26="*",'Dir BA - OGV2'!F26="*"),"*",'Dir BA - OGV2'!F26+'Dir BA - OGV1'!F26+'Dir BA - Car &amp; LGV'!F26)</f>
        <v>479</v>
      </c>
      <c r="G26" s="198">
        <f>IF(OR('Dir BA - Car &amp; LGV'!G26="*",'Dir BA - OGV1'!G26="*",'Dir BA - OGV2'!G26="*"),"*",'Dir BA - OGV2'!G26+'Dir BA - OGV1'!G26+'Dir BA - Car &amp; LGV'!G26)</f>
        <v>129</v>
      </c>
      <c r="H26" s="198">
        <f>IF(OR('Dir BA - Car &amp; LGV'!H26="*",'Dir BA - OGV1'!H26="*",'Dir BA - OGV2'!H26="*"),"*",'Dir BA - OGV2'!H26+'Dir BA - OGV1'!H26+'Dir BA - Car &amp; LGV'!H26)</f>
        <v>113</v>
      </c>
      <c r="I26" s="198">
        <f>IF(OR('Dir BA - Car &amp; LGV'!I26="*",'Dir BA - OGV1'!I26="*",'Dir BA - OGV2'!I26="*"),"*",'Dir BA - OGV2'!I26+'Dir BA - OGV1'!I26+'Dir BA - Car &amp; LGV'!I26)</f>
        <v>578</v>
      </c>
      <c r="J26" s="198">
        <f>IF(OR('Dir BA - Car &amp; LGV'!J26="*",'Dir BA - OGV1'!J26="*",'Dir BA - OGV2'!J26="*"),"*",'Dir BA - OGV2'!J26+'Dir BA - OGV1'!J26+'Dir BA - Car &amp; LGV'!J26)</f>
        <v>549</v>
      </c>
      <c r="K26" s="198" t="str">
        <f>IF(OR('Dir BA - Car &amp; LGV'!K26="*",'Dir BA - OGV1'!K26="*",'Dir BA - OGV2'!K26="*"),"*",'Dir BA - OGV2'!K26+'Dir BA - OGV1'!K26+'Dir BA - Car &amp; LGV'!K26)</f>
        <v>*</v>
      </c>
      <c r="L26" s="198" t="str">
        <f>IF(OR('Dir BA - Car &amp; LGV'!L26="*",'Dir BA - OGV1'!L26="*",'Dir BA - OGV2'!L26="*"),"*",'Dir BA - OGV2'!L26+'Dir BA - OGV1'!L26+'Dir BA - Car &amp; LGV'!L26)</f>
        <v>*</v>
      </c>
      <c r="M26" s="198" t="str">
        <f>IF(OR('Dir BA - Car &amp; LGV'!M26="*",'Dir BA - OGV1'!M26="*",'Dir BA - OGV2'!M26="*"),"*",'Dir BA - OGV2'!M26+'Dir BA - OGV1'!M26+'Dir BA - Car &amp; LGV'!M26)</f>
        <v>*</v>
      </c>
      <c r="N26" s="198" t="str">
        <f>IF(OR('Dir BA - Car &amp; LGV'!N26="*",'Dir BA - OGV1'!N26="*",'Dir BA - OGV2'!N26="*"),"*",'Dir BA - OGV2'!N26+'Dir BA - OGV1'!N26+'Dir BA - Car &amp; LGV'!N26)</f>
        <v>*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552</v>
      </c>
      <c r="X26" s="221">
        <f>IF(OR('Dir BA - Car &amp; LGV'!X26="*",'Dir BA - OGV1'!X26="*",'Dir BA - OGV2'!X26="*"),"*",'Dir BA - OGV2'!X26+'Dir BA - OGV1'!X26+'Dir BA - Car &amp; LGV'!X26)</f>
        <v>540.25</v>
      </c>
      <c r="Y26" s="215">
        <f>IF(OR('Dir BA - Car &amp; LGV'!Y26="*",'Dir BA - OGV1'!Y26="*",'Dir BA - OGV2'!Y26="*"),"*",'Dir BA - OGV2'!Y26+'Dir BA - OGV1'!Y26+'Dir BA - Car &amp; LGV'!Y26)</f>
        <v>400.5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527</v>
      </c>
      <c r="F27" s="16">
        <f>IF(OR('Dir BA - Car &amp; LGV'!F27="*",'Dir BA - OGV1'!F27="*",'Dir BA - OGV2'!F27="*"),"*",'Dir BA - OGV2'!F27+'Dir BA - OGV1'!F27+'Dir BA - Car &amp; LGV'!F27)</f>
        <v>705</v>
      </c>
      <c r="G27" s="16">
        <f>IF(OR('Dir BA - Car &amp; LGV'!G27="*",'Dir BA - OGV1'!G27="*",'Dir BA - OGV2'!G27="*"),"*",'Dir BA - OGV2'!G27+'Dir BA - OGV1'!G27+'Dir BA - Car &amp; LGV'!G27)</f>
        <v>101</v>
      </c>
      <c r="H27" s="16">
        <f>IF(OR('Dir BA - Car &amp; LGV'!H27="*",'Dir BA - OGV1'!H27="*",'Dir BA - OGV2'!H27="*"),"*",'Dir BA - OGV2'!H27+'Dir BA - OGV1'!H27+'Dir BA - Car &amp; LGV'!H27)</f>
        <v>136</v>
      </c>
      <c r="I27" s="16">
        <f>IF(OR('Dir BA - Car &amp; LGV'!I27="*",'Dir BA - OGV1'!I27="*",'Dir BA - OGV2'!I27="*"),"*",'Dir BA - OGV2'!I27+'Dir BA - OGV1'!I27+'Dir BA - Car &amp; LGV'!I27)</f>
        <v>479</v>
      </c>
      <c r="J27" s="16">
        <f>IF(OR('Dir BA - Car &amp; LGV'!J27="*",'Dir BA - OGV1'!J27="*",'Dir BA - OGV2'!J27="*"),"*",'Dir BA - OGV2'!J27+'Dir BA - OGV1'!J27+'Dir BA - Car &amp; LGV'!J27)</f>
        <v>537</v>
      </c>
      <c r="K27" s="16" t="str">
        <f>IF(OR('Dir BA - Car &amp; LGV'!K27="*",'Dir BA - OGV1'!K27="*",'Dir BA - OGV2'!K27="*"),"*",'Dir BA - OGV2'!K27+'Dir BA - OGV1'!K27+'Dir BA - Car &amp; LGV'!K27)</f>
        <v>*</v>
      </c>
      <c r="L27" s="16" t="str">
        <f>IF(OR('Dir BA - Car &amp; LGV'!L27="*",'Dir BA - OGV1'!L27="*",'Dir BA - OGV2'!L27="*"),"*",'Dir BA - OGV2'!L27+'Dir BA - OGV1'!L27+'Dir BA - Car &amp; LGV'!L27)</f>
        <v>*</v>
      </c>
      <c r="M27" s="16" t="str">
        <f>IF(OR('Dir BA - Car &amp; LGV'!M27="*",'Dir BA - OGV1'!M27="*",'Dir BA - OGV2'!M27="*"),"*",'Dir BA - OGV2'!M27+'Dir BA - OGV1'!M27+'Dir BA - Car &amp; LGV'!M27)</f>
        <v>*</v>
      </c>
      <c r="N27" s="16" t="str">
        <f>IF(OR('Dir BA - Car &amp; LGV'!N27="*",'Dir BA - OGV1'!N27="*",'Dir BA - OGV2'!N27="*"),"*",'Dir BA - OGV2'!N27+'Dir BA - OGV1'!N27+'Dir BA - Car &amp; LGV'!N27)</f>
        <v>*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532</v>
      </c>
      <c r="X27" s="222">
        <f>IF(OR('Dir BA - Car &amp; LGV'!X27="*",'Dir BA - OGV1'!X27="*",'Dir BA - OGV2'!X27="*"),"*",'Dir BA - OGV2'!X27+'Dir BA - OGV1'!X27+'Dir BA - Car &amp; LGV'!X27)</f>
        <v>562</v>
      </c>
      <c r="Y27" s="155">
        <f>IF(OR('Dir BA - Car &amp; LGV'!Y27="*",'Dir BA - OGV1'!Y27="*",'Dir BA - OGV2'!Y27="*"),"*",'Dir BA - OGV2'!Y27+'Dir BA - OGV1'!Y27+'Dir BA - Car &amp; LGV'!Y27)</f>
        <v>414.16666666666663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>
        <f>IF(OR('Dir BA - Car &amp; LGV'!E28="*",'Dir BA - OGV1'!E28="*",'Dir BA - OGV2'!E28="*"),"*",'Dir BA - OGV2'!E28+'Dir BA - OGV1'!E28+'Dir BA - Car &amp; LGV'!E28)</f>
        <v>329</v>
      </c>
      <c r="F28" s="199">
        <f>IF(OR('Dir BA - Car &amp; LGV'!F28="*",'Dir BA - OGV1'!F28="*",'Dir BA - OGV2'!F28="*"),"*",'Dir BA - OGV2'!F28+'Dir BA - OGV1'!F28+'Dir BA - Car &amp; LGV'!F28)</f>
        <v>510</v>
      </c>
      <c r="G28" s="199">
        <f>IF(OR('Dir BA - Car &amp; LGV'!G28="*",'Dir BA - OGV1'!G28="*",'Dir BA - OGV2'!G28="*"),"*",'Dir BA - OGV2'!G28+'Dir BA - OGV1'!G28+'Dir BA - Car &amp; LGV'!G28)</f>
        <v>114</v>
      </c>
      <c r="H28" s="199">
        <f>IF(OR('Dir BA - Car &amp; LGV'!H28="*",'Dir BA - OGV1'!H28="*",'Dir BA - OGV2'!H28="*"),"*",'Dir BA - OGV2'!H28+'Dir BA - OGV1'!H28+'Dir BA - Car &amp; LGV'!H28)</f>
        <v>95</v>
      </c>
      <c r="I28" s="199">
        <f>IF(OR('Dir BA - Car &amp; LGV'!I28="*",'Dir BA - OGV1'!I28="*",'Dir BA - OGV2'!I28="*"),"*",'Dir BA - OGV2'!I28+'Dir BA - OGV1'!I28+'Dir BA - Car &amp; LGV'!I28)</f>
        <v>296</v>
      </c>
      <c r="J28" s="199">
        <f>IF(OR('Dir BA - Car &amp; LGV'!J28="*",'Dir BA - OGV1'!J28="*",'Dir BA - OGV2'!J28="*"),"*",'Dir BA - OGV2'!J28+'Dir BA - OGV1'!J28+'Dir BA - Car &amp; LGV'!J28)</f>
        <v>296</v>
      </c>
      <c r="K28" s="199" t="str">
        <f>IF(OR('Dir BA - Car &amp; LGV'!K28="*",'Dir BA - OGV1'!K28="*",'Dir BA - OGV2'!K28="*"),"*",'Dir BA - OGV2'!K28+'Dir BA - OGV1'!K28+'Dir BA - Car &amp; LGV'!K28)</f>
        <v>*</v>
      </c>
      <c r="L28" s="199" t="str">
        <f>IF(OR('Dir BA - Car &amp; LGV'!L28="*",'Dir BA - OGV1'!L28="*",'Dir BA - OGV2'!L28="*"),"*",'Dir BA - OGV2'!L28+'Dir BA - OGV1'!L28+'Dir BA - Car &amp; LGV'!L28)</f>
        <v>*</v>
      </c>
      <c r="M28" s="199" t="str">
        <f>IF(OR('Dir BA - Car &amp; LGV'!M28="*",'Dir BA - OGV1'!M28="*",'Dir BA - OGV2'!M28="*"),"*",'Dir BA - OGV2'!M28+'Dir BA - OGV1'!M28+'Dir BA - Car &amp; LGV'!M28)</f>
        <v>*</v>
      </c>
      <c r="N28" s="199" t="str">
        <f>IF(OR('Dir BA - Car &amp; LGV'!N28="*",'Dir BA - OGV1'!N28="*",'Dir BA - OGV2'!N28="*"),"*",'Dir BA - OGV2'!N28+'Dir BA - OGV1'!N28+'Dir BA - Car &amp; LGV'!N28)</f>
        <v>*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312.5</v>
      </c>
      <c r="X28" s="224">
        <f>IF(OR('Dir BA - Car &amp; LGV'!X28="*",'Dir BA - OGV1'!X28="*",'Dir BA - OGV2'!X28="*"),"*",'Dir BA - OGV2'!X28+'Dir BA - OGV1'!X28+'Dir BA - Car &amp; LGV'!X28)</f>
        <v>357.75</v>
      </c>
      <c r="Y28" s="216">
        <f>IF(OR('Dir BA - Car &amp; LGV'!Y28="*",'Dir BA - OGV1'!Y28="*",'Dir BA - OGV2'!Y28="*"),"*",'Dir BA - OGV2'!Y28+'Dir BA - OGV1'!Y28+'Dir BA - Car &amp; LGV'!Y28)</f>
        <v>273.33333333333337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>
        <f>IF(OR('Dir BA - Car &amp; LGV'!E29="*",'Dir BA - OGV1'!E29="*",'Dir BA - OGV2'!E29="*"),"*",'Dir BA - OGV2'!E29+'Dir BA - OGV1'!E29+'Dir BA - Car &amp; LGV'!E29)</f>
        <v>167</v>
      </c>
      <c r="F29" s="146">
        <f>IF(OR('Dir BA - Car &amp; LGV'!F29="*",'Dir BA - OGV1'!F29="*",'Dir BA - OGV2'!F29="*"),"*",'Dir BA - OGV2'!F29+'Dir BA - OGV1'!F29+'Dir BA - Car &amp; LGV'!F29)</f>
        <v>256</v>
      </c>
      <c r="G29" s="146">
        <f>IF(OR('Dir BA - Car &amp; LGV'!G29="*",'Dir BA - OGV1'!G29="*",'Dir BA - OGV2'!G29="*"),"*",'Dir BA - OGV2'!G29+'Dir BA - OGV1'!G29+'Dir BA - Car &amp; LGV'!G29)</f>
        <v>82</v>
      </c>
      <c r="H29" s="146">
        <f>IF(OR('Dir BA - Car &amp; LGV'!H29="*",'Dir BA - OGV1'!H29="*",'Dir BA - OGV2'!H29="*"),"*",'Dir BA - OGV2'!H29+'Dir BA - OGV1'!H29+'Dir BA - Car &amp; LGV'!H29)</f>
        <v>85</v>
      </c>
      <c r="I29" s="146">
        <f>IF(OR('Dir BA - Car &amp; LGV'!I29="*",'Dir BA - OGV1'!I29="*",'Dir BA - OGV2'!I29="*"),"*",'Dir BA - OGV2'!I29+'Dir BA - OGV1'!I29+'Dir BA - Car &amp; LGV'!I29)</f>
        <v>155</v>
      </c>
      <c r="J29" s="146">
        <f>IF(OR('Dir BA - Car &amp; LGV'!J29="*",'Dir BA - OGV1'!J29="*",'Dir BA - OGV2'!J29="*"),"*",'Dir BA - OGV2'!J29+'Dir BA - OGV1'!J29+'Dir BA - Car &amp; LGV'!J29)</f>
        <v>193</v>
      </c>
      <c r="K29" s="146" t="str">
        <f>IF(OR('Dir BA - Car &amp; LGV'!K29="*",'Dir BA - OGV1'!K29="*",'Dir BA - OGV2'!K29="*"),"*",'Dir BA - OGV2'!K29+'Dir BA - OGV1'!K29+'Dir BA - Car &amp; LGV'!K29)</f>
        <v>*</v>
      </c>
      <c r="L29" s="146" t="str">
        <f>IF(OR('Dir BA - Car &amp; LGV'!L29="*",'Dir BA - OGV1'!L29="*",'Dir BA - OGV2'!L29="*"),"*",'Dir BA - OGV2'!L29+'Dir BA - OGV1'!L29+'Dir BA - Car &amp; LGV'!L29)</f>
        <v>*</v>
      </c>
      <c r="M29" s="146" t="str">
        <f>IF(OR('Dir BA - Car &amp; LGV'!M29="*",'Dir BA - OGV1'!M29="*",'Dir BA - OGV2'!M29="*"),"*",'Dir BA - OGV2'!M29+'Dir BA - OGV1'!M29+'Dir BA - Car &amp; LGV'!M29)</f>
        <v>*</v>
      </c>
      <c r="N29" s="146" t="str">
        <f>IF(OR('Dir BA - Car &amp; LGV'!N29="*",'Dir BA - OGV1'!N29="*",'Dir BA - OGV2'!N29="*"),"*",'Dir BA - OGV2'!N29+'Dir BA - OGV1'!N29+'Dir BA - Car &amp; LGV'!N29)</f>
        <v>*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180</v>
      </c>
      <c r="X29" s="148">
        <f>IF(OR('Dir BA - Car &amp; LGV'!X29="*",'Dir BA - OGV1'!X29="*",'Dir BA - OGV2'!X29="*"),"*",'Dir BA - OGV2'!X29+'Dir BA - OGV1'!X29+'Dir BA - Car &amp; LGV'!X29)</f>
        <v>192.75</v>
      </c>
      <c r="Y29" s="197">
        <f>IF(OR('Dir BA - Car &amp; LGV'!Y29="*",'Dir BA - OGV1'!Y29="*",'Dir BA - OGV2'!Y29="*"),"*",'Dir BA - OGV2'!Y29+'Dir BA - OGV1'!Y29+'Dir BA - Car &amp; LGV'!Y29)</f>
        <v>156.33333333333331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>
        <f>IF(OR('Dir BA - Car &amp; LGV'!E30="*",'Dir BA - OGV1'!E30="*",'Dir BA - OGV2'!E30="*"),"*",'Dir BA - OGV2'!E30+'Dir BA - OGV1'!E30+'Dir BA - Car &amp; LGV'!E30)</f>
        <v>104</v>
      </c>
      <c r="F30" s="16">
        <f>IF(OR('Dir BA - Car &amp; LGV'!F30="*",'Dir BA - OGV1'!F30="*",'Dir BA - OGV2'!F30="*"),"*",'Dir BA - OGV2'!F30+'Dir BA - OGV1'!F30+'Dir BA - Car &amp; LGV'!F30)</f>
        <v>102</v>
      </c>
      <c r="G30" s="16">
        <f>IF(OR('Dir BA - Car &amp; LGV'!G30="*",'Dir BA - OGV1'!G30="*",'Dir BA - OGV2'!G30="*"),"*",'Dir BA - OGV2'!G30+'Dir BA - OGV1'!G30+'Dir BA - Car &amp; LGV'!G30)</f>
        <v>54</v>
      </c>
      <c r="H30" s="16">
        <f>IF(OR('Dir BA - Car &amp; LGV'!H30="*",'Dir BA - OGV1'!H30="*",'Dir BA - OGV2'!H30="*"),"*",'Dir BA - OGV2'!H30+'Dir BA - OGV1'!H30+'Dir BA - Car &amp; LGV'!H30)</f>
        <v>45</v>
      </c>
      <c r="I30" s="16">
        <f>IF(OR('Dir BA - Car &amp; LGV'!I30="*",'Dir BA - OGV1'!I30="*",'Dir BA - OGV2'!I30="*"),"*",'Dir BA - OGV2'!I30+'Dir BA - OGV1'!I30+'Dir BA - Car &amp; LGV'!I30)</f>
        <v>91</v>
      </c>
      <c r="J30" s="16">
        <f>IF(OR('Dir BA - Car &amp; LGV'!J30="*",'Dir BA - OGV1'!J30="*",'Dir BA - OGV2'!J30="*"),"*",'Dir BA - OGV2'!J30+'Dir BA - OGV1'!J30+'Dir BA - Car &amp; LGV'!J30)</f>
        <v>81</v>
      </c>
      <c r="K30" s="16" t="str">
        <f>IF(OR('Dir BA - Car &amp; LGV'!K30="*",'Dir BA - OGV1'!K30="*",'Dir BA - OGV2'!K30="*"),"*",'Dir BA - OGV2'!K30+'Dir BA - OGV1'!K30+'Dir BA - Car &amp; LGV'!K30)</f>
        <v>*</v>
      </c>
      <c r="L30" s="16" t="str">
        <f>IF(OR('Dir BA - Car &amp; LGV'!L30="*",'Dir BA - OGV1'!L30="*",'Dir BA - OGV2'!L30="*"),"*",'Dir BA - OGV2'!L30+'Dir BA - OGV1'!L30+'Dir BA - Car &amp; LGV'!L30)</f>
        <v>*</v>
      </c>
      <c r="M30" s="16" t="str">
        <f>IF(OR('Dir BA - Car &amp; LGV'!M30="*",'Dir BA - OGV1'!M30="*",'Dir BA - OGV2'!M30="*"),"*",'Dir BA - OGV2'!M30+'Dir BA - OGV1'!M30+'Dir BA - Car &amp; LGV'!M30)</f>
        <v>*</v>
      </c>
      <c r="N30" s="16" t="str">
        <f>IF(OR('Dir BA - Car &amp; LGV'!N30="*",'Dir BA - OGV1'!N30="*",'Dir BA - OGV2'!N30="*"),"*",'Dir BA - OGV2'!N30+'Dir BA - OGV1'!N30+'Dir BA - Car &amp; LGV'!N30)</f>
        <v>*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92.5</v>
      </c>
      <c r="X30" s="154">
        <f>IF(OR('Dir BA - Car &amp; LGV'!X30="*",'Dir BA - OGV1'!X30="*",'Dir BA - OGV2'!X30="*"),"*",'Dir BA - OGV2'!X30+'Dir BA - OGV1'!X30+'Dir BA - Car &amp; LGV'!X30)</f>
        <v>94.5</v>
      </c>
      <c r="Y30" s="155">
        <f>IF(OR('Dir BA - Car &amp; LGV'!Y30="*",'Dir BA - OGV1'!Y30="*",'Dir BA - OGV2'!Y30="*"),"*",'Dir BA - OGV2'!Y30+'Dir BA - OGV1'!Y30+'Dir BA - Car &amp; LGV'!Y30)</f>
        <v>79.5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>
        <f>IF(OR('Dir BA - Car &amp; LGV'!E31="*",'Dir BA - OGV1'!E31="*",'Dir BA - OGV2'!E31="*"),"*",'Dir BA - OGV2'!E31+'Dir BA - OGV1'!E31+'Dir BA - Car &amp; LGV'!E31)</f>
        <v>83</v>
      </c>
      <c r="F31" s="16">
        <f>IF(OR('Dir BA - Car &amp; LGV'!F31="*",'Dir BA - OGV1'!F31="*",'Dir BA - OGV2'!F31="*"),"*",'Dir BA - OGV2'!F31+'Dir BA - OGV1'!F31+'Dir BA - Car &amp; LGV'!F31)</f>
        <v>88</v>
      </c>
      <c r="G31" s="16">
        <f>IF(OR('Dir BA - Car &amp; LGV'!G31="*",'Dir BA - OGV1'!G31="*",'Dir BA - OGV2'!G31="*"),"*",'Dir BA - OGV2'!G31+'Dir BA - OGV1'!G31+'Dir BA - Car &amp; LGV'!G31)</f>
        <v>58</v>
      </c>
      <c r="H31" s="16">
        <f>IF(OR('Dir BA - Car &amp; LGV'!H31="*",'Dir BA - OGV1'!H31="*",'Dir BA - OGV2'!H31="*"),"*",'Dir BA - OGV2'!H31+'Dir BA - OGV1'!H31+'Dir BA - Car &amp; LGV'!H31)</f>
        <v>47</v>
      </c>
      <c r="I31" s="16">
        <f>IF(OR('Dir BA - Car &amp; LGV'!I31="*",'Dir BA - OGV1'!I31="*",'Dir BA - OGV2'!I31="*"),"*",'Dir BA - OGV2'!I31+'Dir BA - OGV1'!I31+'Dir BA - Car &amp; LGV'!I31)</f>
        <v>91</v>
      </c>
      <c r="J31" s="16">
        <f>IF(OR('Dir BA - Car &amp; LGV'!J31="*",'Dir BA - OGV1'!J31="*",'Dir BA - OGV2'!J31="*"),"*",'Dir BA - OGV2'!J31+'Dir BA - OGV1'!J31+'Dir BA - Car &amp; LGV'!J31)</f>
        <v>89</v>
      </c>
      <c r="K31" s="16" t="str">
        <f>IF(OR('Dir BA - Car &amp; LGV'!K31="*",'Dir BA - OGV1'!K31="*",'Dir BA - OGV2'!K31="*"),"*",'Dir BA - OGV2'!K31+'Dir BA - OGV1'!K31+'Dir BA - Car &amp; LGV'!K31)</f>
        <v>*</v>
      </c>
      <c r="L31" s="16" t="str">
        <f>IF(OR('Dir BA - Car &amp; LGV'!L31="*",'Dir BA - OGV1'!L31="*",'Dir BA - OGV2'!L31="*"),"*",'Dir BA - OGV2'!L31+'Dir BA - OGV1'!L31+'Dir BA - Car &amp; LGV'!L31)</f>
        <v>*</v>
      </c>
      <c r="M31" s="16" t="str">
        <f>IF(OR('Dir BA - Car &amp; LGV'!M31="*",'Dir BA - OGV1'!M31="*",'Dir BA - OGV2'!M31="*"),"*",'Dir BA - OGV2'!M31+'Dir BA - OGV1'!M31+'Dir BA - Car &amp; LGV'!M31)</f>
        <v>*</v>
      </c>
      <c r="N31" s="16" t="str">
        <f>IF(OR('Dir BA - Car &amp; LGV'!N31="*",'Dir BA - OGV1'!N31="*",'Dir BA - OGV2'!N31="*"),"*",'Dir BA - OGV2'!N31+'Dir BA - OGV1'!N31+'Dir BA - Car &amp; LGV'!N31)</f>
        <v>*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86</v>
      </c>
      <c r="X31" s="154">
        <f>IF(OR('Dir BA - Car &amp; LGV'!X31="*",'Dir BA - OGV1'!X31="*",'Dir BA - OGV2'!X31="*"),"*",'Dir BA - OGV2'!X31+'Dir BA - OGV1'!X31+'Dir BA - Car &amp; LGV'!X31)</f>
        <v>87.75</v>
      </c>
      <c r="Y31" s="155">
        <f>IF(OR('Dir BA - Car &amp; LGV'!Y31="*",'Dir BA - OGV1'!Y31="*",'Dir BA - OGV2'!Y31="*"),"*",'Dir BA - OGV2'!Y31+'Dir BA - OGV1'!Y31+'Dir BA - Car &amp; LGV'!Y31)</f>
        <v>76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>
        <f>IF(OR('Dir BA - Car &amp; LGV'!E32="*",'Dir BA - OGV1'!E32="*",'Dir BA - OGV2'!E32="*"),"*",'Dir BA - OGV2'!E32+'Dir BA - OGV1'!E32+'Dir BA - Car &amp; LGV'!E32)</f>
        <v>91</v>
      </c>
      <c r="F32" s="16">
        <f>IF(OR('Dir BA - Car &amp; LGV'!F32="*",'Dir BA - OGV1'!F32="*",'Dir BA - OGV2'!F32="*"),"*",'Dir BA - OGV2'!F32+'Dir BA - OGV1'!F32+'Dir BA - Car &amp; LGV'!F32)</f>
        <v>84</v>
      </c>
      <c r="G32" s="16">
        <f>IF(OR('Dir BA - Car &amp; LGV'!G32="*",'Dir BA - OGV1'!G32="*",'Dir BA - OGV2'!G32="*"),"*",'Dir BA - OGV2'!G32+'Dir BA - OGV1'!G32+'Dir BA - Car &amp; LGV'!G32)</f>
        <v>48</v>
      </c>
      <c r="H32" s="16">
        <f>IF(OR('Dir BA - Car &amp; LGV'!H32="*",'Dir BA - OGV1'!H32="*",'Dir BA - OGV2'!H32="*"),"*",'Dir BA - OGV2'!H32+'Dir BA - OGV1'!H32+'Dir BA - Car &amp; LGV'!H32)</f>
        <v>73</v>
      </c>
      <c r="I32" s="16">
        <f>IF(OR('Dir BA - Car &amp; LGV'!I32="*",'Dir BA - OGV1'!I32="*",'Dir BA - OGV2'!I32="*"),"*",'Dir BA - OGV2'!I32+'Dir BA - OGV1'!I32+'Dir BA - Car &amp; LGV'!I32)</f>
        <v>131</v>
      </c>
      <c r="J32" s="16">
        <f>IF(OR('Dir BA - Car &amp; LGV'!J32="*",'Dir BA - OGV1'!J32="*",'Dir BA - OGV2'!J32="*"),"*",'Dir BA - OGV2'!J32+'Dir BA - OGV1'!J32+'Dir BA - Car &amp; LGV'!J32)</f>
        <v>110</v>
      </c>
      <c r="K32" s="16" t="str">
        <f>IF(OR('Dir BA - Car &amp; LGV'!K32="*",'Dir BA - OGV1'!K32="*",'Dir BA - OGV2'!K32="*"),"*",'Dir BA - OGV2'!K32+'Dir BA - OGV1'!K32+'Dir BA - Car &amp; LGV'!K32)</f>
        <v>*</v>
      </c>
      <c r="L32" s="16" t="str">
        <f>IF(OR('Dir BA - Car &amp; LGV'!L32="*",'Dir BA - OGV1'!L32="*",'Dir BA - OGV2'!L32="*"),"*",'Dir BA - OGV2'!L32+'Dir BA - OGV1'!L32+'Dir BA - Car &amp; LGV'!L32)</f>
        <v>*</v>
      </c>
      <c r="M32" s="16" t="str">
        <f>IF(OR('Dir BA - Car &amp; LGV'!M32="*",'Dir BA - OGV1'!M32="*",'Dir BA - OGV2'!M32="*"),"*",'Dir BA - OGV2'!M32+'Dir BA - OGV1'!M32+'Dir BA - Car &amp; LGV'!M32)</f>
        <v>*</v>
      </c>
      <c r="N32" s="16" t="str">
        <f>IF(OR('Dir BA - Car &amp; LGV'!N32="*",'Dir BA - OGV1'!N32="*",'Dir BA - OGV2'!N32="*"),"*",'Dir BA - OGV2'!N32+'Dir BA - OGV1'!N32+'Dir BA - Car &amp; LGV'!N32)</f>
        <v>*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100.5</v>
      </c>
      <c r="X32" s="154">
        <f>IF(OR('Dir BA - Car &amp; LGV'!X32="*",'Dir BA - OGV1'!X32="*",'Dir BA - OGV2'!X32="*"),"*",'Dir BA - OGV2'!X32+'Dir BA - OGV1'!X32+'Dir BA - Car &amp; LGV'!X32)</f>
        <v>104</v>
      </c>
      <c r="Y32" s="155">
        <f>IF(OR('Dir BA - Car &amp; LGV'!Y32="*",'Dir BA - OGV1'!Y32="*",'Dir BA - OGV2'!Y32="*"),"*",'Dir BA - OGV2'!Y32+'Dir BA - OGV1'!Y32+'Dir BA - Car &amp; LGV'!Y32)</f>
        <v>89.5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>
        <f>IF(OR('Dir BA - Car &amp; LGV'!E33="*",'Dir BA - OGV1'!E33="*",'Dir BA - OGV2'!E33="*"),"*",'Dir BA - OGV2'!E33+'Dir BA - OGV1'!E33+'Dir BA - Car &amp; LGV'!E33)</f>
        <v>91</v>
      </c>
      <c r="F33" s="17">
        <f>IF(OR('Dir BA - Car &amp; LGV'!F33="*",'Dir BA - OGV1'!F33="*",'Dir BA - OGV2'!F33="*"),"*",'Dir BA - OGV2'!F33+'Dir BA - OGV1'!F33+'Dir BA - Car &amp; LGV'!F33)</f>
        <v>69</v>
      </c>
      <c r="G33" s="17">
        <f>IF(OR('Dir BA - Car &amp; LGV'!G33="*",'Dir BA - OGV1'!G33="*",'Dir BA - OGV2'!G33="*"),"*",'Dir BA - OGV2'!G33+'Dir BA - OGV1'!G33+'Dir BA - Car &amp; LGV'!G33)</f>
        <v>41</v>
      </c>
      <c r="H33" s="17">
        <f>IF(OR('Dir BA - Car &amp; LGV'!H33="*",'Dir BA - OGV1'!H33="*",'Dir BA - OGV2'!H33="*"),"*",'Dir BA - OGV2'!H33+'Dir BA - OGV1'!H33+'Dir BA - Car &amp; LGV'!H33)</f>
        <v>58</v>
      </c>
      <c r="I33" s="17">
        <f>IF(OR('Dir BA - Car &amp; LGV'!I33="*",'Dir BA - OGV1'!I33="*",'Dir BA - OGV2'!I33="*"),"*",'Dir BA - OGV2'!I33+'Dir BA - OGV1'!I33+'Dir BA - Car &amp; LGV'!I33)</f>
        <v>83</v>
      </c>
      <c r="J33" s="17">
        <f>IF(OR('Dir BA - Car &amp; LGV'!J33="*",'Dir BA - OGV1'!J33="*",'Dir BA - OGV2'!J33="*"),"*",'Dir BA - OGV2'!J33+'Dir BA - OGV1'!J33+'Dir BA - Car &amp; LGV'!J33)</f>
        <v>89</v>
      </c>
      <c r="K33" s="17" t="str">
        <f>IF(OR('Dir BA - Car &amp; LGV'!K33="*",'Dir BA - OGV1'!K33="*",'Dir BA - OGV2'!K33="*"),"*",'Dir BA - OGV2'!K33+'Dir BA - OGV1'!K33+'Dir BA - Car &amp; LGV'!K33)</f>
        <v>*</v>
      </c>
      <c r="L33" s="17" t="str">
        <f>IF(OR('Dir BA - Car &amp; LGV'!L33="*",'Dir BA - OGV1'!L33="*",'Dir BA - OGV2'!L33="*"),"*",'Dir BA - OGV2'!L33+'Dir BA - OGV1'!L33+'Dir BA - Car &amp; LGV'!L33)</f>
        <v>*</v>
      </c>
      <c r="M33" s="17" t="str">
        <f>IF(OR('Dir BA - Car &amp; LGV'!M33="*",'Dir BA - OGV1'!M33="*",'Dir BA - OGV2'!M33="*"),"*",'Dir BA - OGV2'!M33+'Dir BA - OGV1'!M33+'Dir BA - Car &amp; LGV'!M33)</f>
        <v>*</v>
      </c>
      <c r="N33" s="17" t="str">
        <f>IF(OR('Dir BA - Car &amp; LGV'!N33="*",'Dir BA - OGV1'!N33="*",'Dir BA - OGV2'!N33="*"),"*",'Dir BA - OGV2'!N33+'Dir BA - OGV1'!N33+'Dir BA - Car &amp; LGV'!N33)</f>
        <v>*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90</v>
      </c>
      <c r="X33" s="149">
        <f>IF(OR('Dir BA - Car &amp; LGV'!X33="*",'Dir BA - OGV1'!X33="*",'Dir BA - OGV2'!X33="*"),"*",'Dir BA - OGV2'!X33+'Dir BA - OGV1'!X33+'Dir BA - Car &amp; LGV'!X33)</f>
        <v>83</v>
      </c>
      <c r="Y33" s="156">
        <f>IF(OR('Dir BA - Car &amp; LGV'!Y33="*",'Dir BA - OGV1'!Y33="*",'Dir BA - OGV2'!Y33="*"),"*",'Dir BA - OGV2'!Y33+'Dir BA - OGV1'!Y33+'Dir BA - Car &amp; LGV'!Y33)</f>
        <v>71.833333333333329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1411</v>
      </c>
      <c r="F35" s="8">
        <f t="shared" si="1"/>
        <v>5302</v>
      </c>
      <c r="G35" s="8">
        <f t="shared" si="1"/>
        <v>1889</v>
      </c>
      <c r="H35" s="8">
        <f t="shared" si="1"/>
        <v>1309</v>
      </c>
      <c r="I35" s="8">
        <f t="shared" si="1"/>
        <v>4893</v>
      </c>
      <c r="J35" s="8">
        <f t="shared" si="1"/>
        <v>4984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4998.5</v>
      </c>
      <c r="X35" s="9">
        <f t="shared" si="1"/>
        <v>5043.3333333333339</v>
      </c>
      <c r="Y35" s="50">
        <f t="shared" si="1"/>
        <v>3740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1765</v>
      </c>
      <c r="F36" s="10">
        <f t="shared" si="2"/>
        <v>6079</v>
      </c>
      <c r="G36" s="10">
        <f t="shared" si="2"/>
        <v>2245</v>
      </c>
      <c r="H36" s="10">
        <f t="shared" si="2"/>
        <v>1609</v>
      </c>
      <c r="I36" s="10">
        <f t="shared" si="2"/>
        <v>5542</v>
      </c>
      <c r="J36" s="10">
        <f t="shared" si="2"/>
        <v>5689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5699</v>
      </c>
      <c r="X36" s="11">
        <f t="shared" si="2"/>
        <v>5746.666666666667</v>
      </c>
      <c r="Y36" s="51">
        <f t="shared" si="2"/>
        <v>4305.833333333333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1947</v>
      </c>
      <c r="F37" s="10">
        <f t="shared" si="3"/>
        <v>6232</v>
      </c>
      <c r="G37" s="10">
        <f t="shared" si="3"/>
        <v>2334</v>
      </c>
      <c r="H37" s="10">
        <f t="shared" si="3"/>
        <v>1740</v>
      </c>
      <c r="I37" s="10">
        <f t="shared" si="3"/>
        <v>5756</v>
      </c>
      <c r="J37" s="10">
        <f t="shared" si="3"/>
        <v>5888</v>
      </c>
      <c r="K37" s="10">
        <f t="shared" si="3"/>
        <v>0</v>
      </c>
      <c r="L37" s="10">
        <f t="shared" si="3"/>
        <v>0</v>
      </c>
      <c r="M37" s="10">
        <f t="shared" si="3"/>
        <v>0</v>
      </c>
      <c r="N37" s="10">
        <f t="shared" si="3"/>
        <v>0</v>
      </c>
      <c r="O37" s="10">
        <f t="shared" si="3"/>
        <v>0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5889.5</v>
      </c>
      <c r="X37" s="11">
        <f t="shared" si="3"/>
        <v>5933.666666666667</v>
      </c>
      <c r="Y37" s="51">
        <f t="shared" si="3"/>
        <v>4467.1666666666661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1947</v>
      </c>
      <c r="F38" s="10">
        <f t="shared" si="4"/>
        <v>6850</v>
      </c>
      <c r="G38" s="10">
        <f t="shared" si="4"/>
        <v>2775</v>
      </c>
      <c r="H38" s="10">
        <f t="shared" si="4"/>
        <v>1994</v>
      </c>
      <c r="I38" s="10">
        <f t="shared" si="4"/>
        <v>6241</v>
      </c>
      <c r="J38" s="10">
        <f t="shared" si="4"/>
        <v>6476</v>
      </c>
      <c r="K38" s="10">
        <f t="shared" si="4"/>
        <v>385</v>
      </c>
      <c r="L38" s="10">
        <f t="shared" si="4"/>
        <v>0</v>
      </c>
      <c r="M38" s="10">
        <f t="shared" si="4"/>
        <v>0</v>
      </c>
      <c r="N38" s="10">
        <f t="shared" si="4"/>
        <v>0</v>
      </c>
      <c r="O38" s="10">
        <f t="shared" si="4"/>
        <v>0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6474</v>
      </c>
      <c r="X38" s="11">
        <f t="shared" si="4"/>
        <v>6500.0833333333339</v>
      </c>
      <c r="Y38" s="51">
        <f t="shared" si="4"/>
        <v>4954.2999999999993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1068</v>
      </c>
      <c r="G39" s="10">
        <f t="shared" si="5"/>
        <v>461</v>
      </c>
      <c r="H39" s="10">
        <f t="shared" si="5"/>
        <v>214</v>
      </c>
      <c r="I39" s="10">
        <f t="shared" si="5"/>
        <v>1161</v>
      </c>
      <c r="J39" s="10">
        <f t="shared" si="5"/>
        <v>1205</v>
      </c>
      <c r="K39" s="10">
        <f t="shared" si="5"/>
        <v>0</v>
      </c>
      <c r="L39" s="10">
        <f t="shared" si="5"/>
        <v>0</v>
      </c>
      <c r="M39" s="10">
        <f t="shared" si="5"/>
        <v>0</v>
      </c>
      <c r="N39" s="10">
        <f t="shared" si="5"/>
        <v>0</v>
      </c>
      <c r="O39" s="10">
        <f t="shared" si="5"/>
        <v>0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1205</v>
      </c>
      <c r="X39" s="11">
        <f t="shared" si="5"/>
        <v>1144.6666666666667</v>
      </c>
      <c r="Y39" s="51">
        <f t="shared" si="5"/>
        <v>821.8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1411</v>
      </c>
      <c r="F40" s="12">
        <f t="shared" si="6"/>
        <v>1694</v>
      </c>
      <c r="G40" s="12">
        <f t="shared" si="6"/>
        <v>344</v>
      </c>
      <c r="H40" s="12">
        <f t="shared" si="6"/>
        <v>344</v>
      </c>
      <c r="I40" s="12">
        <f t="shared" si="6"/>
        <v>1353</v>
      </c>
      <c r="J40" s="12">
        <f t="shared" si="6"/>
        <v>1382</v>
      </c>
      <c r="K40" s="12">
        <f t="shared" si="6"/>
        <v>0</v>
      </c>
      <c r="L40" s="12">
        <f t="shared" si="6"/>
        <v>0</v>
      </c>
      <c r="M40" s="12">
        <f t="shared" si="6"/>
        <v>0</v>
      </c>
      <c r="N40" s="12">
        <f t="shared" si="6"/>
        <v>0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1396.5</v>
      </c>
      <c r="X40" s="13">
        <f t="shared" si="6"/>
        <v>1460</v>
      </c>
      <c r="Y40" s="52">
        <f t="shared" si="6"/>
        <v>1088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375</v>
      </c>
      <c r="G42" s="200">
        <f t="shared" si="7"/>
        <v>167</v>
      </c>
      <c r="H42" s="200">
        <f t="shared" si="7"/>
        <v>82</v>
      </c>
      <c r="I42" s="200">
        <f t="shared" si="7"/>
        <v>452</v>
      </c>
      <c r="J42" s="200">
        <f t="shared" si="7"/>
        <v>445</v>
      </c>
      <c r="K42" s="200">
        <f t="shared" si="7"/>
        <v>0</v>
      </c>
      <c r="L42" s="200">
        <f t="shared" si="7"/>
        <v>0</v>
      </c>
      <c r="M42" s="200">
        <f t="shared" si="7"/>
        <v>0</v>
      </c>
      <c r="N42" s="200">
        <f t="shared" si="7"/>
        <v>0</v>
      </c>
      <c r="O42" s="200">
        <f t="shared" si="7"/>
        <v>0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445</v>
      </c>
      <c r="X42" s="209">
        <f t="shared" si="7"/>
        <v>407</v>
      </c>
      <c r="Y42" s="212">
        <f t="shared" si="7"/>
        <v>287.60000000000002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0</v>
      </c>
      <c r="F43" s="201">
        <f t="shared" si="8"/>
        <v>471</v>
      </c>
      <c r="G43" s="201">
        <f t="shared" si="8"/>
        <v>223</v>
      </c>
      <c r="H43" s="201">
        <f t="shared" si="8"/>
        <v>150</v>
      </c>
      <c r="I43" s="201">
        <f t="shared" si="8"/>
        <v>503</v>
      </c>
      <c r="J43" s="201">
        <f t="shared" si="8"/>
        <v>473</v>
      </c>
      <c r="K43" s="201">
        <f t="shared" si="8"/>
        <v>0</v>
      </c>
      <c r="L43" s="201">
        <f t="shared" si="8"/>
        <v>0</v>
      </c>
      <c r="M43" s="201">
        <f t="shared" si="8"/>
        <v>0</v>
      </c>
      <c r="N43" s="201">
        <f t="shared" si="8"/>
        <v>0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473</v>
      </c>
      <c r="X43" s="210">
        <f t="shared" si="8"/>
        <v>458</v>
      </c>
      <c r="Y43" s="213">
        <f t="shared" si="8"/>
        <v>325.60000000000002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555</v>
      </c>
      <c r="F44" s="202">
        <f t="shared" si="9"/>
        <v>705</v>
      </c>
      <c r="G44" s="202">
        <f t="shared" si="9"/>
        <v>129</v>
      </c>
      <c r="H44" s="202">
        <f t="shared" si="9"/>
        <v>136</v>
      </c>
      <c r="I44" s="202">
        <f t="shared" si="9"/>
        <v>578</v>
      </c>
      <c r="J44" s="202">
        <f t="shared" si="9"/>
        <v>549</v>
      </c>
      <c r="K44" s="202">
        <f t="shared" si="9"/>
        <v>0</v>
      </c>
      <c r="L44" s="202">
        <f t="shared" si="9"/>
        <v>0</v>
      </c>
      <c r="M44" s="202">
        <f t="shared" si="9"/>
        <v>0</v>
      </c>
      <c r="N44" s="202">
        <f t="shared" si="9"/>
        <v>0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552</v>
      </c>
      <c r="X44" s="211">
        <f t="shared" si="9"/>
        <v>562</v>
      </c>
      <c r="Y44" s="214">
        <f t="shared" si="9"/>
        <v>414.16666666666663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42079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Saint Andrew's Road</v>
      </c>
      <c r="J4" s="43" t="s">
        <v>120</v>
      </c>
      <c r="K4" s="2" t="str">
        <f>'QA &amp; Issue Sheet'!C16</f>
        <v>Pierre-clement Lambrix</v>
      </c>
    </row>
    <row r="5" spans="1:18" x14ac:dyDescent="0.2">
      <c r="A5" s="20" t="s">
        <v>100</v>
      </c>
      <c r="B5" s="236" t="str">
        <f>'Dir BA - Car &amp; LGV'!B5</f>
        <v>King Weston (N)</v>
      </c>
      <c r="C5" s="236"/>
      <c r="D5" s="301" t="s">
        <v>2</v>
      </c>
      <c r="E5" s="235" t="str">
        <f>'Dir BA - Car &amp; LGV'!E5</f>
        <v>Third Way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6</v>
      </c>
      <c r="E9" s="140">
        <v>2</v>
      </c>
      <c r="F9" s="140">
        <v>21</v>
      </c>
      <c r="G9" s="140">
        <v>15</v>
      </c>
      <c r="H9" s="140">
        <v>3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>
        <v>1</v>
      </c>
      <c r="N9" s="140">
        <v>1</v>
      </c>
      <c r="O9" s="260">
        <v>4</v>
      </c>
      <c r="P9" s="260">
        <f>SUM(D9:O9)</f>
        <v>53</v>
      </c>
      <c r="Q9" s="257">
        <f>P9/SUM($P$9:$P$28)</f>
        <v>1.8459823760927868E-3</v>
      </c>
      <c r="R9" s="174">
        <f>Q9</f>
        <v>1.8459823760927868E-3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18</v>
      </c>
      <c r="E10" s="142">
        <v>6</v>
      </c>
      <c r="F10" s="142">
        <v>315</v>
      </c>
      <c r="G10" s="142">
        <v>72</v>
      </c>
      <c r="H10" s="142">
        <v>10</v>
      </c>
      <c r="I10" s="142">
        <v>2</v>
      </c>
      <c r="J10" s="142">
        <v>2</v>
      </c>
      <c r="K10" s="142" t="s">
        <v>107</v>
      </c>
      <c r="L10" s="142" t="s">
        <v>107</v>
      </c>
      <c r="M10" s="142">
        <v>11</v>
      </c>
      <c r="N10" s="142">
        <v>3</v>
      </c>
      <c r="O10" s="261">
        <v>28</v>
      </c>
      <c r="P10" s="261">
        <f t="shared" ref="P10:P28" si="0">SUM(D10:O10)</f>
        <v>467</v>
      </c>
      <c r="Q10" s="258">
        <f t="shared" ref="Q10:Q28" si="1">P10/SUM($P$9:$P$28)</f>
        <v>1.6265542823308141E-2</v>
      </c>
      <c r="R10" s="175">
        <f>Q10+R9</f>
        <v>1.811152519940093E-2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21</v>
      </c>
      <c r="E11" s="142">
        <v>10</v>
      </c>
      <c r="F11" s="142">
        <v>384</v>
      </c>
      <c r="G11" s="142">
        <v>126</v>
      </c>
      <c r="H11" s="142">
        <v>22</v>
      </c>
      <c r="I11" s="142">
        <v>5</v>
      </c>
      <c r="J11" s="142">
        <v>2</v>
      </c>
      <c r="K11" s="142">
        <v>1</v>
      </c>
      <c r="L11" s="142" t="s">
        <v>107</v>
      </c>
      <c r="M11" s="142">
        <v>14</v>
      </c>
      <c r="N11" s="142" t="s">
        <v>107</v>
      </c>
      <c r="O11" s="261">
        <v>79</v>
      </c>
      <c r="P11" s="261">
        <f t="shared" si="0"/>
        <v>664</v>
      </c>
      <c r="Q11" s="258">
        <f t="shared" si="1"/>
        <v>2.3127024485388874E-2</v>
      </c>
      <c r="R11" s="175">
        <f t="shared" ref="R11:R28" si="2">Q11+R10</f>
        <v>4.1238549684789808E-2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37</v>
      </c>
      <c r="E12" s="142">
        <v>8</v>
      </c>
      <c r="F12" s="142">
        <v>472</v>
      </c>
      <c r="G12" s="142">
        <v>170</v>
      </c>
      <c r="H12" s="142">
        <v>44</v>
      </c>
      <c r="I12" s="142">
        <v>15</v>
      </c>
      <c r="J12" s="142">
        <v>4</v>
      </c>
      <c r="K12" s="142">
        <v>2</v>
      </c>
      <c r="L12" s="142">
        <v>1</v>
      </c>
      <c r="M12" s="142">
        <v>38</v>
      </c>
      <c r="N12" s="142">
        <v>6</v>
      </c>
      <c r="O12" s="261">
        <v>70</v>
      </c>
      <c r="P12" s="261">
        <f t="shared" si="0"/>
        <v>867</v>
      </c>
      <c r="Q12" s="258">
        <f t="shared" si="1"/>
        <v>3.0197485284385775E-2</v>
      </c>
      <c r="R12" s="175">
        <f t="shared" si="2"/>
        <v>7.1436034969175582E-2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18</v>
      </c>
      <c r="E13" s="142">
        <v>8</v>
      </c>
      <c r="F13" s="142">
        <v>724</v>
      </c>
      <c r="G13" s="142">
        <v>422</v>
      </c>
      <c r="H13" s="142">
        <v>142</v>
      </c>
      <c r="I13" s="142">
        <v>48</v>
      </c>
      <c r="J13" s="142">
        <v>24</v>
      </c>
      <c r="K13" s="142">
        <v>32</v>
      </c>
      <c r="L13" s="142">
        <v>2</v>
      </c>
      <c r="M13" s="142">
        <v>125</v>
      </c>
      <c r="N13" s="142">
        <v>28</v>
      </c>
      <c r="O13" s="261">
        <v>65</v>
      </c>
      <c r="P13" s="261">
        <f t="shared" si="0"/>
        <v>1638</v>
      </c>
      <c r="Q13" s="258">
        <f t="shared" si="1"/>
        <v>5.705130437811292E-2</v>
      </c>
      <c r="R13" s="175">
        <f t="shared" si="2"/>
        <v>0.12848733934728851</v>
      </c>
    </row>
    <row r="14" spans="1:18" x14ac:dyDescent="0.2">
      <c r="A14" s="141">
        <v>25</v>
      </c>
      <c r="B14" s="142" t="s">
        <v>34</v>
      </c>
      <c r="C14" s="261">
        <v>30</v>
      </c>
      <c r="D14" s="255">
        <v>3</v>
      </c>
      <c r="E14" s="142">
        <v>37</v>
      </c>
      <c r="F14" s="142">
        <v>1978</v>
      </c>
      <c r="G14" s="142">
        <v>1247</v>
      </c>
      <c r="H14" s="142">
        <v>410</v>
      </c>
      <c r="I14" s="142">
        <v>125</v>
      </c>
      <c r="J14" s="142">
        <v>45</v>
      </c>
      <c r="K14" s="142">
        <v>177</v>
      </c>
      <c r="L14" s="142">
        <v>1</v>
      </c>
      <c r="M14" s="142">
        <v>764</v>
      </c>
      <c r="N14" s="142">
        <v>98</v>
      </c>
      <c r="O14" s="261">
        <v>142</v>
      </c>
      <c r="P14" s="261">
        <f t="shared" si="0"/>
        <v>5027</v>
      </c>
      <c r="Q14" s="258">
        <f t="shared" si="1"/>
        <v>0.1750896868795932</v>
      </c>
      <c r="R14" s="175">
        <f t="shared" si="2"/>
        <v>0.30357702622688171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62</v>
      </c>
      <c r="F15" s="142">
        <v>3353</v>
      </c>
      <c r="G15" s="142">
        <v>2324</v>
      </c>
      <c r="H15" s="142">
        <v>706</v>
      </c>
      <c r="I15" s="142">
        <v>182</v>
      </c>
      <c r="J15" s="142">
        <v>74</v>
      </c>
      <c r="K15" s="142">
        <v>333</v>
      </c>
      <c r="L15" s="142" t="s">
        <v>107</v>
      </c>
      <c r="M15" s="142">
        <v>1525</v>
      </c>
      <c r="N15" s="142">
        <v>155</v>
      </c>
      <c r="O15" s="261">
        <v>247</v>
      </c>
      <c r="P15" s="261">
        <f t="shared" si="0"/>
        <v>8961</v>
      </c>
      <c r="Q15" s="258">
        <f t="shared" si="1"/>
        <v>0.31211034098429175</v>
      </c>
      <c r="R15" s="175">
        <f t="shared" si="2"/>
        <v>0.61568736721117345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84</v>
      </c>
      <c r="F16" s="142">
        <v>2578</v>
      </c>
      <c r="G16" s="142">
        <v>2046</v>
      </c>
      <c r="H16" s="142">
        <v>549</v>
      </c>
      <c r="I16" s="142">
        <v>141</v>
      </c>
      <c r="J16" s="142">
        <v>42</v>
      </c>
      <c r="K16" s="142">
        <v>237</v>
      </c>
      <c r="L16" s="142">
        <v>2</v>
      </c>
      <c r="M16" s="142">
        <v>1116</v>
      </c>
      <c r="N16" s="142">
        <v>128</v>
      </c>
      <c r="O16" s="261">
        <v>164</v>
      </c>
      <c r="P16" s="261">
        <f t="shared" si="0"/>
        <v>7087</v>
      </c>
      <c r="Q16" s="258">
        <f t="shared" si="1"/>
        <v>0.24683919055414302</v>
      </c>
      <c r="R16" s="175">
        <f t="shared" si="2"/>
        <v>0.8625265577653165</v>
      </c>
    </row>
    <row r="17" spans="1:18" x14ac:dyDescent="0.2">
      <c r="A17" s="141">
        <v>40</v>
      </c>
      <c r="B17" s="142" t="s">
        <v>34</v>
      </c>
      <c r="C17" s="261">
        <v>45</v>
      </c>
      <c r="D17" s="255">
        <v>1</v>
      </c>
      <c r="E17" s="142">
        <v>53</v>
      </c>
      <c r="F17" s="142">
        <v>942</v>
      </c>
      <c r="G17" s="142">
        <v>953</v>
      </c>
      <c r="H17" s="142">
        <v>205</v>
      </c>
      <c r="I17" s="142">
        <v>42</v>
      </c>
      <c r="J17" s="142">
        <v>10</v>
      </c>
      <c r="K17" s="142">
        <v>58</v>
      </c>
      <c r="L17" s="142" t="s">
        <v>107</v>
      </c>
      <c r="M17" s="142">
        <v>277</v>
      </c>
      <c r="N17" s="142">
        <v>50</v>
      </c>
      <c r="O17" s="261">
        <v>52</v>
      </c>
      <c r="P17" s="261">
        <f t="shared" si="0"/>
        <v>2643</v>
      </c>
      <c r="Q17" s="258">
        <f t="shared" si="1"/>
        <v>9.2055309811570479E-2</v>
      </c>
      <c r="R17" s="175">
        <f t="shared" si="2"/>
        <v>0.95458186757688701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36</v>
      </c>
      <c r="F18" s="142">
        <v>294</v>
      </c>
      <c r="G18" s="142">
        <v>340</v>
      </c>
      <c r="H18" s="142">
        <v>56</v>
      </c>
      <c r="I18" s="142">
        <v>4</v>
      </c>
      <c r="J18" s="142">
        <v>7</v>
      </c>
      <c r="K18" s="142">
        <v>17</v>
      </c>
      <c r="L18" s="142" t="s">
        <v>107</v>
      </c>
      <c r="M18" s="142">
        <v>75</v>
      </c>
      <c r="N18" s="142">
        <v>17</v>
      </c>
      <c r="O18" s="261">
        <v>8</v>
      </c>
      <c r="P18" s="261">
        <f t="shared" si="0"/>
        <v>854</v>
      </c>
      <c r="Q18" s="258">
        <f t="shared" si="1"/>
        <v>2.9744697154400753E-2</v>
      </c>
      <c r="R18" s="175">
        <f t="shared" si="2"/>
        <v>0.98432656473128777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>
        <v>25</v>
      </c>
      <c r="F19" s="142">
        <v>76</v>
      </c>
      <c r="G19" s="142">
        <v>144</v>
      </c>
      <c r="H19" s="142">
        <v>21</v>
      </c>
      <c r="I19" s="142">
        <v>1</v>
      </c>
      <c r="J19" s="142">
        <v>1</v>
      </c>
      <c r="K19" s="142">
        <v>5</v>
      </c>
      <c r="L19" s="142" t="s">
        <v>107</v>
      </c>
      <c r="M19" s="142">
        <v>14</v>
      </c>
      <c r="N19" s="142" t="s">
        <v>107</v>
      </c>
      <c r="O19" s="261">
        <v>2</v>
      </c>
      <c r="P19" s="261">
        <f t="shared" si="0"/>
        <v>289</v>
      </c>
      <c r="Q19" s="258">
        <f t="shared" si="1"/>
        <v>1.0065828428128592E-2</v>
      </c>
      <c r="R19" s="175">
        <f t="shared" si="2"/>
        <v>0.99439239315941641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>
        <v>15</v>
      </c>
      <c r="F20" s="142">
        <v>23</v>
      </c>
      <c r="G20" s="142">
        <v>43</v>
      </c>
      <c r="H20" s="142">
        <v>2</v>
      </c>
      <c r="I20" s="142" t="s">
        <v>107</v>
      </c>
      <c r="J20" s="142">
        <v>1</v>
      </c>
      <c r="K20" s="142" t="s">
        <v>107</v>
      </c>
      <c r="L20" s="142" t="s">
        <v>107</v>
      </c>
      <c r="M20" s="142">
        <v>4</v>
      </c>
      <c r="N20" s="142" t="s">
        <v>107</v>
      </c>
      <c r="O20" s="261" t="s">
        <v>107</v>
      </c>
      <c r="P20" s="261">
        <f t="shared" si="0"/>
        <v>88</v>
      </c>
      <c r="Q20" s="258">
        <f t="shared" si="1"/>
        <v>3.0650273414370797E-3</v>
      </c>
      <c r="R20" s="175">
        <f t="shared" si="2"/>
        <v>0.99745742050085351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>
        <v>5</v>
      </c>
      <c r="F21" s="142">
        <v>9</v>
      </c>
      <c r="G21" s="142">
        <v>19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33</v>
      </c>
      <c r="Q21" s="258">
        <f t="shared" si="1"/>
        <v>1.1493852530389049E-3</v>
      </c>
      <c r="R21" s="175">
        <f t="shared" si="2"/>
        <v>0.99860680575389238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>
        <v>3</v>
      </c>
      <c r="F22" s="142">
        <v>5</v>
      </c>
      <c r="G22" s="142">
        <v>13</v>
      </c>
      <c r="H22" s="142">
        <v>1</v>
      </c>
      <c r="I22" s="142" t="s">
        <v>107</v>
      </c>
      <c r="J22" s="142">
        <v>1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23</v>
      </c>
      <c r="Q22" s="258">
        <f t="shared" si="1"/>
        <v>8.0108669151196402E-4</v>
      </c>
      <c r="R22" s="175">
        <f t="shared" si="2"/>
        <v>0.99940789244540429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>
        <v>5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5</v>
      </c>
      <c r="Q23" s="258">
        <f t="shared" si="1"/>
        <v>1.7414928076347046E-4</v>
      </c>
      <c r="R23" s="175">
        <f t="shared" si="2"/>
        <v>0.99958204172616771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>
        <v>3</v>
      </c>
      <c r="F24" s="142">
        <v>1</v>
      </c>
      <c r="G24" s="142">
        <v>1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5</v>
      </c>
      <c r="Q24" s="258">
        <f t="shared" si="1"/>
        <v>1.7414928076347046E-4</v>
      </c>
      <c r="R24" s="175">
        <f t="shared" si="2"/>
        <v>0.99975619100693114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>
        <v>2</v>
      </c>
      <c r="F25" s="142" t="s">
        <v>107</v>
      </c>
      <c r="G25" s="142">
        <v>4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6</v>
      </c>
      <c r="Q25" s="258">
        <f t="shared" si="1"/>
        <v>2.0897913691616453E-4</v>
      </c>
      <c r="R25" s="175">
        <f t="shared" si="2"/>
        <v>0.99996517014384734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>
        <v>1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1</v>
      </c>
      <c r="Q26" s="258">
        <f t="shared" si="1"/>
        <v>3.482985615269409E-5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937272.5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1.8459823760927868E-3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28711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1.811152519940093E-2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32.645066350875972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4.1238549684789808E-2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39.746260759136447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7.1436034969175582E-2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0.12848733934728851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0.30357702622688171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0.61568736721117345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0.8625265577653165</v>
      </c>
      <c r="E40" s="31">
        <v>0.85</v>
      </c>
      <c r="F40" s="117">
        <f t="shared" si="3"/>
        <v>39.746260759136447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0.95458186757688701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0.98432656473128777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0.99439239315941641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0.99745742050085351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0.99860680575389238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0.99940789244540429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0.99958204172616771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0.99975619100693114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0.99996517014384734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140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141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142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143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ID02263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146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147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144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Saint Andrew's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Third Way (S)</v>
      </c>
      <c r="E5" s="168"/>
      <c r="F5" s="39"/>
      <c r="G5" s="237" t="s">
        <v>2</v>
      </c>
      <c r="H5" s="169" t="str">
        <f>'Front Cover'!H33</f>
        <v>King Weston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King Weston (N)</v>
      </c>
      <c r="E6" s="171"/>
      <c r="F6" s="112"/>
      <c r="G6" s="238" t="s">
        <v>2</v>
      </c>
      <c r="H6" s="171" t="str">
        <f>D5</f>
        <v>Third Way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51.518296999999997</v>
      </c>
      <c r="B8" s="330"/>
      <c r="C8" s="330"/>
      <c r="D8" s="329">
        <v>-2.6927569999999998</v>
      </c>
      <c r="E8" s="330"/>
      <c r="F8" s="331"/>
      <c r="G8" s="332">
        <v>42082</v>
      </c>
      <c r="H8" s="333"/>
      <c r="I8" s="334"/>
      <c r="J8" s="332">
        <v>42088</v>
      </c>
      <c r="K8" s="330"/>
      <c r="L8" s="331"/>
      <c r="M8" s="335">
        <v>40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http://maps.google.co.uk/maps?hl=en&amp;safe=off&amp;q=51.518297,-2.692757&amp;cr=countryUK|countryGB&amp;um=1&amp;ie=UTF-8&amp;sa=N&amp;tab=wl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51.518297,-2.692757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http://maps.google.co.uk/maps?hl=en&amp;safe=off&amp;q=51.518297,-2.692757&amp;cr=countryUK|countryGB&amp;um=1&amp;ie=UTF-8&amp;sa=N&amp;tab=wl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3.5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Pierre-clement Lambrix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Bristol Traffic Survey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88</v>
      </c>
      <c r="C13" s="58">
        <f>IFERROR(AVERAGE('Dir BA - Car &amp; LGV'!C10:E10,'Dir BA - Car &amp; LGV'!J10:L10,'Dir BA - Car &amp; LGV'!Q10:S10),0)</f>
        <v>28.5</v>
      </c>
      <c r="D13" s="58">
        <f>IFERROR(AVERAGE('Dir AB - OGV2'!C10:E10,'Dir AB - OGV2'!J10:L10,'Dir AB - OGV2'!Q10:S10)+AVERAGE('Dir AB - OGV1'!C10:E10,'Dir AB - OGV1'!J10:L10,'Dir AB - OGV1'!Q10:S10),0)</f>
        <v>11.5</v>
      </c>
      <c r="E13" s="58">
        <f>IFERROR(AVERAGE('Dir BA - OGV2'!C10:E10,'Dir BA - OGV2'!J10:L10,'Dir BA - OGV2'!Q10:S10)+AVERAGE('Dir BA - OGV1'!C10:E10,'Dir BA - OGV1'!J10:L10,'Dir BA - OGV1'!Q10:S10),0)</f>
        <v>33.5</v>
      </c>
      <c r="F13" s="232">
        <f>SUM(B13:E13)</f>
        <v>161.5</v>
      </c>
      <c r="G13" s="103">
        <v>0</v>
      </c>
      <c r="H13" s="104"/>
      <c r="I13" s="186">
        <f>MAX(F20:F22)</f>
        <v>1066</v>
      </c>
      <c r="J13" s="187">
        <f>VLOOKUP(I13,F13:G36,2,FALSE)</f>
        <v>0.29166666666666702</v>
      </c>
      <c r="K13" s="188">
        <f>J13+0.041667</f>
        <v>0.33333366666666703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73</v>
      </c>
      <c r="C14" s="60">
        <f>IFERROR(AVERAGE('Dir BA - Car &amp; LGV'!C11:E11,'Dir BA - Car &amp; LGV'!J11:L11,'Dir BA - Car &amp; LGV'!Q11:S11),0)</f>
        <v>25</v>
      </c>
      <c r="D14" s="60">
        <f>IFERROR(AVERAGE('Dir AB - OGV2'!C11:E11,'Dir AB - OGV2'!J11:L11,'Dir AB - OGV2'!Q11:S11)+AVERAGE('Dir AB - OGV1'!C11:E11,'Dir AB - OGV1'!J11:L11,'Dir AB - OGV1'!Q11:S11),0)</f>
        <v>8.5</v>
      </c>
      <c r="E14" s="60">
        <f>IFERROR(AVERAGE('Dir BA - OGV2'!C11:E11,'Dir BA - OGV2'!J11:L11,'Dir BA - OGV2'!Q11:S11)+AVERAGE('Dir BA - OGV1'!C11:E11,'Dir BA - OGV1'!J11:L11,'Dir BA - OGV1'!Q11:S11),0)</f>
        <v>48</v>
      </c>
      <c r="F14" s="231">
        <f t="shared" ref="F14:F36" si="0">SUM(B14:E14)</f>
        <v>154.5</v>
      </c>
      <c r="G14" s="103">
        <v>4.1666666666666664E-2</v>
      </c>
      <c r="H14" s="104"/>
      <c r="I14" s="186">
        <f>MAX(F23:F28)</f>
        <v>938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107.5</v>
      </c>
      <c r="C15" s="60">
        <f>IFERROR(AVERAGE('Dir BA - Car &amp; LGV'!C12:E12,'Dir BA - Car &amp; LGV'!J12:L12,'Dir BA - Car &amp; LGV'!Q12:S12),0)</f>
        <v>19</v>
      </c>
      <c r="D15" s="60">
        <f>IFERROR(AVERAGE('Dir AB - OGV2'!C12:E12,'Dir AB - OGV2'!J12:L12,'Dir AB - OGV2'!Q12:S12)+AVERAGE('Dir AB - OGV1'!C12:E12,'Dir AB - OGV1'!J12:L12,'Dir AB - OGV1'!Q12:S12),0)</f>
        <v>12</v>
      </c>
      <c r="E15" s="60">
        <f>IFERROR(AVERAGE('Dir BA - OGV2'!C12:E12,'Dir BA - OGV2'!J12:L12,'Dir BA - OGV2'!Q12:S12)+AVERAGE('Dir BA - OGV1'!C12:E12,'Dir BA - OGV1'!J12:L12,'Dir BA - OGV1'!Q12:S12),0)</f>
        <v>37.5</v>
      </c>
      <c r="F15" s="231">
        <f t="shared" si="0"/>
        <v>176</v>
      </c>
      <c r="G15" s="103">
        <v>8.3333333333333329E-2</v>
      </c>
      <c r="H15" s="104"/>
      <c r="I15" s="186">
        <f>MAX(F29:F31)</f>
        <v>952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108</v>
      </c>
      <c r="C16" s="60">
        <f>IFERROR(AVERAGE('Dir BA - Car &amp; LGV'!C13:E13,'Dir BA - Car &amp; LGV'!J13:L13,'Dir BA - Car &amp; LGV'!Q13:S13),0)</f>
        <v>26</v>
      </c>
      <c r="D16" s="60">
        <f>IFERROR(AVERAGE('Dir AB - OGV2'!C13:E13,'Dir AB - OGV2'!J13:L13,'Dir AB - OGV2'!Q13:S13)+AVERAGE('Dir AB - OGV1'!C13:E13,'Dir AB - OGV1'!J13:L13,'Dir AB - OGV1'!Q13:S13),0)</f>
        <v>12</v>
      </c>
      <c r="E16" s="60">
        <f>IFERROR(AVERAGE('Dir BA - OGV2'!C13:E13,'Dir BA - OGV2'!J13:L13,'Dir BA - OGV2'!Q13:S13)+AVERAGE('Dir BA - OGV1'!C13:E13,'Dir BA - OGV1'!J13:L13,'Dir BA - OGV1'!Q13:S13),0)</f>
        <v>48.5</v>
      </c>
      <c r="F16" s="231">
        <f t="shared" si="0"/>
        <v>194.5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155.5</v>
      </c>
      <c r="C17" s="60">
        <f>IFERROR(AVERAGE('Dir BA - Car &amp; LGV'!C14:E14,'Dir BA - Car &amp; LGV'!J14:L14,'Dir BA - Car &amp; LGV'!Q14:S14),0)</f>
        <v>41</v>
      </c>
      <c r="D17" s="60">
        <f>IFERROR(AVERAGE('Dir AB - OGV2'!C14:E14,'Dir AB - OGV2'!J14:L14,'Dir AB - OGV2'!Q14:S14)+AVERAGE('Dir AB - OGV1'!C14:E14,'Dir AB - OGV1'!J14:L14,'Dir AB - OGV1'!Q14:S14),0)</f>
        <v>16.5</v>
      </c>
      <c r="E17" s="60">
        <f>IFERROR(AVERAGE('Dir BA - OGV2'!C14:E14,'Dir BA - OGV2'!J14:L14,'Dir BA - OGV2'!Q14:S14)+AVERAGE('Dir BA - OGV1'!C14:E14,'Dir BA - OGV1'!J14:L14,'Dir BA - OGV1'!Q14:S14),0)</f>
        <v>81.5</v>
      </c>
      <c r="F17" s="231">
        <f t="shared" si="0"/>
        <v>294.5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314</v>
      </c>
      <c r="C18" s="60">
        <f>IFERROR(AVERAGE('Dir BA - Car &amp; LGV'!C15:E15,'Dir BA - Car &amp; LGV'!J15:L15,'Dir BA - Car &amp; LGV'!Q15:S15),0)</f>
        <v>73</v>
      </c>
      <c r="D18" s="60">
        <f>IFERROR(AVERAGE('Dir AB - OGV2'!C15:E15,'Dir AB - OGV2'!J15:L15,'Dir AB - OGV2'!Q15:S15)+AVERAGE('Dir AB - OGV1'!C15:E15,'Dir AB - OGV1'!J15:L15,'Dir AB - OGV1'!Q15:S15),0)</f>
        <v>15</v>
      </c>
      <c r="E18" s="60">
        <f>IFERROR(AVERAGE('Dir BA - OGV2'!C15:E15,'Dir BA - OGV2'!J15:L15,'Dir BA - OGV2'!Q15:S15)+AVERAGE('Dir BA - OGV1'!C15:E15,'Dir BA - OGV1'!J15:L15,'Dir BA - OGV1'!Q15:S15),0)</f>
        <v>123</v>
      </c>
      <c r="F18" s="231">
        <f t="shared" si="0"/>
        <v>525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465</v>
      </c>
      <c r="C19" s="60">
        <f>IFERROR(AVERAGE('Dir BA - Car &amp; LGV'!C16:E16,'Dir BA - Car &amp; LGV'!J16:L16,'Dir BA - Car &amp; LGV'!Q16:S16),0)</f>
        <v>213</v>
      </c>
      <c r="D19" s="60">
        <f>IFERROR(AVERAGE('Dir AB - OGV2'!C16:E16,'Dir AB - OGV2'!J16:L16,'Dir AB - OGV2'!Q16:S16)+AVERAGE('Dir AB - OGV1'!C16:E16,'Dir AB - OGV1'!J16:L16,'Dir AB - OGV1'!Q16:S16),0)</f>
        <v>18</v>
      </c>
      <c r="E19" s="60">
        <f>IFERROR(AVERAGE('Dir BA - OGV2'!C16:E16,'Dir BA - OGV2'!J16:L16,'Dir BA - OGV2'!Q16:S16)+AVERAGE('Dir BA - OGV1'!C16:E16,'Dir BA - OGV1'!J16:L16,'Dir BA - OGV1'!Q16:S16),0)</f>
        <v>129</v>
      </c>
      <c r="F19" s="231">
        <f t="shared" si="0"/>
        <v>825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571</v>
      </c>
      <c r="C20" s="60">
        <f>IFERROR(AVERAGE('Dir BA - Car &amp; LGV'!C17:E17,'Dir BA - Car &amp; LGV'!J17:L17,'Dir BA - Car &amp; LGV'!Q17:S17),0)</f>
        <v>316</v>
      </c>
      <c r="D20" s="60">
        <f>IFERROR(AVERAGE('Dir AB - OGV2'!C17:E17,'Dir AB - OGV2'!J17:L17,'Dir AB - OGV2'!Q17:S17)+AVERAGE('Dir AB - OGV1'!C17:E17,'Dir AB - OGV1'!J17:L17,'Dir AB - OGV1'!Q17:S17),0)</f>
        <v>50</v>
      </c>
      <c r="E20" s="60">
        <f>IFERROR(AVERAGE('Dir BA - OGV2'!C17:E17,'Dir BA - OGV2'!J17:L17,'Dir BA - OGV2'!Q17:S17)+AVERAGE('Dir BA - OGV1'!C17:E17,'Dir BA - OGV1'!J17:L17,'Dir BA - OGV1'!Q17:S17),0)</f>
        <v>129</v>
      </c>
      <c r="F20" s="231">
        <f t="shared" si="0"/>
        <v>1066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487</v>
      </c>
      <c r="C21" s="60">
        <f>IFERROR(AVERAGE('Dir BA - Car &amp; LGV'!C18:E18,'Dir BA - Car &amp; LGV'!J18:L18,'Dir BA - Car &amp; LGV'!Q18:S18),0)</f>
        <v>291</v>
      </c>
      <c r="D21" s="60">
        <f>IFERROR(AVERAGE('Dir AB - OGV2'!C18:E18,'Dir AB - OGV2'!J18:L18,'Dir AB - OGV2'!Q18:S18)+AVERAGE('Dir AB - OGV1'!C18:E18,'Dir AB - OGV1'!J18:L18,'Dir AB - OGV1'!Q18:S18),0)</f>
        <v>94</v>
      </c>
      <c r="E21" s="60">
        <f>IFERROR(AVERAGE('Dir BA - OGV2'!C18:E18,'Dir BA - OGV2'!J18:L18,'Dir BA - OGV2'!Q18:S18)+AVERAGE('Dir BA - OGV1'!C18:E18,'Dir BA - OGV1'!J18:L18,'Dir BA - OGV1'!Q18:S18),0)</f>
        <v>116</v>
      </c>
      <c r="F21" s="231">
        <f t="shared" si="0"/>
        <v>988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310</v>
      </c>
      <c r="C22" s="60">
        <f>IFERROR(AVERAGE('Dir BA - Car &amp; LGV'!C19:E19,'Dir BA - Car &amp; LGV'!J19:L19,'Dir BA - Car &amp; LGV'!Q19:S19),0)</f>
        <v>239</v>
      </c>
      <c r="D22" s="60">
        <f>IFERROR(AVERAGE('Dir AB - OGV2'!C19:E19,'Dir AB - OGV2'!J19:L19,'Dir AB - OGV2'!Q19:S19)+AVERAGE('Dir AB - OGV1'!C19:E19,'Dir AB - OGV1'!J19:L19,'Dir AB - OGV1'!Q19:S19),0)</f>
        <v>96</v>
      </c>
      <c r="E22" s="60">
        <f>IFERROR(AVERAGE('Dir BA - OGV2'!C19:E19,'Dir BA - OGV2'!J19:L19,'Dir BA - OGV2'!Q19:S19)+AVERAGE('Dir BA - OGV1'!C19:E19,'Dir BA - OGV1'!J19:L19,'Dir BA - OGV1'!Q19:S19),0)</f>
        <v>114</v>
      </c>
      <c r="F22" s="231">
        <f t="shared" si="0"/>
        <v>759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292</v>
      </c>
      <c r="C23" s="60">
        <f>IFERROR(AVERAGE('Dir BA - Car &amp; LGV'!C20:E20,'Dir BA - Car &amp; LGV'!J20:L20,'Dir BA - Car &amp; LGV'!Q20:S20),0)</f>
        <v>231</v>
      </c>
      <c r="D23" s="60">
        <f>IFERROR(AVERAGE('Dir AB - OGV2'!C20:E20,'Dir AB - OGV2'!J20:L20,'Dir AB - OGV2'!Q20:S20)+AVERAGE('Dir AB - OGV1'!C20:E20,'Dir AB - OGV1'!J20:L20,'Dir AB - OGV1'!Q20:S20),0)</f>
        <v>122</v>
      </c>
      <c r="E23" s="60">
        <f>IFERROR(AVERAGE('Dir BA - OGV2'!C20:E20,'Dir BA - OGV2'!J20:L20,'Dir BA - OGV2'!Q20:S20)+AVERAGE('Dir BA - OGV1'!C20:E20,'Dir BA - OGV1'!J20:L20,'Dir BA - OGV1'!Q20:S20),0)</f>
        <v>113</v>
      </c>
      <c r="F23" s="231">
        <f t="shared" si="0"/>
        <v>758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275</v>
      </c>
      <c r="C24" s="60">
        <f>IFERROR(AVERAGE('Dir BA - Car &amp; LGV'!C21:E21,'Dir BA - Car &amp; LGV'!J21:L21,'Dir BA - Car &amp; LGV'!Q21:S21),0)</f>
        <v>248</v>
      </c>
      <c r="D24" s="60">
        <f>IFERROR(AVERAGE('Dir AB - OGV2'!C21:E21,'Dir AB - OGV2'!J21:L21,'Dir AB - OGV2'!Q21:S21)+AVERAGE('Dir AB - OGV1'!C21:E21,'Dir AB - OGV1'!J21:L21,'Dir AB - OGV1'!Q21:S21),0)</f>
        <v>120</v>
      </c>
      <c r="E24" s="60">
        <f>IFERROR(AVERAGE('Dir BA - OGV2'!C21:E21,'Dir BA - OGV2'!J21:L21,'Dir BA - OGV2'!Q21:S21)+AVERAGE('Dir BA - OGV1'!C21:E21,'Dir BA - OGV1'!J21:L21,'Dir BA - OGV1'!Q21:S21),0)</f>
        <v>113</v>
      </c>
      <c r="F24" s="231">
        <f t="shared" si="0"/>
        <v>756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303</v>
      </c>
      <c r="C25" s="60">
        <f>IFERROR(AVERAGE('Dir BA - Car &amp; LGV'!C22:E22,'Dir BA - Car &amp; LGV'!J22:L22,'Dir BA - Car &amp; LGV'!Q22:S22),0)</f>
        <v>287</v>
      </c>
      <c r="D25" s="60">
        <f>IFERROR(AVERAGE('Dir AB - OGV2'!C22:E22,'Dir AB - OGV2'!J22:L22,'Dir AB - OGV2'!Q22:S22)+AVERAGE('Dir AB - OGV1'!C22:E22,'Dir AB - OGV1'!J22:L22,'Dir AB - OGV1'!Q22:S22),0)</f>
        <v>117</v>
      </c>
      <c r="E25" s="60">
        <f>IFERROR(AVERAGE('Dir BA - OGV2'!C22:E22,'Dir BA - OGV2'!J22:L22,'Dir BA - OGV2'!Q22:S22)+AVERAGE('Dir BA - OGV1'!C22:E22,'Dir BA - OGV1'!J22:L22,'Dir BA - OGV1'!Q22:S22),0)</f>
        <v>105</v>
      </c>
      <c r="F25" s="231">
        <f t="shared" si="0"/>
        <v>812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397</v>
      </c>
      <c r="C26" s="60">
        <f>IFERROR(AVERAGE('Dir BA - Car &amp; LGV'!C23:E23,'Dir BA - Car &amp; LGV'!J23:L23,'Dir BA - Car &amp; LGV'!Q23:S23),0)</f>
        <v>338</v>
      </c>
      <c r="D26" s="60">
        <f>IFERROR(AVERAGE('Dir AB - OGV2'!C23:E23,'Dir AB - OGV2'!J23:L23,'Dir AB - OGV2'!Q23:S23)+AVERAGE('Dir AB - OGV1'!C23:E23,'Dir AB - OGV1'!J23:L23,'Dir AB - OGV1'!Q23:S23),0)</f>
        <v>100</v>
      </c>
      <c r="E26" s="60">
        <f>IFERROR(AVERAGE('Dir BA - OGV2'!C23:E23,'Dir BA - OGV2'!J23:L23,'Dir BA - OGV2'!Q23:S23)+AVERAGE('Dir BA - OGV1'!C23:E23,'Dir BA - OGV1'!J23:L23,'Dir BA - OGV1'!Q23:S23),0)</f>
        <v>93</v>
      </c>
      <c r="F26" s="231">
        <f t="shared" si="0"/>
        <v>928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320</v>
      </c>
      <c r="C27" s="60">
        <f>IFERROR(AVERAGE('Dir BA - Car &amp; LGV'!C24:E24,'Dir BA - Car &amp; LGV'!J24:L24,'Dir BA - Car &amp; LGV'!Q24:S24),0)</f>
        <v>310</v>
      </c>
      <c r="D27" s="60">
        <f>IFERROR(AVERAGE('Dir AB - OGV2'!C24:E24,'Dir AB - OGV2'!J24:L24,'Dir AB - OGV2'!Q24:S24)+AVERAGE('Dir AB - OGV1'!C24:E24,'Dir AB - OGV1'!J24:L24,'Dir AB - OGV1'!Q24:S24),0)</f>
        <v>105</v>
      </c>
      <c r="E27" s="60">
        <f>IFERROR(AVERAGE('Dir BA - OGV2'!C24:E24,'Dir BA - OGV2'!J24:L24,'Dir BA - OGV2'!Q24:S24)+AVERAGE('Dir BA - OGV1'!C24:E24,'Dir BA - OGV1'!J24:L24,'Dir BA - OGV1'!Q24:S24),0)</f>
        <v>86</v>
      </c>
      <c r="F27" s="231">
        <f t="shared" si="0"/>
        <v>821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356</v>
      </c>
      <c r="C28" s="60">
        <f>IFERROR(AVERAGE('Dir BA - Car &amp; LGV'!C25:E25,'Dir BA - Car &amp; LGV'!J25:L25,'Dir BA - Car &amp; LGV'!Q25:S25),0)</f>
        <v>380</v>
      </c>
      <c r="D28" s="60">
        <f>IFERROR(AVERAGE('Dir AB - OGV2'!C25:E25,'Dir AB - OGV2'!J25:L25,'Dir AB - OGV2'!Q25:S25)+AVERAGE('Dir AB - OGV1'!C25:E25,'Dir AB - OGV1'!J25:L25,'Dir AB - OGV1'!Q25:S25),0)</f>
        <v>109</v>
      </c>
      <c r="E28" s="60">
        <f>IFERROR(AVERAGE('Dir BA - OGV2'!C25:E25,'Dir BA - OGV2'!J25:L25,'Dir BA - OGV2'!Q25:S25)+AVERAGE('Dir BA - OGV1'!C25:E25,'Dir BA - OGV1'!J25:L25,'Dir BA - OGV1'!Q25:S25),0)</f>
        <v>93</v>
      </c>
      <c r="F28" s="231">
        <f t="shared" si="0"/>
        <v>938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299.5</v>
      </c>
      <c r="C29" s="60">
        <f>IFERROR(AVERAGE('Dir BA - Car &amp; LGV'!C26:E26,'Dir BA - Car &amp; LGV'!J26:L26,'Dir BA - Car &amp; LGV'!Q26:S26),0)</f>
        <v>463</v>
      </c>
      <c r="D29" s="60">
        <f>IFERROR(AVERAGE('Dir AB - OGV2'!C26:E26,'Dir AB - OGV2'!J26:L26,'Dir AB - OGV2'!Q26:S26)+AVERAGE('Dir AB - OGV1'!C26:E26,'Dir AB - OGV1'!J26:L26,'Dir AB - OGV1'!Q26:S26),0)</f>
        <v>100.5</v>
      </c>
      <c r="E29" s="60">
        <f>IFERROR(AVERAGE('Dir BA - OGV2'!C26:E26,'Dir BA - OGV2'!J26:L26,'Dir BA - OGV2'!Q26:S26)+AVERAGE('Dir BA - OGV1'!C26:E26,'Dir BA - OGV1'!J26:L26,'Dir BA - OGV1'!Q26:S26),0)</f>
        <v>89</v>
      </c>
      <c r="F29" s="231">
        <f t="shared" si="0"/>
        <v>952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296.5</v>
      </c>
      <c r="C30" s="60">
        <f>IFERROR(AVERAGE('Dir BA - Car &amp; LGV'!C27:E27,'Dir BA - Car &amp; LGV'!J27:L27,'Dir BA - Car &amp; LGV'!Q27:S27),0)</f>
        <v>475</v>
      </c>
      <c r="D30" s="60">
        <f>IFERROR(AVERAGE('Dir AB - OGV2'!C27:E27,'Dir AB - OGV2'!J27:L27,'Dir AB - OGV2'!Q27:S27)+AVERAGE('Dir AB - OGV1'!C27:E27,'Dir AB - OGV1'!J27:L27,'Dir AB - OGV1'!Q27:S27),0)</f>
        <v>59.5</v>
      </c>
      <c r="E30" s="60">
        <f>IFERROR(AVERAGE('Dir BA - OGV2'!C27:E27,'Dir BA - OGV2'!J27:L27,'Dir BA - OGV2'!Q27:S27)+AVERAGE('Dir BA - OGV1'!C27:E27,'Dir BA - OGV1'!J27:L27,'Dir BA - OGV1'!Q27:S27),0)</f>
        <v>57</v>
      </c>
      <c r="F30" s="231">
        <f t="shared" si="0"/>
        <v>888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231</v>
      </c>
      <c r="C31" s="60">
        <f>IFERROR(AVERAGE('Dir BA - Car &amp; LGV'!C28:E28,'Dir BA - Car &amp; LGV'!J28:L28,'Dir BA - Car &amp; LGV'!Q28:S28),0)</f>
        <v>258</v>
      </c>
      <c r="D31" s="60">
        <f>IFERROR(AVERAGE('Dir AB - OGV2'!C28:E28,'Dir AB - OGV2'!J28:L28,'Dir AB - OGV2'!Q28:S28)+AVERAGE('Dir AB - OGV1'!C28:E28,'Dir AB - OGV1'!J28:L28,'Dir AB - OGV1'!Q28:S28),0)</f>
        <v>34</v>
      </c>
      <c r="E31" s="60">
        <f>IFERROR(AVERAGE('Dir BA - OGV2'!C28:E28,'Dir BA - OGV2'!J28:L28,'Dir BA - OGV2'!Q28:S28)+AVERAGE('Dir BA - OGV1'!C28:E28,'Dir BA - OGV1'!J28:L28,'Dir BA - OGV1'!Q28:S28),0)</f>
        <v>54.5</v>
      </c>
      <c r="F31" s="231">
        <f t="shared" si="0"/>
        <v>577.5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156</v>
      </c>
      <c r="C32" s="60">
        <f>IFERROR(AVERAGE('Dir BA - Car &amp; LGV'!C29:E29,'Dir BA - Car &amp; LGV'!J29:L29,'Dir BA - Car &amp; LGV'!Q29:S29),0)</f>
        <v>132.5</v>
      </c>
      <c r="D32" s="60">
        <f>IFERROR(AVERAGE('Dir AB - OGV2'!C29:E29,'Dir AB - OGV2'!J29:L29,'Dir AB - OGV2'!Q29:S29)+AVERAGE('Dir AB - OGV1'!C29:E29,'Dir AB - OGV1'!J29:L29,'Dir AB - OGV1'!Q29:S29),0)</f>
        <v>19</v>
      </c>
      <c r="E32" s="60">
        <f>IFERROR(AVERAGE('Dir BA - OGV2'!C29:E29,'Dir BA - OGV2'!J29:L29,'Dir BA - OGV2'!Q29:S29)+AVERAGE('Dir BA - OGV1'!C29:E29,'Dir BA - OGV1'!J29:L29,'Dir BA - OGV1'!Q29:S29),0)</f>
        <v>47.5</v>
      </c>
      <c r="F32" s="231">
        <f t="shared" si="0"/>
        <v>355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127</v>
      </c>
      <c r="C33" s="60">
        <f>IFERROR(AVERAGE('Dir BA - Car &amp; LGV'!C30:E30,'Dir BA - Car &amp; LGV'!J30:L30,'Dir BA - Car &amp; LGV'!Q30:S30),0)</f>
        <v>60</v>
      </c>
      <c r="D33" s="60">
        <f>IFERROR(AVERAGE('Dir AB - OGV2'!C30:E30,'Dir AB - OGV2'!J30:L30,'Dir AB - OGV2'!Q30:S30)+AVERAGE('Dir AB - OGV1'!C30:E30,'Dir AB - OGV1'!J30:L30,'Dir AB - OGV1'!Q30:S30),0)</f>
        <v>15</v>
      </c>
      <c r="E33" s="60">
        <f>IFERROR(AVERAGE('Dir BA - OGV2'!C30:E30,'Dir BA - OGV2'!J30:L30,'Dir BA - OGV2'!Q30:S30)+AVERAGE('Dir BA - OGV1'!C30:E30,'Dir BA - OGV1'!J30:L30,'Dir BA - OGV1'!Q30:S30),0)</f>
        <v>32.5</v>
      </c>
      <c r="F33" s="231">
        <f t="shared" si="0"/>
        <v>234.5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185.5</v>
      </c>
      <c r="C34" s="60">
        <f>IFERROR(AVERAGE('Dir BA - Car &amp; LGV'!C31:E31,'Dir BA - Car &amp; LGV'!J31:L31,'Dir BA - Car &amp; LGV'!Q31:S31),0)</f>
        <v>54.5</v>
      </c>
      <c r="D34" s="60">
        <f>IFERROR(AVERAGE('Dir AB - OGV2'!C31:E31,'Dir AB - OGV2'!J31:L31,'Dir AB - OGV2'!Q31:S31)+AVERAGE('Dir AB - OGV1'!C31:E31,'Dir AB - OGV1'!J31:L31,'Dir AB - OGV1'!Q31:S31),0)</f>
        <v>16.5</v>
      </c>
      <c r="E34" s="60">
        <f>IFERROR(AVERAGE('Dir BA - OGV2'!C31:E31,'Dir BA - OGV2'!J31:L31,'Dir BA - OGV2'!Q31:S31)+AVERAGE('Dir BA - OGV1'!C31:E31,'Dir BA - OGV1'!J31:L31,'Dir BA - OGV1'!Q31:S31),0)</f>
        <v>31.5</v>
      </c>
      <c r="F34" s="231">
        <f t="shared" si="0"/>
        <v>288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166</v>
      </c>
      <c r="C35" s="60">
        <f>IFERROR(AVERAGE('Dir BA - Car &amp; LGV'!C32:E32,'Dir BA - Car &amp; LGV'!J32:L32,'Dir BA - Car &amp; LGV'!Q32:S32),0)</f>
        <v>67.5</v>
      </c>
      <c r="D35" s="60">
        <f>IFERROR(AVERAGE('Dir AB - OGV2'!C32:E32,'Dir AB - OGV2'!J32:L32,'Dir AB - OGV2'!Q32:S32)+AVERAGE('Dir AB - OGV1'!C32:E32,'Dir AB - OGV1'!J32:L32,'Dir AB - OGV1'!Q32:S32),0)</f>
        <v>21.5</v>
      </c>
      <c r="E35" s="60">
        <f>IFERROR(AVERAGE('Dir BA - OGV2'!C32:E32,'Dir BA - OGV2'!J32:L32,'Dir BA - OGV2'!Q32:S32)+AVERAGE('Dir BA - OGV1'!C32:E32,'Dir BA - OGV1'!J32:L32,'Dir BA - OGV1'!Q32:S32),0)</f>
        <v>33</v>
      </c>
      <c r="F35" s="231">
        <f t="shared" si="0"/>
        <v>288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107</v>
      </c>
      <c r="C36" s="115">
        <f>IFERROR(AVERAGE('Dir BA - Car &amp; LGV'!C33:E33,'Dir BA - Car &amp; LGV'!J33:L33,'Dir BA - Car &amp; LGV'!Q33:S33),0)</f>
        <v>53</v>
      </c>
      <c r="D36" s="115">
        <f>IFERROR(AVERAGE('Dir AB - OGV2'!C33:E33,'Dir AB - OGV2'!J33:L33,'Dir AB - OGV2'!Q33:S33)+AVERAGE('Dir AB - OGV1'!C33:E33,'Dir AB - OGV1'!J33:L33,'Dir AB - OGV1'!Q33:S33),0)</f>
        <v>15.5</v>
      </c>
      <c r="E36" s="115">
        <f>IFERROR(AVERAGE('Dir BA - OGV2'!C33:E33,'Dir BA - OGV2'!J33:L33,'Dir BA - OGV2'!Q33:S33)+AVERAGE('Dir BA - OGV1'!C33:E33,'Dir BA - OGV1'!J33:L33,'Dir BA - OGV1'!Q33:S33),0)</f>
        <v>37</v>
      </c>
      <c r="F36" s="116">
        <f t="shared" si="0"/>
        <v>212.5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0.29166666666666702</v>
      </c>
      <c r="C43" s="371">
        <f>K13</f>
        <v>0.33333366666666703</v>
      </c>
      <c r="D43" s="373">
        <f>I13</f>
        <v>1066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938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952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0.17163120567375886</v>
      </c>
      <c r="C53" s="375">
        <f>IFERROR((SUM('Dir BA - OGV1'!B38:V38)+SUM('Dir BA - OGV2'!B38:V38))/SUM('Dir BA - All Vehicles'!B38:V38),0)</f>
        <v>0.29046047697615118</v>
      </c>
      <c r="D53" s="381">
        <f>IFERROR((SUM('Dir AB - OGV1'!B38:V38)+SUM('Dir AB - OGV2'!B38:V38)+SUM('Dir BA - OGV2'!B38:V38)+SUM('Dir BA - OGV1'!B38:V38))/(SUM('Dir AB - All Vehicles'!B38:V38)+SUM('Dir BA - All Vehicles'!B38:V38)),0)</f>
        <v>0.22793986993141191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1.5844345153214818E-4</v>
      </c>
      <c r="D61" s="84">
        <f>IFERROR('Dir BA - Speeds'!R9,0)</f>
        <v>1.8459823760927868E-3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3.8026428367715561E-4</v>
      </c>
      <c r="D62" s="88">
        <f>IFERROR('Dir BA - Speeds'!R10,0)</f>
        <v>1.811152519940093E-2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8.8728332858002982E-4</v>
      </c>
      <c r="D63" s="88">
        <f>IFERROR('Dir BA - Speeds'!R11,0)</f>
        <v>4.1238549684789808E-2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2.249897011756504E-3</v>
      </c>
      <c r="D64" s="88">
        <f>IFERROR('Dir BA - Speeds'!R12,0)</f>
        <v>7.1436034969175582E-2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5.9891624679152006E-3</v>
      </c>
      <c r="D65" s="88">
        <f>IFERROR('Dir BA - Speeds'!R13,0)</f>
        <v>0.12848733934728851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3.4540672434008303E-2</v>
      </c>
      <c r="D66" s="88">
        <f>IFERROR('Dir BA - Speeds'!R14,0)</f>
        <v>0.30357702622688171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0.20461387330861616</v>
      </c>
      <c r="D67" s="88">
        <f>IFERROR('Dir BA - Speeds'!R15,0)</f>
        <v>0.61568736721117345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0.582976835567386</v>
      </c>
      <c r="D68" s="88">
        <f>IFERROR('Dir BA - Speeds'!R16,0)</f>
        <v>0.8625265577653165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0.82891276103558642</v>
      </c>
      <c r="D69" s="88">
        <f>IFERROR('Dir BA - Speeds'!R17,0)</f>
        <v>0.95458186757688701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0.93072852299014486</v>
      </c>
      <c r="D70" s="88">
        <f>IFERROR('Dir BA - Speeds'!R18,0)</f>
        <v>0.98432656473128777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0.97113160313084268</v>
      </c>
      <c r="D71" s="88">
        <f>IFERROR('Dir BA - Speeds'!R19,0)</f>
        <v>0.99439239315941641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0.98871882625091112</v>
      </c>
      <c r="D72" s="88">
        <f>IFERROR('Dir BA - Speeds'!R20,0)</f>
        <v>0.99745742050085351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0.99499318693158423</v>
      </c>
      <c r="D73" s="88">
        <f>IFERROR('Dir BA - Speeds'!R21,0)</f>
        <v>0.99860680575389238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0.99778179167855008</v>
      </c>
      <c r="D74" s="88">
        <f>IFERROR('Dir BA - Speeds'!R22,0)</f>
        <v>0.99940789244540429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0.99892258452958149</v>
      </c>
      <c r="D75" s="88">
        <f>IFERROR('Dir BA - Speeds'!R23,0)</f>
        <v>0.99958204172616771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0.99939791488417795</v>
      </c>
      <c r="D76" s="88">
        <f>IFERROR('Dir BA - Speeds'!R24,0)</f>
        <v>0.99975619100693114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0.99974649047754871</v>
      </c>
      <c r="D77" s="88">
        <f>IFERROR('Dir BA - Speeds'!R25,0)</f>
        <v>0.99996517014384734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0.99980986785816162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0.99990493392908086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1.0000000000000002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39.790775422251798</v>
      </c>
      <c r="C84" s="96">
        <f>IFERROR('Dir AB - Speeds'!I35,0)</f>
        <v>46.035558667911609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32.645066350875972</v>
      </c>
      <c r="C85" s="94">
        <f>IFERROR('Dir BA - Speeds'!I35,0)</f>
        <v>39.746260759136447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42079</v>
      </c>
      <c r="H3" s="3"/>
    </row>
    <row r="4" spans="1:34" x14ac:dyDescent="0.2">
      <c r="A4" s="3" t="s">
        <v>57</v>
      </c>
      <c r="B4" s="2" t="str">
        <f>'Front Cover'!C31</f>
        <v>Saint Andrew's Road</v>
      </c>
    </row>
    <row r="5" spans="1:34" x14ac:dyDescent="0.2">
      <c r="A5" s="14" t="s">
        <v>100</v>
      </c>
      <c r="B5" s="233" t="str">
        <f>'Front Cover'!D33</f>
        <v>Third Way (S)</v>
      </c>
      <c r="C5" s="233"/>
      <c r="D5" s="43" t="s">
        <v>2</v>
      </c>
      <c r="E5" s="233" t="str">
        <f>'Front Cover'!H33</f>
        <v>King Weston (N)</v>
      </c>
      <c r="F5" s="233"/>
      <c r="J5" s="43" t="s">
        <v>120</v>
      </c>
      <c r="K5" s="2" t="str">
        <f>'QA &amp; Issue Sheet'!C16</f>
        <v>Pierre-clement Lambrix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100</v>
      </c>
      <c r="G10" s="15">
        <v>71</v>
      </c>
      <c r="H10" s="15">
        <v>36</v>
      </c>
      <c r="I10" s="15">
        <v>64</v>
      </c>
      <c r="J10" s="15">
        <v>79</v>
      </c>
      <c r="K10" s="16">
        <v>97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88</v>
      </c>
      <c r="X10" s="40">
        <f>IFERROR(AVERAGE(I10:M10,B10:F10,P10:T10),0)</f>
        <v>85</v>
      </c>
      <c r="Y10" s="47">
        <f>IFERROR(AVERAGE(B10:V10),0)</f>
        <v>74.5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1555</v>
      </c>
      <c r="AF10" s="304">
        <f t="shared" si="1"/>
        <v>5734</v>
      </c>
      <c r="AG10" s="304">
        <f t="shared" si="1"/>
        <v>2734</v>
      </c>
      <c r="AH10" s="304">
        <f t="shared" si="1"/>
        <v>2036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82</v>
      </c>
      <c r="G11" s="16">
        <v>65</v>
      </c>
      <c r="H11" s="16">
        <v>36</v>
      </c>
      <c r="I11" s="16">
        <v>66</v>
      </c>
      <c r="J11" s="16">
        <v>69</v>
      </c>
      <c r="K11" s="16">
        <v>77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73</v>
      </c>
      <c r="X11" s="40">
        <f t="shared" ref="X11:X33" si="3">IFERROR(AVERAGE(I11:M11,B11:F11,P11:T11),0)</f>
        <v>73.5</v>
      </c>
      <c r="Y11" s="48">
        <f t="shared" ref="Y11:Y33" si="4">IFERROR(AVERAGE(B11:V11),0)</f>
        <v>65.833333333333329</v>
      </c>
      <c r="AA11" s="303" t="s">
        <v>128</v>
      </c>
      <c r="AB11" s="304">
        <f>I38</f>
        <v>5733</v>
      </c>
      <c r="AC11" s="304">
        <f t="shared" ref="AC11:AH11" si="5">J38</f>
        <v>6174</v>
      </c>
      <c r="AD11" s="304">
        <f t="shared" si="5"/>
        <v>562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80</v>
      </c>
      <c r="G12" s="16">
        <v>59</v>
      </c>
      <c r="H12" s="16">
        <v>32</v>
      </c>
      <c r="I12" s="16">
        <v>68</v>
      </c>
      <c r="J12" s="16">
        <v>96</v>
      </c>
      <c r="K12" s="16">
        <v>119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107.5</v>
      </c>
      <c r="X12" s="40">
        <f t="shared" si="3"/>
        <v>90.75</v>
      </c>
      <c r="Y12" s="48">
        <f t="shared" si="4"/>
        <v>75.666666666666671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109</v>
      </c>
      <c r="G13" s="16">
        <v>69</v>
      </c>
      <c r="H13" s="16">
        <v>35</v>
      </c>
      <c r="I13" s="16">
        <v>92</v>
      </c>
      <c r="J13" s="16">
        <v>104</v>
      </c>
      <c r="K13" s="16">
        <v>112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108</v>
      </c>
      <c r="X13" s="40">
        <f t="shared" si="3"/>
        <v>104.25</v>
      </c>
      <c r="Y13" s="48">
        <f t="shared" si="4"/>
        <v>86.833333333333329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103</v>
      </c>
      <c r="AF13" s="304">
        <f>'Dir AB - OGV1'!F38</f>
        <v>557</v>
      </c>
      <c r="AG13" s="304">
        <f>'Dir AB - OGV1'!G38</f>
        <v>150</v>
      </c>
      <c r="AH13" s="304">
        <f>'Dir AB - OGV1'!H38</f>
        <v>69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128</v>
      </c>
      <c r="G14" s="16">
        <v>133</v>
      </c>
      <c r="H14" s="16">
        <v>60</v>
      </c>
      <c r="I14" s="16">
        <v>141</v>
      </c>
      <c r="J14" s="16">
        <v>154</v>
      </c>
      <c r="K14" s="16">
        <v>157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155.5</v>
      </c>
      <c r="X14" s="40">
        <f t="shared" si="3"/>
        <v>145</v>
      </c>
      <c r="Y14" s="48">
        <f t="shared" si="4"/>
        <v>128.83333333333334</v>
      </c>
      <c r="AA14" s="303" t="s">
        <v>53</v>
      </c>
      <c r="AB14" s="304">
        <f>'Dir AB - OGV1'!I38</f>
        <v>527</v>
      </c>
      <c r="AC14" s="304">
        <f>'Dir AB - OGV1'!J38</f>
        <v>536</v>
      </c>
      <c r="AD14" s="304">
        <f>'Dir AB - OGV1'!K38</f>
        <v>6</v>
      </c>
      <c r="AE14" s="304">
        <f>'Dir AB - OGV1'!L38</f>
        <v>0</v>
      </c>
      <c r="AF14" s="304">
        <f>'Dir AB - OGV1'!M38</f>
        <v>0</v>
      </c>
      <c r="AG14" s="304">
        <f>'Dir AB - OGV1'!N38</f>
        <v>0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322</v>
      </c>
      <c r="G15" s="16">
        <v>149</v>
      </c>
      <c r="H15" s="16">
        <v>123</v>
      </c>
      <c r="I15" s="16">
        <v>288</v>
      </c>
      <c r="J15" s="16">
        <v>314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314</v>
      </c>
      <c r="X15" s="40">
        <f t="shared" si="3"/>
        <v>308</v>
      </c>
      <c r="Y15" s="48">
        <f t="shared" si="4"/>
        <v>239.2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419</v>
      </c>
      <c r="G16" s="16">
        <v>166</v>
      </c>
      <c r="H16" s="16">
        <v>84</v>
      </c>
      <c r="I16" s="16">
        <v>384</v>
      </c>
      <c r="J16" s="16">
        <v>465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465</v>
      </c>
      <c r="X16" s="40">
        <f t="shared" si="3"/>
        <v>422.66666666666669</v>
      </c>
      <c r="Y16" s="48">
        <f t="shared" si="4"/>
        <v>303.60000000000002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173</v>
      </c>
      <c r="AF16" s="304">
        <f>'Dir AB - OGV2'!F38</f>
        <v>796</v>
      </c>
      <c r="AG16" s="304">
        <f>'Dir AB - OGV2'!G38</f>
        <v>325</v>
      </c>
      <c r="AH16" s="304">
        <f>'Dir AB - OGV2'!H38</f>
        <v>274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536</v>
      </c>
      <c r="G17" s="16">
        <v>179</v>
      </c>
      <c r="H17" s="16">
        <v>77</v>
      </c>
      <c r="I17" s="16">
        <v>520</v>
      </c>
      <c r="J17" s="16">
        <v>571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571</v>
      </c>
      <c r="X17" s="40">
        <f t="shared" si="3"/>
        <v>542.33333333333337</v>
      </c>
      <c r="Y17" s="48">
        <f t="shared" si="4"/>
        <v>376.6</v>
      </c>
      <c r="AA17" s="303" t="s">
        <v>52</v>
      </c>
      <c r="AB17" s="304">
        <f>'Dir AB - OGV2'!I38</f>
        <v>754</v>
      </c>
      <c r="AC17" s="304">
        <f>'Dir AB - OGV2'!J38</f>
        <v>761</v>
      </c>
      <c r="AD17" s="304">
        <f>'Dir AB - OGV2'!K38</f>
        <v>51</v>
      </c>
      <c r="AE17" s="304">
        <f>'Dir AB - OGV2'!L38</f>
        <v>0</v>
      </c>
      <c r="AF17" s="304">
        <f>'Dir AB - OGV2'!M38</f>
        <v>0</v>
      </c>
      <c r="AG17" s="304">
        <f>'Dir AB - OGV2'!N38</f>
        <v>0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512</v>
      </c>
      <c r="G18" s="16">
        <v>161</v>
      </c>
      <c r="H18" s="16">
        <v>90</v>
      </c>
      <c r="I18" s="16">
        <v>464</v>
      </c>
      <c r="J18" s="16">
        <v>487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487</v>
      </c>
      <c r="X18" s="40">
        <f t="shared" si="3"/>
        <v>487.66666666666669</v>
      </c>
      <c r="Y18" s="48">
        <f t="shared" si="4"/>
        <v>342.8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320</v>
      </c>
      <c r="G19" s="16">
        <v>167</v>
      </c>
      <c r="H19" s="16">
        <v>95</v>
      </c>
      <c r="I19" s="16">
        <v>313</v>
      </c>
      <c r="J19" s="16">
        <v>310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310</v>
      </c>
      <c r="X19" s="40">
        <f t="shared" si="3"/>
        <v>314.33333333333331</v>
      </c>
      <c r="Y19" s="48">
        <f t="shared" si="4"/>
        <v>241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303</v>
      </c>
      <c r="G20" s="16">
        <v>146</v>
      </c>
      <c r="H20" s="16">
        <v>106</v>
      </c>
      <c r="I20" s="16">
        <v>287</v>
      </c>
      <c r="J20" s="16">
        <v>292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292</v>
      </c>
      <c r="X20" s="40">
        <f t="shared" si="3"/>
        <v>294</v>
      </c>
      <c r="Y20" s="48">
        <f t="shared" si="4"/>
        <v>226.8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299</v>
      </c>
      <c r="G21" s="16">
        <v>159</v>
      </c>
      <c r="H21" s="16">
        <v>99</v>
      </c>
      <c r="I21" s="16">
        <v>276</v>
      </c>
      <c r="J21" s="16">
        <v>275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275</v>
      </c>
      <c r="X21" s="40">
        <f t="shared" si="3"/>
        <v>283.33333333333331</v>
      </c>
      <c r="Y21" s="48">
        <f t="shared" si="4"/>
        <v>221.6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319</v>
      </c>
      <c r="G22" s="16">
        <v>137</v>
      </c>
      <c r="H22" s="16">
        <v>94</v>
      </c>
      <c r="I22" s="16">
        <v>311</v>
      </c>
      <c r="J22" s="16">
        <v>303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303</v>
      </c>
      <c r="X22" s="40">
        <f t="shared" si="3"/>
        <v>311</v>
      </c>
      <c r="Y22" s="48">
        <f t="shared" si="4"/>
        <v>232.8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293</v>
      </c>
      <c r="G23" s="16">
        <v>118</v>
      </c>
      <c r="H23" s="16">
        <v>112</v>
      </c>
      <c r="I23" s="16">
        <v>373</v>
      </c>
      <c r="J23" s="16">
        <v>397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397</v>
      </c>
      <c r="X23" s="40">
        <f t="shared" si="3"/>
        <v>354.33333333333331</v>
      </c>
      <c r="Y23" s="48">
        <f t="shared" si="4"/>
        <v>258.60000000000002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329</v>
      </c>
      <c r="G24" s="16">
        <v>109</v>
      </c>
      <c r="H24" s="16">
        <v>94</v>
      </c>
      <c r="I24" s="16">
        <v>332</v>
      </c>
      <c r="J24" s="16">
        <v>320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320</v>
      </c>
      <c r="X24" s="40">
        <f t="shared" si="3"/>
        <v>327</v>
      </c>
      <c r="Y24" s="48">
        <f t="shared" si="4"/>
        <v>236.8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363</v>
      </c>
      <c r="G25" s="16">
        <v>108</v>
      </c>
      <c r="H25" s="16">
        <v>114</v>
      </c>
      <c r="I25" s="16">
        <v>267</v>
      </c>
      <c r="J25" s="16">
        <v>356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356</v>
      </c>
      <c r="X25" s="40">
        <f t="shared" si="3"/>
        <v>328.66666666666669</v>
      </c>
      <c r="Y25" s="48">
        <f t="shared" si="4"/>
        <v>241.6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270</v>
      </c>
      <c r="F26" s="16">
        <v>348</v>
      </c>
      <c r="G26" s="16">
        <v>118</v>
      </c>
      <c r="H26" s="16">
        <v>101</v>
      </c>
      <c r="I26" s="16">
        <v>314</v>
      </c>
      <c r="J26" s="16">
        <v>329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299.5</v>
      </c>
      <c r="X26" s="40">
        <f t="shared" si="3"/>
        <v>315.25</v>
      </c>
      <c r="Y26" s="48">
        <f t="shared" si="4"/>
        <v>246.66666666666666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314</v>
      </c>
      <c r="F27" s="16">
        <v>261</v>
      </c>
      <c r="G27" s="16">
        <v>96</v>
      </c>
      <c r="H27" s="16">
        <v>124</v>
      </c>
      <c r="I27" s="16">
        <v>272</v>
      </c>
      <c r="J27" s="16">
        <v>279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296.5</v>
      </c>
      <c r="X27" s="40">
        <f t="shared" si="3"/>
        <v>281.5</v>
      </c>
      <c r="Y27" s="48">
        <f t="shared" si="4"/>
        <v>224.33333333333334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239</v>
      </c>
      <c r="F28" s="16">
        <v>166</v>
      </c>
      <c r="G28" s="16">
        <v>92</v>
      </c>
      <c r="H28" s="16">
        <v>82</v>
      </c>
      <c r="I28" s="16">
        <v>229</v>
      </c>
      <c r="J28" s="16">
        <v>223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231</v>
      </c>
      <c r="X28" s="40">
        <f t="shared" si="3"/>
        <v>214.25</v>
      </c>
      <c r="Y28" s="48">
        <f t="shared" si="4"/>
        <v>171.83333333333334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168</v>
      </c>
      <c r="F29" s="16">
        <v>120</v>
      </c>
      <c r="G29" s="16">
        <v>97</v>
      </c>
      <c r="H29" s="16">
        <v>96</v>
      </c>
      <c r="I29" s="16">
        <v>146</v>
      </c>
      <c r="J29" s="16">
        <v>144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156</v>
      </c>
      <c r="X29" s="40">
        <f t="shared" si="3"/>
        <v>144.5</v>
      </c>
      <c r="Y29" s="48">
        <f t="shared" si="4"/>
        <v>128.5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121</v>
      </c>
      <c r="F30" s="16">
        <v>71</v>
      </c>
      <c r="G30" s="16">
        <v>96</v>
      </c>
      <c r="H30" s="16">
        <v>85</v>
      </c>
      <c r="I30" s="16">
        <v>107</v>
      </c>
      <c r="J30" s="16">
        <v>133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127</v>
      </c>
      <c r="X30" s="40">
        <f t="shared" si="3"/>
        <v>108</v>
      </c>
      <c r="Y30" s="48">
        <f t="shared" si="4"/>
        <v>102.16666666666667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186</v>
      </c>
      <c r="F31" s="16">
        <v>129</v>
      </c>
      <c r="G31" s="16">
        <v>80</v>
      </c>
      <c r="H31" s="16">
        <v>127</v>
      </c>
      <c r="I31" s="16">
        <v>150</v>
      </c>
      <c r="J31" s="16">
        <v>185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185.5</v>
      </c>
      <c r="X31" s="40">
        <f t="shared" si="3"/>
        <v>162.5</v>
      </c>
      <c r="Y31" s="48">
        <f t="shared" si="4"/>
        <v>142.83333333333334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147</v>
      </c>
      <c r="F32" s="16">
        <v>81</v>
      </c>
      <c r="G32" s="16">
        <v>92</v>
      </c>
      <c r="H32" s="16">
        <v>102</v>
      </c>
      <c r="I32" s="16">
        <v>167</v>
      </c>
      <c r="J32" s="16">
        <v>185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166</v>
      </c>
      <c r="X32" s="40">
        <f t="shared" si="3"/>
        <v>145</v>
      </c>
      <c r="Y32" s="48">
        <f t="shared" si="4"/>
        <v>129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110</v>
      </c>
      <c r="F33" s="17">
        <v>44</v>
      </c>
      <c r="G33" s="17">
        <v>67</v>
      </c>
      <c r="H33" s="17">
        <v>32</v>
      </c>
      <c r="I33" s="17">
        <v>102</v>
      </c>
      <c r="J33" s="17">
        <v>104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107</v>
      </c>
      <c r="X33" s="7">
        <f t="shared" si="3"/>
        <v>90</v>
      </c>
      <c r="Y33" s="49">
        <f t="shared" si="4"/>
        <v>76.5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823</v>
      </c>
      <c r="F35" s="8">
        <f t="shared" si="7"/>
        <v>4049</v>
      </c>
      <c r="G35" s="8">
        <f t="shared" si="7"/>
        <v>1590</v>
      </c>
      <c r="H35" s="8">
        <f t="shared" si="7"/>
        <v>1188</v>
      </c>
      <c r="I35" s="8">
        <f t="shared" si="7"/>
        <v>3958</v>
      </c>
      <c r="J35" s="8">
        <f t="shared" si="7"/>
        <v>4142</v>
      </c>
      <c r="K35" s="8">
        <f t="shared" si="7"/>
        <v>0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4138</v>
      </c>
      <c r="X35" s="9">
        <f t="shared" si="7"/>
        <v>4053.6666666666665</v>
      </c>
      <c r="Y35" s="50">
        <f t="shared" si="7"/>
        <v>3021.4333333333334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1298</v>
      </c>
      <c r="F36" s="10">
        <f t="shared" si="9"/>
        <v>4788</v>
      </c>
      <c r="G36" s="10">
        <f t="shared" si="9"/>
        <v>2029</v>
      </c>
      <c r="H36" s="10">
        <f t="shared" si="9"/>
        <v>1580</v>
      </c>
      <c r="I36" s="10">
        <f t="shared" si="9"/>
        <v>4745</v>
      </c>
      <c r="J36" s="10">
        <f t="shared" si="9"/>
        <v>5069</v>
      </c>
      <c r="K36" s="10">
        <f t="shared" si="9"/>
        <v>0</v>
      </c>
      <c r="L36" s="10">
        <f t="shared" si="9"/>
        <v>0</v>
      </c>
      <c r="M36" s="10">
        <f t="shared" si="9"/>
        <v>0</v>
      </c>
      <c r="N36" s="10">
        <f t="shared" si="9"/>
        <v>0</v>
      </c>
      <c r="O36" s="10">
        <f t="shared" si="9"/>
        <v>0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5071.5</v>
      </c>
      <c r="X36" s="11">
        <f t="shared" si="9"/>
        <v>4891.3333333333339</v>
      </c>
      <c r="Y36" s="51">
        <f t="shared" si="9"/>
        <v>3698.5333333333333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1555</v>
      </c>
      <c r="F37" s="10">
        <f t="shared" si="11"/>
        <v>4913</v>
      </c>
      <c r="G37" s="10">
        <f t="shared" si="11"/>
        <v>2188</v>
      </c>
      <c r="H37" s="10">
        <f t="shared" si="11"/>
        <v>1714</v>
      </c>
      <c r="I37" s="10">
        <f t="shared" si="11"/>
        <v>5014</v>
      </c>
      <c r="J37" s="10">
        <f t="shared" si="11"/>
        <v>5358</v>
      </c>
      <c r="K37" s="10">
        <f t="shared" si="11"/>
        <v>0</v>
      </c>
      <c r="L37" s="10">
        <f t="shared" si="11"/>
        <v>0</v>
      </c>
      <c r="M37" s="10">
        <f t="shared" si="11"/>
        <v>0</v>
      </c>
      <c r="N37" s="10">
        <f t="shared" si="11"/>
        <v>0</v>
      </c>
      <c r="O37" s="10">
        <f t="shared" si="11"/>
        <v>0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5344.5</v>
      </c>
      <c r="X37" s="11">
        <f t="shared" si="11"/>
        <v>5126.3333333333339</v>
      </c>
      <c r="Y37" s="51">
        <f t="shared" si="11"/>
        <v>3904.0333333333333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1555</v>
      </c>
      <c r="F38" s="10">
        <f t="shared" si="13"/>
        <v>5734</v>
      </c>
      <c r="G38" s="10">
        <f t="shared" si="13"/>
        <v>2734</v>
      </c>
      <c r="H38" s="10">
        <f t="shared" si="13"/>
        <v>2036</v>
      </c>
      <c r="I38" s="10">
        <f t="shared" si="13"/>
        <v>5733</v>
      </c>
      <c r="J38" s="10">
        <f t="shared" si="13"/>
        <v>6174</v>
      </c>
      <c r="K38" s="10">
        <f t="shared" si="13"/>
        <v>562</v>
      </c>
      <c r="L38" s="10">
        <f t="shared" si="13"/>
        <v>0</v>
      </c>
      <c r="M38" s="10">
        <f t="shared" si="13"/>
        <v>0</v>
      </c>
      <c r="N38" s="10">
        <f t="shared" si="13"/>
        <v>0</v>
      </c>
      <c r="O38" s="10">
        <f t="shared" si="13"/>
        <v>0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6190.5</v>
      </c>
      <c r="X38" s="11">
        <f t="shared" si="13"/>
        <v>5932.8333333333339</v>
      </c>
      <c r="Y38" s="51">
        <f t="shared" si="13"/>
        <v>4574.8999999999996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1368</v>
      </c>
      <c r="G39" s="10">
        <f t="shared" si="15"/>
        <v>507</v>
      </c>
      <c r="H39" s="10">
        <f t="shared" si="15"/>
        <v>262</v>
      </c>
      <c r="I39" s="10">
        <f t="shared" si="15"/>
        <v>1297</v>
      </c>
      <c r="J39" s="10">
        <f t="shared" si="15"/>
        <v>1368</v>
      </c>
      <c r="K39" s="10">
        <f t="shared" si="15"/>
        <v>0</v>
      </c>
      <c r="L39" s="10">
        <f t="shared" si="15"/>
        <v>0</v>
      </c>
      <c r="M39" s="10">
        <f t="shared" si="15"/>
        <v>0</v>
      </c>
      <c r="N39" s="10">
        <f t="shared" si="15"/>
        <v>0</v>
      </c>
      <c r="O39" s="10">
        <f t="shared" si="15"/>
        <v>0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1368</v>
      </c>
      <c r="X39" s="11">
        <f t="shared" si="15"/>
        <v>1344.3333333333333</v>
      </c>
      <c r="Y39" s="51">
        <f t="shared" si="15"/>
        <v>960.40000000000009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823</v>
      </c>
      <c r="F40" s="12">
        <f t="shared" si="17"/>
        <v>775</v>
      </c>
      <c r="G40" s="12">
        <f t="shared" si="17"/>
        <v>306</v>
      </c>
      <c r="H40" s="12">
        <f t="shared" si="17"/>
        <v>307</v>
      </c>
      <c r="I40" s="12">
        <f t="shared" si="17"/>
        <v>815</v>
      </c>
      <c r="J40" s="12">
        <f t="shared" si="17"/>
        <v>831</v>
      </c>
      <c r="K40" s="12">
        <f t="shared" si="17"/>
        <v>0</v>
      </c>
      <c r="L40" s="12">
        <f t="shared" si="17"/>
        <v>0</v>
      </c>
      <c r="M40" s="12">
        <f t="shared" si="17"/>
        <v>0</v>
      </c>
      <c r="N40" s="12">
        <f t="shared" si="17"/>
        <v>0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827</v>
      </c>
      <c r="X40" s="13">
        <f t="shared" si="17"/>
        <v>811</v>
      </c>
      <c r="Y40" s="52">
        <f t="shared" si="17"/>
        <v>642.83333333333337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Cover'!D33</f>
        <v>Third Way (S)</v>
      </c>
      <c r="C5" s="233"/>
      <c r="D5" s="43" t="s">
        <v>2</v>
      </c>
      <c r="E5" s="233" t="str">
        <f>'Front Cover'!H33</f>
        <v>King Weston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2</v>
      </c>
      <c r="H10" s="15">
        <v>0</v>
      </c>
      <c r="I10" s="15">
        <v>2</v>
      </c>
      <c r="J10" s="15">
        <v>0</v>
      </c>
      <c r="K10" s="16">
        <v>1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0.5</v>
      </c>
      <c r="X10" s="40">
        <f>IFERROR(AVERAGE(I10:M10,B10:F10,P10:T10),0)</f>
        <v>0.75</v>
      </c>
      <c r="Y10" s="47">
        <f>IFERROR(AVERAGE(B10:V10),0)</f>
        <v>0.83333333333333337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</v>
      </c>
      <c r="G11" s="16">
        <v>1</v>
      </c>
      <c r="H11" s="16">
        <v>0</v>
      </c>
      <c r="I11" s="16">
        <v>1</v>
      </c>
      <c r="J11" s="16">
        <v>1</v>
      </c>
      <c r="K11" s="16">
        <v>0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0.5</v>
      </c>
      <c r="X11" s="40">
        <f t="shared" ref="X11:X33" si="2">IFERROR(AVERAGE(I11:M11,B11:F11,P11:T11),0)</f>
        <v>0.75</v>
      </c>
      <c r="Y11" s="48">
        <f t="shared" ref="Y11:Y33" si="3">IFERROR(AVERAGE(B11:V11),0)</f>
        <v>0.66666666666666663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2</v>
      </c>
      <c r="G12" s="16">
        <v>0</v>
      </c>
      <c r="H12" s="16">
        <v>0</v>
      </c>
      <c r="I12" s="16">
        <v>0</v>
      </c>
      <c r="J12" s="16">
        <v>1</v>
      </c>
      <c r="K12" s="16">
        <v>1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1</v>
      </c>
      <c r="X12" s="40">
        <f t="shared" si="2"/>
        <v>1</v>
      </c>
      <c r="Y12" s="48">
        <f t="shared" si="3"/>
        <v>0.66666666666666663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3</v>
      </c>
      <c r="G13" s="16">
        <v>0</v>
      </c>
      <c r="H13" s="16">
        <v>0</v>
      </c>
      <c r="I13" s="16">
        <v>1</v>
      </c>
      <c r="J13" s="16">
        <v>2</v>
      </c>
      <c r="K13" s="16">
        <v>0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1</v>
      </c>
      <c r="X13" s="40">
        <f t="shared" si="2"/>
        <v>1.5</v>
      </c>
      <c r="Y13" s="48">
        <f t="shared" si="3"/>
        <v>1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6</v>
      </c>
      <c r="G14" s="16">
        <v>4</v>
      </c>
      <c r="H14" s="16">
        <v>0</v>
      </c>
      <c r="I14" s="16">
        <v>1</v>
      </c>
      <c r="J14" s="16">
        <v>8</v>
      </c>
      <c r="K14" s="16">
        <v>4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6</v>
      </c>
      <c r="X14" s="40">
        <f t="shared" si="2"/>
        <v>4.75</v>
      </c>
      <c r="Y14" s="48">
        <f t="shared" si="3"/>
        <v>3.8333333333333335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5</v>
      </c>
      <c r="G15" s="16">
        <v>3</v>
      </c>
      <c r="H15" s="16">
        <v>1</v>
      </c>
      <c r="I15" s="16">
        <v>5</v>
      </c>
      <c r="J15" s="16">
        <v>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5</v>
      </c>
      <c r="X15" s="40">
        <f t="shared" si="2"/>
        <v>5</v>
      </c>
      <c r="Y15" s="48">
        <f t="shared" si="3"/>
        <v>3.8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13</v>
      </c>
      <c r="G16" s="16">
        <v>1</v>
      </c>
      <c r="H16" s="16">
        <v>1</v>
      </c>
      <c r="I16" s="16">
        <v>11</v>
      </c>
      <c r="J16" s="16">
        <v>6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6</v>
      </c>
      <c r="X16" s="40">
        <f t="shared" si="2"/>
        <v>10</v>
      </c>
      <c r="Y16" s="48">
        <f t="shared" si="3"/>
        <v>6.4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24</v>
      </c>
      <c r="G17" s="16">
        <v>8</v>
      </c>
      <c r="H17" s="16">
        <v>0</v>
      </c>
      <c r="I17" s="16">
        <v>36</v>
      </c>
      <c r="J17" s="16">
        <v>21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21</v>
      </c>
      <c r="X17" s="40">
        <f t="shared" si="2"/>
        <v>27</v>
      </c>
      <c r="Y17" s="48">
        <f t="shared" si="3"/>
        <v>17.8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37</v>
      </c>
      <c r="G18" s="16">
        <v>12</v>
      </c>
      <c r="H18" s="16">
        <v>0</v>
      </c>
      <c r="I18" s="16">
        <v>22</v>
      </c>
      <c r="J18" s="16">
        <v>42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42</v>
      </c>
      <c r="X18" s="40">
        <f t="shared" si="2"/>
        <v>33.666666666666664</v>
      </c>
      <c r="Y18" s="48">
        <f t="shared" si="3"/>
        <v>22.6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37</v>
      </c>
      <c r="G19" s="16">
        <v>6</v>
      </c>
      <c r="H19" s="16">
        <v>2</v>
      </c>
      <c r="I19" s="16">
        <v>33</v>
      </c>
      <c r="J19" s="16">
        <v>43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43</v>
      </c>
      <c r="X19" s="40">
        <f t="shared" si="2"/>
        <v>37.666666666666664</v>
      </c>
      <c r="Y19" s="48">
        <f t="shared" si="3"/>
        <v>24.2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49</v>
      </c>
      <c r="G20" s="16">
        <v>13</v>
      </c>
      <c r="H20" s="16">
        <v>2</v>
      </c>
      <c r="I20" s="16">
        <v>38</v>
      </c>
      <c r="J20" s="16">
        <v>48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48</v>
      </c>
      <c r="X20" s="40">
        <f t="shared" si="2"/>
        <v>45</v>
      </c>
      <c r="Y20" s="48">
        <f t="shared" si="3"/>
        <v>30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57</v>
      </c>
      <c r="G21" s="16">
        <v>20</v>
      </c>
      <c r="H21" s="16">
        <v>4</v>
      </c>
      <c r="I21" s="16">
        <v>55</v>
      </c>
      <c r="J21" s="16">
        <v>45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45</v>
      </c>
      <c r="X21" s="40">
        <f t="shared" si="2"/>
        <v>52.333333333333336</v>
      </c>
      <c r="Y21" s="48">
        <f t="shared" si="3"/>
        <v>36.200000000000003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57</v>
      </c>
      <c r="G22" s="16">
        <v>16</v>
      </c>
      <c r="H22" s="16">
        <v>8</v>
      </c>
      <c r="I22" s="16">
        <v>59</v>
      </c>
      <c r="J22" s="16">
        <v>55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55</v>
      </c>
      <c r="X22" s="40">
        <f t="shared" si="2"/>
        <v>57</v>
      </c>
      <c r="Y22" s="48">
        <f t="shared" si="3"/>
        <v>39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57</v>
      </c>
      <c r="G23" s="16">
        <v>17</v>
      </c>
      <c r="H23" s="16">
        <v>9</v>
      </c>
      <c r="I23" s="16">
        <v>51</v>
      </c>
      <c r="J23" s="16">
        <v>43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43</v>
      </c>
      <c r="X23" s="40">
        <f t="shared" si="2"/>
        <v>50.333333333333336</v>
      </c>
      <c r="Y23" s="48">
        <f t="shared" si="3"/>
        <v>35.4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56</v>
      </c>
      <c r="G24" s="16">
        <v>9</v>
      </c>
      <c r="H24" s="16">
        <v>12</v>
      </c>
      <c r="I24" s="16">
        <v>62</v>
      </c>
      <c r="J24" s="16">
        <v>56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56</v>
      </c>
      <c r="X24" s="40">
        <f t="shared" si="2"/>
        <v>58</v>
      </c>
      <c r="Y24" s="48">
        <f t="shared" si="3"/>
        <v>39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59</v>
      </c>
      <c r="G25" s="16">
        <v>2</v>
      </c>
      <c r="H25" s="16">
        <v>6</v>
      </c>
      <c r="I25" s="16">
        <v>55</v>
      </c>
      <c r="J25" s="16">
        <v>52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52</v>
      </c>
      <c r="X25" s="40">
        <f t="shared" si="2"/>
        <v>55.333333333333336</v>
      </c>
      <c r="Y25" s="48">
        <f t="shared" si="3"/>
        <v>34.799999999999997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51</v>
      </c>
      <c r="F26" s="16">
        <v>39</v>
      </c>
      <c r="G26" s="16">
        <v>15</v>
      </c>
      <c r="H26" s="16">
        <v>4</v>
      </c>
      <c r="I26" s="16">
        <v>41</v>
      </c>
      <c r="J26" s="16">
        <v>47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49</v>
      </c>
      <c r="X26" s="40">
        <f t="shared" si="2"/>
        <v>44.5</v>
      </c>
      <c r="Y26" s="48">
        <f t="shared" si="3"/>
        <v>32.833333333333336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25</v>
      </c>
      <c r="F27" s="16">
        <v>17</v>
      </c>
      <c r="G27" s="16">
        <v>5</v>
      </c>
      <c r="H27" s="16">
        <v>3</v>
      </c>
      <c r="I27" s="16">
        <v>21</v>
      </c>
      <c r="J27" s="16">
        <v>29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27</v>
      </c>
      <c r="X27" s="40">
        <f t="shared" si="2"/>
        <v>23</v>
      </c>
      <c r="Y27" s="48">
        <f t="shared" si="3"/>
        <v>16.666666666666668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13</v>
      </c>
      <c r="F28" s="16">
        <v>8</v>
      </c>
      <c r="G28" s="16">
        <v>8</v>
      </c>
      <c r="H28" s="16">
        <v>7</v>
      </c>
      <c r="I28" s="16">
        <v>13</v>
      </c>
      <c r="J28" s="16">
        <v>11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12</v>
      </c>
      <c r="X28" s="40">
        <f t="shared" si="2"/>
        <v>11.25</v>
      </c>
      <c r="Y28" s="48">
        <f t="shared" si="3"/>
        <v>10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5</v>
      </c>
      <c r="F29" s="16">
        <v>9</v>
      </c>
      <c r="G29" s="16">
        <v>5</v>
      </c>
      <c r="H29" s="16">
        <v>3</v>
      </c>
      <c r="I29" s="16">
        <v>10</v>
      </c>
      <c r="J29" s="16">
        <v>8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6.5</v>
      </c>
      <c r="X29" s="40">
        <f t="shared" si="2"/>
        <v>8</v>
      </c>
      <c r="Y29" s="48">
        <f t="shared" si="3"/>
        <v>6.666666666666667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3</v>
      </c>
      <c r="F30" s="16">
        <v>7</v>
      </c>
      <c r="G30" s="16">
        <v>3</v>
      </c>
      <c r="H30" s="16">
        <v>1</v>
      </c>
      <c r="I30" s="16">
        <v>6</v>
      </c>
      <c r="J30" s="16">
        <v>6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4.5</v>
      </c>
      <c r="X30" s="40">
        <f t="shared" si="2"/>
        <v>5.5</v>
      </c>
      <c r="Y30" s="48">
        <f t="shared" si="3"/>
        <v>4.333333333333333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3</v>
      </c>
      <c r="G31" s="16">
        <v>0</v>
      </c>
      <c r="H31" s="16">
        <v>0</v>
      </c>
      <c r="I31" s="16">
        <v>1</v>
      </c>
      <c r="J31" s="16">
        <v>2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</v>
      </c>
      <c r="X31" s="40">
        <f t="shared" si="2"/>
        <v>1.5</v>
      </c>
      <c r="Y31" s="48">
        <f t="shared" si="3"/>
        <v>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4</v>
      </c>
      <c r="F32" s="16">
        <v>8</v>
      </c>
      <c r="G32" s="16">
        <v>0</v>
      </c>
      <c r="H32" s="16">
        <v>5</v>
      </c>
      <c r="I32" s="16">
        <v>3</v>
      </c>
      <c r="J32" s="16">
        <v>1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2.5</v>
      </c>
      <c r="X32" s="40">
        <f t="shared" si="2"/>
        <v>4</v>
      </c>
      <c r="Y32" s="48">
        <f t="shared" si="3"/>
        <v>3.5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2</v>
      </c>
      <c r="F33" s="17">
        <v>3</v>
      </c>
      <c r="G33" s="17">
        <v>0</v>
      </c>
      <c r="H33" s="17">
        <v>1</v>
      </c>
      <c r="I33" s="17">
        <v>0</v>
      </c>
      <c r="J33" s="17">
        <v>4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3</v>
      </c>
      <c r="X33" s="7">
        <f t="shared" si="2"/>
        <v>2.25</v>
      </c>
      <c r="Y33" s="49">
        <f t="shared" si="3"/>
        <v>1.6666666666666667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89</v>
      </c>
      <c r="F35" s="8">
        <f t="shared" si="4"/>
        <v>497</v>
      </c>
      <c r="G35" s="8">
        <f t="shared" si="4"/>
        <v>131</v>
      </c>
      <c r="H35" s="8">
        <f t="shared" si="4"/>
        <v>57</v>
      </c>
      <c r="I35" s="8">
        <f t="shared" si="4"/>
        <v>486</v>
      </c>
      <c r="J35" s="8">
        <f t="shared" si="4"/>
        <v>492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493</v>
      </c>
      <c r="X35" s="9">
        <f t="shared" si="4"/>
        <v>495.08333333333331</v>
      </c>
      <c r="Y35" s="50">
        <f t="shared" si="4"/>
        <v>338.5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97</v>
      </c>
      <c r="F36" s="10">
        <f t="shared" si="5"/>
        <v>529</v>
      </c>
      <c r="G36" s="10">
        <f t="shared" si="5"/>
        <v>140</v>
      </c>
      <c r="H36" s="10">
        <f t="shared" si="5"/>
        <v>62</v>
      </c>
      <c r="I36" s="10">
        <f t="shared" si="5"/>
        <v>514</v>
      </c>
      <c r="J36" s="10">
        <f t="shared" si="5"/>
        <v>514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511</v>
      </c>
      <c r="X36" s="11">
        <f t="shared" si="5"/>
        <v>520.08333333333326</v>
      </c>
      <c r="Y36" s="51">
        <f t="shared" si="5"/>
        <v>356.9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103</v>
      </c>
      <c r="F37" s="10">
        <f t="shared" si="6"/>
        <v>540</v>
      </c>
      <c r="G37" s="10">
        <f t="shared" si="6"/>
        <v>140</v>
      </c>
      <c r="H37" s="10">
        <f t="shared" si="6"/>
        <v>68</v>
      </c>
      <c r="I37" s="10">
        <f t="shared" si="6"/>
        <v>517</v>
      </c>
      <c r="J37" s="10">
        <f t="shared" si="6"/>
        <v>519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516.5</v>
      </c>
      <c r="X37" s="11">
        <f t="shared" si="6"/>
        <v>526.33333333333326</v>
      </c>
      <c r="Y37" s="51">
        <f t="shared" si="6"/>
        <v>362.06666666666666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103</v>
      </c>
      <c r="F38" s="10">
        <f t="shared" si="7"/>
        <v>557</v>
      </c>
      <c r="G38" s="10">
        <f t="shared" si="7"/>
        <v>150</v>
      </c>
      <c r="H38" s="10">
        <f t="shared" si="7"/>
        <v>69</v>
      </c>
      <c r="I38" s="10">
        <f t="shared" si="7"/>
        <v>527</v>
      </c>
      <c r="J38" s="10">
        <f t="shared" si="7"/>
        <v>536</v>
      </c>
      <c r="K38" s="10">
        <f t="shared" si="7"/>
        <v>6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530.5</v>
      </c>
      <c r="X38" s="11">
        <f t="shared" si="7"/>
        <v>540.08333333333326</v>
      </c>
      <c r="Y38" s="51">
        <f t="shared" si="7"/>
        <v>372.86666666666667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98</v>
      </c>
      <c r="G39" s="10">
        <f t="shared" si="8"/>
        <v>26</v>
      </c>
      <c r="H39" s="10">
        <f t="shared" si="8"/>
        <v>2</v>
      </c>
      <c r="I39" s="10">
        <f t="shared" si="8"/>
        <v>91</v>
      </c>
      <c r="J39" s="10">
        <f t="shared" si="8"/>
        <v>106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106</v>
      </c>
      <c r="X39" s="11">
        <f t="shared" si="8"/>
        <v>98.333333333333329</v>
      </c>
      <c r="Y39" s="51">
        <f t="shared" si="8"/>
        <v>64.600000000000009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89</v>
      </c>
      <c r="F40" s="12">
        <f t="shared" si="9"/>
        <v>64</v>
      </c>
      <c r="G40" s="12">
        <f t="shared" si="9"/>
        <v>28</v>
      </c>
      <c r="H40" s="12">
        <f t="shared" si="9"/>
        <v>14</v>
      </c>
      <c r="I40" s="12">
        <f t="shared" si="9"/>
        <v>75</v>
      </c>
      <c r="J40" s="12">
        <f t="shared" si="9"/>
        <v>87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88</v>
      </c>
      <c r="X40" s="13">
        <f t="shared" si="9"/>
        <v>78.75</v>
      </c>
      <c r="Y40" s="52">
        <f t="shared" si="9"/>
        <v>59.5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Cover'!D33</f>
        <v>Third Way (S)</v>
      </c>
      <c r="C5" s="233"/>
      <c r="D5" s="43" t="s">
        <v>2</v>
      </c>
      <c r="E5" s="233" t="str">
        <f>'Front Cover'!H33</f>
        <v>King Weston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12</v>
      </c>
      <c r="G10" s="15">
        <v>13</v>
      </c>
      <c r="H10" s="15">
        <v>3</v>
      </c>
      <c r="I10" s="15">
        <v>10</v>
      </c>
      <c r="J10" s="15">
        <v>9</v>
      </c>
      <c r="K10" s="16">
        <v>13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11</v>
      </c>
      <c r="X10" s="40">
        <f>IFERROR(AVERAGE(I10:M10,B10:F10,P10:T10),0)</f>
        <v>11</v>
      </c>
      <c r="Y10" s="47">
        <f>IFERROR(AVERAGE(B10:V10),0)</f>
        <v>10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10</v>
      </c>
      <c r="G11" s="16">
        <v>10</v>
      </c>
      <c r="H11" s="16">
        <v>4</v>
      </c>
      <c r="I11" s="16">
        <v>5</v>
      </c>
      <c r="J11" s="16">
        <v>11</v>
      </c>
      <c r="K11" s="16">
        <v>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8</v>
      </c>
      <c r="X11" s="40">
        <f t="shared" ref="X11:X33" si="2">IFERROR(AVERAGE(I11:M11,B11:F11,P11:T11),0)</f>
        <v>7.75</v>
      </c>
      <c r="Y11" s="48">
        <f t="shared" ref="Y11:Y33" si="3">IFERROR(AVERAGE(B11:V11),0)</f>
        <v>7.5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9</v>
      </c>
      <c r="G12" s="16">
        <v>8</v>
      </c>
      <c r="H12" s="16">
        <v>9</v>
      </c>
      <c r="I12" s="16">
        <v>5</v>
      </c>
      <c r="J12" s="16">
        <v>11</v>
      </c>
      <c r="K12" s="16">
        <v>11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11</v>
      </c>
      <c r="X12" s="40">
        <f t="shared" si="2"/>
        <v>9</v>
      </c>
      <c r="Y12" s="48">
        <f t="shared" si="3"/>
        <v>8.8333333333333339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9</v>
      </c>
      <c r="G13" s="16">
        <v>6</v>
      </c>
      <c r="H13" s="16">
        <v>5</v>
      </c>
      <c r="I13" s="16">
        <v>4</v>
      </c>
      <c r="J13" s="16">
        <v>12</v>
      </c>
      <c r="K13" s="16">
        <v>10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11</v>
      </c>
      <c r="X13" s="40">
        <f t="shared" si="2"/>
        <v>8.75</v>
      </c>
      <c r="Y13" s="48">
        <f t="shared" si="3"/>
        <v>7.666666666666667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10</v>
      </c>
      <c r="G14" s="16">
        <v>8</v>
      </c>
      <c r="H14" s="16">
        <v>8</v>
      </c>
      <c r="I14" s="16">
        <v>8</v>
      </c>
      <c r="J14" s="16">
        <v>9</v>
      </c>
      <c r="K14" s="16">
        <v>12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10.5</v>
      </c>
      <c r="X14" s="40">
        <f t="shared" si="2"/>
        <v>9.75</v>
      </c>
      <c r="Y14" s="48">
        <f t="shared" si="3"/>
        <v>9.1666666666666661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6</v>
      </c>
      <c r="G15" s="16">
        <v>5</v>
      </c>
      <c r="H15" s="16">
        <v>3</v>
      </c>
      <c r="I15" s="16">
        <v>11</v>
      </c>
      <c r="J15" s="16">
        <v>10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10</v>
      </c>
      <c r="X15" s="40">
        <f t="shared" si="2"/>
        <v>9</v>
      </c>
      <c r="Y15" s="48">
        <f t="shared" si="3"/>
        <v>7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17</v>
      </c>
      <c r="G16" s="16">
        <v>10</v>
      </c>
      <c r="H16" s="16">
        <v>2</v>
      </c>
      <c r="I16" s="16">
        <v>20</v>
      </c>
      <c r="J16" s="16">
        <v>12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12</v>
      </c>
      <c r="X16" s="40">
        <f t="shared" si="2"/>
        <v>16.333333333333332</v>
      </c>
      <c r="Y16" s="48">
        <f t="shared" si="3"/>
        <v>12.2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37</v>
      </c>
      <c r="G17" s="16">
        <v>7</v>
      </c>
      <c r="H17" s="16">
        <v>7</v>
      </c>
      <c r="I17" s="16">
        <v>34</v>
      </c>
      <c r="J17" s="16">
        <v>29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29</v>
      </c>
      <c r="X17" s="40">
        <f t="shared" si="2"/>
        <v>33.333333333333336</v>
      </c>
      <c r="Y17" s="48">
        <f t="shared" si="3"/>
        <v>22.8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36</v>
      </c>
      <c r="G18" s="16">
        <v>27</v>
      </c>
      <c r="H18" s="16">
        <v>11</v>
      </c>
      <c r="I18" s="16">
        <v>34</v>
      </c>
      <c r="J18" s="16">
        <v>52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52</v>
      </c>
      <c r="X18" s="40">
        <f t="shared" si="2"/>
        <v>40.666666666666664</v>
      </c>
      <c r="Y18" s="48">
        <f t="shared" si="3"/>
        <v>32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32</v>
      </c>
      <c r="G19" s="16">
        <v>20</v>
      </c>
      <c r="H19" s="16">
        <v>12</v>
      </c>
      <c r="I19" s="16">
        <v>58</v>
      </c>
      <c r="J19" s="16">
        <v>53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53</v>
      </c>
      <c r="X19" s="40">
        <f t="shared" si="2"/>
        <v>47.666666666666664</v>
      </c>
      <c r="Y19" s="48">
        <f t="shared" si="3"/>
        <v>35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68</v>
      </c>
      <c r="G20" s="16">
        <v>23</v>
      </c>
      <c r="H20" s="16">
        <v>19</v>
      </c>
      <c r="I20" s="16">
        <v>60</v>
      </c>
      <c r="J20" s="16">
        <v>74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74</v>
      </c>
      <c r="X20" s="40">
        <f t="shared" si="2"/>
        <v>67.333333333333329</v>
      </c>
      <c r="Y20" s="48">
        <f t="shared" si="3"/>
        <v>48.8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63</v>
      </c>
      <c r="G21" s="16">
        <v>36</v>
      </c>
      <c r="H21" s="16">
        <v>21</v>
      </c>
      <c r="I21" s="16">
        <v>67</v>
      </c>
      <c r="J21" s="16">
        <v>75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75</v>
      </c>
      <c r="X21" s="40">
        <f t="shared" si="2"/>
        <v>68.333333333333329</v>
      </c>
      <c r="Y21" s="48">
        <f t="shared" si="3"/>
        <v>52.4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59</v>
      </c>
      <c r="G22" s="16">
        <v>25</v>
      </c>
      <c r="H22" s="16">
        <v>20</v>
      </c>
      <c r="I22" s="16">
        <v>61</v>
      </c>
      <c r="J22" s="16">
        <v>62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62</v>
      </c>
      <c r="X22" s="40">
        <f t="shared" si="2"/>
        <v>60.666666666666664</v>
      </c>
      <c r="Y22" s="48">
        <f t="shared" si="3"/>
        <v>45.4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75</v>
      </c>
      <c r="G23" s="16">
        <v>17</v>
      </c>
      <c r="H23" s="16">
        <v>26</v>
      </c>
      <c r="I23" s="16">
        <v>49</v>
      </c>
      <c r="J23" s="16">
        <v>57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57</v>
      </c>
      <c r="X23" s="40">
        <f t="shared" si="2"/>
        <v>60.333333333333336</v>
      </c>
      <c r="Y23" s="48">
        <f t="shared" si="3"/>
        <v>44.8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80</v>
      </c>
      <c r="G24" s="16">
        <v>20</v>
      </c>
      <c r="H24" s="16">
        <v>16</v>
      </c>
      <c r="I24" s="16">
        <v>72</v>
      </c>
      <c r="J24" s="16">
        <v>49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49</v>
      </c>
      <c r="X24" s="40">
        <f t="shared" si="2"/>
        <v>67</v>
      </c>
      <c r="Y24" s="48">
        <f t="shared" si="3"/>
        <v>47.4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57</v>
      </c>
      <c r="G25" s="16">
        <v>19</v>
      </c>
      <c r="H25" s="16">
        <v>18</v>
      </c>
      <c r="I25" s="16">
        <v>65</v>
      </c>
      <c r="J25" s="16">
        <v>57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57</v>
      </c>
      <c r="X25" s="40">
        <f t="shared" si="2"/>
        <v>59.666666666666664</v>
      </c>
      <c r="Y25" s="48">
        <f t="shared" si="3"/>
        <v>43.2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55</v>
      </c>
      <c r="F26" s="16">
        <v>66</v>
      </c>
      <c r="G26" s="16">
        <v>12</v>
      </c>
      <c r="H26" s="16">
        <v>14</v>
      </c>
      <c r="I26" s="16">
        <v>53</v>
      </c>
      <c r="J26" s="16">
        <v>48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51.5</v>
      </c>
      <c r="X26" s="40">
        <f t="shared" si="2"/>
        <v>55.5</v>
      </c>
      <c r="Y26" s="48">
        <f t="shared" si="3"/>
        <v>41.333333333333336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26</v>
      </c>
      <c r="F27" s="16">
        <v>22</v>
      </c>
      <c r="G27" s="16">
        <v>9</v>
      </c>
      <c r="H27" s="16">
        <v>11</v>
      </c>
      <c r="I27" s="16">
        <v>38</v>
      </c>
      <c r="J27" s="16">
        <v>39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32.5</v>
      </c>
      <c r="X27" s="40">
        <f t="shared" si="2"/>
        <v>31.25</v>
      </c>
      <c r="Y27" s="48">
        <f t="shared" si="3"/>
        <v>24.166666666666668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26</v>
      </c>
      <c r="F28" s="16">
        <v>22</v>
      </c>
      <c r="G28" s="16">
        <v>8</v>
      </c>
      <c r="H28" s="16">
        <v>20</v>
      </c>
      <c r="I28" s="16">
        <v>22</v>
      </c>
      <c r="J28" s="16">
        <v>18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22</v>
      </c>
      <c r="X28" s="40">
        <f t="shared" si="2"/>
        <v>22</v>
      </c>
      <c r="Y28" s="48">
        <f t="shared" si="3"/>
        <v>19.333333333333332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10</v>
      </c>
      <c r="F29" s="16">
        <v>24</v>
      </c>
      <c r="G29" s="16">
        <v>12</v>
      </c>
      <c r="H29" s="16">
        <v>4</v>
      </c>
      <c r="I29" s="16">
        <v>21</v>
      </c>
      <c r="J29" s="16">
        <v>15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12.5</v>
      </c>
      <c r="X29" s="40">
        <f t="shared" si="2"/>
        <v>17.5</v>
      </c>
      <c r="Y29" s="48">
        <f t="shared" si="3"/>
        <v>14.333333333333334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9</v>
      </c>
      <c r="F30" s="16">
        <v>29</v>
      </c>
      <c r="G30" s="16">
        <v>17</v>
      </c>
      <c r="H30" s="16">
        <v>8</v>
      </c>
      <c r="I30" s="16">
        <v>11</v>
      </c>
      <c r="J30" s="16">
        <v>12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10.5</v>
      </c>
      <c r="X30" s="40">
        <f t="shared" si="2"/>
        <v>15.25</v>
      </c>
      <c r="Y30" s="48">
        <f t="shared" si="3"/>
        <v>14.333333333333334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16</v>
      </c>
      <c r="F31" s="16">
        <v>11</v>
      </c>
      <c r="G31" s="16">
        <v>6</v>
      </c>
      <c r="H31" s="16">
        <v>12</v>
      </c>
      <c r="I31" s="16">
        <v>15</v>
      </c>
      <c r="J31" s="16">
        <v>15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15.5</v>
      </c>
      <c r="X31" s="40">
        <f t="shared" si="2"/>
        <v>14.25</v>
      </c>
      <c r="Y31" s="48">
        <f t="shared" si="3"/>
        <v>12.5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21</v>
      </c>
      <c r="F32" s="16">
        <v>26</v>
      </c>
      <c r="G32" s="16">
        <v>4</v>
      </c>
      <c r="H32" s="16">
        <v>15</v>
      </c>
      <c r="I32" s="16">
        <v>17</v>
      </c>
      <c r="J32" s="16">
        <v>17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19</v>
      </c>
      <c r="X32" s="40">
        <f t="shared" si="2"/>
        <v>20.25</v>
      </c>
      <c r="Y32" s="48">
        <f t="shared" si="3"/>
        <v>16.666666666666668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10</v>
      </c>
      <c r="F33" s="17">
        <v>16</v>
      </c>
      <c r="G33" s="17">
        <v>3</v>
      </c>
      <c r="H33" s="17">
        <v>6</v>
      </c>
      <c r="I33" s="17">
        <v>14</v>
      </c>
      <c r="J33" s="17">
        <v>15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12.5</v>
      </c>
      <c r="X33" s="7">
        <f t="shared" si="2"/>
        <v>13.75</v>
      </c>
      <c r="Y33" s="49">
        <f t="shared" si="3"/>
        <v>10.666666666666666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107</v>
      </c>
      <c r="F35" s="8">
        <f t="shared" si="4"/>
        <v>617</v>
      </c>
      <c r="G35" s="8">
        <f t="shared" si="4"/>
        <v>223</v>
      </c>
      <c r="H35" s="8">
        <f t="shared" si="4"/>
        <v>195</v>
      </c>
      <c r="I35" s="8">
        <f t="shared" si="4"/>
        <v>613</v>
      </c>
      <c r="J35" s="8">
        <f t="shared" si="4"/>
        <v>613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614</v>
      </c>
      <c r="X35" s="9">
        <f t="shared" si="4"/>
        <v>613.75</v>
      </c>
      <c r="Y35" s="50">
        <f t="shared" si="4"/>
        <v>456.63333333333327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142</v>
      </c>
      <c r="F36" s="10">
        <f t="shared" si="5"/>
        <v>698</v>
      </c>
      <c r="G36" s="10">
        <f t="shared" si="5"/>
        <v>268</v>
      </c>
      <c r="H36" s="10">
        <f t="shared" si="5"/>
        <v>221</v>
      </c>
      <c r="I36" s="10">
        <f t="shared" si="5"/>
        <v>680</v>
      </c>
      <c r="J36" s="10">
        <f t="shared" si="5"/>
        <v>667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664.5</v>
      </c>
      <c r="X36" s="11">
        <f t="shared" si="5"/>
        <v>677.08333333333326</v>
      </c>
      <c r="Y36" s="51">
        <f t="shared" si="5"/>
        <v>509.99999999999994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173</v>
      </c>
      <c r="F37" s="10">
        <f t="shared" si="6"/>
        <v>740</v>
      </c>
      <c r="G37" s="10">
        <f t="shared" si="6"/>
        <v>275</v>
      </c>
      <c r="H37" s="10">
        <f t="shared" si="6"/>
        <v>242</v>
      </c>
      <c r="I37" s="10">
        <f t="shared" si="6"/>
        <v>711</v>
      </c>
      <c r="J37" s="10">
        <f t="shared" si="6"/>
        <v>699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696</v>
      </c>
      <c r="X37" s="11">
        <f t="shared" si="6"/>
        <v>711.08333333333326</v>
      </c>
      <c r="Y37" s="51">
        <f t="shared" si="6"/>
        <v>537.33333333333326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173</v>
      </c>
      <c r="F38" s="10">
        <f t="shared" si="7"/>
        <v>796</v>
      </c>
      <c r="G38" s="10">
        <f t="shared" si="7"/>
        <v>325</v>
      </c>
      <c r="H38" s="10">
        <f t="shared" si="7"/>
        <v>274</v>
      </c>
      <c r="I38" s="10">
        <f t="shared" si="7"/>
        <v>754</v>
      </c>
      <c r="J38" s="10">
        <f t="shared" si="7"/>
        <v>761</v>
      </c>
      <c r="K38" s="10">
        <f t="shared" si="7"/>
        <v>51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757.5</v>
      </c>
      <c r="X38" s="11">
        <f t="shared" si="7"/>
        <v>766.33333333333326</v>
      </c>
      <c r="Y38" s="51">
        <f t="shared" si="7"/>
        <v>587.5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105</v>
      </c>
      <c r="G39" s="10">
        <f t="shared" si="8"/>
        <v>54</v>
      </c>
      <c r="H39" s="10">
        <f t="shared" si="8"/>
        <v>30</v>
      </c>
      <c r="I39" s="10">
        <f t="shared" si="8"/>
        <v>126</v>
      </c>
      <c r="J39" s="10">
        <f t="shared" si="8"/>
        <v>134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134</v>
      </c>
      <c r="X39" s="11">
        <f t="shared" si="8"/>
        <v>121.66666666666666</v>
      </c>
      <c r="Y39" s="51">
        <f t="shared" si="8"/>
        <v>89.8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107</v>
      </c>
      <c r="F40" s="12">
        <f t="shared" si="9"/>
        <v>110</v>
      </c>
      <c r="G40" s="12">
        <f t="shared" si="9"/>
        <v>29</v>
      </c>
      <c r="H40" s="12">
        <f t="shared" si="9"/>
        <v>45</v>
      </c>
      <c r="I40" s="12">
        <f t="shared" si="9"/>
        <v>113</v>
      </c>
      <c r="J40" s="12">
        <f t="shared" si="9"/>
        <v>105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106</v>
      </c>
      <c r="X40" s="13">
        <f t="shared" si="9"/>
        <v>108.75</v>
      </c>
      <c r="Y40" s="52">
        <f t="shared" si="9"/>
        <v>84.833333333333329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Cover'!D33</f>
        <v>Third Way (S)</v>
      </c>
      <c r="C5" s="233"/>
      <c r="D5" s="43" t="s">
        <v>2</v>
      </c>
      <c r="E5" s="233" t="str">
        <f>'Front Cover'!H33</f>
        <v>King Weston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158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112</v>
      </c>
      <c r="G10" s="15">
        <f>IF(OR('Dir AB - Car &amp; LGV'!G10="*",'Dir AB - OGV1'!G10="*",'Dir AB - OGV2'!G10="*"),"*",'Dir AB - OGV2'!G10+'Dir AB - OGV1'!G10+'Dir AB - Car &amp; LGV'!G10)</f>
        <v>86</v>
      </c>
      <c r="H10" s="15">
        <f>IF(OR('Dir AB - Car &amp; LGV'!H10="*",'Dir AB - OGV1'!H10="*",'Dir AB - OGV2'!H10="*"),"*",'Dir AB - OGV2'!H10+'Dir AB - OGV1'!H10+'Dir AB - Car &amp; LGV'!H10)</f>
        <v>39</v>
      </c>
      <c r="I10" s="15">
        <f>IF(OR('Dir AB - Car &amp; LGV'!I10="*",'Dir AB - OGV1'!I10="*",'Dir AB - OGV2'!I10="*"),"*",'Dir AB - OGV2'!I10+'Dir AB - OGV1'!I10+'Dir AB - Car &amp; LGV'!I10)</f>
        <v>76</v>
      </c>
      <c r="J10" s="15">
        <f>IF(OR('Dir AB - Car &amp; LGV'!J10="*",'Dir AB - OGV1'!J10="*",'Dir AB - OGV2'!J10="*"),"*",'Dir AB - OGV2'!J10+'Dir AB - OGV1'!J10+'Dir AB - Car &amp; LGV'!J10)</f>
        <v>88</v>
      </c>
      <c r="K10" s="15">
        <f>IF(OR('Dir AB - Car &amp; LGV'!K10="*",'Dir AB - OGV1'!K10="*",'Dir AB - OGV2'!K10="*"),"*",'Dir AB - OGV2'!K10+'Dir AB - OGV1'!K10+'Dir AB - Car &amp; LGV'!K10)</f>
        <v>111</v>
      </c>
      <c r="L10" s="15" t="str">
        <f>IF(OR('Dir AB - Car &amp; LGV'!L10="*",'Dir AB - OGV1'!L10="*",'Dir AB - OGV2'!L10="*"),"*",'Dir AB - OGV2'!L10+'Dir AB - OGV1'!L10+'Dir AB - Car &amp; LGV'!L10)</f>
        <v>*</v>
      </c>
      <c r="M10" s="15" t="str">
        <f>IF(OR('Dir AB - Car &amp; LGV'!M10="*",'Dir AB - OGV1'!M10="*",'Dir AB - OGV2'!M10="*"),"*",'Dir AB - OGV2'!M10+'Dir AB - OGV1'!M10+'Dir AB - Car &amp; LGV'!M10)</f>
        <v>*</v>
      </c>
      <c r="N10" s="15" t="str">
        <f>IF(OR('Dir AB - Car &amp; LGV'!N10="*",'Dir AB - OGV1'!N10="*",'Dir AB - OGV2'!N10="*"),"*",'Dir AB - OGV2'!N10+'Dir AB - OGV1'!N10+'Dir AB - Car &amp; LGV'!N10)</f>
        <v>*</v>
      </c>
      <c r="O10" s="15" t="str">
        <f>IF(OR('Dir AB - Car &amp; LGV'!O10="*",'Dir AB - OGV1'!O10="*",'Dir AB - OGV2'!O10="*"),"*",'Dir AB - OGV2'!O10+'Dir AB - OGV1'!O10+'Dir AB - Car &amp; LGV'!O10)</f>
        <v>*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99.5</v>
      </c>
      <c r="X10" s="152">
        <f>IF(OR('Dir AB - Car &amp; LGV'!X10="*",'Dir AB - OGV1'!X10="*",'Dir AB - OGV2'!X10="*"),"*",'Dir AB - OGV2'!X10+'Dir AB - OGV1'!X10+'Dir AB - Car &amp; LGV'!X10)</f>
        <v>96.75</v>
      </c>
      <c r="Y10" s="153">
        <f>IF(OR('Dir AB - Car &amp; LGV'!Y10="*",'Dir AB - OGV1'!Y10="*",'Dir AB - OGV2'!Y10="*"),"*",'Dir AB - OGV2'!Y10+'Dir AB - OGV1'!Y10+'Dir AB - Car &amp; LGV'!Y10)</f>
        <v>85.333333333333329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93</v>
      </c>
      <c r="G11" s="16">
        <f>IF(OR('Dir AB - Car &amp; LGV'!G11="*",'Dir AB - OGV1'!G11="*",'Dir AB - OGV2'!G11="*"),"*",'Dir AB - OGV2'!G11+'Dir AB - OGV1'!G11+'Dir AB - Car &amp; LGV'!G11)</f>
        <v>76</v>
      </c>
      <c r="H11" s="16">
        <f>IF(OR('Dir AB - Car &amp; LGV'!H11="*",'Dir AB - OGV1'!H11="*",'Dir AB - OGV2'!H11="*"),"*",'Dir AB - OGV2'!H11+'Dir AB - OGV1'!H11+'Dir AB - Car &amp; LGV'!H11)</f>
        <v>40</v>
      </c>
      <c r="I11" s="16">
        <f>IF(OR('Dir AB - Car &amp; LGV'!I11="*",'Dir AB - OGV1'!I11="*",'Dir AB - OGV2'!I11="*"),"*",'Dir AB - OGV2'!I11+'Dir AB - OGV1'!I11+'Dir AB - Car &amp; LGV'!I11)</f>
        <v>72</v>
      </c>
      <c r="J11" s="16">
        <f>IF(OR('Dir AB - Car &amp; LGV'!J11="*",'Dir AB - OGV1'!J11="*",'Dir AB - OGV2'!J11="*"),"*",'Dir AB - OGV2'!J11+'Dir AB - OGV1'!J11+'Dir AB - Car &amp; LGV'!J11)</f>
        <v>81</v>
      </c>
      <c r="K11" s="16">
        <f>IF(OR('Dir AB - Car &amp; LGV'!K11="*",'Dir AB - OGV1'!K11="*",'Dir AB - OGV2'!K11="*"),"*",'Dir AB - OGV2'!K11+'Dir AB - OGV1'!K11+'Dir AB - Car &amp; LGV'!K11)</f>
        <v>82</v>
      </c>
      <c r="L11" s="16" t="str">
        <f>IF(OR('Dir AB - Car &amp; LGV'!L11="*",'Dir AB - OGV1'!L11="*",'Dir AB - OGV2'!L11="*"),"*",'Dir AB - OGV2'!L11+'Dir AB - OGV1'!L11+'Dir AB - Car &amp; LGV'!L11)</f>
        <v>*</v>
      </c>
      <c r="M11" s="16" t="str">
        <f>IF(OR('Dir AB - Car &amp; LGV'!M11="*",'Dir AB - OGV1'!M11="*",'Dir AB - OGV2'!M11="*"),"*",'Dir AB - OGV2'!M11+'Dir AB - OGV1'!M11+'Dir AB - Car &amp; LGV'!M11)</f>
        <v>*</v>
      </c>
      <c r="N11" s="16" t="str">
        <f>IF(OR('Dir AB - Car &amp; LGV'!N11="*",'Dir AB - OGV1'!N11="*",'Dir AB - OGV2'!N11="*"),"*",'Dir AB - OGV2'!N11+'Dir AB - OGV1'!N11+'Dir AB - Car &amp; LGV'!N11)</f>
        <v>*</v>
      </c>
      <c r="O11" s="16" t="str">
        <f>IF(OR('Dir AB - Car &amp; LGV'!O11="*",'Dir AB - OGV1'!O11="*",'Dir AB - OGV2'!O11="*"),"*",'Dir AB - OGV2'!O11+'Dir AB - OGV1'!O11+'Dir AB - Car &amp; LGV'!O11)</f>
        <v>*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81.5</v>
      </c>
      <c r="X11" s="154">
        <f>IF(OR('Dir AB - Car &amp; LGV'!X11="*",'Dir AB - OGV1'!X11="*",'Dir AB - OGV2'!X11="*"),"*",'Dir AB - OGV2'!X11+'Dir AB - OGV1'!X11+'Dir AB - Car &amp; LGV'!X11)</f>
        <v>82</v>
      </c>
      <c r="Y11" s="155">
        <f>IF(OR('Dir AB - Car &amp; LGV'!Y11="*",'Dir AB - OGV1'!Y11="*",'Dir AB - OGV2'!Y11="*"),"*",'Dir AB - OGV2'!Y11+'Dir AB - OGV1'!Y11+'Dir AB - Car &amp; LGV'!Y11)</f>
        <v>74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91</v>
      </c>
      <c r="G12" s="16">
        <f>IF(OR('Dir AB - Car &amp; LGV'!G12="*",'Dir AB - OGV1'!G12="*",'Dir AB - OGV2'!G12="*"),"*",'Dir AB - OGV2'!G12+'Dir AB - OGV1'!G12+'Dir AB - Car &amp; LGV'!G12)</f>
        <v>67</v>
      </c>
      <c r="H12" s="16">
        <f>IF(OR('Dir AB - Car &amp; LGV'!H12="*",'Dir AB - OGV1'!H12="*",'Dir AB - OGV2'!H12="*"),"*",'Dir AB - OGV2'!H12+'Dir AB - OGV1'!H12+'Dir AB - Car &amp; LGV'!H12)</f>
        <v>41</v>
      </c>
      <c r="I12" s="16">
        <f>IF(OR('Dir AB - Car &amp; LGV'!I12="*",'Dir AB - OGV1'!I12="*",'Dir AB - OGV2'!I12="*"),"*",'Dir AB - OGV2'!I12+'Dir AB - OGV1'!I12+'Dir AB - Car &amp; LGV'!I12)</f>
        <v>73</v>
      </c>
      <c r="J12" s="16">
        <f>IF(OR('Dir AB - Car &amp; LGV'!J12="*",'Dir AB - OGV1'!J12="*",'Dir AB - OGV2'!J12="*"),"*",'Dir AB - OGV2'!J12+'Dir AB - OGV1'!J12+'Dir AB - Car &amp; LGV'!J12)</f>
        <v>108</v>
      </c>
      <c r="K12" s="16">
        <f>IF(OR('Dir AB - Car &amp; LGV'!K12="*",'Dir AB - OGV1'!K12="*",'Dir AB - OGV2'!K12="*"),"*",'Dir AB - OGV2'!K12+'Dir AB - OGV1'!K12+'Dir AB - Car &amp; LGV'!K12)</f>
        <v>131</v>
      </c>
      <c r="L12" s="16" t="str">
        <f>IF(OR('Dir AB - Car &amp; LGV'!L12="*",'Dir AB - OGV1'!L12="*",'Dir AB - OGV2'!L12="*"),"*",'Dir AB - OGV2'!L12+'Dir AB - OGV1'!L12+'Dir AB - Car &amp; LGV'!L12)</f>
        <v>*</v>
      </c>
      <c r="M12" s="16" t="str">
        <f>IF(OR('Dir AB - Car &amp; LGV'!M12="*",'Dir AB - OGV1'!M12="*",'Dir AB - OGV2'!M12="*"),"*",'Dir AB - OGV2'!M12+'Dir AB - OGV1'!M12+'Dir AB - Car &amp; LGV'!M12)</f>
        <v>*</v>
      </c>
      <c r="N12" s="16" t="str">
        <f>IF(OR('Dir AB - Car &amp; LGV'!N12="*",'Dir AB - OGV1'!N12="*",'Dir AB - OGV2'!N12="*"),"*",'Dir AB - OGV2'!N12+'Dir AB - OGV1'!N12+'Dir AB - Car &amp; LGV'!N12)</f>
        <v>*</v>
      </c>
      <c r="O12" s="16" t="str">
        <f>IF(OR('Dir AB - Car &amp; LGV'!O12="*",'Dir AB - OGV1'!O12="*",'Dir AB - OGV2'!O12="*"),"*",'Dir AB - OGV2'!O12+'Dir AB - OGV1'!O12+'Dir AB - Car &amp; LGV'!O12)</f>
        <v>*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119.5</v>
      </c>
      <c r="X12" s="154">
        <f>IF(OR('Dir AB - Car &amp; LGV'!X12="*",'Dir AB - OGV1'!X12="*",'Dir AB - OGV2'!X12="*"),"*",'Dir AB - OGV2'!X12+'Dir AB - OGV1'!X12+'Dir AB - Car &amp; LGV'!X12)</f>
        <v>100.75</v>
      </c>
      <c r="Y12" s="155">
        <f>IF(OR('Dir AB - Car &amp; LGV'!Y12="*",'Dir AB - OGV1'!Y12="*",'Dir AB - OGV2'!Y12="*"),"*",'Dir AB - OGV2'!Y12+'Dir AB - OGV1'!Y12+'Dir AB - Car &amp; LGV'!Y12)</f>
        <v>85.166666666666671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121</v>
      </c>
      <c r="G13" s="16">
        <f>IF(OR('Dir AB - Car &amp; LGV'!G13="*",'Dir AB - OGV1'!G13="*",'Dir AB - OGV2'!G13="*"),"*",'Dir AB - OGV2'!G13+'Dir AB - OGV1'!G13+'Dir AB - Car &amp; LGV'!G13)</f>
        <v>75</v>
      </c>
      <c r="H13" s="16">
        <f>IF(OR('Dir AB - Car &amp; LGV'!H13="*",'Dir AB - OGV1'!H13="*",'Dir AB - OGV2'!H13="*"),"*",'Dir AB - OGV2'!H13+'Dir AB - OGV1'!H13+'Dir AB - Car &amp; LGV'!H13)</f>
        <v>40</v>
      </c>
      <c r="I13" s="16">
        <f>IF(OR('Dir AB - Car &amp; LGV'!I13="*",'Dir AB - OGV1'!I13="*",'Dir AB - OGV2'!I13="*"),"*",'Dir AB - OGV2'!I13+'Dir AB - OGV1'!I13+'Dir AB - Car &amp; LGV'!I13)</f>
        <v>97</v>
      </c>
      <c r="J13" s="16">
        <f>IF(OR('Dir AB - Car &amp; LGV'!J13="*",'Dir AB - OGV1'!J13="*",'Dir AB - OGV2'!J13="*"),"*",'Dir AB - OGV2'!J13+'Dir AB - OGV1'!J13+'Dir AB - Car &amp; LGV'!J13)</f>
        <v>118</v>
      </c>
      <c r="K13" s="16">
        <f>IF(OR('Dir AB - Car &amp; LGV'!K13="*",'Dir AB - OGV1'!K13="*",'Dir AB - OGV2'!K13="*"),"*",'Dir AB - OGV2'!K13+'Dir AB - OGV1'!K13+'Dir AB - Car &amp; LGV'!K13)</f>
        <v>122</v>
      </c>
      <c r="L13" s="16" t="str">
        <f>IF(OR('Dir AB - Car &amp; LGV'!L13="*",'Dir AB - OGV1'!L13="*",'Dir AB - OGV2'!L13="*"),"*",'Dir AB - OGV2'!L13+'Dir AB - OGV1'!L13+'Dir AB - Car &amp; LGV'!L13)</f>
        <v>*</v>
      </c>
      <c r="M13" s="16" t="str">
        <f>IF(OR('Dir AB - Car &amp; LGV'!M13="*",'Dir AB - OGV1'!M13="*",'Dir AB - OGV2'!M13="*"),"*",'Dir AB - OGV2'!M13+'Dir AB - OGV1'!M13+'Dir AB - Car &amp; LGV'!M13)</f>
        <v>*</v>
      </c>
      <c r="N13" s="16" t="str">
        <f>IF(OR('Dir AB - Car &amp; LGV'!N13="*",'Dir AB - OGV1'!N13="*",'Dir AB - OGV2'!N13="*"),"*",'Dir AB - OGV2'!N13+'Dir AB - OGV1'!N13+'Dir AB - Car &amp; LGV'!N13)</f>
        <v>*</v>
      </c>
      <c r="O13" s="16" t="str">
        <f>IF(OR('Dir AB - Car &amp; LGV'!O13="*",'Dir AB - OGV1'!O13="*",'Dir AB - OGV2'!O13="*"),"*",'Dir AB - OGV2'!O13+'Dir AB - OGV1'!O13+'Dir AB - Car &amp; LGV'!O13)</f>
        <v>*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120</v>
      </c>
      <c r="X13" s="154">
        <f>IF(OR('Dir AB - Car &amp; LGV'!X13="*",'Dir AB - OGV1'!X13="*",'Dir AB - OGV2'!X13="*"),"*",'Dir AB - OGV2'!X13+'Dir AB - OGV1'!X13+'Dir AB - Car &amp; LGV'!X13)</f>
        <v>114.5</v>
      </c>
      <c r="Y13" s="155">
        <f>IF(OR('Dir AB - Car &amp; LGV'!Y13="*",'Dir AB - OGV1'!Y13="*",'Dir AB - OGV2'!Y13="*"),"*",'Dir AB - OGV2'!Y13+'Dir AB - OGV1'!Y13+'Dir AB - Car &amp; LGV'!Y13)</f>
        <v>95.5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144</v>
      </c>
      <c r="G14" s="16">
        <f>IF(OR('Dir AB - Car &amp; LGV'!G14="*",'Dir AB - OGV1'!G14="*",'Dir AB - OGV2'!G14="*"),"*",'Dir AB - OGV2'!G14+'Dir AB - OGV1'!G14+'Dir AB - Car &amp; LGV'!G14)</f>
        <v>145</v>
      </c>
      <c r="H14" s="16">
        <f>IF(OR('Dir AB - Car &amp; LGV'!H14="*",'Dir AB - OGV1'!H14="*",'Dir AB - OGV2'!H14="*"),"*",'Dir AB - OGV2'!H14+'Dir AB - OGV1'!H14+'Dir AB - Car &amp; LGV'!H14)</f>
        <v>68</v>
      </c>
      <c r="I14" s="16">
        <f>IF(OR('Dir AB - Car &amp; LGV'!I14="*",'Dir AB - OGV1'!I14="*",'Dir AB - OGV2'!I14="*"),"*",'Dir AB - OGV2'!I14+'Dir AB - OGV1'!I14+'Dir AB - Car &amp; LGV'!I14)</f>
        <v>150</v>
      </c>
      <c r="J14" s="16">
        <f>IF(OR('Dir AB - Car &amp; LGV'!J14="*",'Dir AB - OGV1'!J14="*",'Dir AB - OGV2'!J14="*"),"*",'Dir AB - OGV2'!J14+'Dir AB - OGV1'!J14+'Dir AB - Car &amp; LGV'!J14)</f>
        <v>171</v>
      </c>
      <c r="K14" s="16">
        <f>IF(OR('Dir AB - Car &amp; LGV'!K14="*",'Dir AB - OGV1'!K14="*",'Dir AB - OGV2'!K14="*"),"*",'Dir AB - OGV2'!K14+'Dir AB - OGV1'!K14+'Dir AB - Car &amp; LGV'!K14)</f>
        <v>173</v>
      </c>
      <c r="L14" s="16" t="str">
        <f>IF(OR('Dir AB - Car &amp; LGV'!L14="*",'Dir AB - OGV1'!L14="*",'Dir AB - OGV2'!L14="*"),"*",'Dir AB - OGV2'!L14+'Dir AB - OGV1'!L14+'Dir AB - Car &amp; LGV'!L14)</f>
        <v>*</v>
      </c>
      <c r="M14" s="16" t="str">
        <f>IF(OR('Dir AB - Car &amp; LGV'!M14="*",'Dir AB - OGV1'!M14="*",'Dir AB - OGV2'!M14="*"),"*",'Dir AB - OGV2'!M14+'Dir AB - OGV1'!M14+'Dir AB - Car &amp; LGV'!M14)</f>
        <v>*</v>
      </c>
      <c r="N14" s="16" t="str">
        <f>IF(OR('Dir AB - Car &amp; LGV'!N14="*",'Dir AB - OGV1'!N14="*",'Dir AB - OGV2'!N14="*"),"*",'Dir AB - OGV2'!N14+'Dir AB - OGV1'!N14+'Dir AB - Car &amp; LGV'!N14)</f>
        <v>*</v>
      </c>
      <c r="O14" s="16" t="str">
        <f>IF(OR('Dir AB - Car &amp; LGV'!O14="*",'Dir AB - OGV1'!O14="*",'Dir AB - OGV2'!O14="*"),"*",'Dir AB - OGV2'!O14+'Dir AB - OGV1'!O14+'Dir AB - Car &amp; LGV'!O14)</f>
        <v>*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172</v>
      </c>
      <c r="X14" s="154">
        <f>IF(OR('Dir AB - Car &amp; LGV'!X14="*",'Dir AB - OGV1'!X14="*",'Dir AB - OGV2'!X14="*"),"*",'Dir AB - OGV2'!X14+'Dir AB - OGV1'!X14+'Dir AB - Car &amp; LGV'!X14)</f>
        <v>159.5</v>
      </c>
      <c r="Y14" s="155">
        <f>IF(OR('Dir AB - Car &amp; LGV'!Y14="*",'Dir AB - OGV1'!Y14="*",'Dir AB - OGV2'!Y14="*"),"*",'Dir AB - OGV2'!Y14+'Dir AB - OGV1'!Y14+'Dir AB - Car &amp; LGV'!Y14)</f>
        <v>141.83333333333334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333</v>
      </c>
      <c r="G15" s="16">
        <f>IF(OR('Dir AB - Car &amp; LGV'!G15="*",'Dir AB - OGV1'!G15="*",'Dir AB - OGV2'!G15="*"),"*",'Dir AB - OGV2'!G15+'Dir AB - OGV1'!G15+'Dir AB - Car &amp; LGV'!G15)</f>
        <v>157</v>
      </c>
      <c r="H15" s="16">
        <f>IF(OR('Dir AB - Car &amp; LGV'!H15="*",'Dir AB - OGV1'!H15="*",'Dir AB - OGV2'!H15="*"),"*",'Dir AB - OGV2'!H15+'Dir AB - OGV1'!H15+'Dir AB - Car &amp; LGV'!H15)</f>
        <v>127</v>
      </c>
      <c r="I15" s="16">
        <f>IF(OR('Dir AB - Car &amp; LGV'!I15="*",'Dir AB - OGV1'!I15="*",'Dir AB - OGV2'!I15="*"),"*",'Dir AB - OGV2'!I15+'Dir AB - OGV1'!I15+'Dir AB - Car &amp; LGV'!I15)</f>
        <v>304</v>
      </c>
      <c r="J15" s="16">
        <f>IF(OR('Dir AB - Car &amp; LGV'!J15="*",'Dir AB - OGV1'!J15="*",'Dir AB - OGV2'!J15="*"),"*",'Dir AB - OGV2'!J15+'Dir AB - OGV1'!J15+'Dir AB - Car &amp; LGV'!J15)</f>
        <v>329</v>
      </c>
      <c r="K15" s="16" t="str">
        <f>IF(OR('Dir AB - Car &amp; LGV'!K15="*",'Dir AB - OGV1'!K15="*",'Dir AB - OGV2'!K15="*"),"*",'Dir AB - OGV2'!K15+'Dir AB - OGV1'!K15+'Dir AB - Car &amp; LGV'!K15)</f>
        <v>*</v>
      </c>
      <c r="L15" s="16" t="str">
        <f>IF(OR('Dir AB - Car &amp; LGV'!L15="*",'Dir AB - OGV1'!L15="*",'Dir AB - OGV2'!L15="*"),"*",'Dir AB - OGV2'!L15+'Dir AB - OGV1'!L15+'Dir AB - Car &amp; LGV'!L15)</f>
        <v>*</v>
      </c>
      <c r="M15" s="16" t="str">
        <f>IF(OR('Dir AB - Car &amp; LGV'!M15="*",'Dir AB - OGV1'!M15="*",'Dir AB - OGV2'!M15="*"),"*",'Dir AB - OGV2'!M15+'Dir AB - OGV1'!M15+'Dir AB - Car &amp; LGV'!M15)</f>
        <v>*</v>
      </c>
      <c r="N15" s="16" t="str">
        <f>IF(OR('Dir AB - Car &amp; LGV'!N15="*",'Dir AB - OGV1'!N15="*",'Dir AB - OGV2'!N15="*"),"*",'Dir AB - OGV2'!N15+'Dir AB - OGV1'!N15+'Dir AB - Car &amp; LGV'!N15)</f>
        <v>*</v>
      </c>
      <c r="O15" s="16" t="str">
        <f>IF(OR('Dir AB - Car &amp; LGV'!O15="*",'Dir AB - OGV1'!O15="*",'Dir AB - OGV2'!O15="*"),"*",'Dir AB - OGV2'!O15+'Dir AB - OGV1'!O15+'Dir AB - Car &amp; LGV'!O15)</f>
        <v>*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329</v>
      </c>
      <c r="X15" s="154">
        <f>IF(OR('Dir AB - Car &amp; LGV'!X15="*",'Dir AB - OGV1'!X15="*",'Dir AB - OGV2'!X15="*"),"*",'Dir AB - OGV2'!X15+'Dir AB - OGV1'!X15+'Dir AB - Car &amp; LGV'!X15)</f>
        <v>322</v>
      </c>
      <c r="Y15" s="155">
        <f>IF(OR('Dir AB - Car &amp; LGV'!Y15="*",'Dir AB - OGV1'!Y15="*",'Dir AB - OGV2'!Y15="*"),"*",'Dir AB - OGV2'!Y15+'Dir AB - OGV1'!Y15+'Dir AB - Car &amp; LGV'!Y15)</f>
        <v>250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449</v>
      </c>
      <c r="G16" s="192">
        <f>IF(OR('Dir AB - Car &amp; LGV'!G16="*",'Dir AB - OGV1'!G16="*",'Dir AB - OGV2'!G16="*"),"*",'Dir AB - OGV2'!G16+'Dir AB - OGV1'!G16+'Dir AB - Car &amp; LGV'!G16)</f>
        <v>177</v>
      </c>
      <c r="H16" s="192">
        <f>IF(OR('Dir AB - Car &amp; LGV'!H16="*",'Dir AB - OGV1'!H16="*",'Dir AB - OGV2'!H16="*"),"*",'Dir AB - OGV2'!H16+'Dir AB - OGV1'!H16+'Dir AB - Car &amp; LGV'!H16)</f>
        <v>87</v>
      </c>
      <c r="I16" s="192">
        <f>IF(OR('Dir AB - Car &amp; LGV'!I16="*",'Dir AB - OGV1'!I16="*",'Dir AB - OGV2'!I16="*"),"*",'Dir AB - OGV2'!I16+'Dir AB - OGV1'!I16+'Dir AB - Car &amp; LGV'!I16)</f>
        <v>415</v>
      </c>
      <c r="J16" s="192">
        <f>IF(OR('Dir AB - Car &amp; LGV'!J16="*",'Dir AB - OGV1'!J16="*",'Dir AB - OGV2'!J16="*"),"*",'Dir AB - OGV2'!J16+'Dir AB - OGV1'!J16+'Dir AB - Car &amp; LGV'!J16)</f>
        <v>483</v>
      </c>
      <c r="K16" s="192" t="str">
        <f>IF(OR('Dir AB - Car &amp; LGV'!K16="*",'Dir AB - OGV1'!K16="*",'Dir AB - OGV2'!K16="*"),"*",'Dir AB - OGV2'!K16+'Dir AB - OGV1'!K16+'Dir AB - Car &amp; LGV'!K16)</f>
        <v>*</v>
      </c>
      <c r="L16" s="192" t="str">
        <f>IF(OR('Dir AB - Car &amp; LGV'!L16="*",'Dir AB - OGV1'!L16="*",'Dir AB - OGV2'!L16="*"),"*",'Dir AB - OGV2'!L16+'Dir AB - OGV1'!L16+'Dir AB - Car &amp; LGV'!L16)</f>
        <v>*</v>
      </c>
      <c r="M16" s="192" t="str">
        <f>IF(OR('Dir AB - Car &amp; LGV'!M16="*",'Dir AB - OGV1'!M16="*",'Dir AB - OGV2'!M16="*"),"*",'Dir AB - OGV2'!M16+'Dir AB - OGV1'!M16+'Dir AB - Car &amp; LGV'!M16)</f>
        <v>*</v>
      </c>
      <c r="N16" s="192" t="str">
        <f>IF(OR('Dir AB - Car &amp; LGV'!N16="*",'Dir AB - OGV1'!N16="*",'Dir AB - OGV2'!N16="*"),"*",'Dir AB - OGV2'!N16+'Dir AB - OGV1'!N16+'Dir AB - Car &amp; LGV'!N16)</f>
        <v>*</v>
      </c>
      <c r="O16" s="192" t="str">
        <f>IF(OR('Dir AB - Car &amp; LGV'!O16="*",'Dir AB - OGV1'!O16="*",'Dir AB - OGV2'!O16="*"),"*",'Dir AB - OGV2'!O16+'Dir AB - OGV1'!O16+'Dir AB - Car &amp; LGV'!O16)</f>
        <v>*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483</v>
      </c>
      <c r="X16" s="194">
        <f>IF(OR('Dir AB - Car &amp; LGV'!X16="*",'Dir AB - OGV1'!X16="*",'Dir AB - OGV2'!X16="*"),"*",'Dir AB - OGV2'!X16+'Dir AB - OGV1'!X16+'Dir AB - Car &amp; LGV'!X16)</f>
        <v>449</v>
      </c>
      <c r="Y16" s="195">
        <f>IF(OR('Dir AB - Car &amp; LGV'!Y16="*",'Dir AB - OGV1'!Y16="*",'Dir AB - OGV2'!Y16="*"),"*",'Dir AB - OGV2'!Y16+'Dir AB - OGV1'!Y16+'Dir AB - Car &amp; LGV'!Y16)</f>
        <v>322.20000000000005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597</v>
      </c>
      <c r="G17" s="198">
        <f>IF(OR('Dir AB - Car &amp; LGV'!G17="*",'Dir AB - OGV1'!G17="*",'Dir AB - OGV2'!G17="*"),"*",'Dir AB - OGV2'!G17+'Dir AB - OGV1'!G17+'Dir AB - Car &amp; LGV'!G17)</f>
        <v>194</v>
      </c>
      <c r="H17" s="198">
        <f>IF(OR('Dir AB - Car &amp; LGV'!H17="*",'Dir AB - OGV1'!H17="*",'Dir AB - OGV2'!H17="*"),"*",'Dir AB - OGV2'!H17+'Dir AB - OGV1'!H17+'Dir AB - Car &amp; LGV'!H17)</f>
        <v>84</v>
      </c>
      <c r="I17" s="198">
        <f>IF(OR('Dir AB - Car &amp; LGV'!I17="*",'Dir AB - OGV1'!I17="*",'Dir AB - OGV2'!I17="*"),"*",'Dir AB - OGV2'!I17+'Dir AB - OGV1'!I17+'Dir AB - Car &amp; LGV'!I17)</f>
        <v>590</v>
      </c>
      <c r="J17" s="198">
        <f>IF(OR('Dir AB - Car &amp; LGV'!J17="*",'Dir AB - OGV1'!J17="*",'Dir AB - OGV2'!J17="*"),"*",'Dir AB - OGV2'!J17+'Dir AB - OGV1'!J17+'Dir AB - Car &amp; LGV'!J17)</f>
        <v>621</v>
      </c>
      <c r="K17" s="198" t="str">
        <f>IF(OR('Dir AB - Car &amp; LGV'!K17="*",'Dir AB - OGV1'!K17="*",'Dir AB - OGV2'!K17="*"),"*",'Dir AB - OGV2'!K17+'Dir AB - OGV1'!K17+'Dir AB - Car &amp; LGV'!K17)</f>
        <v>*</v>
      </c>
      <c r="L17" s="198" t="str">
        <f>IF(OR('Dir AB - Car &amp; LGV'!L17="*",'Dir AB - OGV1'!L17="*",'Dir AB - OGV2'!L17="*"),"*",'Dir AB - OGV2'!L17+'Dir AB - OGV1'!L17+'Dir AB - Car &amp; LGV'!L17)</f>
        <v>*</v>
      </c>
      <c r="M17" s="198" t="str">
        <f>IF(OR('Dir AB - Car &amp; LGV'!M17="*",'Dir AB - OGV1'!M17="*",'Dir AB - OGV2'!M17="*"),"*",'Dir AB - OGV2'!M17+'Dir AB - OGV1'!M17+'Dir AB - Car &amp; LGV'!M17)</f>
        <v>*</v>
      </c>
      <c r="N17" s="198" t="str">
        <f>IF(OR('Dir AB - Car &amp; LGV'!N17="*",'Dir AB - OGV1'!N17="*",'Dir AB - OGV2'!N17="*"),"*",'Dir AB - OGV2'!N17+'Dir AB - OGV1'!N17+'Dir AB - Car &amp; LGV'!N17)</f>
        <v>*</v>
      </c>
      <c r="O17" s="198" t="str">
        <f>IF(OR('Dir AB - Car &amp; LGV'!O17="*",'Dir AB - OGV1'!O17="*",'Dir AB - OGV2'!O17="*"),"*",'Dir AB - OGV2'!O17+'Dir AB - OGV1'!O17+'Dir AB - Car &amp; LGV'!O17)</f>
        <v>*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621</v>
      </c>
      <c r="X17" s="221">
        <f>IF(OR('Dir AB - Car &amp; LGV'!X17="*",'Dir AB - OGV1'!X17="*",'Dir AB - OGV2'!X17="*"),"*",'Dir AB - OGV2'!X17+'Dir AB - OGV1'!X17+'Dir AB - Car &amp; LGV'!X17)</f>
        <v>602.66666666666674</v>
      </c>
      <c r="Y17" s="215">
        <f>IF(OR('Dir AB - Car &amp; LGV'!Y17="*",'Dir AB - OGV1'!Y17="*",'Dir AB - OGV2'!Y17="*"),"*",'Dir AB - OGV2'!Y17+'Dir AB - OGV1'!Y17+'Dir AB - Car &amp; LGV'!Y17)</f>
        <v>417.20000000000005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585</v>
      </c>
      <c r="G18" s="16">
        <f>IF(OR('Dir AB - Car &amp; LGV'!G18="*",'Dir AB - OGV1'!G18="*",'Dir AB - OGV2'!G18="*"),"*",'Dir AB - OGV2'!G18+'Dir AB - OGV1'!G18+'Dir AB - Car &amp; LGV'!G18)</f>
        <v>200</v>
      </c>
      <c r="H18" s="16">
        <f>IF(OR('Dir AB - Car &amp; LGV'!H18="*",'Dir AB - OGV1'!H18="*",'Dir AB - OGV2'!H18="*"),"*",'Dir AB - OGV2'!H18+'Dir AB - OGV1'!H18+'Dir AB - Car &amp; LGV'!H18)</f>
        <v>101</v>
      </c>
      <c r="I18" s="16">
        <f>IF(OR('Dir AB - Car &amp; LGV'!I18="*",'Dir AB - OGV1'!I18="*",'Dir AB - OGV2'!I18="*"),"*",'Dir AB - OGV2'!I18+'Dir AB - OGV1'!I18+'Dir AB - Car &amp; LGV'!I18)</f>
        <v>520</v>
      </c>
      <c r="J18" s="16">
        <f>IF(OR('Dir AB - Car &amp; LGV'!J18="*",'Dir AB - OGV1'!J18="*",'Dir AB - OGV2'!J18="*"),"*",'Dir AB - OGV2'!J18+'Dir AB - OGV1'!J18+'Dir AB - Car &amp; LGV'!J18)</f>
        <v>581</v>
      </c>
      <c r="K18" s="16" t="str">
        <f>IF(OR('Dir AB - Car &amp; LGV'!K18="*",'Dir AB - OGV1'!K18="*",'Dir AB - OGV2'!K18="*"),"*",'Dir AB - OGV2'!K18+'Dir AB - OGV1'!K18+'Dir AB - Car &amp; LGV'!K18)</f>
        <v>*</v>
      </c>
      <c r="L18" s="16" t="str">
        <f>IF(OR('Dir AB - Car &amp; LGV'!L18="*",'Dir AB - OGV1'!L18="*",'Dir AB - OGV2'!L18="*"),"*",'Dir AB - OGV2'!L18+'Dir AB - OGV1'!L18+'Dir AB - Car &amp; LGV'!L18)</f>
        <v>*</v>
      </c>
      <c r="M18" s="16" t="str">
        <f>IF(OR('Dir AB - Car &amp; LGV'!M18="*",'Dir AB - OGV1'!M18="*",'Dir AB - OGV2'!M18="*"),"*",'Dir AB - OGV2'!M18+'Dir AB - OGV1'!M18+'Dir AB - Car &amp; LGV'!M18)</f>
        <v>*</v>
      </c>
      <c r="N18" s="16" t="str">
        <f>IF(OR('Dir AB - Car &amp; LGV'!N18="*",'Dir AB - OGV1'!N18="*",'Dir AB - OGV2'!N18="*"),"*",'Dir AB - OGV2'!N18+'Dir AB - OGV1'!N18+'Dir AB - Car &amp; LGV'!N18)</f>
        <v>*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581</v>
      </c>
      <c r="X18" s="222">
        <f>IF(OR('Dir AB - Car &amp; LGV'!X18="*",'Dir AB - OGV1'!X18="*",'Dir AB - OGV2'!X18="*"),"*",'Dir AB - OGV2'!X18+'Dir AB - OGV1'!X18+'Dir AB - Car &amp; LGV'!X18)</f>
        <v>562</v>
      </c>
      <c r="Y18" s="155">
        <f>IF(OR('Dir AB - Car &amp; LGV'!Y18="*",'Dir AB - OGV1'!Y18="*",'Dir AB - OGV2'!Y18="*"),"*",'Dir AB - OGV2'!Y18+'Dir AB - OGV1'!Y18+'Dir AB - Car &amp; LGV'!Y18)</f>
        <v>397.40000000000003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389</v>
      </c>
      <c r="G19" s="192">
        <f>IF(OR('Dir AB - Car &amp; LGV'!G19="*",'Dir AB - OGV1'!G19="*",'Dir AB - OGV2'!G19="*"),"*",'Dir AB - OGV2'!G19+'Dir AB - OGV1'!G19+'Dir AB - Car &amp; LGV'!G19)</f>
        <v>193</v>
      </c>
      <c r="H19" s="192">
        <f>IF(OR('Dir AB - Car &amp; LGV'!H19="*",'Dir AB - OGV1'!H19="*",'Dir AB - OGV2'!H19="*"),"*",'Dir AB - OGV2'!H19+'Dir AB - OGV1'!H19+'Dir AB - Car &amp; LGV'!H19)</f>
        <v>109</v>
      </c>
      <c r="I19" s="192">
        <f>IF(OR('Dir AB - Car &amp; LGV'!I19="*",'Dir AB - OGV1'!I19="*",'Dir AB - OGV2'!I19="*"),"*",'Dir AB - OGV2'!I19+'Dir AB - OGV1'!I19+'Dir AB - Car &amp; LGV'!I19)</f>
        <v>404</v>
      </c>
      <c r="J19" s="192">
        <f>IF(OR('Dir AB - Car &amp; LGV'!J19="*",'Dir AB - OGV1'!J19="*",'Dir AB - OGV2'!J19="*"),"*",'Dir AB - OGV2'!J19+'Dir AB - OGV1'!J19+'Dir AB - Car &amp; LGV'!J19)</f>
        <v>406</v>
      </c>
      <c r="K19" s="192" t="str">
        <f>IF(OR('Dir AB - Car &amp; LGV'!K19="*",'Dir AB - OGV1'!K19="*",'Dir AB - OGV2'!K19="*"),"*",'Dir AB - OGV2'!K19+'Dir AB - OGV1'!K19+'Dir AB - Car &amp; LGV'!K19)</f>
        <v>*</v>
      </c>
      <c r="L19" s="192" t="str">
        <f>IF(OR('Dir AB - Car &amp; LGV'!L19="*",'Dir AB - OGV1'!L19="*",'Dir AB - OGV2'!L19="*"),"*",'Dir AB - OGV2'!L19+'Dir AB - OGV1'!L19+'Dir AB - Car &amp; LGV'!L19)</f>
        <v>*</v>
      </c>
      <c r="M19" s="192" t="str">
        <f>IF(OR('Dir AB - Car &amp; LGV'!M19="*",'Dir AB - OGV1'!M19="*",'Dir AB - OGV2'!M19="*"),"*",'Dir AB - OGV2'!M19+'Dir AB - OGV1'!M19+'Dir AB - Car &amp; LGV'!M19)</f>
        <v>*</v>
      </c>
      <c r="N19" s="192" t="str">
        <f>IF(OR('Dir AB - Car &amp; LGV'!N19="*",'Dir AB - OGV1'!N19="*",'Dir AB - OGV2'!N19="*"),"*",'Dir AB - OGV2'!N19+'Dir AB - OGV1'!N19+'Dir AB - Car &amp; LGV'!N19)</f>
        <v>*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406</v>
      </c>
      <c r="X19" s="223">
        <f>IF(OR('Dir AB - Car &amp; LGV'!X19="*",'Dir AB - OGV1'!X19="*",'Dir AB - OGV2'!X19="*"),"*",'Dir AB - OGV2'!X19+'Dir AB - OGV1'!X19+'Dir AB - Car &amp; LGV'!X19)</f>
        <v>399.66666666666663</v>
      </c>
      <c r="Y19" s="195">
        <f>IF(OR('Dir AB - Car &amp; LGV'!Y19="*",'Dir AB - OGV1'!Y19="*",'Dir AB - OGV2'!Y19="*"),"*",'Dir AB - OGV2'!Y19+'Dir AB - OGV1'!Y19+'Dir AB - Car &amp; LGV'!Y19)</f>
        <v>300.2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>
        <f>IF(OR('Dir AB - Car &amp; LGV'!F20="*",'Dir AB - OGV1'!F20="*",'Dir AB - OGV2'!F20="*"),"*",'Dir AB - OGV2'!F20+'Dir AB - OGV1'!F20+'Dir AB - Car &amp; LGV'!F20)</f>
        <v>420</v>
      </c>
      <c r="G20" s="198">
        <f>IF(OR('Dir AB - Car &amp; LGV'!G20="*",'Dir AB - OGV1'!G20="*",'Dir AB - OGV2'!G20="*"),"*",'Dir AB - OGV2'!G20+'Dir AB - OGV1'!G20+'Dir AB - Car &amp; LGV'!G20)</f>
        <v>182</v>
      </c>
      <c r="H20" s="198">
        <f>IF(OR('Dir AB - Car &amp; LGV'!H20="*",'Dir AB - OGV1'!H20="*",'Dir AB - OGV2'!H20="*"),"*",'Dir AB - OGV2'!H20+'Dir AB - OGV1'!H20+'Dir AB - Car &amp; LGV'!H20)</f>
        <v>127</v>
      </c>
      <c r="I20" s="198">
        <f>IF(OR('Dir AB - Car &amp; LGV'!I20="*",'Dir AB - OGV1'!I20="*",'Dir AB - OGV2'!I20="*"),"*",'Dir AB - OGV2'!I20+'Dir AB - OGV1'!I20+'Dir AB - Car &amp; LGV'!I20)</f>
        <v>385</v>
      </c>
      <c r="J20" s="198">
        <f>IF(OR('Dir AB - Car &amp; LGV'!J20="*",'Dir AB - OGV1'!J20="*",'Dir AB - OGV2'!J20="*"),"*",'Dir AB - OGV2'!J20+'Dir AB - OGV1'!J20+'Dir AB - Car &amp; LGV'!J20)</f>
        <v>414</v>
      </c>
      <c r="K20" s="198" t="str">
        <f>IF(OR('Dir AB - Car &amp; LGV'!K20="*",'Dir AB - OGV1'!K20="*",'Dir AB - OGV2'!K20="*"),"*",'Dir AB - OGV2'!K20+'Dir AB - OGV1'!K20+'Dir AB - Car &amp; LGV'!K20)</f>
        <v>*</v>
      </c>
      <c r="L20" s="198" t="str">
        <f>IF(OR('Dir AB - Car &amp; LGV'!L20="*",'Dir AB - OGV1'!L20="*",'Dir AB - OGV2'!L20="*"),"*",'Dir AB - OGV2'!L20+'Dir AB - OGV1'!L20+'Dir AB - Car &amp; LGV'!L20)</f>
        <v>*</v>
      </c>
      <c r="M20" s="198" t="str">
        <f>IF(OR('Dir AB - Car &amp; LGV'!M20="*",'Dir AB - OGV1'!M20="*",'Dir AB - OGV2'!M20="*"),"*",'Dir AB - OGV2'!M20+'Dir AB - OGV1'!M20+'Dir AB - Car &amp; LGV'!M20)</f>
        <v>*</v>
      </c>
      <c r="N20" s="198" t="str">
        <f>IF(OR('Dir AB - Car &amp; LGV'!N20="*",'Dir AB - OGV1'!N20="*",'Dir AB - OGV2'!N20="*"),"*",'Dir AB - OGV2'!N20+'Dir AB - OGV1'!N20+'Dir AB - Car &amp; LGV'!N20)</f>
        <v>*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414</v>
      </c>
      <c r="X20" s="221">
        <f>IF(OR('Dir AB - Car &amp; LGV'!X20="*",'Dir AB - OGV1'!X20="*",'Dir AB - OGV2'!X20="*"),"*",'Dir AB - OGV2'!X20+'Dir AB - OGV1'!X20+'Dir AB - Car &amp; LGV'!X20)</f>
        <v>406.33333333333331</v>
      </c>
      <c r="Y20" s="215">
        <f>IF(OR('Dir AB - Car &amp; LGV'!Y20="*",'Dir AB - OGV1'!Y20="*",'Dir AB - OGV2'!Y20="*"),"*",'Dir AB - OGV2'!Y20+'Dir AB - OGV1'!Y20+'Dir AB - Car &amp; LGV'!Y20)</f>
        <v>305.60000000000002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>
        <f>IF(OR('Dir AB - Car &amp; LGV'!F21="*",'Dir AB - OGV1'!F21="*",'Dir AB - OGV2'!F21="*"),"*",'Dir AB - OGV2'!F21+'Dir AB - OGV1'!F21+'Dir AB - Car &amp; LGV'!F21)</f>
        <v>419</v>
      </c>
      <c r="G21" s="16">
        <f>IF(OR('Dir AB - Car &amp; LGV'!G21="*",'Dir AB - OGV1'!G21="*",'Dir AB - OGV2'!G21="*"),"*",'Dir AB - OGV2'!G21+'Dir AB - OGV1'!G21+'Dir AB - Car &amp; LGV'!G21)</f>
        <v>215</v>
      </c>
      <c r="H21" s="16">
        <f>IF(OR('Dir AB - Car &amp; LGV'!H21="*",'Dir AB - OGV1'!H21="*",'Dir AB - OGV2'!H21="*"),"*",'Dir AB - OGV2'!H21+'Dir AB - OGV1'!H21+'Dir AB - Car &amp; LGV'!H21)</f>
        <v>124</v>
      </c>
      <c r="I21" s="16">
        <f>IF(OR('Dir AB - Car &amp; LGV'!I21="*",'Dir AB - OGV1'!I21="*",'Dir AB - OGV2'!I21="*"),"*",'Dir AB - OGV2'!I21+'Dir AB - OGV1'!I21+'Dir AB - Car &amp; LGV'!I21)</f>
        <v>398</v>
      </c>
      <c r="J21" s="16">
        <f>IF(OR('Dir AB - Car &amp; LGV'!J21="*",'Dir AB - OGV1'!J21="*",'Dir AB - OGV2'!J21="*"),"*",'Dir AB - OGV2'!J21+'Dir AB - OGV1'!J21+'Dir AB - Car &amp; LGV'!J21)</f>
        <v>395</v>
      </c>
      <c r="K21" s="16" t="str">
        <f>IF(OR('Dir AB - Car &amp; LGV'!K21="*",'Dir AB - OGV1'!K21="*",'Dir AB - OGV2'!K21="*"),"*",'Dir AB - OGV2'!K21+'Dir AB - OGV1'!K21+'Dir AB - Car &amp; LGV'!K21)</f>
        <v>*</v>
      </c>
      <c r="L21" s="16" t="str">
        <f>IF(OR('Dir AB - Car &amp; LGV'!L21="*",'Dir AB - OGV1'!L21="*",'Dir AB - OGV2'!L21="*"),"*",'Dir AB - OGV2'!L21+'Dir AB - OGV1'!L21+'Dir AB - Car &amp; LGV'!L21)</f>
        <v>*</v>
      </c>
      <c r="M21" s="16" t="str">
        <f>IF(OR('Dir AB - Car &amp; LGV'!M21="*",'Dir AB - OGV1'!M21="*",'Dir AB - OGV2'!M21="*"),"*",'Dir AB - OGV2'!M21+'Dir AB - OGV1'!M21+'Dir AB - Car &amp; LGV'!M21)</f>
        <v>*</v>
      </c>
      <c r="N21" s="16" t="str">
        <f>IF(OR('Dir AB - Car &amp; LGV'!N21="*",'Dir AB - OGV1'!N21="*",'Dir AB - OGV2'!N21="*"),"*",'Dir AB - OGV2'!N21+'Dir AB - OGV1'!N21+'Dir AB - Car &amp; LGV'!N21)</f>
        <v>*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395</v>
      </c>
      <c r="X21" s="222">
        <f>IF(OR('Dir AB - Car &amp; LGV'!X21="*",'Dir AB - OGV1'!X21="*",'Dir AB - OGV2'!X21="*"),"*",'Dir AB - OGV2'!X21+'Dir AB - OGV1'!X21+'Dir AB - Car &amp; LGV'!X21)</f>
        <v>404</v>
      </c>
      <c r="Y21" s="155">
        <f>IF(OR('Dir AB - Car &amp; LGV'!Y21="*",'Dir AB - OGV1'!Y21="*",'Dir AB - OGV2'!Y21="*"),"*",'Dir AB - OGV2'!Y21+'Dir AB - OGV1'!Y21+'Dir AB - Car &amp; LGV'!Y21)</f>
        <v>310.2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 t="str">
        <f>IF(OR('Dir AB - Car &amp; LGV'!E22="*",'Dir AB - OGV1'!E22="*",'Dir AB - OGV2'!E22="*"),"*",'Dir AB - OGV2'!E22+'Dir AB - OGV1'!E22+'Dir AB - Car &amp; LGV'!E22)</f>
        <v>*</v>
      </c>
      <c r="F22" s="16">
        <f>IF(OR('Dir AB - Car &amp; LGV'!F22="*",'Dir AB - OGV1'!F22="*",'Dir AB - OGV2'!F22="*"),"*",'Dir AB - OGV2'!F22+'Dir AB - OGV1'!F22+'Dir AB - Car &amp; LGV'!F22)</f>
        <v>435</v>
      </c>
      <c r="G22" s="16">
        <f>IF(OR('Dir AB - Car &amp; LGV'!G22="*",'Dir AB - OGV1'!G22="*",'Dir AB - OGV2'!G22="*"),"*",'Dir AB - OGV2'!G22+'Dir AB - OGV1'!G22+'Dir AB - Car &amp; LGV'!G22)</f>
        <v>178</v>
      </c>
      <c r="H22" s="16">
        <f>IF(OR('Dir AB - Car &amp; LGV'!H22="*",'Dir AB - OGV1'!H22="*",'Dir AB - OGV2'!H22="*"),"*",'Dir AB - OGV2'!H22+'Dir AB - OGV1'!H22+'Dir AB - Car &amp; LGV'!H22)</f>
        <v>122</v>
      </c>
      <c r="I22" s="16">
        <f>IF(OR('Dir AB - Car &amp; LGV'!I22="*",'Dir AB - OGV1'!I22="*",'Dir AB - OGV2'!I22="*"),"*",'Dir AB - OGV2'!I22+'Dir AB - OGV1'!I22+'Dir AB - Car &amp; LGV'!I22)</f>
        <v>431</v>
      </c>
      <c r="J22" s="16">
        <f>IF(OR('Dir AB - Car &amp; LGV'!J22="*",'Dir AB - OGV1'!J22="*",'Dir AB - OGV2'!J22="*"),"*",'Dir AB - OGV2'!J22+'Dir AB - OGV1'!J22+'Dir AB - Car &amp; LGV'!J22)</f>
        <v>420</v>
      </c>
      <c r="K22" s="16" t="str">
        <f>IF(OR('Dir AB - Car &amp; LGV'!K22="*",'Dir AB - OGV1'!K22="*",'Dir AB - OGV2'!K22="*"),"*",'Dir AB - OGV2'!K22+'Dir AB - OGV1'!K22+'Dir AB - Car &amp; LGV'!K22)</f>
        <v>*</v>
      </c>
      <c r="L22" s="16" t="str">
        <f>IF(OR('Dir AB - Car &amp; LGV'!L22="*",'Dir AB - OGV1'!L22="*",'Dir AB - OGV2'!L22="*"),"*",'Dir AB - OGV2'!L22+'Dir AB - OGV1'!L22+'Dir AB - Car &amp; LGV'!L22)</f>
        <v>*</v>
      </c>
      <c r="M22" s="16" t="str">
        <f>IF(OR('Dir AB - Car &amp; LGV'!M22="*",'Dir AB - OGV1'!M22="*",'Dir AB - OGV2'!M22="*"),"*",'Dir AB - OGV2'!M22+'Dir AB - OGV1'!M22+'Dir AB - Car &amp; LGV'!M22)</f>
        <v>*</v>
      </c>
      <c r="N22" s="16" t="str">
        <f>IF(OR('Dir AB - Car &amp; LGV'!N22="*",'Dir AB - OGV1'!N22="*",'Dir AB - OGV2'!N22="*"),"*",'Dir AB - OGV2'!N22+'Dir AB - OGV1'!N22+'Dir AB - Car &amp; LGV'!N22)</f>
        <v>*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420</v>
      </c>
      <c r="X22" s="222">
        <f>IF(OR('Dir AB - Car &amp; LGV'!X22="*",'Dir AB - OGV1'!X22="*",'Dir AB - OGV2'!X22="*"),"*",'Dir AB - OGV2'!X22+'Dir AB - OGV1'!X22+'Dir AB - Car &amp; LGV'!X22)</f>
        <v>428.66666666666663</v>
      </c>
      <c r="Y22" s="155">
        <f>IF(OR('Dir AB - Car &amp; LGV'!Y22="*",'Dir AB - OGV1'!Y22="*",'Dir AB - OGV2'!Y22="*"),"*",'Dir AB - OGV2'!Y22+'Dir AB - OGV1'!Y22+'Dir AB - Car &amp; LGV'!Y22)</f>
        <v>317.20000000000005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 t="str">
        <f>IF(OR('Dir AB - Car &amp; LGV'!E23="*",'Dir AB - OGV1'!E23="*",'Dir AB - OGV2'!E23="*"),"*",'Dir AB - OGV2'!E23+'Dir AB - OGV1'!E23+'Dir AB - Car &amp; LGV'!E23)</f>
        <v>*</v>
      </c>
      <c r="F23" s="16">
        <f>IF(OR('Dir AB - Car &amp; LGV'!F23="*",'Dir AB - OGV1'!F23="*",'Dir AB - OGV2'!F23="*"),"*",'Dir AB - OGV2'!F23+'Dir AB - OGV1'!F23+'Dir AB - Car &amp; LGV'!F23)</f>
        <v>425</v>
      </c>
      <c r="G23" s="16">
        <f>IF(OR('Dir AB - Car &amp; LGV'!G23="*",'Dir AB - OGV1'!G23="*",'Dir AB - OGV2'!G23="*"),"*",'Dir AB - OGV2'!G23+'Dir AB - OGV1'!G23+'Dir AB - Car &amp; LGV'!G23)</f>
        <v>152</v>
      </c>
      <c r="H23" s="16">
        <f>IF(OR('Dir AB - Car &amp; LGV'!H23="*",'Dir AB - OGV1'!H23="*",'Dir AB - OGV2'!H23="*"),"*",'Dir AB - OGV2'!H23+'Dir AB - OGV1'!H23+'Dir AB - Car &amp; LGV'!H23)</f>
        <v>147</v>
      </c>
      <c r="I23" s="16">
        <f>IF(OR('Dir AB - Car &amp; LGV'!I23="*",'Dir AB - OGV1'!I23="*",'Dir AB - OGV2'!I23="*"),"*",'Dir AB - OGV2'!I23+'Dir AB - OGV1'!I23+'Dir AB - Car &amp; LGV'!I23)</f>
        <v>473</v>
      </c>
      <c r="J23" s="16">
        <f>IF(OR('Dir AB - Car &amp; LGV'!J23="*",'Dir AB - OGV1'!J23="*",'Dir AB - OGV2'!J23="*"),"*",'Dir AB - OGV2'!J23+'Dir AB - OGV1'!J23+'Dir AB - Car &amp; LGV'!J23)</f>
        <v>497</v>
      </c>
      <c r="K23" s="16" t="str">
        <f>IF(OR('Dir AB - Car &amp; LGV'!K23="*",'Dir AB - OGV1'!K23="*",'Dir AB - OGV2'!K23="*"),"*",'Dir AB - OGV2'!K23+'Dir AB - OGV1'!K23+'Dir AB - Car &amp; LGV'!K23)</f>
        <v>*</v>
      </c>
      <c r="L23" s="16" t="str">
        <f>IF(OR('Dir AB - Car &amp; LGV'!L23="*",'Dir AB - OGV1'!L23="*",'Dir AB - OGV2'!L23="*"),"*",'Dir AB - OGV2'!L23+'Dir AB - OGV1'!L23+'Dir AB - Car &amp; LGV'!L23)</f>
        <v>*</v>
      </c>
      <c r="M23" s="16" t="str">
        <f>IF(OR('Dir AB - Car &amp; LGV'!M23="*",'Dir AB - OGV1'!M23="*",'Dir AB - OGV2'!M23="*"),"*",'Dir AB - OGV2'!M23+'Dir AB - OGV1'!M23+'Dir AB - Car &amp; LGV'!M23)</f>
        <v>*</v>
      </c>
      <c r="N23" s="16" t="str">
        <f>IF(OR('Dir AB - Car &amp; LGV'!N23="*",'Dir AB - OGV1'!N23="*",'Dir AB - OGV2'!N23="*"),"*",'Dir AB - OGV2'!N23+'Dir AB - OGV1'!N23+'Dir AB - Car &amp; LGV'!N23)</f>
        <v>*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497</v>
      </c>
      <c r="X23" s="222">
        <f>IF(OR('Dir AB - Car &amp; LGV'!X23="*",'Dir AB - OGV1'!X23="*",'Dir AB - OGV2'!X23="*"),"*",'Dir AB - OGV2'!X23+'Dir AB - OGV1'!X23+'Dir AB - Car &amp; LGV'!X23)</f>
        <v>465</v>
      </c>
      <c r="Y23" s="155">
        <f>IF(OR('Dir AB - Car &amp; LGV'!Y23="*",'Dir AB - OGV1'!Y23="*",'Dir AB - OGV2'!Y23="*"),"*",'Dir AB - OGV2'!Y23+'Dir AB - OGV1'!Y23+'Dir AB - Car &amp; LGV'!Y23)</f>
        <v>338.8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 t="str">
        <f>IF(OR('Dir AB - Car &amp; LGV'!E24="*",'Dir AB - OGV1'!E24="*",'Dir AB - OGV2'!E24="*"),"*",'Dir AB - OGV2'!E24+'Dir AB - OGV1'!E24+'Dir AB - Car &amp; LGV'!E24)</f>
        <v>*</v>
      </c>
      <c r="F24" s="16">
        <f>IF(OR('Dir AB - Car &amp; LGV'!F24="*",'Dir AB - OGV1'!F24="*",'Dir AB - OGV2'!F24="*"),"*",'Dir AB - OGV2'!F24+'Dir AB - OGV1'!F24+'Dir AB - Car &amp; LGV'!F24)</f>
        <v>465</v>
      </c>
      <c r="G24" s="16">
        <f>IF(OR('Dir AB - Car &amp; LGV'!G24="*",'Dir AB - OGV1'!G24="*",'Dir AB - OGV2'!G24="*"),"*",'Dir AB - OGV2'!G24+'Dir AB - OGV1'!G24+'Dir AB - Car &amp; LGV'!G24)</f>
        <v>138</v>
      </c>
      <c r="H24" s="16">
        <f>IF(OR('Dir AB - Car &amp; LGV'!H24="*",'Dir AB - OGV1'!H24="*",'Dir AB - OGV2'!H24="*"),"*",'Dir AB - OGV2'!H24+'Dir AB - OGV1'!H24+'Dir AB - Car &amp; LGV'!H24)</f>
        <v>122</v>
      </c>
      <c r="I24" s="16">
        <f>IF(OR('Dir AB - Car &amp; LGV'!I24="*",'Dir AB - OGV1'!I24="*",'Dir AB - OGV2'!I24="*"),"*",'Dir AB - OGV2'!I24+'Dir AB - OGV1'!I24+'Dir AB - Car &amp; LGV'!I24)</f>
        <v>466</v>
      </c>
      <c r="J24" s="16">
        <f>IF(OR('Dir AB - Car &amp; LGV'!J24="*",'Dir AB - OGV1'!J24="*",'Dir AB - OGV2'!J24="*"),"*",'Dir AB - OGV2'!J24+'Dir AB - OGV1'!J24+'Dir AB - Car &amp; LGV'!J24)</f>
        <v>425</v>
      </c>
      <c r="K24" s="16" t="str">
        <f>IF(OR('Dir AB - Car &amp; LGV'!K24="*",'Dir AB - OGV1'!K24="*",'Dir AB - OGV2'!K24="*"),"*",'Dir AB - OGV2'!K24+'Dir AB - OGV1'!K24+'Dir AB - Car &amp; LGV'!K24)</f>
        <v>*</v>
      </c>
      <c r="L24" s="16" t="str">
        <f>IF(OR('Dir AB - Car &amp; LGV'!L24="*",'Dir AB - OGV1'!L24="*",'Dir AB - OGV2'!L24="*"),"*",'Dir AB - OGV2'!L24+'Dir AB - OGV1'!L24+'Dir AB - Car &amp; LGV'!L24)</f>
        <v>*</v>
      </c>
      <c r="M24" s="16" t="str">
        <f>IF(OR('Dir AB - Car &amp; LGV'!M24="*",'Dir AB - OGV1'!M24="*",'Dir AB - OGV2'!M24="*"),"*",'Dir AB - OGV2'!M24+'Dir AB - OGV1'!M24+'Dir AB - Car &amp; LGV'!M24)</f>
        <v>*</v>
      </c>
      <c r="N24" s="16" t="str">
        <f>IF(OR('Dir AB - Car &amp; LGV'!N24="*",'Dir AB - OGV1'!N24="*",'Dir AB - OGV2'!N24="*"),"*",'Dir AB - OGV2'!N24+'Dir AB - OGV1'!N24+'Dir AB - Car &amp; LGV'!N24)</f>
        <v>*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425</v>
      </c>
      <c r="X24" s="222">
        <f>IF(OR('Dir AB - Car &amp; LGV'!X24="*",'Dir AB - OGV1'!X24="*",'Dir AB - OGV2'!X24="*"),"*",'Dir AB - OGV2'!X24+'Dir AB - OGV1'!X24+'Dir AB - Car &amp; LGV'!X24)</f>
        <v>452</v>
      </c>
      <c r="Y24" s="155">
        <f>IF(OR('Dir AB - Car &amp; LGV'!Y24="*",'Dir AB - OGV1'!Y24="*",'Dir AB - OGV2'!Y24="*"),"*",'Dir AB - OGV2'!Y24+'Dir AB - OGV1'!Y24+'Dir AB - Car &amp; LGV'!Y24)</f>
        <v>323.20000000000005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 t="str">
        <f>IF(OR('Dir AB - Car &amp; LGV'!E25="*",'Dir AB - OGV1'!E25="*",'Dir AB - OGV2'!E25="*"),"*",'Dir AB - OGV2'!E25+'Dir AB - OGV1'!E25+'Dir AB - Car &amp; LGV'!E25)</f>
        <v>*</v>
      </c>
      <c r="F25" s="199">
        <f>IF(OR('Dir AB - Car &amp; LGV'!F25="*",'Dir AB - OGV1'!F25="*",'Dir AB - OGV2'!F25="*"),"*",'Dir AB - OGV2'!F25+'Dir AB - OGV1'!F25+'Dir AB - Car &amp; LGV'!F25)</f>
        <v>479</v>
      </c>
      <c r="G25" s="199">
        <f>IF(OR('Dir AB - Car &amp; LGV'!G25="*",'Dir AB - OGV1'!G25="*",'Dir AB - OGV2'!G25="*"),"*",'Dir AB - OGV2'!G25+'Dir AB - OGV1'!G25+'Dir AB - Car &amp; LGV'!G25)</f>
        <v>129</v>
      </c>
      <c r="H25" s="199">
        <f>IF(OR('Dir AB - Car &amp; LGV'!H25="*",'Dir AB - OGV1'!H25="*",'Dir AB - OGV2'!H25="*"),"*",'Dir AB - OGV2'!H25+'Dir AB - OGV1'!H25+'Dir AB - Car &amp; LGV'!H25)</f>
        <v>138</v>
      </c>
      <c r="I25" s="199">
        <f>IF(OR('Dir AB - Car &amp; LGV'!I25="*",'Dir AB - OGV1'!I25="*",'Dir AB - OGV2'!I25="*"),"*",'Dir AB - OGV2'!I25+'Dir AB - OGV1'!I25+'Dir AB - Car &amp; LGV'!I25)</f>
        <v>387</v>
      </c>
      <c r="J25" s="199">
        <f>IF(OR('Dir AB - Car &amp; LGV'!J25="*",'Dir AB - OGV1'!J25="*",'Dir AB - OGV2'!J25="*"),"*",'Dir AB - OGV2'!J25+'Dir AB - OGV1'!J25+'Dir AB - Car &amp; LGV'!J25)</f>
        <v>465</v>
      </c>
      <c r="K25" s="199" t="str">
        <f>IF(OR('Dir AB - Car &amp; LGV'!K25="*",'Dir AB - OGV1'!K25="*",'Dir AB - OGV2'!K25="*"),"*",'Dir AB - OGV2'!K25+'Dir AB - OGV1'!K25+'Dir AB - Car &amp; LGV'!K25)</f>
        <v>*</v>
      </c>
      <c r="L25" s="199" t="str">
        <f>IF(OR('Dir AB - Car &amp; LGV'!L25="*",'Dir AB - OGV1'!L25="*",'Dir AB - OGV2'!L25="*"),"*",'Dir AB - OGV2'!L25+'Dir AB - OGV1'!L25+'Dir AB - Car &amp; LGV'!L25)</f>
        <v>*</v>
      </c>
      <c r="M25" s="199" t="str">
        <f>IF(OR('Dir AB - Car &amp; LGV'!M25="*",'Dir AB - OGV1'!M25="*",'Dir AB - OGV2'!M25="*"),"*",'Dir AB - OGV2'!M25+'Dir AB - OGV1'!M25+'Dir AB - Car &amp; LGV'!M25)</f>
        <v>*</v>
      </c>
      <c r="N25" s="199" t="str">
        <f>IF(OR('Dir AB - Car &amp; LGV'!N25="*",'Dir AB - OGV1'!N25="*",'Dir AB - OGV2'!N25="*"),"*",'Dir AB - OGV2'!N25+'Dir AB - OGV1'!N25+'Dir AB - Car &amp; LGV'!N25)</f>
        <v>*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465</v>
      </c>
      <c r="X25" s="224">
        <f>IF(OR('Dir AB - Car &amp; LGV'!X25="*",'Dir AB - OGV1'!X25="*",'Dir AB - OGV2'!X25="*"),"*",'Dir AB - OGV2'!X25+'Dir AB - OGV1'!X25+'Dir AB - Car &amp; LGV'!X25)</f>
        <v>443.66666666666669</v>
      </c>
      <c r="Y25" s="216">
        <f>IF(OR('Dir AB - Car &amp; LGV'!Y25="*",'Dir AB - OGV1'!Y25="*",'Dir AB - OGV2'!Y25="*"),"*",'Dir AB - OGV2'!Y25+'Dir AB - OGV1'!Y25+'Dir AB - Car &amp; LGV'!Y25)</f>
        <v>319.60000000000002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376</v>
      </c>
      <c r="F26" s="198">
        <f>IF(OR('Dir AB - Car &amp; LGV'!F26="*",'Dir AB - OGV1'!F26="*",'Dir AB - OGV2'!F26="*"),"*",'Dir AB - OGV2'!F26+'Dir AB - OGV1'!F26+'Dir AB - Car &amp; LGV'!F26)</f>
        <v>453</v>
      </c>
      <c r="G26" s="198">
        <f>IF(OR('Dir AB - Car &amp; LGV'!G26="*",'Dir AB - OGV1'!G26="*",'Dir AB - OGV2'!G26="*"),"*",'Dir AB - OGV2'!G26+'Dir AB - OGV1'!G26+'Dir AB - Car &amp; LGV'!G26)</f>
        <v>145</v>
      </c>
      <c r="H26" s="198">
        <f>IF(OR('Dir AB - Car &amp; LGV'!H26="*",'Dir AB - OGV1'!H26="*",'Dir AB - OGV2'!H26="*"),"*",'Dir AB - OGV2'!H26+'Dir AB - OGV1'!H26+'Dir AB - Car &amp; LGV'!H26)</f>
        <v>119</v>
      </c>
      <c r="I26" s="198">
        <f>IF(OR('Dir AB - Car &amp; LGV'!I26="*",'Dir AB - OGV1'!I26="*",'Dir AB - OGV2'!I26="*"),"*",'Dir AB - OGV2'!I26+'Dir AB - OGV1'!I26+'Dir AB - Car &amp; LGV'!I26)</f>
        <v>408</v>
      </c>
      <c r="J26" s="198">
        <f>IF(OR('Dir AB - Car &amp; LGV'!J26="*",'Dir AB - OGV1'!J26="*",'Dir AB - OGV2'!J26="*"),"*",'Dir AB - OGV2'!J26+'Dir AB - OGV1'!J26+'Dir AB - Car &amp; LGV'!J26)</f>
        <v>424</v>
      </c>
      <c r="K26" s="198" t="str">
        <f>IF(OR('Dir AB - Car &amp; LGV'!K26="*",'Dir AB - OGV1'!K26="*",'Dir AB - OGV2'!K26="*"),"*",'Dir AB - OGV2'!K26+'Dir AB - OGV1'!K26+'Dir AB - Car &amp; LGV'!K26)</f>
        <v>*</v>
      </c>
      <c r="L26" s="198" t="str">
        <f>IF(OR('Dir AB - Car &amp; LGV'!L26="*",'Dir AB - OGV1'!L26="*",'Dir AB - OGV2'!L26="*"),"*",'Dir AB - OGV2'!L26+'Dir AB - OGV1'!L26+'Dir AB - Car &amp; LGV'!L26)</f>
        <v>*</v>
      </c>
      <c r="M26" s="198" t="str">
        <f>IF(OR('Dir AB - Car &amp; LGV'!M26="*",'Dir AB - OGV1'!M26="*",'Dir AB - OGV2'!M26="*"),"*",'Dir AB - OGV2'!M26+'Dir AB - OGV1'!M26+'Dir AB - Car &amp; LGV'!M26)</f>
        <v>*</v>
      </c>
      <c r="N26" s="198" t="str">
        <f>IF(OR('Dir AB - Car &amp; LGV'!N26="*",'Dir AB - OGV1'!N26="*",'Dir AB - OGV2'!N26="*"),"*",'Dir AB - OGV2'!N26+'Dir AB - OGV1'!N26+'Dir AB - Car &amp; LGV'!N26)</f>
        <v>*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400</v>
      </c>
      <c r="X26" s="221">
        <f>IF(OR('Dir AB - Car &amp; LGV'!X26="*",'Dir AB - OGV1'!X26="*",'Dir AB - OGV2'!X26="*"),"*",'Dir AB - OGV2'!X26+'Dir AB - OGV1'!X26+'Dir AB - Car &amp; LGV'!X26)</f>
        <v>415.25</v>
      </c>
      <c r="Y26" s="215">
        <f>IF(OR('Dir AB - Car &amp; LGV'!Y26="*",'Dir AB - OGV1'!Y26="*",'Dir AB - OGV2'!Y26="*"),"*",'Dir AB - OGV2'!Y26+'Dir AB - OGV1'!Y26+'Dir AB - Car &amp; LGV'!Y26)</f>
        <v>320.83333333333331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365</v>
      </c>
      <c r="F27" s="16">
        <f>IF(OR('Dir AB - Car &amp; LGV'!F27="*",'Dir AB - OGV1'!F27="*",'Dir AB - OGV2'!F27="*"),"*",'Dir AB - OGV2'!F27+'Dir AB - OGV1'!F27+'Dir AB - Car &amp; LGV'!F27)</f>
        <v>300</v>
      </c>
      <c r="G27" s="16">
        <f>IF(OR('Dir AB - Car &amp; LGV'!G27="*",'Dir AB - OGV1'!G27="*",'Dir AB - OGV2'!G27="*"),"*",'Dir AB - OGV2'!G27+'Dir AB - OGV1'!G27+'Dir AB - Car &amp; LGV'!G27)</f>
        <v>110</v>
      </c>
      <c r="H27" s="16">
        <f>IF(OR('Dir AB - Car &amp; LGV'!H27="*",'Dir AB - OGV1'!H27="*",'Dir AB - OGV2'!H27="*"),"*",'Dir AB - OGV2'!H27+'Dir AB - OGV1'!H27+'Dir AB - Car &amp; LGV'!H27)</f>
        <v>138</v>
      </c>
      <c r="I27" s="16">
        <f>IF(OR('Dir AB - Car &amp; LGV'!I27="*",'Dir AB - OGV1'!I27="*",'Dir AB - OGV2'!I27="*"),"*",'Dir AB - OGV2'!I27+'Dir AB - OGV1'!I27+'Dir AB - Car &amp; LGV'!I27)</f>
        <v>331</v>
      </c>
      <c r="J27" s="16">
        <f>IF(OR('Dir AB - Car &amp; LGV'!J27="*",'Dir AB - OGV1'!J27="*",'Dir AB - OGV2'!J27="*"),"*",'Dir AB - OGV2'!J27+'Dir AB - OGV1'!J27+'Dir AB - Car &amp; LGV'!J27)</f>
        <v>347</v>
      </c>
      <c r="K27" s="16" t="str">
        <f>IF(OR('Dir AB - Car &amp; LGV'!K27="*",'Dir AB - OGV1'!K27="*",'Dir AB - OGV2'!K27="*"),"*",'Dir AB - OGV2'!K27+'Dir AB - OGV1'!K27+'Dir AB - Car &amp; LGV'!K27)</f>
        <v>*</v>
      </c>
      <c r="L27" s="16" t="str">
        <f>IF(OR('Dir AB - Car &amp; LGV'!L27="*",'Dir AB - OGV1'!L27="*",'Dir AB - OGV2'!L27="*"),"*",'Dir AB - OGV2'!L27+'Dir AB - OGV1'!L27+'Dir AB - Car &amp; LGV'!L27)</f>
        <v>*</v>
      </c>
      <c r="M27" s="16" t="str">
        <f>IF(OR('Dir AB - Car &amp; LGV'!M27="*",'Dir AB - OGV1'!M27="*",'Dir AB - OGV2'!M27="*"),"*",'Dir AB - OGV2'!M27+'Dir AB - OGV1'!M27+'Dir AB - Car &amp; LGV'!M27)</f>
        <v>*</v>
      </c>
      <c r="N27" s="16" t="str">
        <f>IF(OR('Dir AB - Car &amp; LGV'!N27="*",'Dir AB - OGV1'!N27="*",'Dir AB - OGV2'!N27="*"),"*",'Dir AB - OGV2'!N27+'Dir AB - OGV1'!N27+'Dir AB - Car &amp; LGV'!N27)</f>
        <v>*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356</v>
      </c>
      <c r="X27" s="222">
        <f>IF(OR('Dir AB - Car &amp; LGV'!X27="*",'Dir AB - OGV1'!X27="*",'Dir AB - OGV2'!X27="*"),"*",'Dir AB - OGV2'!X27+'Dir AB - OGV1'!X27+'Dir AB - Car &amp; LGV'!X27)</f>
        <v>335.75</v>
      </c>
      <c r="Y27" s="155">
        <f>IF(OR('Dir AB - Car &amp; LGV'!Y27="*",'Dir AB - OGV1'!Y27="*",'Dir AB - OGV2'!Y27="*"),"*",'Dir AB - OGV2'!Y27+'Dir AB - OGV1'!Y27+'Dir AB - Car &amp; LGV'!Y27)</f>
        <v>265.16666666666669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>
        <f>IF(OR('Dir AB - Car &amp; LGV'!E28="*",'Dir AB - OGV1'!E28="*",'Dir AB - OGV2'!E28="*"),"*",'Dir AB - OGV2'!E28+'Dir AB - OGV1'!E28+'Dir AB - Car &amp; LGV'!E28)</f>
        <v>278</v>
      </c>
      <c r="F28" s="199">
        <f>IF(OR('Dir AB - Car &amp; LGV'!F28="*",'Dir AB - OGV1'!F28="*",'Dir AB - OGV2'!F28="*"),"*",'Dir AB - OGV2'!F28+'Dir AB - OGV1'!F28+'Dir AB - Car &amp; LGV'!F28)</f>
        <v>196</v>
      </c>
      <c r="G28" s="199">
        <f>IF(OR('Dir AB - Car &amp; LGV'!G28="*",'Dir AB - OGV1'!G28="*",'Dir AB - OGV2'!G28="*"),"*",'Dir AB - OGV2'!G28+'Dir AB - OGV1'!G28+'Dir AB - Car &amp; LGV'!G28)</f>
        <v>108</v>
      </c>
      <c r="H28" s="199">
        <f>IF(OR('Dir AB - Car &amp; LGV'!H28="*",'Dir AB - OGV1'!H28="*",'Dir AB - OGV2'!H28="*"),"*",'Dir AB - OGV2'!H28+'Dir AB - OGV1'!H28+'Dir AB - Car &amp; LGV'!H28)</f>
        <v>109</v>
      </c>
      <c r="I28" s="199">
        <f>IF(OR('Dir AB - Car &amp; LGV'!I28="*",'Dir AB - OGV1'!I28="*",'Dir AB - OGV2'!I28="*"),"*",'Dir AB - OGV2'!I28+'Dir AB - OGV1'!I28+'Dir AB - Car &amp; LGV'!I28)</f>
        <v>264</v>
      </c>
      <c r="J28" s="199">
        <f>IF(OR('Dir AB - Car &amp; LGV'!J28="*",'Dir AB - OGV1'!J28="*",'Dir AB - OGV2'!J28="*"),"*",'Dir AB - OGV2'!J28+'Dir AB - OGV1'!J28+'Dir AB - Car &amp; LGV'!J28)</f>
        <v>252</v>
      </c>
      <c r="K28" s="199" t="str">
        <f>IF(OR('Dir AB - Car &amp; LGV'!K28="*",'Dir AB - OGV1'!K28="*",'Dir AB - OGV2'!K28="*"),"*",'Dir AB - OGV2'!K28+'Dir AB - OGV1'!K28+'Dir AB - Car &amp; LGV'!K28)</f>
        <v>*</v>
      </c>
      <c r="L28" s="199" t="str">
        <f>IF(OR('Dir AB - Car &amp; LGV'!L28="*",'Dir AB - OGV1'!L28="*",'Dir AB - OGV2'!L28="*"),"*",'Dir AB - OGV2'!L28+'Dir AB - OGV1'!L28+'Dir AB - Car &amp; LGV'!L28)</f>
        <v>*</v>
      </c>
      <c r="M28" s="199" t="str">
        <f>IF(OR('Dir AB - Car &amp; LGV'!M28="*",'Dir AB - OGV1'!M28="*",'Dir AB - OGV2'!M28="*"),"*",'Dir AB - OGV2'!M28+'Dir AB - OGV1'!M28+'Dir AB - Car &amp; LGV'!M28)</f>
        <v>*</v>
      </c>
      <c r="N28" s="199" t="str">
        <f>IF(OR('Dir AB - Car &amp; LGV'!N28="*",'Dir AB - OGV1'!N28="*",'Dir AB - OGV2'!N28="*"),"*",'Dir AB - OGV2'!N28+'Dir AB - OGV1'!N28+'Dir AB - Car &amp; LGV'!N28)</f>
        <v>*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265</v>
      </c>
      <c r="X28" s="224">
        <f>IF(OR('Dir AB - Car &amp; LGV'!X28="*",'Dir AB - OGV1'!X28="*",'Dir AB - OGV2'!X28="*"),"*",'Dir AB - OGV2'!X28+'Dir AB - OGV1'!X28+'Dir AB - Car &amp; LGV'!X28)</f>
        <v>247.5</v>
      </c>
      <c r="Y28" s="216">
        <f>IF(OR('Dir AB - Car &amp; LGV'!Y28="*",'Dir AB - OGV1'!Y28="*",'Dir AB - OGV2'!Y28="*"),"*",'Dir AB - OGV2'!Y28+'Dir AB - OGV1'!Y28+'Dir AB - Car &amp; LGV'!Y28)</f>
        <v>201.16666666666669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>
        <f>IF(OR('Dir AB - Car &amp; LGV'!E29="*",'Dir AB - OGV1'!E29="*",'Dir AB - OGV2'!E29="*"),"*",'Dir AB - OGV2'!E29+'Dir AB - OGV1'!E29+'Dir AB - Car &amp; LGV'!E29)</f>
        <v>183</v>
      </c>
      <c r="F29" s="146">
        <f>IF(OR('Dir AB - Car &amp; LGV'!F29="*",'Dir AB - OGV1'!F29="*",'Dir AB - OGV2'!F29="*"),"*",'Dir AB - OGV2'!F29+'Dir AB - OGV1'!F29+'Dir AB - Car &amp; LGV'!F29)</f>
        <v>153</v>
      </c>
      <c r="G29" s="146">
        <f>IF(OR('Dir AB - Car &amp; LGV'!G29="*",'Dir AB - OGV1'!G29="*",'Dir AB - OGV2'!G29="*"),"*",'Dir AB - OGV2'!G29+'Dir AB - OGV1'!G29+'Dir AB - Car &amp; LGV'!G29)</f>
        <v>114</v>
      </c>
      <c r="H29" s="146">
        <f>IF(OR('Dir AB - Car &amp; LGV'!H29="*",'Dir AB - OGV1'!H29="*",'Dir AB - OGV2'!H29="*"),"*",'Dir AB - OGV2'!H29+'Dir AB - OGV1'!H29+'Dir AB - Car &amp; LGV'!H29)</f>
        <v>103</v>
      </c>
      <c r="I29" s="146">
        <f>IF(OR('Dir AB - Car &amp; LGV'!I29="*",'Dir AB - OGV1'!I29="*",'Dir AB - OGV2'!I29="*"),"*",'Dir AB - OGV2'!I29+'Dir AB - OGV1'!I29+'Dir AB - Car &amp; LGV'!I29)</f>
        <v>177</v>
      </c>
      <c r="J29" s="146">
        <f>IF(OR('Dir AB - Car &amp; LGV'!J29="*",'Dir AB - OGV1'!J29="*",'Dir AB - OGV2'!J29="*"),"*",'Dir AB - OGV2'!J29+'Dir AB - OGV1'!J29+'Dir AB - Car &amp; LGV'!J29)</f>
        <v>167</v>
      </c>
      <c r="K29" s="146" t="str">
        <f>IF(OR('Dir AB - Car &amp; LGV'!K29="*",'Dir AB - OGV1'!K29="*",'Dir AB - OGV2'!K29="*"),"*",'Dir AB - OGV2'!K29+'Dir AB - OGV1'!K29+'Dir AB - Car &amp; LGV'!K29)</f>
        <v>*</v>
      </c>
      <c r="L29" s="146" t="str">
        <f>IF(OR('Dir AB - Car &amp; LGV'!L29="*",'Dir AB - OGV1'!L29="*",'Dir AB - OGV2'!L29="*"),"*",'Dir AB - OGV2'!L29+'Dir AB - OGV1'!L29+'Dir AB - Car &amp; LGV'!L29)</f>
        <v>*</v>
      </c>
      <c r="M29" s="146" t="str">
        <f>IF(OR('Dir AB - Car &amp; LGV'!M29="*",'Dir AB - OGV1'!M29="*",'Dir AB - OGV2'!M29="*"),"*",'Dir AB - OGV2'!M29+'Dir AB - OGV1'!M29+'Dir AB - Car &amp; LGV'!M29)</f>
        <v>*</v>
      </c>
      <c r="N29" s="146" t="str">
        <f>IF(OR('Dir AB - Car &amp; LGV'!N29="*",'Dir AB - OGV1'!N29="*",'Dir AB - OGV2'!N29="*"),"*",'Dir AB - OGV2'!N29+'Dir AB - OGV1'!N29+'Dir AB - Car &amp; LGV'!N29)</f>
        <v>*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175</v>
      </c>
      <c r="X29" s="148">
        <f>IF(OR('Dir AB - Car &amp; LGV'!X29="*",'Dir AB - OGV1'!X29="*",'Dir AB - OGV2'!X29="*"),"*",'Dir AB - OGV2'!X29+'Dir AB - OGV1'!X29+'Dir AB - Car &amp; LGV'!X29)</f>
        <v>170</v>
      </c>
      <c r="Y29" s="197">
        <f>IF(OR('Dir AB - Car &amp; LGV'!Y29="*",'Dir AB - OGV1'!Y29="*",'Dir AB - OGV2'!Y29="*"),"*",'Dir AB - OGV2'!Y29+'Dir AB - OGV1'!Y29+'Dir AB - Car &amp; LGV'!Y29)</f>
        <v>149.5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>
        <f>IF(OR('Dir AB - Car &amp; LGV'!E30="*",'Dir AB - OGV1'!E30="*",'Dir AB - OGV2'!E30="*"),"*",'Dir AB - OGV2'!E30+'Dir AB - OGV1'!E30+'Dir AB - Car &amp; LGV'!E30)</f>
        <v>133</v>
      </c>
      <c r="F30" s="16">
        <f>IF(OR('Dir AB - Car &amp; LGV'!F30="*",'Dir AB - OGV1'!F30="*",'Dir AB - OGV2'!F30="*"),"*",'Dir AB - OGV2'!F30+'Dir AB - OGV1'!F30+'Dir AB - Car &amp; LGV'!F30)</f>
        <v>107</v>
      </c>
      <c r="G30" s="16">
        <f>IF(OR('Dir AB - Car &amp; LGV'!G30="*",'Dir AB - OGV1'!G30="*",'Dir AB - OGV2'!G30="*"),"*",'Dir AB - OGV2'!G30+'Dir AB - OGV1'!G30+'Dir AB - Car &amp; LGV'!G30)</f>
        <v>116</v>
      </c>
      <c r="H30" s="16">
        <f>IF(OR('Dir AB - Car &amp; LGV'!H30="*",'Dir AB - OGV1'!H30="*",'Dir AB - OGV2'!H30="*"),"*",'Dir AB - OGV2'!H30+'Dir AB - OGV1'!H30+'Dir AB - Car &amp; LGV'!H30)</f>
        <v>94</v>
      </c>
      <c r="I30" s="16">
        <f>IF(OR('Dir AB - Car &amp; LGV'!I30="*",'Dir AB - OGV1'!I30="*",'Dir AB - OGV2'!I30="*"),"*",'Dir AB - OGV2'!I30+'Dir AB - OGV1'!I30+'Dir AB - Car &amp; LGV'!I30)</f>
        <v>124</v>
      </c>
      <c r="J30" s="16">
        <f>IF(OR('Dir AB - Car &amp; LGV'!J30="*",'Dir AB - OGV1'!J30="*",'Dir AB - OGV2'!J30="*"),"*",'Dir AB - OGV2'!J30+'Dir AB - OGV1'!J30+'Dir AB - Car &amp; LGV'!J30)</f>
        <v>151</v>
      </c>
      <c r="K30" s="16" t="str">
        <f>IF(OR('Dir AB - Car &amp; LGV'!K30="*",'Dir AB - OGV1'!K30="*",'Dir AB - OGV2'!K30="*"),"*",'Dir AB - OGV2'!K30+'Dir AB - OGV1'!K30+'Dir AB - Car &amp; LGV'!K30)</f>
        <v>*</v>
      </c>
      <c r="L30" s="16" t="str">
        <f>IF(OR('Dir AB - Car &amp; LGV'!L30="*",'Dir AB - OGV1'!L30="*",'Dir AB - OGV2'!L30="*"),"*",'Dir AB - OGV2'!L30+'Dir AB - OGV1'!L30+'Dir AB - Car &amp; LGV'!L30)</f>
        <v>*</v>
      </c>
      <c r="M30" s="16" t="str">
        <f>IF(OR('Dir AB - Car &amp; LGV'!M30="*",'Dir AB - OGV1'!M30="*",'Dir AB - OGV2'!M30="*"),"*",'Dir AB - OGV2'!M30+'Dir AB - OGV1'!M30+'Dir AB - Car &amp; LGV'!M30)</f>
        <v>*</v>
      </c>
      <c r="N30" s="16" t="str">
        <f>IF(OR('Dir AB - Car &amp; LGV'!N30="*",'Dir AB - OGV1'!N30="*",'Dir AB - OGV2'!N30="*"),"*",'Dir AB - OGV2'!N30+'Dir AB - OGV1'!N30+'Dir AB - Car &amp; LGV'!N30)</f>
        <v>*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142</v>
      </c>
      <c r="X30" s="154">
        <f>IF(OR('Dir AB - Car &amp; LGV'!X30="*",'Dir AB - OGV1'!X30="*",'Dir AB - OGV2'!X30="*"),"*",'Dir AB - OGV2'!X30+'Dir AB - OGV1'!X30+'Dir AB - Car &amp; LGV'!X30)</f>
        <v>128.75</v>
      </c>
      <c r="Y30" s="155">
        <f>IF(OR('Dir AB - Car &amp; LGV'!Y30="*",'Dir AB - OGV1'!Y30="*",'Dir AB - OGV2'!Y30="*"),"*",'Dir AB - OGV2'!Y30+'Dir AB - OGV1'!Y30+'Dir AB - Car &amp; LGV'!Y30)</f>
        <v>120.83333333333334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>
        <f>IF(OR('Dir AB - Car &amp; LGV'!E31="*",'Dir AB - OGV1'!E31="*",'Dir AB - OGV2'!E31="*"),"*",'Dir AB - OGV2'!E31+'Dir AB - OGV1'!E31+'Dir AB - Car &amp; LGV'!E31)</f>
        <v>202</v>
      </c>
      <c r="F31" s="16">
        <f>IF(OR('Dir AB - Car &amp; LGV'!F31="*",'Dir AB - OGV1'!F31="*",'Dir AB - OGV2'!F31="*"),"*",'Dir AB - OGV2'!F31+'Dir AB - OGV1'!F31+'Dir AB - Car &amp; LGV'!F31)</f>
        <v>143</v>
      </c>
      <c r="G31" s="16">
        <f>IF(OR('Dir AB - Car &amp; LGV'!G31="*",'Dir AB - OGV1'!G31="*",'Dir AB - OGV2'!G31="*"),"*",'Dir AB - OGV2'!G31+'Dir AB - OGV1'!G31+'Dir AB - Car &amp; LGV'!G31)</f>
        <v>86</v>
      </c>
      <c r="H31" s="16">
        <f>IF(OR('Dir AB - Car &amp; LGV'!H31="*",'Dir AB - OGV1'!H31="*",'Dir AB - OGV2'!H31="*"),"*",'Dir AB - OGV2'!H31+'Dir AB - OGV1'!H31+'Dir AB - Car &amp; LGV'!H31)</f>
        <v>139</v>
      </c>
      <c r="I31" s="16">
        <f>IF(OR('Dir AB - Car &amp; LGV'!I31="*",'Dir AB - OGV1'!I31="*",'Dir AB - OGV2'!I31="*"),"*",'Dir AB - OGV2'!I31+'Dir AB - OGV1'!I31+'Dir AB - Car &amp; LGV'!I31)</f>
        <v>166</v>
      </c>
      <c r="J31" s="16">
        <f>IF(OR('Dir AB - Car &amp; LGV'!J31="*",'Dir AB - OGV1'!J31="*",'Dir AB - OGV2'!J31="*"),"*",'Dir AB - OGV2'!J31+'Dir AB - OGV1'!J31+'Dir AB - Car &amp; LGV'!J31)</f>
        <v>202</v>
      </c>
      <c r="K31" s="16" t="str">
        <f>IF(OR('Dir AB - Car &amp; LGV'!K31="*",'Dir AB - OGV1'!K31="*",'Dir AB - OGV2'!K31="*"),"*",'Dir AB - OGV2'!K31+'Dir AB - OGV1'!K31+'Dir AB - Car &amp; LGV'!K31)</f>
        <v>*</v>
      </c>
      <c r="L31" s="16" t="str">
        <f>IF(OR('Dir AB - Car &amp; LGV'!L31="*",'Dir AB - OGV1'!L31="*",'Dir AB - OGV2'!L31="*"),"*",'Dir AB - OGV2'!L31+'Dir AB - OGV1'!L31+'Dir AB - Car &amp; LGV'!L31)</f>
        <v>*</v>
      </c>
      <c r="M31" s="16" t="str">
        <f>IF(OR('Dir AB - Car &amp; LGV'!M31="*",'Dir AB - OGV1'!M31="*",'Dir AB - OGV2'!M31="*"),"*",'Dir AB - OGV2'!M31+'Dir AB - OGV1'!M31+'Dir AB - Car &amp; LGV'!M31)</f>
        <v>*</v>
      </c>
      <c r="N31" s="16" t="str">
        <f>IF(OR('Dir AB - Car &amp; LGV'!N31="*",'Dir AB - OGV1'!N31="*",'Dir AB - OGV2'!N31="*"),"*",'Dir AB - OGV2'!N31+'Dir AB - OGV1'!N31+'Dir AB - Car &amp; LGV'!N31)</f>
        <v>*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202</v>
      </c>
      <c r="X31" s="154">
        <f>IF(OR('Dir AB - Car &amp; LGV'!X31="*",'Dir AB - OGV1'!X31="*",'Dir AB - OGV2'!X31="*"),"*",'Dir AB - OGV2'!X31+'Dir AB - OGV1'!X31+'Dir AB - Car &amp; LGV'!X31)</f>
        <v>178.25</v>
      </c>
      <c r="Y31" s="155">
        <f>IF(OR('Dir AB - Car &amp; LGV'!Y31="*",'Dir AB - OGV1'!Y31="*",'Dir AB - OGV2'!Y31="*"),"*",'Dir AB - OGV2'!Y31+'Dir AB - OGV1'!Y31+'Dir AB - Car &amp; LGV'!Y31)</f>
        <v>156.33333333333334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>
        <f>IF(OR('Dir AB - Car &amp; LGV'!E32="*",'Dir AB - OGV1'!E32="*",'Dir AB - OGV2'!E32="*"),"*",'Dir AB - OGV2'!E32+'Dir AB - OGV1'!E32+'Dir AB - Car &amp; LGV'!E32)</f>
        <v>172</v>
      </c>
      <c r="F32" s="16">
        <f>IF(OR('Dir AB - Car &amp; LGV'!F32="*",'Dir AB - OGV1'!F32="*",'Dir AB - OGV2'!F32="*"),"*",'Dir AB - OGV2'!F32+'Dir AB - OGV1'!F32+'Dir AB - Car &amp; LGV'!F32)</f>
        <v>115</v>
      </c>
      <c r="G32" s="16">
        <f>IF(OR('Dir AB - Car &amp; LGV'!G32="*",'Dir AB - OGV1'!G32="*",'Dir AB - OGV2'!G32="*"),"*",'Dir AB - OGV2'!G32+'Dir AB - OGV1'!G32+'Dir AB - Car &amp; LGV'!G32)</f>
        <v>96</v>
      </c>
      <c r="H32" s="16">
        <f>IF(OR('Dir AB - Car &amp; LGV'!H32="*",'Dir AB - OGV1'!H32="*",'Dir AB - OGV2'!H32="*"),"*",'Dir AB - OGV2'!H32+'Dir AB - OGV1'!H32+'Dir AB - Car &amp; LGV'!H32)</f>
        <v>122</v>
      </c>
      <c r="I32" s="16">
        <f>IF(OR('Dir AB - Car &amp; LGV'!I32="*",'Dir AB - OGV1'!I32="*",'Dir AB - OGV2'!I32="*"),"*",'Dir AB - OGV2'!I32+'Dir AB - OGV1'!I32+'Dir AB - Car &amp; LGV'!I32)</f>
        <v>187</v>
      </c>
      <c r="J32" s="16">
        <f>IF(OR('Dir AB - Car &amp; LGV'!J32="*",'Dir AB - OGV1'!J32="*",'Dir AB - OGV2'!J32="*"),"*",'Dir AB - OGV2'!J32+'Dir AB - OGV1'!J32+'Dir AB - Car &amp; LGV'!J32)</f>
        <v>203</v>
      </c>
      <c r="K32" s="16" t="str">
        <f>IF(OR('Dir AB - Car &amp; LGV'!K32="*",'Dir AB - OGV1'!K32="*",'Dir AB - OGV2'!K32="*"),"*",'Dir AB - OGV2'!K32+'Dir AB - OGV1'!K32+'Dir AB - Car &amp; LGV'!K32)</f>
        <v>*</v>
      </c>
      <c r="L32" s="16" t="str">
        <f>IF(OR('Dir AB - Car &amp; LGV'!L32="*",'Dir AB - OGV1'!L32="*",'Dir AB - OGV2'!L32="*"),"*",'Dir AB - OGV2'!L32+'Dir AB - OGV1'!L32+'Dir AB - Car &amp; LGV'!L32)</f>
        <v>*</v>
      </c>
      <c r="M32" s="16" t="str">
        <f>IF(OR('Dir AB - Car &amp; LGV'!M32="*",'Dir AB - OGV1'!M32="*",'Dir AB - OGV2'!M32="*"),"*",'Dir AB - OGV2'!M32+'Dir AB - OGV1'!M32+'Dir AB - Car &amp; LGV'!M32)</f>
        <v>*</v>
      </c>
      <c r="N32" s="16" t="str">
        <f>IF(OR('Dir AB - Car &amp; LGV'!N32="*",'Dir AB - OGV1'!N32="*",'Dir AB - OGV2'!N32="*"),"*",'Dir AB - OGV2'!N32+'Dir AB - OGV1'!N32+'Dir AB - Car &amp; LGV'!N32)</f>
        <v>*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187.5</v>
      </c>
      <c r="X32" s="154">
        <f>IF(OR('Dir AB - Car &amp; LGV'!X32="*",'Dir AB - OGV1'!X32="*",'Dir AB - OGV2'!X32="*"),"*",'Dir AB - OGV2'!X32+'Dir AB - OGV1'!X32+'Dir AB - Car &amp; LGV'!X32)</f>
        <v>169.25</v>
      </c>
      <c r="Y32" s="155">
        <f>IF(OR('Dir AB - Car &amp; LGV'!Y32="*",'Dir AB - OGV1'!Y32="*",'Dir AB - OGV2'!Y32="*"),"*",'Dir AB - OGV2'!Y32+'Dir AB - OGV1'!Y32+'Dir AB - Car &amp; LGV'!Y32)</f>
        <v>149.16666666666666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>
        <f>IF(OR('Dir AB - Car &amp; LGV'!E33="*",'Dir AB - OGV1'!E33="*",'Dir AB - OGV2'!E33="*"),"*",'Dir AB - OGV2'!E33+'Dir AB - OGV1'!E33+'Dir AB - Car &amp; LGV'!E33)</f>
        <v>122</v>
      </c>
      <c r="F33" s="17">
        <f>IF(OR('Dir AB - Car &amp; LGV'!F33="*",'Dir AB - OGV1'!F33="*",'Dir AB - OGV2'!F33="*"),"*",'Dir AB - OGV2'!F33+'Dir AB - OGV1'!F33+'Dir AB - Car &amp; LGV'!F33)</f>
        <v>63</v>
      </c>
      <c r="G33" s="17">
        <f>IF(OR('Dir AB - Car &amp; LGV'!G33="*",'Dir AB - OGV1'!G33="*",'Dir AB - OGV2'!G33="*"),"*",'Dir AB - OGV2'!G33+'Dir AB - OGV1'!G33+'Dir AB - Car &amp; LGV'!G33)</f>
        <v>70</v>
      </c>
      <c r="H33" s="17">
        <f>IF(OR('Dir AB - Car &amp; LGV'!H33="*",'Dir AB - OGV1'!H33="*",'Dir AB - OGV2'!H33="*"),"*",'Dir AB - OGV2'!H33+'Dir AB - OGV1'!H33+'Dir AB - Car &amp; LGV'!H33)</f>
        <v>39</v>
      </c>
      <c r="I33" s="17">
        <f>IF(OR('Dir AB - Car &amp; LGV'!I33="*",'Dir AB - OGV1'!I33="*",'Dir AB - OGV2'!I33="*"),"*",'Dir AB - OGV2'!I33+'Dir AB - OGV1'!I33+'Dir AB - Car &amp; LGV'!I33)</f>
        <v>116</v>
      </c>
      <c r="J33" s="17">
        <f>IF(OR('Dir AB - Car &amp; LGV'!J33="*",'Dir AB - OGV1'!J33="*",'Dir AB - OGV2'!J33="*"),"*",'Dir AB - OGV2'!J33+'Dir AB - OGV1'!J33+'Dir AB - Car &amp; LGV'!J33)</f>
        <v>123</v>
      </c>
      <c r="K33" s="17" t="str">
        <f>IF(OR('Dir AB - Car &amp; LGV'!K33="*",'Dir AB - OGV1'!K33="*",'Dir AB - OGV2'!K33="*"),"*",'Dir AB - OGV2'!K33+'Dir AB - OGV1'!K33+'Dir AB - Car &amp; LGV'!K33)</f>
        <v>*</v>
      </c>
      <c r="L33" s="17" t="str">
        <f>IF(OR('Dir AB - Car &amp; LGV'!L33="*",'Dir AB - OGV1'!L33="*",'Dir AB - OGV2'!L33="*"),"*",'Dir AB - OGV2'!L33+'Dir AB - OGV1'!L33+'Dir AB - Car &amp; LGV'!L33)</f>
        <v>*</v>
      </c>
      <c r="M33" s="17" t="str">
        <f>IF(OR('Dir AB - Car &amp; LGV'!M33="*",'Dir AB - OGV1'!M33="*",'Dir AB - OGV2'!M33="*"),"*",'Dir AB - OGV2'!M33+'Dir AB - OGV1'!M33+'Dir AB - Car &amp; LGV'!M33)</f>
        <v>*</v>
      </c>
      <c r="N33" s="17" t="str">
        <f>IF(OR('Dir AB - Car &amp; LGV'!N33="*",'Dir AB - OGV1'!N33="*",'Dir AB - OGV2'!N33="*"),"*",'Dir AB - OGV2'!N33+'Dir AB - OGV1'!N33+'Dir AB - Car &amp; LGV'!N33)</f>
        <v>*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122.5</v>
      </c>
      <c r="X33" s="149">
        <f>IF(OR('Dir AB - Car &amp; LGV'!X33="*",'Dir AB - OGV1'!X33="*",'Dir AB - OGV2'!X33="*"),"*",'Dir AB - OGV2'!X33+'Dir AB - OGV1'!X33+'Dir AB - Car &amp; LGV'!X33)</f>
        <v>106</v>
      </c>
      <c r="Y33" s="156">
        <f>IF(OR('Dir AB - Car &amp; LGV'!Y33="*",'Dir AB - OGV1'!Y33="*",'Dir AB - OGV2'!Y33="*"),"*",'Dir AB - OGV2'!Y33+'Dir AB - OGV1'!Y33+'Dir AB - Car &amp; LGV'!Y33)</f>
        <v>88.833333333333329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1019</v>
      </c>
      <c r="F35" s="8">
        <f t="shared" si="1"/>
        <v>5163</v>
      </c>
      <c r="G35" s="8">
        <f t="shared" si="1"/>
        <v>1944</v>
      </c>
      <c r="H35" s="8">
        <f t="shared" si="1"/>
        <v>1440</v>
      </c>
      <c r="I35" s="8">
        <f t="shared" si="1"/>
        <v>5057</v>
      </c>
      <c r="J35" s="8">
        <f t="shared" si="1"/>
        <v>5247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5245</v>
      </c>
      <c r="X35" s="9">
        <f t="shared" si="2"/>
        <v>5162.5</v>
      </c>
      <c r="Y35" s="50">
        <f t="shared" si="2"/>
        <v>3816.5666666666666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1537</v>
      </c>
      <c r="F36" s="10">
        <f t="shared" si="3"/>
        <v>6015</v>
      </c>
      <c r="G36" s="10">
        <f t="shared" si="3"/>
        <v>2437</v>
      </c>
      <c r="H36" s="10">
        <f t="shared" si="3"/>
        <v>1863</v>
      </c>
      <c r="I36" s="10">
        <f t="shared" si="3"/>
        <v>5939</v>
      </c>
      <c r="J36" s="10">
        <f t="shared" si="3"/>
        <v>6250</v>
      </c>
      <c r="K36" s="10">
        <f t="shared" si="3"/>
        <v>0</v>
      </c>
      <c r="L36" s="10">
        <f t="shared" si="3"/>
        <v>0</v>
      </c>
      <c r="M36" s="10">
        <f t="shared" si="3"/>
        <v>0</v>
      </c>
      <c r="N36" s="10">
        <f t="shared" si="3"/>
        <v>0</v>
      </c>
      <c r="O36" s="10">
        <f t="shared" si="3"/>
        <v>0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6247</v>
      </c>
      <c r="X36" s="11">
        <f t="shared" si="4"/>
        <v>6088.5000000000009</v>
      </c>
      <c r="Y36" s="51">
        <f t="shared" si="4"/>
        <v>4565.4333333333325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1831</v>
      </c>
      <c r="F37" s="10">
        <f t="shared" si="5"/>
        <v>6193</v>
      </c>
      <c r="G37" s="10">
        <f t="shared" si="5"/>
        <v>2603</v>
      </c>
      <c r="H37" s="10">
        <f t="shared" si="5"/>
        <v>2024</v>
      </c>
      <c r="I37" s="10">
        <f t="shared" si="5"/>
        <v>6242</v>
      </c>
      <c r="J37" s="10">
        <f t="shared" si="5"/>
        <v>6576</v>
      </c>
      <c r="K37" s="10">
        <f t="shared" si="5"/>
        <v>0</v>
      </c>
      <c r="L37" s="10">
        <f t="shared" si="5"/>
        <v>0</v>
      </c>
      <c r="M37" s="10">
        <f t="shared" si="5"/>
        <v>0</v>
      </c>
      <c r="N37" s="10">
        <f t="shared" si="5"/>
        <v>0</v>
      </c>
      <c r="O37" s="10">
        <f t="shared" si="5"/>
        <v>0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6557</v>
      </c>
      <c r="X37" s="11">
        <f t="shared" si="6"/>
        <v>6363.7500000000009</v>
      </c>
      <c r="Y37" s="51">
        <f t="shared" si="6"/>
        <v>4803.4333333333325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1831</v>
      </c>
      <c r="F38" s="10">
        <f t="shared" si="7"/>
        <v>7087</v>
      </c>
      <c r="G38" s="10">
        <f t="shared" si="7"/>
        <v>3209</v>
      </c>
      <c r="H38" s="10">
        <f t="shared" si="7"/>
        <v>2379</v>
      </c>
      <c r="I38" s="10">
        <f t="shared" si="7"/>
        <v>7014</v>
      </c>
      <c r="J38" s="10">
        <f t="shared" si="7"/>
        <v>7471</v>
      </c>
      <c r="K38" s="10">
        <f t="shared" si="7"/>
        <v>619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7478.5</v>
      </c>
      <c r="X38" s="11">
        <f t="shared" si="8"/>
        <v>7239.2500000000009</v>
      </c>
      <c r="Y38" s="51">
        <f t="shared" si="8"/>
        <v>5535.2666666666664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1571</v>
      </c>
      <c r="G39" s="10">
        <f t="shared" si="9"/>
        <v>587</v>
      </c>
      <c r="H39" s="10">
        <f t="shared" si="9"/>
        <v>294</v>
      </c>
      <c r="I39" s="10">
        <f t="shared" si="9"/>
        <v>1514</v>
      </c>
      <c r="J39" s="10">
        <f t="shared" si="9"/>
        <v>1608</v>
      </c>
      <c r="K39" s="10">
        <f t="shared" si="9"/>
        <v>0</v>
      </c>
      <c r="L39" s="10">
        <f t="shared" si="9"/>
        <v>0</v>
      </c>
      <c r="M39" s="10">
        <f t="shared" si="9"/>
        <v>0</v>
      </c>
      <c r="N39" s="10">
        <f t="shared" si="9"/>
        <v>0</v>
      </c>
      <c r="O39" s="10">
        <f t="shared" si="9"/>
        <v>0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1608</v>
      </c>
      <c r="X39" s="11">
        <f t="shared" si="10"/>
        <v>1564.3333333333335</v>
      </c>
      <c r="Y39" s="51">
        <f t="shared" si="10"/>
        <v>1114.8000000000002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1019</v>
      </c>
      <c r="F40" s="12">
        <f t="shared" si="11"/>
        <v>949</v>
      </c>
      <c r="G40" s="12">
        <f t="shared" si="11"/>
        <v>363</v>
      </c>
      <c r="H40" s="12">
        <f t="shared" si="11"/>
        <v>366</v>
      </c>
      <c r="I40" s="12">
        <f t="shared" si="11"/>
        <v>1003</v>
      </c>
      <c r="J40" s="12">
        <f t="shared" si="11"/>
        <v>1023</v>
      </c>
      <c r="K40" s="12">
        <f t="shared" si="11"/>
        <v>0</v>
      </c>
      <c r="L40" s="12">
        <f t="shared" si="11"/>
        <v>0</v>
      </c>
      <c r="M40" s="12">
        <f t="shared" si="11"/>
        <v>0</v>
      </c>
      <c r="N40" s="12">
        <f t="shared" si="11"/>
        <v>0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1021</v>
      </c>
      <c r="X40" s="13">
        <f t="shared" si="12"/>
        <v>998.5</v>
      </c>
      <c r="Y40" s="52">
        <f t="shared" si="12"/>
        <v>787.16666666666674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597</v>
      </c>
      <c r="G42" s="200">
        <f t="shared" si="13"/>
        <v>200</v>
      </c>
      <c r="H42" s="200">
        <f t="shared" si="13"/>
        <v>109</v>
      </c>
      <c r="I42" s="200">
        <f t="shared" si="13"/>
        <v>590</v>
      </c>
      <c r="J42" s="200">
        <f t="shared" si="13"/>
        <v>621</v>
      </c>
      <c r="K42" s="200">
        <f t="shared" si="13"/>
        <v>0</v>
      </c>
      <c r="L42" s="200">
        <f t="shared" si="13"/>
        <v>0</v>
      </c>
      <c r="M42" s="200">
        <f t="shared" si="13"/>
        <v>0</v>
      </c>
      <c r="N42" s="200">
        <f t="shared" si="13"/>
        <v>0</v>
      </c>
      <c r="O42" s="200">
        <f t="shared" ref="O42:Y42" si="14">MAX(O17:O19)</f>
        <v>0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621</v>
      </c>
      <c r="X42" s="209">
        <f t="shared" si="14"/>
        <v>602.66666666666674</v>
      </c>
      <c r="Y42" s="212">
        <f t="shared" si="14"/>
        <v>417.20000000000005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0</v>
      </c>
      <c r="F43" s="201">
        <f t="shared" si="15"/>
        <v>479</v>
      </c>
      <c r="G43" s="201">
        <f t="shared" si="15"/>
        <v>215</v>
      </c>
      <c r="H43" s="201">
        <f t="shared" si="15"/>
        <v>147</v>
      </c>
      <c r="I43" s="201">
        <f t="shared" si="15"/>
        <v>473</v>
      </c>
      <c r="J43" s="201">
        <f t="shared" si="15"/>
        <v>497</v>
      </c>
      <c r="K43" s="201">
        <f t="shared" si="15"/>
        <v>0</v>
      </c>
      <c r="L43" s="201">
        <f t="shared" si="15"/>
        <v>0</v>
      </c>
      <c r="M43" s="201">
        <f t="shared" si="15"/>
        <v>0</v>
      </c>
      <c r="N43" s="201">
        <f t="shared" si="15"/>
        <v>0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497</v>
      </c>
      <c r="X43" s="210">
        <f t="shared" si="16"/>
        <v>465</v>
      </c>
      <c r="Y43" s="213">
        <f t="shared" si="16"/>
        <v>338.8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376</v>
      </c>
      <c r="F44" s="202">
        <f t="shared" si="17"/>
        <v>453</v>
      </c>
      <c r="G44" s="202">
        <f t="shared" si="17"/>
        <v>145</v>
      </c>
      <c r="H44" s="202">
        <f t="shared" si="17"/>
        <v>138</v>
      </c>
      <c r="I44" s="202">
        <f t="shared" si="17"/>
        <v>408</v>
      </c>
      <c r="J44" s="202">
        <f t="shared" si="17"/>
        <v>424</v>
      </c>
      <c r="K44" s="202">
        <f t="shared" si="17"/>
        <v>0</v>
      </c>
      <c r="L44" s="202">
        <f t="shared" si="17"/>
        <v>0</v>
      </c>
      <c r="M44" s="202">
        <f t="shared" si="17"/>
        <v>0</v>
      </c>
      <c r="N44" s="202">
        <f t="shared" si="17"/>
        <v>0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400</v>
      </c>
      <c r="X44" s="211">
        <f t="shared" si="18"/>
        <v>415.25</v>
      </c>
      <c r="Y44" s="214">
        <f t="shared" si="18"/>
        <v>320.83333333333331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42079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Saint Andrew's Road</v>
      </c>
      <c r="J4" s="43" t="s">
        <v>120</v>
      </c>
      <c r="K4" s="2" t="str">
        <f>'QA &amp; Issue Sheet'!C16</f>
        <v>Pierre-clement Lambrix</v>
      </c>
    </row>
    <row r="5" spans="1:18" x14ac:dyDescent="0.2">
      <c r="A5" s="20" t="s">
        <v>100</v>
      </c>
      <c r="B5" s="236" t="str">
        <f>'Dir AB - Car &amp; LGV'!B5</f>
        <v>Third Way (S)</v>
      </c>
      <c r="C5" s="236"/>
      <c r="D5" s="301" t="s">
        <v>2</v>
      </c>
      <c r="E5" s="235" t="str">
        <f>'Dir AB - Car &amp; LGV'!E5</f>
        <v>King Weston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 t="s">
        <v>107</v>
      </c>
      <c r="E9" s="140" t="s">
        <v>107</v>
      </c>
      <c r="F9" s="140">
        <v>3</v>
      </c>
      <c r="G9" s="140" t="s">
        <v>107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2</v>
      </c>
      <c r="P9" s="260">
        <f>SUM(D9:O9)</f>
        <v>5</v>
      </c>
      <c r="Q9" s="257">
        <f>P9/SUM($P$9:$P$28)</f>
        <v>1.5844345153214818E-4</v>
      </c>
      <c r="R9" s="174">
        <f>Q9</f>
        <v>1.5844345153214818E-4</v>
      </c>
    </row>
    <row r="10" spans="1:18" x14ac:dyDescent="0.2">
      <c r="A10" s="141">
        <v>5</v>
      </c>
      <c r="B10" s="142" t="s">
        <v>34</v>
      </c>
      <c r="C10" s="261">
        <v>10</v>
      </c>
      <c r="D10" s="255" t="s">
        <v>107</v>
      </c>
      <c r="E10" s="142" t="s">
        <v>107</v>
      </c>
      <c r="F10" s="142" t="s">
        <v>107</v>
      </c>
      <c r="G10" s="142">
        <v>1</v>
      </c>
      <c r="H10" s="142">
        <v>1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>
        <v>5</v>
      </c>
      <c r="P10" s="261">
        <f t="shared" ref="P10:P28" si="0">SUM(D10:O10)</f>
        <v>7</v>
      </c>
      <c r="Q10" s="258">
        <f t="shared" ref="Q10:Q28" si="1">P10/SUM($P$9:$P$28)</f>
        <v>2.2182083214500746E-4</v>
      </c>
      <c r="R10" s="175">
        <f>Q10+R9</f>
        <v>3.8026428367715561E-4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7</v>
      </c>
      <c r="E11" s="142" t="s">
        <v>107</v>
      </c>
      <c r="F11" s="142">
        <v>2</v>
      </c>
      <c r="G11" s="142">
        <v>1</v>
      </c>
      <c r="H11" s="142" t="s">
        <v>107</v>
      </c>
      <c r="I11" s="142">
        <v>1</v>
      </c>
      <c r="J11" s="142" t="s">
        <v>107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5</v>
      </c>
      <c r="P11" s="261">
        <f t="shared" si="0"/>
        <v>16</v>
      </c>
      <c r="Q11" s="258">
        <f t="shared" si="1"/>
        <v>5.0701904490287422E-4</v>
      </c>
      <c r="R11" s="175">
        <f t="shared" ref="R11:R28" si="2">Q11+R10</f>
        <v>8.8728332858002982E-4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4</v>
      </c>
      <c r="E12" s="142">
        <v>1</v>
      </c>
      <c r="F12" s="142">
        <v>24</v>
      </c>
      <c r="G12" s="142">
        <v>5</v>
      </c>
      <c r="H12" s="142">
        <v>2</v>
      </c>
      <c r="I12" s="142">
        <v>1</v>
      </c>
      <c r="J12" s="142" t="s">
        <v>107</v>
      </c>
      <c r="K12" s="142" t="s">
        <v>107</v>
      </c>
      <c r="L12" s="142" t="s">
        <v>107</v>
      </c>
      <c r="M12" s="142">
        <v>2</v>
      </c>
      <c r="N12" s="142" t="s">
        <v>107</v>
      </c>
      <c r="O12" s="261">
        <v>4</v>
      </c>
      <c r="P12" s="261">
        <f t="shared" si="0"/>
        <v>43</v>
      </c>
      <c r="Q12" s="258">
        <f t="shared" si="1"/>
        <v>1.3626136831764743E-3</v>
      </c>
      <c r="R12" s="175">
        <f t="shared" si="2"/>
        <v>2.249897011756504E-3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2</v>
      </c>
      <c r="E13" s="142">
        <v>4</v>
      </c>
      <c r="F13" s="142">
        <v>52</v>
      </c>
      <c r="G13" s="142">
        <v>24</v>
      </c>
      <c r="H13" s="142">
        <v>8</v>
      </c>
      <c r="I13" s="142">
        <v>3</v>
      </c>
      <c r="J13" s="142" t="s">
        <v>107</v>
      </c>
      <c r="K13" s="142">
        <v>3</v>
      </c>
      <c r="L13" s="142" t="s">
        <v>107</v>
      </c>
      <c r="M13" s="142">
        <v>7</v>
      </c>
      <c r="N13" s="142">
        <v>1</v>
      </c>
      <c r="O13" s="261">
        <v>14</v>
      </c>
      <c r="P13" s="261">
        <f t="shared" si="0"/>
        <v>118</v>
      </c>
      <c r="Q13" s="258">
        <f t="shared" si="1"/>
        <v>3.739265456158697E-3</v>
      </c>
      <c r="R13" s="175">
        <f t="shared" si="2"/>
        <v>5.9891624679152006E-3</v>
      </c>
    </row>
    <row r="14" spans="1:18" x14ac:dyDescent="0.2">
      <c r="A14" s="141">
        <v>25</v>
      </c>
      <c r="B14" s="142" t="s">
        <v>34</v>
      </c>
      <c r="C14" s="261">
        <v>30</v>
      </c>
      <c r="D14" s="255">
        <v>5</v>
      </c>
      <c r="E14" s="142">
        <v>18</v>
      </c>
      <c r="F14" s="142">
        <v>442</v>
      </c>
      <c r="G14" s="142">
        <v>153</v>
      </c>
      <c r="H14" s="142">
        <v>74</v>
      </c>
      <c r="I14" s="142">
        <v>10</v>
      </c>
      <c r="J14" s="142">
        <v>8</v>
      </c>
      <c r="K14" s="142">
        <v>21</v>
      </c>
      <c r="L14" s="142" t="s">
        <v>107</v>
      </c>
      <c r="M14" s="142">
        <v>114</v>
      </c>
      <c r="N14" s="142">
        <v>9</v>
      </c>
      <c r="O14" s="261">
        <v>47</v>
      </c>
      <c r="P14" s="261">
        <f t="shared" si="0"/>
        <v>901</v>
      </c>
      <c r="Q14" s="258">
        <f t="shared" si="1"/>
        <v>2.8551509966093101E-2</v>
      </c>
      <c r="R14" s="175">
        <f t="shared" si="2"/>
        <v>3.4540672434008303E-2</v>
      </c>
    </row>
    <row r="15" spans="1:18" x14ac:dyDescent="0.2">
      <c r="A15" s="141">
        <v>30</v>
      </c>
      <c r="B15" s="142" t="s">
        <v>34</v>
      </c>
      <c r="C15" s="261">
        <v>35</v>
      </c>
      <c r="D15" s="255">
        <v>6</v>
      </c>
      <c r="E15" s="142">
        <v>48</v>
      </c>
      <c r="F15" s="142">
        <v>2709</v>
      </c>
      <c r="G15" s="142">
        <v>867</v>
      </c>
      <c r="H15" s="142">
        <v>397</v>
      </c>
      <c r="I15" s="142">
        <v>96</v>
      </c>
      <c r="J15" s="142">
        <v>61</v>
      </c>
      <c r="K15" s="142">
        <v>146</v>
      </c>
      <c r="L15" s="142">
        <v>1</v>
      </c>
      <c r="M15" s="142">
        <v>698</v>
      </c>
      <c r="N15" s="142">
        <v>85</v>
      </c>
      <c r="O15" s="261">
        <v>253</v>
      </c>
      <c r="P15" s="261">
        <f t="shared" si="0"/>
        <v>5367</v>
      </c>
      <c r="Q15" s="258">
        <f t="shared" si="1"/>
        <v>0.17007320087460787</v>
      </c>
      <c r="R15" s="175">
        <f t="shared" si="2"/>
        <v>0.20461387330861616</v>
      </c>
    </row>
    <row r="16" spans="1:18" x14ac:dyDescent="0.2">
      <c r="A16" s="141">
        <v>35</v>
      </c>
      <c r="B16" s="142" t="s">
        <v>34</v>
      </c>
      <c r="C16" s="261">
        <v>40</v>
      </c>
      <c r="D16" s="255">
        <v>10</v>
      </c>
      <c r="E16" s="142">
        <v>70</v>
      </c>
      <c r="F16" s="142">
        <v>7299</v>
      </c>
      <c r="G16" s="142">
        <v>1583</v>
      </c>
      <c r="H16" s="142">
        <v>704</v>
      </c>
      <c r="I16" s="142">
        <v>138</v>
      </c>
      <c r="J16" s="142">
        <v>106</v>
      </c>
      <c r="K16" s="142">
        <v>279</v>
      </c>
      <c r="L16" s="142">
        <v>4</v>
      </c>
      <c r="M16" s="142">
        <v>1185</v>
      </c>
      <c r="N16" s="142">
        <v>113</v>
      </c>
      <c r="O16" s="261">
        <v>449</v>
      </c>
      <c r="P16" s="261">
        <f t="shared" si="0"/>
        <v>11940</v>
      </c>
      <c r="Q16" s="258">
        <f t="shared" si="1"/>
        <v>0.37836296225876986</v>
      </c>
      <c r="R16" s="175">
        <f t="shared" si="2"/>
        <v>0.582976835567386</v>
      </c>
    </row>
    <row r="17" spans="1:18" x14ac:dyDescent="0.2">
      <c r="A17" s="141">
        <v>40</v>
      </c>
      <c r="B17" s="142" t="s">
        <v>34</v>
      </c>
      <c r="C17" s="261">
        <v>45</v>
      </c>
      <c r="D17" s="255">
        <v>4</v>
      </c>
      <c r="E17" s="142">
        <v>75</v>
      </c>
      <c r="F17" s="142">
        <v>5632</v>
      </c>
      <c r="G17" s="142">
        <v>1046</v>
      </c>
      <c r="H17" s="142">
        <v>303</v>
      </c>
      <c r="I17" s="142">
        <v>45</v>
      </c>
      <c r="J17" s="142">
        <v>33</v>
      </c>
      <c r="K17" s="142">
        <v>59</v>
      </c>
      <c r="L17" s="142">
        <v>1</v>
      </c>
      <c r="M17" s="142">
        <v>315</v>
      </c>
      <c r="N17" s="142">
        <v>52</v>
      </c>
      <c r="O17" s="261">
        <v>196</v>
      </c>
      <c r="P17" s="261">
        <f t="shared" si="0"/>
        <v>7761</v>
      </c>
      <c r="Q17" s="258">
        <f t="shared" si="1"/>
        <v>0.24593592546820039</v>
      </c>
      <c r="R17" s="175">
        <f t="shared" si="2"/>
        <v>0.82891276103558642</v>
      </c>
    </row>
    <row r="18" spans="1:18" x14ac:dyDescent="0.2">
      <c r="A18" s="141">
        <v>45</v>
      </c>
      <c r="B18" s="142" t="s">
        <v>34</v>
      </c>
      <c r="C18" s="261">
        <v>50</v>
      </c>
      <c r="D18" s="255">
        <v>3</v>
      </c>
      <c r="E18" s="142">
        <v>58</v>
      </c>
      <c r="F18" s="142">
        <v>2366</v>
      </c>
      <c r="G18" s="142">
        <v>482</v>
      </c>
      <c r="H18" s="142">
        <v>105</v>
      </c>
      <c r="I18" s="142">
        <v>7</v>
      </c>
      <c r="J18" s="142">
        <v>12</v>
      </c>
      <c r="K18" s="142">
        <v>11</v>
      </c>
      <c r="L18" s="142" t="s">
        <v>107</v>
      </c>
      <c r="M18" s="142">
        <v>74</v>
      </c>
      <c r="N18" s="142">
        <v>9</v>
      </c>
      <c r="O18" s="261">
        <v>86</v>
      </c>
      <c r="P18" s="261">
        <f t="shared" si="0"/>
        <v>3213</v>
      </c>
      <c r="Q18" s="258">
        <f t="shared" si="1"/>
        <v>0.10181576195455842</v>
      </c>
      <c r="R18" s="175">
        <f t="shared" si="2"/>
        <v>0.93072852299014486</v>
      </c>
    </row>
    <row r="19" spans="1:18" x14ac:dyDescent="0.2">
      <c r="A19" s="141">
        <v>50</v>
      </c>
      <c r="B19" s="142" t="s">
        <v>34</v>
      </c>
      <c r="C19" s="261">
        <v>55</v>
      </c>
      <c r="D19" s="255">
        <v>2</v>
      </c>
      <c r="E19" s="142">
        <v>41</v>
      </c>
      <c r="F19" s="142">
        <v>867</v>
      </c>
      <c r="G19" s="142">
        <v>257</v>
      </c>
      <c r="H19" s="142">
        <v>45</v>
      </c>
      <c r="I19" s="142">
        <v>4</v>
      </c>
      <c r="J19" s="142" t="s">
        <v>107</v>
      </c>
      <c r="K19" s="142">
        <v>2</v>
      </c>
      <c r="L19" s="142">
        <v>1</v>
      </c>
      <c r="M19" s="142">
        <v>7</v>
      </c>
      <c r="N19" s="142">
        <v>3</v>
      </c>
      <c r="O19" s="261">
        <v>46</v>
      </c>
      <c r="P19" s="261">
        <f t="shared" si="0"/>
        <v>1275</v>
      </c>
      <c r="Q19" s="258">
        <f t="shared" si="1"/>
        <v>4.0403080140697788E-2</v>
      </c>
      <c r="R19" s="175">
        <f t="shared" si="2"/>
        <v>0.97113160313084268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>
        <v>22</v>
      </c>
      <c r="F20" s="142">
        <v>372</v>
      </c>
      <c r="G20" s="142">
        <v>134</v>
      </c>
      <c r="H20" s="142">
        <v>8</v>
      </c>
      <c r="I20" s="142">
        <v>2</v>
      </c>
      <c r="J20" s="142" t="s">
        <v>107</v>
      </c>
      <c r="K20" s="142" t="s">
        <v>107</v>
      </c>
      <c r="L20" s="142">
        <v>1</v>
      </c>
      <c r="M20" s="142" t="s">
        <v>107</v>
      </c>
      <c r="N20" s="142" t="s">
        <v>107</v>
      </c>
      <c r="O20" s="261">
        <v>16</v>
      </c>
      <c r="P20" s="261">
        <f t="shared" si="0"/>
        <v>555</v>
      </c>
      <c r="Q20" s="258">
        <f t="shared" si="1"/>
        <v>1.7587223120068447E-2</v>
      </c>
      <c r="R20" s="175">
        <f t="shared" si="2"/>
        <v>0.98871882625091112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>
        <v>7</v>
      </c>
      <c r="F21" s="142">
        <v>139</v>
      </c>
      <c r="G21" s="142">
        <v>47</v>
      </c>
      <c r="H21" s="142">
        <v>2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>
        <v>3</v>
      </c>
      <c r="P21" s="261">
        <f t="shared" si="0"/>
        <v>198</v>
      </c>
      <c r="Q21" s="258">
        <f t="shared" si="1"/>
        <v>6.2743606806730679E-3</v>
      </c>
      <c r="R21" s="175">
        <f t="shared" si="2"/>
        <v>0.99499318693158423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>
        <v>9</v>
      </c>
      <c r="F22" s="142">
        <v>59</v>
      </c>
      <c r="G22" s="142">
        <v>19</v>
      </c>
      <c r="H22" s="142" t="s">
        <v>107</v>
      </c>
      <c r="I22" s="142" t="s">
        <v>107</v>
      </c>
      <c r="J22" s="142">
        <v>1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88</v>
      </c>
      <c r="Q22" s="258">
        <f t="shared" si="1"/>
        <v>2.7886047469658079E-3</v>
      </c>
      <c r="R22" s="175">
        <f t="shared" si="2"/>
        <v>0.99778179167855008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>
        <v>4</v>
      </c>
      <c r="F23" s="142">
        <v>22</v>
      </c>
      <c r="G23" s="142">
        <v>9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>
        <v>1</v>
      </c>
      <c r="P23" s="261">
        <f t="shared" si="0"/>
        <v>36</v>
      </c>
      <c r="Q23" s="258">
        <f t="shared" si="1"/>
        <v>1.1407928510314669E-3</v>
      </c>
      <c r="R23" s="175">
        <f t="shared" si="2"/>
        <v>0.99892258452958149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>
        <v>7</v>
      </c>
      <c r="F24" s="142">
        <v>7</v>
      </c>
      <c r="G24" s="142">
        <v>1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15</v>
      </c>
      <c r="Q24" s="258">
        <f t="shared" si="1"/>
        <v>4.7533035459644454E-4</v>
      </c>
      <c r="R24" s="175">
        <f t="shared" si="2"/>
        <v>0.99939791488417795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>
        <v>5</v>
      </c>
      <c r="F25" s="142">
        <v>5</v>
      </c>
      <c r="G25" s="142">
        <v>1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11</v>
      </c>
      <c r="Q25" s="258">
        <f t="shared" si="1"/>
        <v>3.4857559337072598E-4</v>
      </c>
      <c r="R25" s="175">
        <f t="shared" si="2"/>
        <v>0.99974649047754871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>
        <v>2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2</v>
      </c>
      <c r="Q26" s="258">
        <f t="shared" si="1"/>
        <v>6.3377380612859277E-5</v>
      </c>
      <c r="R26" s="175">
        <f t="shared" si="2"/>
        <v>0.99980986785816162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>
        <v>2</v>
      </c>
      <c r="F27" s="142">
        <v>1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3</v>
      </c>
      <c r="Q27" s="258">
        <f t="shared" si="1"/>
        <v>9.5066070919288902E-5</v>
      </c>
      <c r="R27" s="175">
        <f t="shared" si="2"/>
        <v>0.99990493392908086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>
        <v>1</v>
      </c>
      <c r="F28" s="144">
        <v>1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>
        <v>1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3</v>
      </c>
      <c r="Q28" s="259">
        <f t="shared" si="1"/>
        <v>9.5066070919288902E-5</v>
      </c>
      <c r="R28" s="176">
        <f t="shared" si="2"/>
        <v>1.0000000000000002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1255677.5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1.5844345153214818E-4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31557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3.8026428367715561E-4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39.790775422251798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8.8728332858002982E-4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46.035558667911609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2.249897011756504E-3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5.9891624679152006E-3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3.4540672434008303E-2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0.20461387330861616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0.582976835567386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0.82891276103558642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0.93072852299014486</v>
      </c>
      <c r="E42" s="31">
        <v>0.85</v>
      </c>
      <c r="F42" s="117">
        <f t="shared" si="5"/>
        <v>46.035558667911609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0.97113160313084268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0.98871882625091112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0.99499318693158423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0.99778179167855008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0.99892258452958149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0.99939791488417795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0.99974649047754871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0.99980986785816162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0.99990493392908086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1.0000000000000002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2015-04-09T16:52:39Z</dcterms:modified>
</cp:coreProperties>
</file>