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8800" windowHeight="12135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C23" i="43" l="1"/>
  <c r="P28" i="57" l="1"/>
  <c r="Q28" i="57" s="1"/>
  <c r="P27" i="57"/>
  <c r="Q27" i="57" s="1"/>
  <c r="P26" i="57"/>
  <c r="Q26" i="57" s="1"/>
  <c r="P25" i="57"/>
  <c r="Q25" i="57" s="1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W10" i="30" l="1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E43" i="56" s="1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O44" i="56"/>
  <c r="K44" i="56"/>
  <c r="G44" i="56"/>
  <c r="C44" i="56"/>
  <c r="L43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AB14" i="53" s="1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G17" i="53"/>
  <c r="AF17" i="53"/>
  <c r="AG16" i="53"/>
  <c r="AE16" i="53"/>
  <c r="AC16" i="53"/>
  <c r="AB16" i="53"/>
  <c r="AH15" i="53"/>
  <c r="AG15" i="53"/>
  <c r="AD15" i="53"/>
  <c r="AG14" i="53"/>
  <c r="AD14" i="53"/>
  <c r="AC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F38" i="53"/>
  <c r="AF10" i="53" s="1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W11" i="56"/>
  <c r="AH10" i="53"/>
  <c r="AG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T44" i="48" s="1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36" i="48" s="1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E38" i="48" s="1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C18" i="48"/>
  <c r="D18" i="48"/>
  <c r="E18" i="48"/>
  <c r="F18" i="48"/>
  <c r="F42" i="48" s="1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N16" i="48"/>
  <c r="N36" i="48" s="1"/>
  <c r="M16" i="48"/>
  <c r="L16" i="48"/>
  <c r="L37" i="48" s="1"/>
  <c r="K16" i="48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V44" i="48"/>
  <c r="I44" i="48"/>
  <c r="M42" i="48"/>
  <c r="U39" i="48"/>
  <c r="F26" i="52"/>
  <c r="G39" i="48"/>
  <c r="Q39" i="48"/>
  <c r="R40" i="48"/>
  <c r="R44" i="48"/>
  <c r="K40" i="48"/>
  <c r="K37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V40" i="48"/>
  <c r="X24" i="48"/>
  <c r="X36" i="30"/>
  <c r="X35" i="30"/>
  <c r="X37" i="30"/>
  <c r="Y39" i="30"/>
  <c r="Y17" i="48"/>
  <c r="Y38" i="30"/>
  <c r="Y37" i="30"/>
  <c r="Y36" i="30"/>
  <c r="Y35" i="30"/>
  <c r="K42" i="48"/>
  <c r="K39" i="48"/>
  <c r="K35" i="48"/>
  <c r="K36" i="48"/>
  <c r="Y28" i="48"/>
  <c r="Y40" i="48" s="1"/>
  <c r="R9" i="34"/>
  <c r="W17" i="48"/>
  <c r="M44" i="48"/>
  <c r="M37" i="48"/>
  <c r="M40" i="48"/>
  <c r="E39" i="48"/>
  <c r="I33" i="34"/>
  <c r="B43" i="48"/>
  <c r="X23" i="48"/>
  <c r="W26" i="48"/>
  <c r="H44" i="48" l="1"/>
  <c r="Y40" i="56"/>
  <c r="F40" i="48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I34" i="34"/>
  <c r="B84" i="52" s="1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<sst xmlns="http://schemas.openxmlformats.org/spreadsheetml/2006/main" count="3053" uniqueCount="150">
  <si>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</si>
  <si>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</si>
  <si>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</si>
  <si>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</si>
  <si>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</si>
  <si>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</si>
  <si>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</si>
  <si>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</si>
  <si>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</si>
  <si>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</si>
  <si>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</si>
  <si>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</si>
  <si>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</si>
  <si>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</si>
  <si>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</si>
  <si>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</si>
  <si>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</si>
  <si>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</si>
  <si>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</si>
  <si>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</si>
  <si>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</si>
  <si>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</si>
  <si>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</si>
  <si>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</si>
  <si>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</si>
  <si>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</si>
  <si>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</si>
  <si>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</si>
  <si>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</si>
  <si>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</si>
  <si>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</si>
  <si>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</si>
  <si>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</si>
  <si>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</si>
  <si>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</si>
  <si>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</si>
  <si>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</si>
  <si>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</si>
  <si>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</si>
  <si>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</si>
  <si>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</si>
  <si>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</si>
  <si>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</si>
  <si>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</si>
  <si>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</si>
  <si>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</si>
  <si>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</si>
  <si>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</si>
  <si>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</si>
  <si>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</si>
  <si>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</si>
  <si>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</si>
  <si>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</si>
  <si>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</si>
  <si>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</si>
  <si>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</si>
  <si>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</si>
  <si>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</si>
  <si>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</si>
  <si>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</si>
  <si>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</si>
  <si>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</si>
  <si>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</si>
  <si>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</si>
  <si>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</si>
  <si>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</si>
  <si>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</si>
  <si>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</si>
  <si>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</si>
  <si>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</si>
  <si>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</si>
  <si>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</si>
  <si>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</si>
  <si>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</si>
  <si>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</si>
  <si>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</si>
  <si>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</si>
  <si>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</si>
  <si>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</si>
  <si>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</si>
  <si>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</si>
  <si>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</si>
  <si>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</si>
  <si>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</si>
  <si>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</si>
  <si>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</si>
  <si>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</si>
  <si>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</si>
  <si>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</si>
  <si>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</si>
  <si>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</si>
  <si>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</si>
  <si>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</si>
  <si>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</si>
  <si>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</si>
  <si>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</si>
  <si>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</si>
  <si>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</si>
  <si>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</si>
  <si>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</si>
  <si>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</si>
  <si>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</si>
  <si>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</si>
  <si>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</si>
  <si>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</si>
  <si>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</si>
  <si>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</si>
  <si>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</si>
  <si>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</si>
  <si>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</si>
  <si>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</si>
  <si>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</si>
  <si>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</si>
  <si>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</si>
  <si>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</si>
  <si>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</si>
  <si>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</si>
  <si>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</si>
  <si>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</si>
  <si>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</si>
  <si>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</si>
  <si>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</si>
  <si>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</si>
  <si>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</si>
  <si>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</si>
  <si>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</si>
  <si>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</si>
  <si>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</si>
  <si>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</si>
  <si>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</si>
  <si>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</si>
  <si>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</si>
  <si>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</si>
  <si>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</si>
  <si>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</si>
  <si>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</si>
  <si>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ID02263</t>
  </si>
  <si>
    <t>Site 4</t>
  </si>
  <si>
    <t>A403 Severn Road</t>
  </si>
  <si>
    <t>Severn Road (S)</t>
  </si>
  <si>
    <t>Central Avenue (N)</t>
  </si>
  <si>
    <t>09.04.2015</t>
  </si>
  <si>
    <t>Pierre-clement Lambrix</t>
  </si>
  <si>
    <t>Luke Martin</t>
  </si>
  <si>
    <t>Paul O'Neill</t>
  </si>
  <si>
    <t>Chris Mason</t>
  </si>
  <si>
    <t>Bristol Traffic Survey</t>
  </si>
  <si>
    <t>Bristol City Council</t>
  </si>
  <si>
    <t>10.04.2015</t>
  </si>
  <si>
    <t>ID02263 Bristol Traffic Survey - ATC Site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</si>
</sst>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26</c:v>
                </c:pt>
                <c:pt idx="1">
                  <c:v>15</c:v>
                </c:pt>
                <c:pt idx="2">
                  <c:v>28.5</c:v>
                </c:pt>
                <c:pt idx="3">
                  <c:v>29</c:v>
                </c:pt>
                <c:pt idx="4">
                  <c:v>42.5</c:v>
                </c:pt>
                <c:pt idx="5">
                  <c:v>186</c:v>
                </c:pt>
                <c:pt idx="6">
                  <c:v>222</c:v>
                </c:pt>
                <c:pt idx="7">
                  <c:v>258</c:v>
                </c:pt>
                <c:pt idx="8">
                  <c:v>214</c:v>
                </c:pt>
                <c:pt idx="9">
                  <c:v>151</c:v>
                </c:pt>
                <c:pt idx="10">
                  <c:v>105</c:v>
                </c:pt>
                <c:pt idx="11">
                  <c:v>119</c:v>
                </c:pt>
                <c:pt idx="12">
                  <c:v>152</c:v>
                </c:pt>
                <c:pt idx="13">
                  <c:v>197</c:v>
                </c:pt>
                <c:pt idx="14">
                  <c:v>228</c:v>
                </c:pt>
                <c:pt idx="15">
                  <c:v>254</c:v>
                </c:pt>
                <c:pt idx="16">
                  <c:v>374</c:v>
                </c:pt>
                <c:pt idx="17">
                  <c:v>439</c:v>
                </c:pt>
                <c:pt idx="18">
                  <c:v>233.5</c:v>
                </c:pt>
                <c:pt idx="19">
                  <c:v>120</c:v>
                </c:pt>
                <c:pt idx="20">
                  <c:v>70.5</c:v>
                </c:pt>
                <c:pt idx="21">
                  <c:v>101.5</c:v>
                </c:pt>
                <c:pt idx="22">
                  <c:v>79</c:v>
                </c:pt>
                <c:pt idx="23">
                  <c:v>40.5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65.5</c:v>
                </c:pt>
                <c:pt idx="1">
                  <c:v>56.5</c:v>
                </c:pt>
                <c:pt idx="2">
                  <c:v>36</c:v>
                </c:pt>
                <c:pt idx="3">
                  <c:v>45.5</c:v>
                </c:pt>
                <c:pt idx="4">
                  <c:v>77.5</c:v>
                </c:pt>
                <c:pt idx="5">
                  <c:v>131</c:v>
                </c:pt>
                <c:pt idx="6">
                  <c:v>339</c:v>
                </c:pt>
                <c:pt idx="7">
                  <c:v>441</c:v>
                </c:pt>
                <c:pt idx="8">
                  <c:v>434</c:v>
                </c:pt>
                <c:pt idx="9">
                  <c:v>228</c:v>
                </c:pt>
                <c:pt idx="10">
                  <c:v>162</c:v>
                </c:pt>
                <c:pt idx="11">
                  <c:v>159</c:v>
                </c:pt>
                <c:pt idx="12">
                  <c:v>221</c:v>
                </c:pt>
                <c:pt idx="13">
                  <c:v>229</c:v>
                </c:pt>
                <c:pt idx="14">
                  <c:v>246</c:v>
                </c:pt>
                <c:pt idx="15">
                  <c:v>283</c:v>
                </c:pt>
                <c:pt idx="16">
                  <c:v>285</c:v>
                </c:pt>
                <c:pt idx="17">
                  <c:v>332.5</c:v>
                </c:pt>
                <c:pt idx="18">
                  <c:v>266</c:v>
                </c:pt>
                <c:pt idx="19">
                  <c:v>145.5</c:v>
                </c:pt>
                <c:pt idx="20">
                  <c:v>104.5</c:v>
                </c:pt>
                <c:pt idx="21">
                  <c:v>107</c:v>
                </c:pt>
                <c:pt idx="22">
                  <c:v>96.5</c:v>
                </c:pt>
                <c:pt idx="23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195776"/>
        <c:axId val="103197312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8.5</c:v>
                </c:pt>
                <c:pt idx="3">
                  <c:v>9.5</c:v>
                </c:pt>
                <c:pt idx="4">
                  <c:v>20</c:v>
                </c:pt>
                <c:pt idx="5">
                  <c:v>27</c:v>
                </c:pt>
                <c:pt idx="6">
                  <c:v>45</c:v>
                </c:pt>
                <c:pt idx="7">
                  <c:v>43</c:v>
                </c:pt>
                <c:pt idx="8">
                  <c:v>56</c:v>
                </c:pt>
                <c:pt idx="9">
                  <c:v>49</c:v>
                </c:pt>
                <c:pt idx="10">
                  <c:v>55</c:v>
                </c:pt>
                <c:pt idx="11">
                  <c:v>66</c:v>
                </c:pt>
                <c:pt idx="12">
                  <c:v>50</c:v>
                </c:pt>
                <c:pt idx="13">
                  <c:v>52</c:v>
                </c:pt>
                <c:pt idx="14">
                  <c:v>77</c:v>
                </c:pt>
                <c:pt idx="15">
                  <c:v>60</c:v>
                </c:pt>
                <c:pt idx="16">
                  <c:v>67</c:v>
                </c:pt>
                <c:pt idx="17">
                  <c:v>49</c:v>
                </c:pt>
                <c:pt idx="18">
                  <c:v>28.5</c:v>
                </c:pt>
                <c:pt idx="19">
                  <c:v>21</c:v>
                </c:pt>
                <c:pt idx="20">
                  <c:v>17.5</c:v>
                </c:pt>
                <c:pt idx="21">
                  <c:v>14</c:v>
                </c:pt>
                <c:pt idx="22">
                  <c:v>16</c:v>
                </c:pt>
                <c:pt idx="23">
                  <c:v>13.5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3.5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24</c:v>
                </c:pt>
                <c:pt idx="7">
                  <c:v>19</c:v>
                </c:pt>
                <c:pt idx="8">
                  <c:v>36</c:v>
                </c:pt>
                <c:pt idx="9">
                  <c:v>41</c:v>
                </c:pt>
                <c:pt idx="10">
                  <c:v>53</c:v>
                </c:pt>
                <c:pt idx="11">
                  <c:v>41</c:v>
                </c:pt>
                <c:pt idx="12">
                  <c:v>41</c:v>
                </c:pt>
                <c:pt idx="13">
                  <c:v>50</c:v>
                </c:pt>
                <c:pt idx="14">
                  <c:v>73</c:v>
                </c:pt>
                <c:pt idx="15">
                  <c:v>54</c:v>
                </c:pt>
                <c:pt idx="16">
                  <c:v>41</c:v>
                </c:pt>
                <c:pt idx="17">
                  <c:v>36.5</c:v>
                </c:pt>
                <c:pt idx="18">
                  <c:v>11</c:v>
                </c:pt>
                <c:pt idx="19">
                  <c:v>10.5</c:v>
                </c:pt>
                <c:pt idx="20">
                  <c:v>4.5</c:v>
                </c:pt>
                <c:pt idx="21">
                  <c:v>5</c:v>
                </c:pt>
                <c:pt idx="22">
                  <c:v>5</c:v>
                </c:pt>
                <c:pt idx="2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0480"/>
        <c:axId val="106502016"/>
      </c:scatterChart>
      <c:catAx>
        <c:axId val="10319577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97312"/>
        <c:crosses val="autoZero"/>
        <c:auto val="1"/>
        <c:lblAlgn val="ctr"/>
        <c:lblOffset val="100"/>
        <c:noMultiLvlLbl val="0"/>
      </c:catAx>
      <c:valAx>
        <c:axId val="10319731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195776"/>
        <c:crosses val="autoZero"/>
        <c:crossBetween val="between"/>
      </c:valAx>
      <c:valAx>
        <c:axId val="10650048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06502016"/>
        <c:crosses val="max"/>
        <c:crossBetween val="midCat"/>
      </c:valAx>
      <c:valAx>
        <c:axId val="10650201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500480"/>
        <c:crosses val="max"/>
        <c:crossBetween val="midCat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105.5</c:v>
                </c:pt>
                <c:pt idx="1">
                  <c:v>83</c:v>
                </c:pt>
                <c:pt idx="2">
                  <c:v>76.5</c:v>
                </c:pt>
                <c:pt idx="3">
                  <c:v>86</c:v>
                </c:pt>
                <c:pt idx="4">
                  <c:v>145</c:v>
                </c:pt>
                <c:pt idx="5">
                  <c:v>350</c:v>
                </c:pt>
                <c:pt idx="6">
                  <c:v>630</c:v>
                </c:pt>
                <c:pt idx="7">
                  <c:v>761</c:v>
                </c:pt>
                <c:pt idx="8">
                  <c:v>740</c:v>
                </c:pt>
                <c:pt idx="9">
                  <c:v>469</c:v>
                </c:pt>
                <c:pt idx="10">
                  <c:v>375</c:v>
                </c:pt>
                <c:pt idx="11">
                  <c:v>385</c:v>
                </c:pt>
                <c:pt idx="12">
                  <c:v>464</c:v>
                </c:pt>
                <c:pt idx="13">
                  <c:v>528</c:v>
                </c:pt>
                <c:pt idx="14">
                  <c:v>624</c:v>
                </c:pt>
                <c:pt idx="15">
                  <c:v>651</c:v>
                </c:pt>
                <c:pt idx="16">
                  <c:v>767</c:v>
                </c:pt>
                <c:pt idx="17">
                  <c:v>857</c:v>
                </c:pt>
                <c:pt idx="18">
                  <c:v>539</c:v>
                </c:pt>
                <c:pt idx="19">
                  <c:v>297</c:v>
                </c:pt>
                <c:pt idx="20">
                  <c:v>197</c:v>
                </c:pt>
                <c:pt idx="21">
                  <c:v>227.5</c:v>
                </c:pt>
                <c:pt idx="22">
                  <c:v>196.5</c:v>
                </c:pt>
                <c:pt idx="23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7648"/>
        <c:axId val="106525824"/>
      </c:barChart>
      <c:catAx>
        <c:axId val="106507648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525824"/>
        <c:crosses val="autoZero"/>
        <c:auto val="1"/>
        <c:lblAlgn val="ctr"/>
        <c:lblOffset val="100"/>
        <c:noMultiLvlLbl val="0"/>
      </c:catAx>
      <c:valAx>
        <c:axId val="10652582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507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761</c:v>
                </c:pt>
                <c:pt idx="2">
                  <c:v>651</c:v>
                </c:pt>
                <c:pt idx="4">
                  <c:v>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06557824"/>
        <c:axId val="106559360"/>
      </c:barChart>
      <c:catAx>
        <c:axId val="1065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559360"/>
        <c:crosses val="autoZero"/>
        <c:auto val="1"/>
        <c:lblAlgn val="ctr"/>
        <c:lblOffset val="100"/>
        <c:noMultiLvlLbl val="0"/>
      </c:catAx>
      <c:valAx>
        <c:axId val="10655936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5578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0.17927318825269384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0.11013356429776178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0.14216154053194352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990976"/>
        <c:axId val="106996864"/>
      </c:barChart>
      <c:catAx>
        <c:axId val="106990976"/>
        <c:scaling>
          <c:orientation val="minMax"/>
        </c:scaling>
        <c:delete val="1"/>
        <c:axPos val="b"/>
        <c:majorTickMark val="out"/>
        <c:minorTickMark val="none"/>
        <c:tickLblPos val="none"/>
        <c:crossAx val="106996864"/>
        <c:crosses val="autoZero"/>
        <c:auto val="1"/>
        <c:lblAlgn val="ctr"/>
        <c:lblOffset val="100"/>
        <c:noMultiLvlLbl val="0"/>
      </c:catAx>
      <c:valAx>
        <c:axId val="10699686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990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5.4808171400099652E-4</c:v>
                </c:pt>
                <c:pt idx="1">
                  <c:v>6.1285500747384151E-3</c:v>
                </c:pt>
                <c:pt idx="2">
                  <c:v>9.8654708520179366E-3</c:v>
                </c:pt>
                <c:pt idx="3">
                  <c:v>1.6890881913303436E-2</c:v>
                </c:pt>
                <c:pt idx="4">
                  <c:v>2.5112107623318385E-2</c:v>
                </c:pt>
                <c:pt idx="5">
                  <c:v>5.331340308918784E-2</c:v>
                </c:pt>
                <c:pt idx="6">
                  <c:v>0.20587942202291978</c:v>
                </c:pt>
                <c:pt idx="7">
                  <c:v>0.50553064275037374</c:v>
                </c:pt>
                <c:pt idx="8">
                  <c:v>0.78271051320378682</c:v>
                </c:pt>
                <c:pt idx="9">
                  <c:v>0.93059292476332844</c:v>
                </c:pt>
                <c:pt idx="10">
                  <c:v>0.97777777777777786</c:v>
                </c:pt>
                <c:pt idx="11">
                  <c:v>0.99113104135525665</c:v>
                </c:pt>
                <c:pt idx="12">
                  <c:v>0.9957149975087195</c:v>
                </c:pt>
                <c:pt idx="13">
                  <c:v>0.99775784753363228</c:v>
                </c:pt>
                <c:pt idx="14">
                  <c:v>0.99900348779272541</c:v>
                </c:pt>
                <c:pt idx="15">
                  <c:v>0.99955156950672641</c:v>
                </c:pt>
                <c:pt idx="16">
                  <c:v>0.99960139511709012</c:v>
                </c:pt>
                <c:pt idx="17">
                  <c:v>0.99990034877927247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1.2879405830077705E-4</c:v>
                </c:pt>
                <c:pt idx="1">
                  <c:v>7.7276434980466234E-4</c:v>
                </c:pt>
                <c:pt idx="2">
                  <c:v>2.6617438715493924E-3</c:v>
                </c:pt>
                <c:pt idx="3">
                  <c:v>7.3841926759112171E-3</c:v>
                </c:pt>
                <c:pt idx="4">
                  <c:v>1.7344266517837978E-2</c:v>
                </c:pt>
                <c:pt idx="5">
                  <c:v>8.483235306744516E-2</c:v>
                </c:pt>
                <c:pt idx="6">
                  <c:v>0.34315030266603697</c:v>
                </c:pt>
                <c:pt idx="7">
                  <c:v>0.68986390761172878</c:v>
                </c:pt>
                <c:pt idx="8">
                  <c:v>0.89885373288112302</c:v>
                </c:pt>
                <c:pt idx="9">
                  <c:v>0.9700768471214527</c:v>
                </c:pt>
                <c:pt idx="10">
                  <c:v>0.98961061263040384</c:v>
                </c:pt>
                <c:pt idx="11">
                  <c:v>0.99532048254840499</c:v>
                </c:pt>
                <c:pt idx="12">
                  <c:v>0.9973811874812174</c:v>
                </c:pt>
                <c:pt idx="13">
                  <c:v>0.99811102047825517</c:v>
                </c:pt>
                <c:pt idx="14">
                  <c:v>0.99888378482805984</c:v>
                </c:pt>
                <c:pt idx="15">
                  <c:v>0.99927016700296212</c:v>
                </c:pt>
                <c:pt idx="16">
                  <c:v>0.99952775511956371</c:v>
                </c:pt>
                <c:pt idx="17">
                  <c:v>0.99965654917786451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5872"/>
        <c:axId val="108738048"/>
      </c:scatterChart>
      <c:valAx>
        <c:axId val="10873587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738048"/>
        <c:crosses val="autoZero"/>
        <c:crossBetween val="midCat"/>
        <c:majorUnit val="10"/>
      </c:valAx>
      <c:valAx>
        <c:axId val="1087380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73587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1082</c:v>
                </c:pt>
                <c:pt idx="4">
                  <c:v>3731</c:v>
                </c:pt>
                <c:pt idx="5">
                  <c:v>1847</c:v>
                </c:pt>
                <c:pt idx="6">
                  <c:v>1611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3439</c:v>
                </c:pt>
                <c:pt idx="1">
                  <c:v>3687</c:v>
                </c:pt>
                <c:pt idx="2">
                  <c:v>141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</c:v>
                </c:pt>
                <c:pt idx="4">
                  <c:v>345</c:v>
                </c:pt>
                <c:pt idx="5">
                  <c:v>134</c:v>
                </c:pt>
                <c:pt idx="6">
                  <c:v>49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330</c:v>
                </c:pt>
                <c:pt idx="1">
                  <c:v>331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</c:v>
                </c:pt>
                <c:pt idx="4">
                  <c:v>542</c:v>
                </c:pt>
                <c:pt idx="5">
                  <c:v>245</c:v>
                </c:pt>
                <c:pt idx="6">
                  <c:v>184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493</c:v>
                </c:pt>
                <c:pt idx="1">
                  <c:v>518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07098880"/>
        <c:axId val="107100800"/>
      </c:barChart>
      <c:catAx>
        <c:axId val="10709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100800"/>
        <c:crosses val="autoZero"/>
        <c:auto val="1"/>
        <c:lblAlgn val="ctr"/>
        <c:lblOffset val="100"/>
        <c:noMultiLvlLbl val="0"/>
      </c:catAx>
      <c:valAx>
        <c:axId val="107100800"/>
        <c:scaling>
          <c:orientation val="minMax"/>
          <c:max val="5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9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1137</c:v>
                </c:pt>
                <c:pt idx="4">
                  <c:v>4695</c:v>
                </c:pt>
                <c:pt idx="5">
                  <c:v>2315</c:v>
                </c:pt>
                <c:pt idx="6">
                  <c:v>2018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4521</c:v>
                </c:pt>
                <c:pt idx="1">
                  <c:v>4568</c:v>
                </c:pt>
                <c:pt idx="2">
                  <c:v>267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337</c:v>
                </c:pt>
                <c:pt idx="5">
                  <c:v>104</c:v>
                </c:pt>
                <c:pt idx="6">
                  <c:v>30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256</c:v>
                </c:pt>
                <c:pt idx="1">
                  <c:v>260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</c:v>
                </c:pt>
                <c:pt idx="4">
                  <c:v>466</c:v>
                </c:pt>
                <c:pt idx="5">
                  <c:v>153</c:v>
                </c:pt>
                <c:pt idx="6">
                  <c:v>116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266</c:v>
                </c:pt>
                <c:pt idx="1">
                  <c:v>308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08803584"/>
        <c:axId val="108805504"/>
      </c:barChart>
      <c:catAx>
        <c:axId val="108803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805504"/>
        <c:crosses val="autoZero"/>
        <c:auto val="1"/>
        <c:lblAlgn val="ctr"/>
        <c:lblOffset val="100"/>
        <c:noMultiLvlLbl val="0"/>
      </c:catAx>
      <c:valAx>
        <c:axId val="1088055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80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5.4808171400099652E-4</c:v>
                </c:pt>
                <c:pt idx="1">
                  <c:v>6.1285500747384151E-3</c:v>
                </c:pt>
                <c:pt idx="2">
                  <c:v>9.8654708520179366E-3</c:v>
                </c:pt>
                <c:pt idx="3">
                  <c:v>1.6890881913303436E-2</c:v>
                </c:pt>
                <c:pt idx="4">
                  <c:v>2.5112107623318385E-2</c:v>
                </c:pt>
                <c:pt idx="5">
                  <c:v>5.331340308918784E-2</c:v>
                </c:pt>
                <c:pt idx="6">
                  <c:v>0.20587942202291978</c:v>
                </c:pt>
                <c:pt idx="7">
                  <c:v>0.50553064275037374</c:v>
                </c:pt>
                <c:pt idx="8">
                  <c:v>0.78271051320378682</c:v>
                </c:pt>
                <c:pt idx="9">
                  <c:v>0.93059292476332844</c:v>
                </c:pt>
                <c:pt idx="10">
                  <c:v>0.97777777777777786</c:v>
                </c:pt>
                <c:pt idx="11">
                  <c:v>0.99113104135525665</c:v>
                </c:pt>
                <c:pt idx="12">
                  <c:v>0.9957149975087195</c:v>
                </c:pt>
                <c:pt idx="13">
                  <c:v>0.99775784753363228</c:v>
                </c:pt>
                <c:pt idx="14">
                  <c:v>0.99900348779272541</c:v>
                </c:pt>
                <c:pt idx="15">
                  <c:v>0.99955156950672641</c:v>
                </c:pt>
                <c:pt idx="16">
                  <c:v>0.99960139511709012</c:v>
                </c:pt>
                <c:pt idx="17">
                  <c:v>0.99990034877927247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8768"/>
        <c:axId val="110050688"/>
      </c:scatterChart>
      <c:valAx>
        <c:axId val="110048768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50688"/>
        <c:crosses val="autoZero"/>
        <c:crossBetween val="midCat"/>
        <c:majorUnit val="5"/>
      </c:valAx>
      <c:valAx>
        <c:axId val="1100506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4876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1.2879405830077705E-4</c:v>
                </c:pt>
                <c:pt idx="1">
                  <c:v>7.7276434980466234E-4</c:v>
                </c:pt>
                <c:pt idx="2">
                  <c:v>2.6617438715493924E-3</c:v>
                </c:pt>
                <c:pt idx="3">
                  <c:v>7.3841926759112171E-3</c:v>
                </c:pt>
                <c:pt idx="4">
                  <c:v>1.7344266517837978E-2</c:v>
                </c:pt>
                <c:pt idx="5">
                  <c:v>8.483235306744516E-2</c:v>
                </c:pt>
                <c:pt idx="6">
                  <c:v>0.34315030266603697</c:v>
                </c:pt>
                <c:pt idx="7">
                  <c:v>0.68986390761172878</c:v>
                </c:pt>
                <c:pt idx="8">
                  <c:v>0.89885373288112302</c:v>
                </c:pt>
                <c:pt idx="9">
                  <c:v>0.9700768471214527</c:v>
                </c:pt>
                <c:pt idx="10">
                  <c:v>0.98961061263040384</c:v>
                </c:pt>
                <c:pt idx="11">
                  <c:v>0.99532048254840499</c:v>
                </c:pt>
                <c:pt idx="12">
                  <c:v>0.9973811874812174</c:v>
                </c:pt>
                <c:pt idx="13">
                  <c:v>0.99811102047825517</c:v>
                </c:pt>
                <c:pt idx="14">
                  <c:v>0.99888378482805984</c:v>
                </c:pt>
                <c:pt idx="15">
                  <c:v>0.99927016700296212</c:v>
                </c:pt>
                <c:pt idx="16">
                  <c:v>0.99952775511956371</c:v>
                </c:pt>
                <c:pt idx="17">
                  <c:v>0.99965654917786451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2272"/>
        <c:axId val="113064192"/>
      </c:scatterChart>
      <c:valAx>
        <c:axId val="11306227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064192"/>
        <c:crosses val="autoZero"/>
        <c:crossBetween val="midCat"/>
        <c:majorUnit val="5"/>
      </c:valAx>
      <c:valAx>
        <c:axId val="1130641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06227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11</xdr:row>
      <xdr:rowOff>100642</xdr:rowOff>
    </xdr:from>
    <xdr:ext cx="868828" cy="556691"/>
    <xdr:sp macro="" textlink="'Front Cover'!C31">
      <xdr:nvSpPr>
        <xdr:cNvPr id="12" name="TextBox 11"/>
        <xdr:cNvSpPr txBox="1"/>
      </xdr:nvSpPr>
      <xdr:spPr>
        <a:xfrm>
          <a:off x="3665573" y="1934205"/>
          <a:ext cx="868828" cy="55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A403 Severn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Severn Road (S)</a:t>
          </a:fld>
          <a:endParaRPr lang="en-US" sz="1000"/>
        </a:p>
      </xdr:txBody>
    </xdr:sp>
    <xdr:clientData/>
  </xdr:oneCellAnchor>
  <xdr:oneCellAnchor>
    <xdr:from>
      <xdr:col>11</xdr:col>
      <xdr:colOff>54453</xdr:colOff>
      <xdr:row>19</xdr:row>
      <xdr:rowOff>18652</xdr:rowOff>
    </xdr:from>
    <xdr:ext cx="1338577" cy="255070"/>
    <xdr:sp macro="" textlink="'Front Cover'!H33">
      <xdr:nvSpPr>
        <xdr:cNvPr id="14" name="TextBox 13"/>
        <xdr:cNvSpPr txBox="1"/>
      </xdr:nvSpPr>
      <xdr:spPr>
        <a:xfrm>
          <a:off x="6102828" y="3185715"/>
          <a:ext cx="1338577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Central Avenue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286940</xdr:colOff>
      <xdr:row>12</xdr:row>
      <xdr:rowOff>125016</xdr:rowOff>
    </xdr:from>
    <xdr:to>
      <xdr:col>14</xdr:col>
      <xdr:colOff>372666</xdr:colOff>
      <xdr:row>15</xdr:row>
      <xdr:rowOff>46434</xdr:rowOff>
    </xdr:to>
    <xdr:grpSp>
      <xdr:nvGrpSpPr>
        <xdr:cNvPr id="3515" name="Group 16"/>
        <xdr:cNvGrpSpPr>
          <a:grpSpLocks/>
        </xdr:cNvGrpSpPr>
      </xdr:nvGrpSpPr>
      <xdr:grpSpPr bwMode="auto">
        <a:xfrm rot="7222996">
          <a:off x="7560469" y="2019300"/>
          <a:ext cx="421481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146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147</v>
      </c>
    </row>
    <row r="28" spans="1:8" x14ac:dyDescent="0.2">
      <c r="A28" s="3" t="s">
        <v>38</v>
      </c>
      <c r="C28" s="233" t="s">
        <v>136</v>
      </c>
    </row>
    <row r="29" spans="1:8" x14ac:dyDescent="0.2">
      <c r="A29" s="3" t="s">
        <v>119</v>
      </c>
      <c r="C29" s="35">
        <v>42079</v>
      </c>
    </row>
    <row r="30" spans="1:8" x14ac:dyDescent="0.2">
      <c r="A30" s="3" t="s">
        <v>56</v>
      </c>
      <c r="C30" s="233" t="s">
        <v>137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139</v>
      </c>
      <c r="E33" s="2"/>
      <c r="F33" s="2"/>
      <c r="G33" s="43" t="s">
        <v>2</v>
      </c>
      <c r="H33" s="4" t="s">
        <v>140</v>
      </c>
    </row>
    <row r="34" spans="1:8" x14ac:dyDescent="0.2">
      <c r="A34" s="3" t="s">
        <v>98</v>
      </c>
      <c r="C34" s="43" t="s">
        <v>100</v>
      </c>
      <c r="D34" s="4" t="str">
        <f>H33</f>
        <v>Central Avenue (N)</v>
      </c>
      <c r="E34" s="2"/>
      <c r="F34" s="2"/>
      <c r="G34" s="43" t="s">
        <v>2</v>
      </c>
      <c r="H34" s="2" t="str">
        <f>D33</f>
        <v>Severn Road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A403 Severn Road</v>
      </c>
    </row>
    <row r="5" spans="1:34" x14ac:dyDescent="0.2">
      <c r="A5" s="14" t="s">
        <v>100</v>
      </c>
      <c r="B5" s="233" t="str">
        <f>'Front Cover'!H33</f>
        <v>Central Avenue (N)</v>
      </c>
      <c r="C5" s="233"/>
      <c r="D5" s="43" t="s">
        <v>2</v>
      </c>
      <c r="E5" s="233" t="str">
        <f>'Front Cover'!D33</f>
        <v>Severn Road (S)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43</v>
      </c>
      <c r="G10" s="15">
        <v>48</v>
      </c>
      <c r="H10" s="15">
        <v>39</v>
      </c>
      <c r="I10" s="15">
        <v>32</v>
      </c>
      <c r="J10" s="15">
        <v>55</v>
      </c>
      <c r="K10" s="16">
        <v>76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65.5</v>
      </c>
      <c r="X10" s="40">
        <f>IFERROR(AVERAGE(I10:M10,B10:F10,P10:T10),0)</f>
        <v>51.5</v>
      </c>
      <c r="Y10" s="47">
        <f>IFERROR(AVERAGE(B10:V10),0)</f>
        <v>48.833333333333336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1137</v>
      </c>
      <c r="AF10" s="304">
        <f t="shared" si="1"/>
        <v>4695</v>
      </c>
      <c r="AG10" s="304">
        <f t="shared" si="1"/>
        <v>2315</v>
      </c>
      <c r="AH10" s="304">
        <f t="shared" si="1"/>
        <v>2018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46</v>
      </c>
      <c r="G11" s="16">
        <v>36</v>
      </c>
      <c r="H11" s="16">
        <v>35</v>
      </c>
      <c r="I11" s="16">
        <v>27</v>
      </c>
      <c r="J11" s="16">
        <v>61</v>
      </c>
      <c r="K11" s="16">
        <v>52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56.5</v>
      </c>
      <c r="X11" s="40">
        <f t="shared" ref="X11:X33" si="3">IFERROR(AVERAGE(I11:M11,B11:F11,P11:T11),0)</f>
        <v>46.5</v>
      </c>
      <c r="Y11" s="48">
        <f t="shared" ref="Y11:Y33" si="4">IFERROR(AVERAGE(B11:V11),0)</f>
        <v>42.833333333333336</v>
      </c>
      <c r="AA11" s="303" t="s">
        <v>128</v>
      </c>
      <c r="AB11" s="304">
        <f>I38</f>
        <v>4521</v>
      </c>
      <c r="AC11" s="304">
        <f t="shared" ref="AC11:AH11" si="5">J38</f>
        <v>4568</v>
      </c>
      <c r="AD11" s="304">
        <f t="shared" si="5"/>
        <v>267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45</v>
      </c>
      <c r="G12" s="16">
        <v>22</v>
      </c>
      <c r="H12" s="16">
        <v>33</v>
      </c>
      <c r="I12" s="16">
        <v>29</v>
      </c>
      <c r="J12" s="16">
        <v>33</v>
      </c>
      <c r="K12" s="16">
        <v>39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36</v>
      </c>
      <c r="X12" s="40">
        <f t="shared" si="3"/>
        <v>36.5</v>
      </c>
      <c r="Y12" s="48">
        <f t="shared" si="4"/>
        <v>33.5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45</v>
      </c>
      <c r="G13" s="16">
        <v>47</v>
      </c>
      <c r="H13" s="16">
        <v>28</v>
      </c>
      <c r="I13" s="16">
        <v>63</v>
      </c>
      <c r="J13" s="16">
        <v>57</v>
      </c>
      <c r="K13" s="16">
        <v>34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45.5</v>
      </c>
      <c r="X13" s="40">
        <f t="shared" si="3"/>
        <v>49.75</v>
      </c>
      <c r="Y13" s="48">
        <f t="shared" si="4"/>
        <v>45.666666666666664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33</v>
      </c>
      <c r="AF13" s="304">
        <f>'Dir BA - OGV1'!F38</f>
        <v>337</v>
      </c>
      <c r="AG13" s="304">
        <f>'Dir BA - OGV1'!G38</f>
        <v>104</v>
      </c>
      <c r="AH13" s="304">
        <f>'Dir BA - OGV1'!H38</f>
        <v>30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99</v>
      </c>
      <c r="G14" s="16">
        <v>64</v>
      </c>
      <c r="H14" s="16">
        <v>31</v>
      </c>
      <c r="I14" s="16">
        <v>75</v>
      </c>
      <c r="J14" s="16">
        <v>89</v>
      </c>
      <c r="K14" s="16">
        <v>66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77.5</v>
      </c>
      <c r="X14" s="40">
        <f t="shared" si="3"/>
        <v>82.25</v>
      </c>
      <c r="Y14" s="48">
        <f t="shared" si="4"/>
        <v>70.666666666666671</v>
      </c>
      <c r="AA14" s="303" t="s">
        <v>53</v>
      </c>
      <c r="AB14" s="304">
        <f>'Dir BA - OGV1'!I38</f>
        <v>256</v>
      </c>
      <c r="AC14" s="304">
        <f>'Dir BA - OGV1'!J38</f>
        <v>260</v>
      </c>
      <c r="AD14" s="304">
        <f>'Dir BA - OGV1'!K38</f>
        <v>5</v>
      </c>
      <c r="AE14" s="304">
        <f>'Dir BA - OGV1'!L38</f>
        <v>0</v>
      </c>
      <c r="AF14" s="304">
        <f>'Dir BA - OGV1'!M38</f>
        <v>0</v>
      </c>
      <c r="AG14" s="304">
        <f>'Dir BA - OGV1'!N38</f>
        <v>0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155</v>
      </c>
      <c r="G15" s="16">
        <v>116</v>
      </c>
      <c r="H15" s="16">
        <v>70</v>
      </c>
      <c r="I15" s="16">
        <v>170</v>
      </c>
      <c r="J15" s="16">
        <v>131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131</v>
      </c>
      <c r="X15" s="40">
        <f t="shared" si="3"/>
        <v>152</v>
      </c>
      <c r="Y15" s="48">
        <f t="shared" si="4"/>
        <v>128.4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296</v>
      </c>
      <c r="G16" s="16">
        <v>101</v>
      </c>
      <c r="H16" s="16">
        <v>87</v>
      </c>
      <c r="I16" s="16">
        <v>325</v>
      </c>
      <c r="J16" s="16">
        <v>339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339</v>
      </c>
      <c r="X16" s="40">
        <f t="shared" si="3"/>
        <v>320</v>
      </c>
      <c r="Y16" s="48">
        <f t="shared" si="4"/>
        <v>229.6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59</v>
      </c>
      <c r="AF16" s="304">
        <f>'Dir BA - OGV2'!F38</f>
        <v>466</v>
      </c>
      <c r="AG16" s="304">
        <f>'Dir BA - OGV2'!G38</f>
        <v>153</v>
      </c>
      <c r="AH16" s="304">
        <f>'Dir BA - OGV2'!H38</f>
        <v>116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455</v>
      </c>
      <c r="G17" s="16">
        <v>136</v>
      </c>
      <c r="H17" s="16">
        <v>75</v>
      </c>
      <c r="I17" s="16">
        <v>460</v>
      </c>
      <c r="J17" s="16">
        <v>441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441</v>
      </c>
      <c r="X17" s="40">
        <f t="shared" si="3"/>
        <v>452</v>
      </c>
      <c r="Y17" s="48">
        <f t="shared" si="4"/>
        <v>313.39999999999998</v>
      </c>
      <c r="AA17" s="303" t="s">
        <v>52</v>
      </c>
      <c r="AB17" s="304">
        <f>'Dir BA - OGV2'!I38</f>
        <v>266</v>
      </c>
      <c r="AC17" s="304">
        <f>'Dir BA - OGV2'!J38</f>
        <v>308</v>
      </c>
      <c r="AD17" s="304">
        <f>'Dir BA - OGV2'!K38</f>
        <v>23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371</v>
      </c>
      <c r="G18" s="16">
        <v>99</v>
      </c>
      <c r="H18" s="16">
        <v>68</v>
      </c>
      <c r="I18" s="16">
        <v>459</v>
      </c>
      <c r="J18" s="16">
        <v>434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434</v>
      </c>
      <c r="X18" s="40">
        <f t="shared" si="3"/>
        <v>421.33333333333331</v>
      </c>
      <c r="Y18" s="48">
        <f t="shared" si="4"/>
        <v>286.2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262</v>
      </c>
      <c r="G19" s="16">
        <v>135</v>
      </c>
      <c r="H19" s="16">
        <v>99</v>
      </c>
      <c r="I19" s="16">
        <v>244</v>
      </c>
      <c r="J19" s="16">
        <v>228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228</v>
      </c>
      <c r="X19" s="40">
        <f t="shared" si="3"/>
        <v>244.66666666666666</v>
      </c>
      <c r="Y19" s="48">
        <f t="shared" si="4"/>
        <v>193.6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202</v>
      </c>
      <c r="G20" s="16">
        <v>141</v>
      </c>
      <c r="H20" s="16">
        <v>95</v>
      </c>
      <c r="I20" s="16">
        <v>163</v>
      </c>
      <c r="J20" s="16">
        <v>162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162</v>
      </c>
      <c r="X20" s="40">
        <f t="shared" si="3"/>
        <v>175.66666666666666</v>
      </c>
      <c r="Y20" s="48">
        <f t="shared" si="4"/>
        <v>152.6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179</v>
      </c>
      <c r="G21" s="16">
        <v>168</v>
      </c>
      <c r="H21" s="16">
        <v>120</v>
      </c>
      <c r="I21" s="16">
        <v>168</v>
      </c>
      <c r="J21" s="16">
        <v>159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159</v>
      </c>
      <c r="X21" s="40">
        <f t="shared" si="3"/>
        <v>168.66666666666666</v>
      </c>
      <c r="Y21" s="48">
        <f t="shared" si="4"/>
        <v>158.80000000000001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169</v>
      </c>
      <c r="G22" s="16">
        <v>150</v>
      </c>
      <c r="H22" s="16">
        <v>156</v>
      </c>
      <c r="I22" s="16">
        <v>209</v>
      </c>
      <c r="J22" s="16">
        <v>221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221</v>
      </c>
      <c r="X22" s="40">
        <f t="shared" si="3"/>
        <v>199.66666666666666</v>
      </c>
      <c r="Y22" s="48">
        <f t="shared" si="4"/>
        <v>181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230</v>
      </c>
      <c r="G23" s="16">
        <v>159</v>
      </c>
      <c r="H23" s="16">
        <v>150</v>
      </c>
      <c r="I23" s="16">
        <v>208</v>
      </c>
      <c r="J23" s="16">
        <v>229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229</v>
      </c>
      <c r="X23" s="40">
        <f t="shared" si="3"/>
        <v>222.33333333333334</v>
      </c>
      <c r="Y23" s="48">
        <f t="shared" si="4"/>
        <v>195.2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242</v>
      </c>
      <c r="G24" s="16">
        <v>126</v>
      </c>
      <c r="H24" s="16">
        <v>131</v>
      </c>
      <c r="I24" s="16">
        <v>263</v>
      </c>
      <c r="J24" s="16">
        <v>246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246</v>
      </c>
      <c r="X24" s="40">
        <f t="shared" si="3"/>
        <v>250.33333333333334</v>
      </c>
      <c r="Y24" s="48">
        <f t="shared" si="4"/>
        <v>201.6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271</v>
      </c>
      <c r="G25" s="16">
        <v>126</v>
      </c>
      <c r="H25" s="16">
        <v>106</v>
      </c>
      <c r="I25" s="16">
        <v>279</v>
      </c>
      <c r="J25" s="16">
        <v>283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283</v>
      </c>
      <c r="X25" s="40">
        <f t="shared" si="3"/>
        <v>277.66666666666669</v>
      </c>
      <c r="Y25" s="48">
        <f t="shared" si="4"/>
        <v>213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250</v>
      </c>
      <c r="G26" s="16">
        <v>111</v>
      </c>
      <c r="H26" s="16">
        <v>122</v>
      </c>
      <c r="I26" s="16">
        <v>336</v>
      </c>
      <c r="J26" s="16">
        <v>285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285</v>
      </c>
      <c r="X26" s="40">
        <f t="shared" si="3"/>
        <v>290.33333333333331</v>
      </c>
      <c r="Y26" s="48">
        <f t="shared" si="4"/>
        <v>220.8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309</v>
      </c>
      <c r="F27" s="16">
        <v>382</v>
      </c>
      <c r="G27" s="16">
        <v>102</v>
      </c>
      <c r="H27" s="16">
        <v>129</v>
      </c>
      <c r="I27" s="16">
        <v>304</v>
      </c>
      <c r="J27" s="16">
        <v>356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332.5</v>
      </c>
      <c r="X27" s="40">
        <f t="shared" si="3"/>
        <v>337.75</v>
      </c>
      <c r="Y27" s="48">
        <f t="shared" si="4"/>
        <v>263.66666666666669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300</v>
      </c>
      <c r="F28" s="16">
        <v>415</v>
      </c>
      <c r="G28" s="16">
        <v>118</v>
      </c>
      <c r="H28" s="16">
        <v>128</v>
      </c>
      <c r="I28" s="16">
        <v>219</v>
      </c>
      <c r="J28" s="16">
        <v>232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266</v>
      </c>
      <c r="X28" s="40">
        <f t="shared" si="3"/>
        <v>291.5</v>
      </c>
      <c r="Y28" s="48">
        <f t="shared" si="4"/>
        <v>235.33333333333334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153</v>
      </c>
      <c r="F29" s="16">
        <v>206</v>
      </c>
      <c r="G29" s="16">
        <v>93</v>
      </c>
      <c r="H29" s="16">
        <v>86</v>
      </c>
      <c r="I29" s="16">
        <v>137</v>
      </c>
      <c r="J29" s="16">
        <v>138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145.5</v>
      </c>
      <c r="X29" s="40">
        <f t="shared" si="3"/>
        <v>158.5</v>
      </c>
      <c r="Y29" s="48">
        <f t="shared" si="4"/>
        <v>135.5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114</v>
      </c>
      <c r="F30" s="16">
        <v>89</v>
      </c>
      <c r="G30" s="16">
        <v>49</v>
      </c>
      <c r="H30" s="16">
        <v>56</v>
      </c>
      <c r="I30" s="16">
        <v>96</v>
      </c>
      <c r="J30" s="16">
        <v>95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104.5</v>
      </c>
      <c r="X30" s="40">
        <f t="shared" si="3"/>
        <v>98.5</v>
      </c>
      <c r="Y30" s="48">
        <f t="shared" si="4"/>
        <v>83.166666666666671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96</v>
      </c>
      <c r="F31" s="16">
        <v>105</v>
      </c>
      <c r="G31" s="16">
        <v>61</v>
      </c>
      <c r="H31" s="16">
        <v>49</v>
      </c>
      <c r="I31" s="16">
        <v>98</v>
      </c>
      <c r="J31" s="16">
        <v>118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107</v>
      </c>
      <c r="X31" s="40">
        <f t="shared" si="3"/>
        <v>104.25</v>
      </c>
      <c r="Y31" s="48">
        <f t="shared" si="4"/>
        <v>87.833333333333329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86</v>
      </c>
      <c r="F32" s="16">
        <v>59</v>
      </c>
      <c r="G32" s="16">
        <v>59</v>
      </c>
      <c r="H32" s="16">
        <v>75</v>
      </c>
      <c r="I32" s="16">
        <v>75</v>
      </c>
      <c r="J32" s="16">
        <v>107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96.5</v>
      </c>
      <c r="X32" s="40">
        <f t="shared" si="3"/>
        <v>81.75</v>
      </c>
      <c r="Y32" s="48">
        <f t="shared" si="4"/>
        <v>76.833333333333329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79</v>
      </c>
      <c r="F33" s="17">
        <v>79</v>
      </c>
      <c r="G33" s="17">
        <v>48</v>
      </c>
      <c r="H33" s="17">
        <v>50</v>
      </c>
      <c r="I33" s="17">
        <v>82</v>
      </c>
      <c r="J33" s="17">
        <v>69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74</v>
      </c>
      <c r="X33" s="7">
        <f t="shared" si="3"/>
        <v>77.25</v>
      </c>
      <c r="Y33" s="49">
        <f t="shared" si="4"/>
        <v>67.833333333333329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609</v>
      </c>
      <c r="F35" s="8">
        <f t="shared" si="7"/>
        <v>3428</v>
      </c>
      <c r="G35" s="8">
        <f t="shared" si="7"/>
        <v>1571</v>
      </c>
      <c r="H35" s="8">
        <f t="shared" si="7"/>
        <v>1379</v>
      </c>
      <c r="I35" s="8">
        <f t="shared" si="7"/>
        <v>3312</v>
      </c>
      <c r="J35" s="8">
        <f t="shared" si="7"/>
        <v>3276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3286.5</v>
      </c>
      <c r="X35" s="9">
        <f t="shared" si="7"/>
        <v>3331.916666666667</v>
      </c>
      <c r="Y35" s="50">
        <f t="shared" si="7"/>
        <v>2615.1999999999998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972</v>
      </c>
      <c r="F36" s="10">
        <f t="shared" si="8"/>
        <v>4124</v>
      </c>
      <c r="G36" s="10">
        <f t="shared" si="8"/>
        <v>1875</v>
      </c>
      <c r="H36" s="10">
        <f t="shared" si="8"/>
        <v>1657</v>
      </c>
      <c r="I36" s="10">
        <f t="shared" si="8"/>
        <v>3968</v>
      </c>
      <c r="J36" s="10">
        <f t="shared" si="8"/>
        <v>3966</v>
      </c>
      <c r="K36" s="10">
        <f t="shared" si="8"/>
        <v>0</v>
      </c>
      <c r="L36" s="10">
        <f t="shared" si="8"/>
        <v>0</v>
      </c>
      <c r="M36" s="10">
        <f t="shared" si="8"/>
        <v>0</v>
      </c>
      <c r="N36" s="10">
        <f t="shared" si="8"/>
        <v>0</v>
      </c>
      <c r="O36" s="10">
        <f t="shared" si="8"/>
        <v>0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3982.5</v>
      </c>
      <c r="X36" s="11">
        <f t="shared" si="8"/>
        <v>4013.166666666667</v>
      </c>
      <c r="Y36" s="51">
        <f t="shared" si="8"/>
        <v>3151.3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1137</v>
      </c>
      <c r="F37" s="10">
        <f t="shared" si="9"/>
        <v>4262</v>
      </c>
      <c r="G37" s="10">
        <f t="shared" si="9"/>
        <v>1982</v>
      </c>
      <c r="H37" s="10">
        <f t="shared" si="9"/>
        <v>1782</v>
      </c>
      <c r="I37" s="10">
        <f t="shared" si="9"/>
        <v>4125</v>
      </c>
      <c r="J37" s="10">
        <f t="shared" si="9"/>
        <v>4142</v>
      </c>
      <c r="K37" s="10">
        <f t="shared" si="9"/>
        <v>0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0">
        <f t="shared" si="9"/>
        <v>0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4153</v>
      </c>
      <c r="X37" s="11">
        <f t="shared" si="9"/>
        <v>4172.166666666667</v>
      </c>
      <c r="Y37" s="51">
        <f t="shared" si="9"/>
        <v>3295.9666666666672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1137</v>
      </c>
      <c r="F38" s="10">
        <f t="shared" si="10"/>
        <v>4695</v>
      </c>
      <c r="G38" s="10">
        <f t="shared" si="10"/>
        <v>2315</v>
      </c>
      <c r="H38" s="10">
        <f t="shared" si="10"/>
        <v>2018</v>
      </c>
      <c r="I38" s="10">
        <f t="shared" si="10"/>
        <v>4521</v>
      </c>
      <c r="J38" s="10">
        <f t="shared" si="10"/>
        <v>4568</v>
      </c>
      <c r="K38" s="10">
        <f t="shared" si="10"/>
        <v>267</v>
      </c>
      <c r="L38" s="10">
        <f t="shared" si="10"/>
        <v>0</v>
      </c>
      <c r="M38" s="10">
        <f t="shared" si="10"/>
        <v>0</v>
      </c>
      <c r="N38" s="10">
        <f t="shared" si="10"/>
        <v>0</v>
      </c>
      <c r="O38" s="10">
        <f t="shared" si="10"/>
        <v>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4565</v>
      </c>
      <c r="X38" s="11">
        <f t="shared" si="10"/>
        <v>4590.666666666667</v>
      </c>
      <c r="Y38" s="51">
        <f t="shared" si="10"/>
        <v>3665.8666666666668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1088</v>
      </c>
      <c r="G39" s="10">
        <f t="shared" si="11"/>
        <v>370</v>
      </c>
      <c r="H39" s="10">
        <f t="shared" si="11"/>
        <v>242</v>
      </c>
      <c r="I39" s="10">
        <f t="shared" si="11"/>
        <v>1163</v>
      </c>
      <c r="J39" s="10">
        <f t="shared" si="11"/>
        <v>1103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1103</v>
      </c>
      <c r="X39" s="11">
        <f t="shared" si="11"/>
        <v>1118</v>
      </c>
      <c r="Y39" s="51">
        <f t="shared" si="11"/>
        <v>793.19999999999993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609</v>
      </c>
      <c r="F40" s="12">
        <f t="shared" si="12"/>
        <v>1047</v>
      </c>
      <c r="G40" s="12">
        <f t="shared" si="12"/>
        <v>331</v>
      </c>
      <c r="H40" s="12">
        <f t="shared" si="12"/>
        <v>379</v>
      </c>
      <c r="I40" s="12">
        <f t="shared" si="12"/>
        <v>859</v>
      </c>
      <c r="J40" s="12">
        <f t="shared" si="12"/>
        <v>873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883.5</v>
      </c>
      <c r="X40" s="13">
        <f t="shared" si="12"/>
        <v>919.58333333333326</v>
      </c>
      <c r="Y40" s="52">
        <f t="shared" si="12"/>
        <v>719.80000000000007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Cover'!H33</f>
        <v>Central Avenue (N)</v>
      </c>
      <c r="C5" s="233"/>
      <c r="D5" s="43" t="s">
        <v>2</v>
      </c>
      <c r="E5" s="233" t="str">
        <f>'Front Cover'!D33</f>
        <v>Severn Road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</v>
      </c>
      <c r="G10" s="15">
        <v>2</v>
      </c>
      <c r="H10" s="15">
        <v>0</v>
      </c>
      <c r="I10" s="15">
        <v>0</v>
      </c>
      <c r="J10" s="15">
        <v>0</v>
      </c>
      <c r="K10" s="16">
        <v>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0.25</v>
      </c>
      <c r="Y10" s="47">
        <f>IFERROR(AVERAGE(B10:V10),0)</f>
        <v>0.5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</v>
      </c>
      <c r="G11" s="16">
        <v>2</v>
      </c>
      <c r="H11" s="16">
        <v>0</v>
      </c>
      <c r="I11" s="16">
        <v>0</v>
      </c>
      <c r="J11" s="16">
        <v>1</v>
      </c>
      <c r="K11" s="16">
        <v>2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1.5</v>
      </c>
      <c r="X11" s="40">
        <f t="shared" ref="X11:X33" si="2">IFERROR(AVERAGE(I11:M11,B11:F11,P11:T11),0)</f>
        <v>1.25</v>
      </c>
      <c r="Y11" s="48">
        <f t="shared" ref="Y11:Y33" si="3">IFERROR(AVERAGE(B11:V11),0)</f>
        <v>1.1666666666666667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0.16666666666666666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3</v>
      </c>
      <c r="G13" s="16">
        <v>0</v>
      </c>
      <c r="H13" s="16">
        <v>0</v>
      </c>
      <c r="I13" s="16">
        <v>1</v>
      </c>
      <c r="J13" s="16">
        <v>1</v>
      </c>
      <c r="K13" s="16">
        <v>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0.5</v>
      </c>
      <c r="X13" s="40">
        <f t="shared" si="2"/>
        <v>1.25</v>
      </c>
      <c r="Y13" s="48">
        <f t="shared" si="3"/>
        <v>0.83333333333333337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2</v>
      </c>
      <c r="G14" s="16">
        <v>1</v>
      </c>
      <c r="H14" s="16">
        <v>0</v>
      </c>
      <c r="I14" s="16">
        <v>1</v>
      </c>
      <c r="J14" s="16">
        <v>0</v>
      </c>
      <c r="K14" s="16">
        <v>3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1.5</v>
      </c>
      <c r="X14" s="40">
        <f t="shared" si="2"/>
        <v>1.5</v>
      </c>
      <c r="Y14" s="48">
        <f t="shared" si="3"/>
        <v>1.1666666666666667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1</v>
      </c>
      <c r="H15" s="16">
        <v>1</v>
      </c>
      <c r="I15" s="16">
        <v>2</v>
      </c>
      <c r="J15" s="16">
        <v>1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</v>
      </c>
      <c r="X15" s="40">
        <f t="shared" si="2"/>
        <v>1</v>
      </c>
      <c r="Y15" s="48">
        <f t="shared" si="3"/>
        <v>1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6</v>
      </c>
      <c r="G16" s="16">
        <v>4</v>
      </c>
      <c r="H16" s="16">
        <v>0</v>
      </c>
      <c r="I16" s="16">
        <v>8</v>
      </c>
      <c r="J16" s="16">
        <v>8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8</v>
      </c>
      <c r="X16" s="40">
        <f t="shared" si="2"/>
        <v>7.333333333333333</v>
      </c>
      <c r="Y16" s="48">
        <f t="shared" si="3"/>
        <v>5.2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17</v>
      </c>
      <c r="G17" s="16">
        <v>10</v>
      </c>
      <c r="H17" s="16">
        <v>8</v>
      </c>
      <c r="I17" s="16">
        <v>24</v>
      </c>
      <c r="J17" s="16">
        <v>11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11</v>
      </c>
      <c r="X17" s="40">
        <f t="shared" si="2"/>
        <v>17.333333333333332</v>
      </c>
      <c r="Y17" s="48">
        <f t="shared" si="3"/>
        <v>14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18</v>
      </c>
      <c r="G18" s="16">
        <v>13</v>
      </c>
      <c r="H18" s="16">
        <v>2</v>
      </c>
      <c r="I18" s="16">
        <v>24</v>
      </c>
      <c r="J18" s="16">
        <v>24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24</v>
      </c>
      <c r="X18" s="40">
        <f t="shared" si="2"/>
        <v>22</v>
      </c>
      <c r="Y18" s="48">
        <f t="shared" si="3"/>
        <v>16.2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20</v>
      </c>
      <c r="G19" s="16">
        <v>7</v>
      </c>
      <c r="H19" s="16">
        <v>3</v>
      </c>
      <c r="I19" s="16">
        <v>17</v>
      </c>
      <c r="J19" s="16">
        <v>24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24</v>
      </c>
      <c r="X19" s="40">
        <f t="shared" si="2"/>
        <v>20.333333333333332</v>
      </c>
      <c r="Y19" s="48">
        <f t="shared" si="3"/>
        <v>14.2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25</v>
      </c>
      <c r="G20" s="16">
        <v>8</v>
      </c>
      <c r="H20" s="16">
        <v>1</v>
      </c>
      <c r="I20" s="16">
        <v>12</v>
      </c>
      <c r="J20" s="16">
        <v>21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21</v>
      </c>
      <c r="X20" s="40">
        <f t="shared" si="2"/>
        <v>19.333333333333332</v>
      </c>
      <c r="Y20" s="48">
        <f t="shared" si="3"/>
        <v>13.4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24</v>
      </c>
      <c r="G21" s="16">
        <v>10</v>
      </c>
      <c r="H21" s="16">
        <v>0</v>
      </c>
      <c r="I21" s="16">
        <v>18</v>
      </c>
      <c r="J21" s="16">
        <v>13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13</v>
      </c>
      <c r="X21" s="40">
        <f t="shared" si="2"/>
        <v>18.333333333333332</v>
      </c>
      <c r="Y21" s="48">
        <f t="shared" si="3"/>
        <v>13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34</v>
      </c>
      <c r="G22" s="16">
        <v>3</v>
      </c>
      <c r="H22" s="16">
        <v>0</v>
      </c>
      <c r="I22" s="16">
        <v>16</v>
      </c>
      <c r="J22" s="16">
        <v>24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24</v>
      </c>
      <c r="X22" s="40">
        <f t="shared" si="2"/>
        <v>24.666666666666668</v>
      </c>
      <c r="Y22" s="48">
        <f t="shared" si="3"/>
        <v>15.4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31</v>
      </c>
      <c r="G23" s="16">
        <v>9</v>
      </c>
      <c r="H23" s="16">
        <v>3</v>
      </c>
      <c r="I23" s="16">
        <v>24</v>
      </c>
      <c r="J23" s="16">
        <v>25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25</v>
      </c>
      <c r="X23" s="40">
        <f t="shared" si="2"/>
        <v>26.666666666666668</v>
      </c>
      <c r="Y23" s="48">
        <f t="shared" si="3"/>
        <v>18.399999999999999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32</v>
      </c>
      <c r="G24" s="16">
        <v>9</v>
      </c>
      <c r="H24" s="16">
        <v>2</v>
      </c>
      <c r="I24" s="16">
        <v>29</v>
      </c>
      <c r="J24" s="16">
        <v>39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39</v>
      </c>
      <c r="X24" s="40">
        <f t="shared" si="2"/>
        <v>33.333333333333336</v>
      </c>
      <c r="Y24" s="48">
        <f t="shared" si="3"/>
        <v>22.2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29</v>
      </c>
      <c r="G25" s="16">
        <v>6</v>
      </c>
      <c r="H25" s="16">
        <v>1</v>
      </c>
      <c r="I25" s="16">
        <v>28</v>
      </c>
      <c r="J25" s="16">
        <v>31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31</v>
      </c>
      <c r="X25" s="40">
        <f t="shared" si="2"/>
        <v>29.333333333333332</v>
      </c>
      <c r="Y25" s="48">
        <f t="shared" si="3"/>
        <v>19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23</v>
      </c>
      <c r="G26" s="16">
        <v>4</v>
      </c>
      <c r="H26" s="16">
        <v>3</v>
      </c>
      <c r="I26" s="16">
        <v>19</v>
      </c>
      <c r="J26" s="16">
        <v>19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19</v>
      </c>
      <c r="X26" s="40">
        <f t="shared" si="2"/>
        <v>20.333333333333332</v>
      </c>
      <c r="Y26" s="48">
        <f t="shared" si="3"/>
        <v>13.6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16</v>
      </c>
      <c r="F27" s="16">
        <v>18</v>
      </c>
      <c r="G27" s="16">
        <v>6</v>
      </c>
      <c r="H27" s="16">
        <v>3</v>
      </c>
      <c r="I27" s="16">
        <v>7</v>
      </c>
      <c r="J27" s="16">
        <v>8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12</v>
      </c>
      <c r="X27" s="40">
        <f t="shared" si="2"/>
        <v>12.25</v>
      </c>
      <c r="Y27" s="48">
        <f t="shared" si="3"/>
        <v>9.6666666666666661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7</v>
      </c>
      <c r="F28" s="16">
        <v>30</v>
      </c>
      <c r="G28" s="16">
        <v>2</v>
      </c>
      <c r="H28" s="16">
        <v>2</v>
      </c>
      <c r="I28" s="16">
        <v>8</v>
      </c>
      <c r="J28" s="16">
        <v>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6</v>
      </c>
      <c r="X28" s="40">
        <f t="shared" si="2"/>
        <v>12.5</v>
      </c>
      <c r="Y28" s="48">
        <f t="shared" si="3"/>
        <v>9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5</v>
      </c>
      <c r="F29" s="16">
        <v>13</v>
      </c>
      <c r="G29" s="16">
        <v>1</v>
      </c>
      <c r="H29" s="16">
        <v>0</v>
      </c>
      <c r="I29" s="16">
        <v>10</v>
      </c>
      <c r="J29" s="16">
        <v>2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3.5</v>
      </c>
      <c r="X29" s="40">
        <f t="shared" si="2"/>
        <v>7.5</v>
      </c>
      <c r="Y29" s="48">
        <f t="shared" si="3"/>
        <v>5.166666666666667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6</v>
      </c>
      <c r="G30" s="16">
        <v>1</v>
      </c>
      <c r="H30" s="16">
        <v>1</v>
      </c>
      <c r="I30" s="16">
        <v>4</v>
      </c>
      <c r="J30" s="16">
        <v>1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3</v>
      </c>
      <c r="Y30" s="48">
        <f t="shared" si="3"/>
        <v>2.3333333333333335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</v>
      </c>
      <c r="F31" s="16">
        <v>1</v>
      </c>
      <c r="G31" s="16">
        <v>4</v>
      </c>
      <c r="H31" s="16">
        <v>0</v>
      </c>
      <c r="I31" s="16">
        <v>1</v>
      </c>
      <c r="J31" s="16">
        <v>0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0.5</v>
      </c>
      <c r="X31" s="40">
        <f t="shared" si="2"/>
        <v>0.75</v>
      </c>
      <c r="Y31" s="48">
        <f t="shared" si="3"/>
        <v>1.1666666666666667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2</v>
      </c>
      <c r="G32" s="16">
        <v>0</v>
      </c>
      <c r="H32" s="16">
        <v>0</v>
      </c>
      <c r="I32" s="16">
        <v>1</v>
      </c>
      <c r="J32" s="16">
        <v>1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0.5</v>
      </c>
      <c r="X32" s="40">
        <f t="shared" si="2"/>
        <v>1</v>
      </c>
      <c r="Y32" s="48">
        <f t="shared" si="3"/>
        <v>0.66666666666666663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3</v>
      </c>
      <c r="F33" s="17">
        <v>0</v>
      </c>
      <c r="G33" s="17">
        <v>0</v>
      </c>
      <c r="H33" s="17">
        <v>0</v>
      </c>
      <c r="I33" s="17">
        <v>2</v>
      </c>
      <c r="J33" s="17">
        <v>1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2</v>
      </c>
      <c r="X33" s="7">
        <f t="shared" si="2"/>
        <v>1.5</v>
      </c>
      <c r="Y33" s="49">
        <f t="shared" si="3"/>
        <v>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23</v>
      </c>
      <c r="F35" s="8">
        <f t="shared" si="4"/>
        <v>301</v>
      </c>
      <c r="G35" s="8">
        <f t="shared" si="4"/>
        <v>87</v>
      </c>
      <c r="H35" s="8">
        <f t="shared" si="4"/>
        <v>28</v>
      </c>
      <c r="I35" s="8">
        <f t="shared" si="4"/>
        <v>226</v>
      </c>
      <c r="J35" s="8">
        <f t="shared" si="4"/>
        <v>244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249</v>
      </c>
      <c r="X35" s="9">
        <f t="shared" si="4"/>
        <v>256.41666666666669</v>
      </c>
      <c r="Y35" s="50">
        <f t="shared" si="4"/>
        <v>178.06666666666666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30</v>
      </c>
      <c r="F36" s="10">
        <f t="shared" si="5"/>
        <v>327</v>
      </c>
      <c r="G36" s="10">
        <f t="shared" si="5"/>
        <v>97</v>
      </c>
      <c r="H36" s="10">
        <f t="shared" si="5"/>
        <v>29</v>
      </c>
      <c r="I36" s="10">
        <f t="shared" si="5"/>
        <v>249</v>
      </c>
      <c r="J36" s="10">
        <f t="shared" si="5"/>
        <v>255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262</v>
      </c>
      <c r="X36" s="11">
        <f t="shared" si="5"/>
        <v>275</v>
      </c>
      <c r="Y36" s="51">
        <f t="shared" si="5"/>
        <v>191.93333333333331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33</v>
      </c>
      <c r="F37" s="10">
        <f t="shared" si="6"/>
        <v>329</v>
      </c>
      <c r="G37" s="10">
        <f t="shared" si="6"/>
        <v>97</v>
      </c>
      <c r="H37" s="10">
        <f t="shared" si="6"/>
        <v>29</v>
      </c>
      <c r="I37" s="10">
        <f t="shared" si="6"/>
        <v>252</v>
      </c>
      <c r="J37" s="10">
        <f t="shared" si="6"/>
        <v>257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264.5</v>
      </c>
      <c r="X37" s="11">
        <f t="shared" si="6"/>
        <v>277.5</v>
      </c>
      <c r="Y37" s="51">
        <f t="shared" si="6"/>
        <v>193.59999999999997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33</v>
      </c>
      <c r="F38" s="10">
        <f t="shared" si="7"/>
        <v>337</v>
      </c>
      <c r="G38" s="10">
        <f t="shared" si="7"/>
        <v>104</v>
      </c>
      <c r="H38" s="10">
        <f t="shared" si="7"/>
        <v>30</v>
      </c>
      <c r="I38" s="10">
        <f t="shared" si="7"/>
        <v>256</v>
      </c>
      <c r="J38" s="10">
        <f t="shared" si="7"/>
        <v>260</v>
      </c>
      <c r="K38" s="10">
        <f t="shared" si="7"/>
        <v>5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269</v>
      </c>
      <c r="X38" s="11">
        <f t="shared" si="7"/>
        <v>282.75</v>
      </c>
      <c r="Y38" s="51">
        <f t="shared" si="7"/>
        <v>198.43333333333331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55</v>
      </c>
      <c r="G39" s="10">
        <f t="shared" si="8"/>
        <v>30</v>
      </c>
      <c r="H39" s="10">
        <f t="shared" si="8"/>
        <v>13</v>
      </c>
      <c r="I39" s="10">
        <f t="shared" si="8"/>
        <v>65</v>
      </c>
      <c r="J39" s="10">
        <f t="shared" si="8"/>
        <v>59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59</v>
      </c>
      <c r="X39" s="11">
        <f t="shared" si="8"/>
        <v>59.666666666666657</v>
      </c>
      <c r="Y39" s="51">
        <f t="shared" si="8"/>
        <v>44.4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23</v>
      </c>
      <c r="F40" s="12">
        <f t="shared" si="9"/>
        <v>71</v>
      </c>
      <c r="G40" s="12">
        <f t="shared" si="9"/>
        <v>12</v>
      </c>
      <c r="H40" s="12">
        <f t="shared" si="9"/>
        <v>8</v>
      </c>
      <c r="I40" s="12">
        <f t="shared" si="9"/>
        <v>34</v>
      </c>
      <c r="J40" s="12">
        <f t="shared" si="9"/>
        <v>32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37</v>
      </c>
      <c r="X40" s="13">
        <f t="shared" si="9"/>
        <v>45.083333333333329</v>
      </c>
      <c r="Y40" s="52">
        <f t="shared" si="9"/>
        <v>32.266666666666666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Cover'!H33</f>
        <v>Central Avenue (N)</v>
      </c>
      <c r="C5" s="233"/>
      <c r="D5" s="43" t="s">
        <v>2</v>
      </c>
      <c r="E5" s="233" t="str">
        <f>'Front Cover'!D33</f>
        <v>Severn Road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6</v>
      </c>
      <c r="G10" s="15">
        <v>6</v>
      </c>
      <c r="H10" s="15">
        <v>6</v>
      </c>
      <c r="I10" s="15">
        <v>5</v>
      </c>
      <c r="J10" s="15">
        <v>6</v>
      </c>
      <c r="K10" s="16">
        <v>4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</v>
      </c>
      <c r="X10" s="40">
        <f>IFERROR(AVERAGE(I10:M10,B10:F10,P10:T10),0)</f>
        <v>5.25</v>
      </c>
      <c r="Y10" s="47">
        <f>IFERROR(AVERAGE(B10:V10),0)</f>
        <v>5.5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7</v>
      </c>
      <c r="G11" s="16">
        <v>4</v>
      </c>
      <c r="H11" s="16">
        <v>0</v>
      </c>
      <c r="I11" s="16">
        <v>5</v>
      </c>
      <c r="J11" s="16">
        <v>3</v>
      </c>
      <c r="K11" s="16">
        <v>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4</v>
      </c>
      <c r="X11" s="40">
        <f t="shared" ref="X11:X33" si="2">IFERROR(AVERAGE(I11:M11,B11:F11,P11:T11),0)</f>
        <v>5</v>
      </c>
      <c r="Y11" s="48">
        <f t="shared" ref="Y11:Y33" si="3">IFERROR(AVERAGE(B11:V11),0)</f>
        <v>4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</v>
      </c>
      <c r="G12" s="16">
        <v>3</v>
      </c>
      <c r="H12" s="16">
        <v>4</v>
      </c>
      <c r="I12" s="16">
        <v>1</v>
      </c>
      <c r="J12" s="16">
        <v>2</v>
      </c>
      <c r="K12" s="16">
        <v>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3.5</v>
      </c>
      <c r="X12" s="40">
        <f t="shared" si="2"/>
        <v>2.5</v>
      </c>
      <c r="Y12" s="48">
        <f t="shared" si="3"/>
        <v>2.8333333333333335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3</v>
      </c>
      <c r="G13" s="16">
        <v>0</v>
      </c>
      <c r="H13" s="16">
        <v>3</v>
      </c>
      <c r="I13" s="16">
        <v>9</v>
      </c>
      <c r="J13" s="16">
        <v>0</v>
      </c>
      <c r="K13" s="16">
        <v>3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1.5</v>
      </c>
      <c r="X13" s="40">
        <f t="shared" si="2"/>
        <v>3.75</v>
      </c>
      <c r="Y13" s="48">
        <f t="shared" si="3"/>
        <v>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4</v>
      </c>
      <c r="G14" s="16">
        <v>5</v>
      </c>
      <c r="H14" s="16">
        <v>4</v>
      </c>
      <c r="I14" s="16">
        <v>0</v>
      </c>
      <c r="J14" s="16">
        <v>1</v>
      </c>
      <c r="K14" s="16">
        <v>6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3.5</v>
      </c>
      <c r="X14" s="40">
        <f t="shared" si="2"/>
        <v>2.75</v>
      </c>
      <c r="Y14" s="48">
        <f t="shared" si="3"/>
        <v>3.3333333333333335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13</v>
      </c>
      <c r="G15" s="16">
        <v>6</v>
      </c>
      <c r="H15" s="16">
        <v>0</v>
      </c>
      <c r="I15" s="16">
        <v>4</v>
      </c>
      <c r="J15" s="16">
        <v>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5</v>
      </c>
      <c r="X15" s="40">
        <f t="shared" si="2"/>
        <v>7.333333333333333</v>
      </c>
      <c r="Y15" s="48">
        <f t="shared" si="3"/>
        <v>5.6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13</v>
      </c>
      <c r="G16" s="16">
        <v>3</v>
      </c>
      <c r="H16" s="16">
        <v>4</v>
      </c>
      <c r="I16" s="16">
        <v>10</v>
      </c>
      <c r="J16" s="16">
        <v>16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16</v>
      </c>
      <c r="X16" s="40">
        <f t="shared" si="2"/>
        <v>13</v>
      </c>
      <c r="Y16" s="48">
        <f t="shared" si="3"/>
        <v>9.1999999999999993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15</v>
      </c>
      <c r="G17" s="16">
        <v>7</v>
      </c>
      <c r="H17" s="16">
        <v>4</v>
      </c>
      <c r="I17" s="16">
        <v>10</v>
      </c>
      <c r="J17" s="16">
        <v>8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8</v>
      </c>
      <c r="X17" s="40">
        <f t="shared" si="2"/>
        <v>11</v>
      </c>
      <c r="Y17" s="48">
        <f t="shared" si="3"/>
        <v>8.8000000000000007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11</v>
      </c>
      <c r="G18" s="16">
        <v>9</v>
      </c>
      <c r="H18" s="16">
        <v>1</v>
      </c>
      <c r="I18" s="16">
        <v>12</v>
      </c>
      <c r="J18" s="16">
        <v>12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12</v>
      </c>
      <c r="X18" s="40">
        <f t="shared" si="2"/>
        <v>11.666666666666666</v>
      </c>
      <c r="Y18" s="48">
        <f t="shared" si="3"/>
        <v>9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17</v>
      </c>
      <c r="G19" s="16">
        <v>9</v>
      </c>
      <c r="H19" s="16">
        <v>6</v>
      </c>
      <c r="I19" s="16">
        <v>22</v>
      </c>
      <c r="J19" s="16">
        <v>17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17</v>
      </c>
      <c r="X19" s="40">
        <f t="shared" si="2"/>
        <v>18.666666666666668</v>
      </c>
      <c r="Y19" s="48">
        <f t="shared" si="3"/>
        <v>14.2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30</v>
      </c>
      <c r="G20" s="16">
        <v>12</v>
      </c>
      <c r="H20" s="16">
        <v>3</v>
      </c>
      <c r="I20" s="16">
        <v>23</v>
      </c>
      <c r="J20" s="16">
        <v>32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32</v>
      </c>
      <c r="X20" s="40">
        <f t="shared" si="2"/>
        <v>28.333333333333332</v>
      </c>
      <c r="Y20" s="48">
        <f t="shared" si="3"/>
        <v>20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40</v>
      </c>
      <c r="G21" s="16">
        <v>9</v>
      </c>
      <c r="H21" s="16">
        <v>8</v>
      </c>
      <c r="I21" s="16">
        <v>11</v>
      </c>
      <c r="J21" s="16">
        <v>28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28</v>
      </c>
      <c r="X21" s="40">
        <f t="shared" si="2"/>
        <v>26.333333333333332</v>
      </c>
      <c r="Y21" s="48">
        <f t="shared" si="3"/>
        <v>19.2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28</v>
      </c>
      <c r="G22" s="16">
        <v>11</v>
      </c>
      <c r="H22" s="16">
        <v>4</v>
      </c>
      <c r="I22" s="16">
        <v>17</v>
      </c>
      <c r="J22" s="16">
        <v>17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17</v>
      </c>
      <c r="X22" s="40">
        <f t="shared" si="2"/>
        <v>20.666666666666668</v>
      </c>
      <c r="Y22" s="48">
        <f t="shared" si="3"/>
        <v>15.4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49</v>
      </c>
      <c r="G23" s="16">
        <v>16</v>
      </c>
      <c r="H23" s="16">
        <v>11</v>
      </c>
      <c r="I23" s="16">
        <v>21</v>
      </c>
      <c r="J23" s="16">
        <v>25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25</v>
      </c>
      <c r="X23" s="40">
        <f t="shared" si="2"/>
        <v>31.666666666666668</v>
      </c>
      <c r="Y23" s="48">
        <f t="shared" si="3"/>
        <v>24.4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37</v>
      </c>
      <c r="G24" s="16">
        <v>12</v>
      </c>
      <c r="H24" s="16">
        <v>14</v>
      </c>
      <c r="I24" s="16">
        <v>32</v>
      </c>
      <c r="J24" s="16">
        <v>34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34</v>
      </c>
      <c r="X24" s="40">
        <f t="shared" si="2"/>
        <v>34.333333333333336</v>
      </c>
      <c r="Y24" s="48">
        <f t="shared" si="3"/>
        <v>25.8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47</v>
      </c>
      <c r="G25" s="16">
        <v>7</v>
      </c>
      <c r="H25" s="16">
        <v>11</v>
      </c>
      <c r="I25" s="16">
        <v>20</v>
      </c>
      <c r="J25" s="16">
        <v>23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23</v>
      </c>
      <c r="X25" s="40">
        <f t="shared" si="2"/>
        <v>30</v>
      </c>
      <c r="Y25" s="48">
        <f t="shared" si="3"/>
        <v>21.6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43</v>
      </c>
      <c r="G26" s="16">
        <v>16</v>
      </c>
      <c r="H26" s="16">
        <v>9</v>
      </c>
      <c r="I26" s="16">
        <v>23</v>
      </c>
      <c r="J26" s="16">
        <v>22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22</v>
      </c>
      <c r="X26" s="40">
        <f t="shared" si="2"/>
        <v>29.333333333333332</v>
      </c>
      <c r="Y26" s="48">
        <f t="shared" si="3"/>
        <v>22.6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30</v>
      </c>
      <c r="F27" s="16">
        <v>25</v>
      </c>
      <c r="G27" s="16">
        <v>4</v>
      </c>
      <c r="H27" s="16">
        <v>4</v>
      </c>
      <c r="I27" s="16">
        <v>14</v>
      </c>
      <c r="J27" s="16">
        <v>19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24.5</v>
      </c>
      <c r="X27" s="40">
        <f t="shared" si="2"/>
        <v>22</v>
      </c>
      <c r="Y27" s="48">
        <f t="shared" si="3"/>
        <v>16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8</v>
      </c>
      <c r="F28" s="16">
        <v>33</v>
      </c>
      <c r="G28" s="16">
        <v>2</v>
      </c>
      <c r="H28" s="16">
        <v>5</v>
      </c>
      <c r="I28" s="16">
        <v>6</v>
      </c>
      <c r="J28" s="16">
        <v>2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5</v>
      </c>
      <c r="X28" s="40">
        <f t="shared" si="2"/>
        <v>12.25</v>
      </c>
      <c r="Y28" s="48">
        <f t="shared" si="3"/>
        <v>9.3333333333333339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8</v>
      </c>
      <c r="F29" s="16">
        <v>16</v>
      </c>
      <c r="G29" s="16">
        <v>3</v>
      </c>
      <c r="H29" s="16">
        <v>0</v>
      </c>
      <c r="I29" s="16">
        <v>4</v>
      </c>
      <c r="J29" s="16">
        <v>6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7</v>
      </c>
      <c r="X29" s="40">
        <f t="shared" si="2"/>
        <v>8.5</v>
      </c>
      <c r="Y29" s="48">
        <f t="shared" si="3"/>
        <v>6.166666666666667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2</v>
      </c>
      <c r="F30" s="16">
        <v>9</v>
      </c>
      <c r="G30" s="16">
        <v>2</v>
      </c>
      <c r="H30" s="16">
        <v>4</v>
      </c>
      <c r="I30" s="16">
        <v>4</v>
      </c>
      <c r="J30" s="16">
        <v>5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3.5</v>
      </c>
      <c r="X30" s="40">
        <f t="shared" si="2"/>
        <v>5</v>
      </c>
      <c r="Y30" s="48">
        <f t="shared" si="3"/>
        <v>4.333333333333333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3</v>
      </c>
      <c r="F31" s="16">
        <v>9</v>
      </c>
      <c r="G31" s="16">
        <v>2</v>
      </c>
      <c r="H31" s="16">
        <v>2</v>
      </c>
      <c r="I31" s="16">
        <v>3</v>
      </c>
      <c r="J31" s="16">
        <v>6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4.5</v>
      </c>
      <c r="X31" s="40">
        <f t="shared" si="2"/>
        <v>5.25</v>
      </c>
      <c r="Y31" s="48">
        <f t="shared" si="3"/>
        <v>4.166666666666667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</v>
      </c>
      <c r="F32" s="16">
        <v>4</v>
      </c>
      <c r="G32" s="16">
        <v>2</v>
      </c>
      <c r="H32" s="16">
        <v>1</v>
      </c>
      <c r="I32" s="16">
        <v>6</v>
      </c>
      <c r="J32" s="16">
        <v>8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4.5</v>
      </c>
      <c r="X32" s="40">
        <f t="shared" si="2"/>
        <v>4.75</v>
      </c>
      <c r="Y32" s="48">
        <f t="shared" si="3"/>
        <v>3.6666666666666665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7</v>
      </c>
      <c r="F33" s="17">
        <v>5</v>
      </c>
      <c r="G33" s="17">
        <v>3</v>
      </c>
      <c r="H33" s="17">
        <v>8</v>
      </c>
      <c r="I33" s="17">
        <v>4</v>
      </c>
      <c r="J33" s="17">
        <v>11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9</v>
      </c>
      <c r="X33" s="7">
        <f t="shared" si="2"/>
        <v>6.75</v>
      </c>
      <c r="Y33" s="49">
        <f t="shared" si="3"/>
        <v>6.333333333333333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38</v>
      </c>
      <c r="F35" s="8">
        <f t="shared" si="4"/>
        <v>375</v>
      </c>
      <c r="G35" s="8">
        <f t="shared" si="4"/>
        <v>114</v>
      </c>
      <c r="H35" s="8">
        <f t="shared" si="4"/>
        <v>80</v>
      </c>
      <c r="I35" s="8">
        <f t="shared" si="4"/>
        <v>211</v>
      </c>
      <c r="J35" s="8">
        <f t="shared" si="4"/>
        <v>239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247.5</v>
      </c>
      <c r="X35" s="9">
        <f t="shared" si="4"/>
        <v>276.25</v>
      </c>
      <c r="Y35" s="50">
        <f t="shared" si="4"/>
        <v>206.33333333333334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51</v>
      </c>
      <c r="F36" s="10">
        <f t="shared" si="5"/>
        <v>422</v>
      </c>
      <c r="G36" s="10">
        <f t="shared" si="5"/>
        <v>124</v>
      </c>
      <c r="H36" s="10">
        <f t="shared" si="5"/>
        <v>90</v>
      </c>
      <c r="I36" s="10">
        <f t="shared" si="5"/>
        <v>232</v>
      </c>
      <c r="J36" s="10">
        <f t="shared" si="5"/>
        <v>272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278.5</v>
      </c>
      <c r="X36" s="11">
        <f t="shared" si="5"/>
        <v>308</v>
      </c>
      <c r="Y36" s="51">
        <f t="shared" si="5"/>
        <v>230.20000000000002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59</v>
      </c>
      <c r="F37" s="10">
        <f t="shared" si="6"/>
        <v>431</v>
      </c>
      <c r="G37" s="10">
        <f t="shared" si="6"/>
        <v>129</v>
      </c>
      <c r="H37" s="10">
        <f t="shared" si="6"/>
        <v>99</v>
      </c>
      <c r="I37" s="10">
        <f t="shared" si="6"/>
        <v>242</v>
      </c>
      <c r="J37" s="10">
        <f t="shared" si="6"/>
        <v>291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292</v>
      </c>
      <c r="X37" s="11">
        <f t="shared" si="6"/>
        <v>319.5</v>
      </c>
      <c r="Y37" s="51">
        <f t="shared" si="6"/>
        <v>240.20000000000002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59</v>
      </c>
      <c r="F38" s="10">
        <f t="shared" si="7"/>
        <v>466</v>
      </c>
      <c r="G38" s="10">
        <f t="shared" si="7"/>
        <v>153</v>
      </c>
      <c r="H38" s="10">
        <f t="shared" si="7"/>
        <v>116</v>
      </c>
      <c r="I38" s="10">
        <f t="shared" si="7"/>
        <v>266</v>
      </c>
      <c r="J38" s="10">
        <f t="shared" si="7"/>
        <v>308</v>
      </c>
      <c r="K38" s="10">
        <f t="shared" si="7"/>
        <v>23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314.5</v>
      </c>
      <c r="X38" s="11">
        <f t="shared" si="7"/>
        <v>346.08333333333331</v>
      </c>
      <c r="Y38" s="51">
        <f t="shared" si="7"/>
        <v>264.46666666666664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43</v>
      </c>
      <c r="G39" s="10">
        <f t="shared" si="8"/>
        <v>25</v>
      </c>
      <c r="H39" s="10">
        <f t="shared" si="8"/>
        <v>11</v>
      </c>
      <c r="I39" s="10">
        <f t="shared" si="8"/>
        <v>44</v>
      </c>
      <c r="J39" s="10">
        <f t="shared" si="8"/>
        <v>37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37</v>
      </c>
      <c r="X39" s="11">
        <f t="shared" si="8"/>
        <v>41.333333333333329</v>
      </c>
      <c r="Y39" s="51">
        <f t="shared" si="8"/>
        <v>32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38</v>
      </c>
      <c r="F40" s="12">
        <f t="shared" si="9"/>
        <v>101</v>
      </c>
      <c r="G40" s="12">
        <f t="shared" si="9"/>
        <v>22</v>
      </c>
      <c r="H40" s="12">
        <f t="shared" si="9"/>
        <v>18</v>
      </c>
      <c r="I40" s="12">
        <f t="shared" si="9"/>
        <v>43</v>
      </c>
      <c r="J40" s="12">
        <f t="shared" si="9"/>
        <v>43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51.5</v>
      </c>
      <c r="X40" s="13">
        <f t="shared" si="9"/>
        <v>63.583333333333329</v>
      </c>
      <c r="Y40" s="52">
        <f t="shared" si="9"/>
        <v>47.933333333333337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Cover'!H33</f>
        <v>Central Avenue (N)</v>
      </c>
      <c r="C5" s="233"/>
      <c r="D5" s="43" t="s">
        <v>2</v>
      </c>
      <c r="E5" s="233" t="str">
        <f>'Front Cover'!D33</f>
        <v>Severn Road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50</v>
      </c>
      <c r="G10" s="15">
        <f>IF(OR('Dir BA - Car &amp; LGV'!G10="*",'Dir BA - OGV1'!G10="*",'Dir BA - OGV2'!G10="*"),"*",'Dir BA - OGV2'!G10+'Dir BA - OGV1'!G10+'Dir BA - Car &amp; LGV'!G10)</f>
        <v>56</v>
      </c>
      <c r="H10" s="15">
        <f>IF(OR('Dir BA - Car &amp; LGV'!H10="*",'Dir BA - OGV1'!H10="*",'Dir BA - OGV2'!H10="*"),"*",'Dir BA - OGV2'!H10+'Dir BA - OGV1'!H10+'Dir BA - Car &amp; LGV'!H10)</f>
        <v>45</v>
      </c>
      <c r="I10" s="15">
        <f>IF(OR('Dir BA - Car &amp; LGV'!I10="*",'Dir BA - OGV1'!I10="*",'Dir BA - OGV2'!I10="*"),"*",'Dir BA - OGV2'!I10+'Dir BA - OGV1'!I10+'Dir BA - Car &amp; LGV'!I10)</f>
        <v>37</v>
      </c>
      <c r="J10" s="15">
        <f>IF(OR('Dir BA - Car &amp; LGV'!J10="*",'Dir BA - OGV1'!J10="*",'Dir BA - OGV2'!J10="*"),"*",'Dir BA - OGV2'!J10+'Dir BA - OGV1'!J10+'Dir BA - Car &amp; LGV'!J10)</f>
        <v>61</v>
      </c>
      <c r="K10" s="15">
        <f>IF(OR('Dir BA - Car &amp; LGV'!K10="*",'Dir BA - OGV1'!K10="*",'Dir BA - OGV2'!K10="*"),"*",'Dir BA - OGV2'!K10+'Dir BA - OGV1'!K10+'Dir BA - Car &amp; LGV'!K10)</f>
        <v>80</v>
      </c>
      <c r="L10" s="15" t="str">
        <f>IF(OR('Dir BA - Car &amp; LGV'!L10="*",'Dir BA - OGV1'!L10="*",'Dir BA - OGV2'!L10="*"),"*",'Dir BA - OGV2'!L10+'Dir BA - OGV1'!L10+'Dir BA - Car &amp; LGV'!L10)</f>
        <v>*</v>
      </c>
      <c r="M10" s="15" t="str">
        <f>IF(OR('Dir BA - Car &amp; LGV'!M10="*",'Dir BA - OGV1'!M10="*",'Dir BA - OGV2'!M10="*"),"*",'Dir BA - OGV2'!M10+'Dir BA - OGV1'!M10+'Dir BA - Car &amp; LGV'!M10)</f>
        <v>*</v>
      </c>
      <c r="N10" s="15" t="str">
        <f>IF(OR('Dir BA - Car &amp; LGV'!N10="*",'Dir BA - OGV1'!N10="*",'Dir BA - OGV2'!N10="*"),"*",'Dir BA - OGV2'!N10+'Dir BA - OGV1'!N10+'Dir BA - Car &amp; LGV'!N10)</f>
        <v>*</v>
      </c>
      <c r="O10" s="15" t="str">
        <f>IF(OR('Dir BA - Car &amp; LGV'!O10="*",'Dir BA - OGV1'!O10="*",'Dir BA - OGV2'!O10="*"),"*",'Dir BA - OGV2'!O10+'Dir BA - OGV1'!O10+'Dir BA - Car &amp; LGV'!O10)</f>
        <v>*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70.5</v>
      </c>
      <c r="X10" s="152">
        <f>IF(OR('Dir BA - Car &amp; LGV'!X10="*",'Dir BA - OGV1'!X10="*",'Dir BA - OGV2'!X10="*"),"*",'Dir BA - OGV2'!X10+'Dir BA - OGV1'!X10+'Dir BA - Car &amp; LGV'!X10)</f>
        <v>57</v>
      </c>
      <c r="Y10" s="153">
        <f>IF(OR('Dir BA - Car &amp; LGV'!Y10="*",'Dir BA - OGV1'!Y10="*",'Dir BA - OGV2'!Y10="*"),"*",'Dir BA - OGV2'!Y10+'Dir BA - OGV1'!Y10+'Dir BA - Car &amp; LGV'!Y10)</f>
        <v>54.833333333333336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55</v>
      </c>
      <c r="G11" s="16">
        <f>IF(OR('Dir BA - Car &amp; LGV'!G11="*",'Dir BA - OGV1'!G11="*",'Dir BA - OGV2'!G11="*"),"*",'Dir BA - OGV2'!G11+'Dir BA - OGV1'!G11+'Dir BA - Car &amp; LGV'!G11)</f>
        <v>42</v>
      </c>
      <c r="H11" s="16">
        <f>IF(OR('Dir BA - Car &amp; LGV'!H11="*",'Dir BA - OGV1'!H11="*",'Dir BA - OGV2'!H11="*"),"*",'Dir BA - OGV2'!H11+'Dir BA - OGV1'!H11+'Dir BA - Car &amp; LGV'!H11)</f>
        <v>35</v>
      </c>
      <c r="I11" s="16">
        <f>IF(OR('Dir BA - Car &amp; LGV'!I11="*",'Dir BA - OGV1'!I11="*",'Dir BA - OGV2'!I11="*"),"*",'Dir BA - OGV2'!I11+'Dir BA - OGV1'!I11+'Dir BA - Car &amp; LGV'!I11)</f>
        <v>32</v>
      </c>
      <c r="J11" s="16">
        <f>IF(OR('Dir BA - Car &amp; LGV'!J11="*",'Dir BA - OGV1'!J11="*",'Dir BA - OGV2'!J11="*"),"*",'Dir BA - OGV2'!J11+'Dir BA - OGV1'!J11+'Dir BA - Car &amp; LGV'!J11)</f>
        <v>65</v>
      </c>
      <c r="K11" s="16">
        <f>IF(OR('Dir BA - Car &amp; LGV'!K11="*",'Dir BA - OGV1'!K11="*",'Dir BA - OGV2'!K11="*"),"*",'Dir BA - OGV2'!K11+'Dir BA - OGV1'!K11+'Dir BA - Car &amp; LGV'!K11)</f>
        <v>59</v>
      </c>
      <c r="L11" s="16" t="str">
        <f>IF(OR('Dir BA - Car &amp; LGV'!L11="*",'Dir BA - OGV1'!L11="*",'Dir BA - OGV2'!L11="*"),"*",'Dir BA - OGV2'!L11+'Dir BA - OGV1'!L11+'Dir BA - Car &amp; LGV'!L11)</f>
        <v>*</v>
      </c>
      <c r="M11" s="16" t="str">
        <f>IF(OR('Dir BA - Car &amp; LGV'!M11="*",'Dir BA - OGV1'!M11="*",'Dir BA - OGV2'!M11="*"),"*",'Dir BA - OGV2'!M11+'Dir BA - OGV1'!M11+'Dir BA - Car &amp; LGV'!M11)</f>
        <v>*</v>
      </c>
      <c r="N11" s="16" t="str">
        <f>IF(OR('Dir BA - Car &amp; LGV'!N11="*",'Dir BA - OGV1'!N11="*",'Dir BA - OGV2'!N11="*"),"*",'Dir BA - OGV2'!N11+'Dir BA - OGV1'!N11+'Dir BA - Car &amp; LGV'!N11)</f>
        <v>*</v>
      </c>
      <c r="O11" s="16" t="str">
        <f>IF(OR('Dir BA - Car &amp; LGV'!O11="*",'Dir BA - OGV1'!O11="*",'Dir BA - OGV2'!O11="*"),"*",'Dir BA - OGV2'!O11+'Dir BA - OGV1'!O11+'Dir BA - Car &amp; LGV'!O11)</f>
        <v>*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62</v>
      </c>
      <c r="X11" s="154">
        <f>IF(OR('Dir BA - Car &amp; LGV'!X11="*",'Dir BA - OGV1'!X11="*",'Dir BA - OGV2'!X11="*"),"*",'Dir BA - OGV2'!X11+'Dir BA - OGV1'!X11+'Dir BA - Car &amp; LGV'!X11)</f>
        <v>52.75</v>
      </c>
      <c r="Y11" s="155">
        <f>IF(OR('Dir BA - Car &amp; LGV'!Y11="*",'Dir BA - OGV1'!Y11="*",'Dir BA - OGV2'!Y11="*"),"*",'Dir BA - OGV2'!Y11+'Dir BA - OGV1'!Y11+'Dir BA - Car &amp; LGV'!Y11)</f>
        <v>48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47</v>
      </c>
      <c r="G12" s="16">
        <f>IF(OR('Dir BA - Car &amp; LGV'!G12="*",'Dir BA - OGV1'!G12="*",'Dir BA - OGV2'!G12="*"),"*",'Dir BA - OGV2'!G12+'Dir BA - OGV1'!G12+'Dir BA - Car &amp; LGV'!G12)</f>
        <v>26</v>
      </c>
      <c r="H12" s="16">
        <f>IF(OR('Dir BA - Car &amp; LGV'!H12="*",'Dir BA - OGV1'!H12="*",'Dir BA - OGV2'!H12="*"),"*",'Dir BA - OGV2'!H12+'Dir BA - OGV1'!H12+'Dir BA - Car &amp; LGV'!H12)</f>
        <v>37</v>
      </c>
      <c r="I12" s="16">
        <f>IF(OR('Dir BA - Car &amp; LGV'!I12="*",'Dir BA - OGV1'!I12="*",'Dir BA - OGV2'!I12="*"),"*",'Dir BA - OGV2'!I12+'Dir BA - OGV1'!I12+'Dir BA - Car &amp; LGV'!I12)</f>
        <v>30</v>
      </c>
      <c r="J12" s="16">
        <f>IF(OR('Dir BA - Car &amp; LGV'!J12="*",'Dir BA - OGV1'!J12="*",'Dir BA - OGV2'!J12="*"),"*",'Dir BA - OGV2'!J12+'Dir BA - OGV1'!J12+'Dir BA - Car &amp; LGV'!J12)</f>
        <v>35</v>
      </c>
      <c r="K12" s="16">
        <f>IF(OR('Dir BA - Car &amp; LGV'!K12="*",'Dir BA - OGV1'!K12="*",'Dir BA - OGV2'!K12="*"),"*",'Dir BA - OGV2'!K12+'Dir BA - OGV1'!K12+'Dir BA - Car &amp; LGV'!K12)</f>
        <v>44</v>
      </c>
      <c r="L12" s="16" t="str">
        <f>IF(OR('Dir BA - Car &amp; LGV'!L12="*",'Dir BA - OGV1'!L12="*",'Dir BA - OGV2'!L12="*"),"*",'Dir BA - OGV2'!L12+'Dir BA - OGV1'!L12+'Dir BA - Car &amp; LGV'!L12)</f>
        <v>*</v>
      </c>
      <c r="M12" s="16" t="str">
        <f>IF(OR('Dir BA - Car &amp; LGV'!M12="*",'Dir BA - OGV1'!M12="*",'Dir BA - OGV2'!M12="*"),"*",'Dir BA - OGV2'!M12+'Dir BA - OGV1'!M12+'Dir BA - Car &amp; LGV'!M12)</f>
        <v>*</v>
      </c>
      <c r="N12" s="16" t="str">
        <f>IF(OR('Dir BA - Car &amp; LGV'!N12="*",'Dir BA - OGV1'!N12="*",'Dir BA - OGV2'!N12="*"),"*",'Dir BA - OGV2'!N12+'Dir BA - OGV1'!N12+'Dir BA - Car &amp; LGV'!N12)</f>
        <v>*</v>
      </c>
      <c r="O12" s="16" t="str">
        <f>IF(OR('Dir BA - Car &amp; LGV'!O12="*",'Dir BA - OGV1'!O12="*",'Dir BA - OGV2'!O12="*"),"*",'Dir BA - OGV2'!O12+'Dir BA - OGV1'!O12+'Dir BA - Car &amp; LGV'!O12)</f>
        <v>*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39.5</v>
      </c>
      <c r="X12" s="154">
        <f>IF(OR('Dir BA - Car &amp; LGV'!X12="*",'Dir BA - OGV1'!X12="*",'Dir BA - OGV2'!X12="*"),"*",'Dir BA - OGV2'!X12+'Dir BA - OGV1'!X12+'Dir BA - Car &amp; LGV'!X12)</f>
        <v>39</v>
      </c>
      <c r="Y12" s="155">
        <f>IF(OR('Dir BA - Car &amp; LGV'!Y12="*",'Dir BA - OGV1'!Y12="*",'Dir BA - OGV2'!Y12="*"),"*",'Dir BA - OGV2'!Y12+'Dir BA - OGV1'!Y12+'Dir BA - Car &amp; LGV'!Y12)</f>
        <v>36.5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51</v>
      </c>
      <c r="G13" s="16">
        <f>IF(OR('Dir BA - Car &amp; LGV'!G13="*",'Dir BA - OGV1'!G13="*",'Dir BA - OGV2'!G13="*"),"*",'Dir BA - OGV2'!G13+'Dir BA - OGV1'!G13+'Dir BA - Car &amp; LGV'!G13)</f>
        <v>47</v>
      </c>
      <c r="H13" s="16">
        <f>IF(OR('Dir BA - Car &amp; LGV'!H13="*",'Dir BA - OGV1'!H13="*",'Dir BA - OGV2'!H13="*"),"*",'Dir BA - OGV2'!H13+'Dir BA - OGV1'!H13+'Dir BA - Car &amp; LGV'!H13)</f>
        <v>31</v>
      </c>
      <c r="I13" s="16">
        <f>IF(OR('Dir BA - Car &amp; LGV'!I13="*",'Dir BA - OGV1'!I13="*",'Dir BA - OGV2'!I13="*"),"*",'Dir BA - OGV2'!I13+'Dir BA - OGV1'!I13+'Dir BA - Car &amp; LGV'!I13)</f>
        <v>73</v>
      </c>
      <c r="J13" s="16">
        <f>IF(OR('Dir BA - Car &amp; LGV'!J13="*",'Dir BA - OGV1'!J13="*",'Dir BA - OGV2'!J13="*"),"*",'Dir BA - OGV2'!J13+'Dir BA - OGV1'!J13+'Dir BA - Car &amp; LGV'!J13)</f>
        <v>58</v>
      </c>
      <c r="K13" s="16">
        <f>IF(OR('Dir BA - Car &amp; LGV'!K13="*",'Dir BA - OGV1'!K13="*",'Dir BA - OGV2'!K13="*"),"*",'Dir BA - OGV2'!K13+'Dir BA - OGV1'!K13+'Dir BA - Car &amp; LGV'!K13)</f>
        <v>37</v>
      </c>
      <c r="L13" s="16" t="str">
        <f>IF(OR('Dir BA - Car &amp; LGV'!L13="*",'Dir BA - OGV1'!L13="*",'Dir BA - OGV2'!L13="*"),"*",'Dir BA - OGV2'!L13+'Dir BA - OGV1'!L13+'Dir BA - Car &amp; LGV'!L13)</f>
        <v>*</v>
      </c>
      <c r="M13" s="16" t="str">
        <f>IF(OR('Dir BA - Car &amp; LGV'!M13="*",'Dir BA - OGV1'!M13="*",'Dir BA - OGV2'!M13="*"),"*",'Dir BA - OGV2'!M13+'Dir BA - OGV1'!M13+'Dir BA - Car &amp; LGV'!M13)</f>
        <v>*</v>
      </c>
      <c r="N13" s="16" t="str">
        <f>IF(OR('Dir BA - Car &amp; LGV'!N13="*",'Dir BA - OGV1'!N13="*",'Dir BA - OGV2'!N13="*"),"*",'Dir BA - OGV2'!N13+'Dir BA - OGV1'!N13+'Dir BA - Car &amp; LGV'!N13)</f>
        <v>*</v>
      </c>
      <c r="O13" s="16" t="str">
        <f>IF(OR('Dir BA - Car &amp; LGV'!O13="*",'Dir BA - OGV1'!O13="*",'Dir BA - OGV2'!O13="*"),"*",'Dir BA - OGV2'!O13+'Dir BA - OGV1'!O13+'Dir BA - Car &amp; LGV'!O13)</f>
        <v>*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47.5</v>
      </c>
      <c r="X13" s="154">
        <f>IF(OR('Dir BA - Car &amp; LGV'!X13="*",'Dir BA - OGV1'!X13="*",'Dir BA - OGV2'!X13="*"),"*",'Dir BA - OGV2'!X13+'Dir BA - OGV1'!X13+'Dir BA - Car &amp; LGV'!X13)</f>
        <v>54.75</v>
      </c>
      <c r="Y13" s="155">
        <f>IF(OR('Dir BA - Car &amp; LGV'!Y13="*",'Dir BA - OGV1'!Y13="*",'Dir BA - OGV2'!Y13="*"),"*",'Dir BA - OGV2'!Y13+'Dir BA - OGV1'!Y13+'Dir BA - Car &amp; LGV'!Y13)</f>
        <v>49.5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105</v>
      </c>
      <c r="G14" s="16">
        <f>IF(OR('Dir BA - Car &amp; LGV'!G14="*",'Dir BA - OGV1'!G14="*",'Dir BA - OGV2'!G14="*"),"*",'Dir BA - OGV2'!G14+'Dir BA - OGV1'!G14+'Dir BA - Car &amp; LGV'!G14)</f>
        <v>70</v>
      </c>
      <c r="H14" s="16">
        <f>IF(OR('Dir BA - Car &amp; LGV'!H14="*",'Dir BA - OGV1'!H14="*",'Dir BA - OGV2'!H14="*"),"*",'Dir BA - OGV2'!H14+'Dir BA - OGV1'!H14+'Dir BA - Car &amp; LGV'!H14)</f>
        <v>35</v>
      </c>
      <c r="I14" s="16">
        <f>IF(OR('Dir BA - Car &amp; LGV'!I14="*",'Dir BA - OGV1'!I14="*",'Dir BA - OGV2'!I14="*"),"*",'Dir BA - OGV2'!I14+'Dir BA - OGV1'!I14+'Dir BA - Car &amp; LGV'!I14)</f>
        <v>76</v>
      </c>
      <c r="J14" s="16">
        <f>IF(OR('Dir BA - Car &amp; LGV'!J14="*",'Dir BA - OGV1'!J14="*",'Dir BA - OGV2'!J14="*"),"*",'Dir BA - OGV2'!J14+'Dir BA - OGV1'!J14+'Dir BA - Car &amp; LGV'!J14)</f>
        <v>90</v>
      </c>
      <c r="K14" s="16">
        <f>IF(OR('Dir BA - Car &amp; LGV'!K14="*",'Dir BA - OGV1'!K14="*",'Dir BA - OGV2'!K14="*"),"*",'Dir BA - OGV2'!K14+'Dir BA - OGV1'!K14+'Dir BA - Car &amp; LGV'!K14)</f>
        <v>75</v>
      </c>
      <c r="L14" s="16" t="str">
        <f>IF(OR('Dir BA - Car &amp; LGV'!L14="*",'Dir BA - OGV1'!L14="*",'Dir BA - OGV2'!L14="*"),"*",'Dir BA - OGV2'!L14+'Dir BA - OGV1'!L14+'Dir BA - Car &amp; LGV'!L14)</f>
        <v>*</v>
      </c>
      <c r="M14" s="16" t="str">
        <f>IF(OR('Dir BA - Car &amp; LGV'!M14="*",'Dir BA - OGV1'!M14="*",'Dir BA - OGV2'!M14="*"),"*",'Dir BA - OGV2'!M14+'Dir BA - OGV1'!M14+'Dir BA - Car &amp; LGV'!M14)</f>
        <v>*</v>
      </c>
      <c r="N14" s="16" t="str">
        <f>IF(OR('Dir BA - Car &amp; LGV'!N14="*",'Dir BA - OGV1'!N14="*",'Dir BA - OGV2'!N14="*"),"*",'Dir BA - OGV2'!N14+'Dir BA - OGV1'!N14+'Dir BA - Car &amp; LGV'!N14)</f>
        <v>*</v>
      </c>
      <c r="O14" s="16" t="str">
        <f>IF(OR('Dir BA - Car &amp; LGV'!O14="*",'Dir BA - OGV1'!O14="*",'Dir BA - OGV2'!O14="*"),"*",'Dir BA - OGV2'!O14+'Dir BA - OGV1'!O14+'Dir BA - Car &amp; LGV'!O14)</f>
        <v>*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82.5</v>
      </c>
      <c r="X14" s="154">
        <f>IF(OR('Dir BA - Car &amp; LGV'!X14="*",'Dir BA - OGV1'!X14="*",'Dir BA - OGV2'!X14="*"),"*",'Dir BA - OGV2'!X14+'Dir BA - OGV1'!X14+'Dir BA - Car &amp; LGV'!X14)</f>
        <v>86.5</v>
      </c>
      <c r="Y14" s="155">
        <f>IF(OR('Dir BA - Car &amp; LGV'!Y14="*",'Dir BA - OGV1'!Y14="*",'Dir BA - OGV2'!Y14="*"),"*",'Dir BA - OGV2'!Y14+'Dir BA - OGV1'!Y14+'Dir BA - Car &amp; LGV'!Y14)</f>
        <v>75.166666666666671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168</v>
      </c>
      <c r="G15" s="16">
        <f>IF(OR('Dir BA - Car &amp; LGV'!G15="*",'Dir BA - OGV1'!G15="*",'Dir BA - OGV2'!G15="*"),"*",'Dir BA - OGV2'!G15+'Dir BA - OGV1'!G15+'Dir BA - Car &amp; LGV'!G15)</f>
        <v>123</v>
      </c>
      <c r="H15" s="16">
        <f>IF(OR('Dir BA - Car &amp; LGV'!H15="*",'Dir BA - OGV1'!H15="*",'Dir BA - OGV2'!H15="*"),"*",'Dir BA - OGV2'!H15+'Dir BA - OGV1'!H15+'Dir BA - Car &amp; LGV'!H15)</f>
        <v>71</v>
      </c>
      <c r="I15" s="16">
        <f>IF(OR('Dir BA - Car &amp; LGV'!I15="*",'Dir BA - OGV1'!I15="*",'Dir BA - OGV2'!I15="*"),"*",'Dir BA - OGV2'!I15+'Dir BA - OGV1'!I15+'Dir BA - Car &amp; LGV'!I15)</f>
        <v>176</v>
      </c>
      <c r="J15" s="16">
        <f>IF(OR('Dir BA - Car &amp; LGV'!J15="*",'Dir BA - OGV1'!J15="*",'Dir BA - OGV2'!J15="*"),"*",'Dir BA - OGV2'!J15+'Dir BA - OGV1'!J15+'Dir BA - Car &amp; LGV'!J15)</f>
        <v>137</v>
      </c>
      <c r="K15" s="16" t="str">
        <f>IF(OR('Dir BA - Car &amp; LGV'!K15="*",'Dir BA - OGV1'!K15="*",'Dir BA - OGV2'!K15="*"),"*",'Dir BA - OGV2'!K15+'Dir BA - OGV1'!K15+'Dir BA - Car &amp; LGV'!K15)</f>
        <v>*</v>
      </c>
      <c r="L15" s="16" t="str">
        <f>IF(OR('Dir BA - Car &amp; LGV'!L15="*",'Dir BA - OGV1'!L15="*",'Dir BA - OGV2'!L15="*"),"*",'Dir BA - OGV2'!L15+'Dir BA - OGV1'!L15+'Dir BA - Car &amp; LGV'!L15)</f>
        <v>*</v>
      </c>
      <c r="M15" s="16" t="str">
        <f>IF(OR('Dir BA - Car &amp; LGV'!M15="*",'Dir BA - OGV1'!M15="*",'Dir BA - OGV2'!M15="*"),"*",'Dir BA - OGV2'!M15+'Dir BA - OGV1'!M15+'Dir BA - Car &amp; LGV'!M15)</f>
        <v>*</v>
      </c>
      <c r="N15" s="16" t="str">
        <f>IF(OR('Dir BA - Car &amp; LGV'!N15="*",'Dir BA - OGV1'!N15="*",'Dir BA - OGV2'!N15="*"),"*",'Dir BA - OGV2'!N15+'Dir BA - OGV1'!N15+'Dir BA - Car &amp; LGV'!N15)</f>
        <v>*</v>
      </c>
      <c r="O15" s="16" t="str">
        <f>IF(OR('Dir BA - Car &amp; LGV'!O15="*",'Dir BA - OGV1'!O15="*",'Dir BA - OGV2'!O15="*"),"*",'Dir BA - OGV2'!O15+'Dir BA - OGV1'!O15+'Dir BA - Car &amp; LGV'!O15)</f>
        <v>*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137</v>
      </c>
      <c r="X15" s="154">
        <f>IF(OR('Dir BA - Car &amp; LGV'!X15="*",'Dir BA - OGV1'!X15="*",'Dir BA - OGV2'!X15="*"),"*",'Dir BA - OGV2'!X15+'Dir BA - OGV1'!X15+'Dir BA - Car &amp; LGV'!X15)</f>
        <v>160.33333333333334</v>
      </c>
      <c r="Y15" s="155">
        <f>IF(OR('Dir BA - Car &amp; LGV'!Y15="*",'Dir BA - OGV1'!Y15="*",'Dir BA - OGV2'!Y15="*"),"*",'Dir BA - OGV2'!Y15+'Dir BA - OGV1'!Y15+'Dir BA - Car &amp; LGV'!Y15)</f>
        <v>135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315</v>
      </c>
      <c r="G16" s="192">
        <f>IF(OR('Dir BA - Car &amp; LGV'!G16="*",'Dir BA - OGV1'!G16="*",'Dir BA - OGV2'!G16="*"),"*",'Dir BA - OGV2'!G16+'Dir BA - OGV1'!G16+'Dir BA - Car &amp; LGV'!G16)</f>
        <v>108</v>
      </c>
      <c r="H16" s="192">
        <f>IF(OR('Dir BA - Car &amp; LGV'!H16="*",'Dir BA - OGV1'!H16="*",'Dir BA - OGV2'!H16="*"),"*",'Dir BA - OGV2'!H16+'Dir BA - OGV1'!H16+'Dir BA - Car &amp; LGV'!H16)</f>
        <v>91</v>
      </c>
      <c r="I16" s="192">
        <f>IF(OR('Dir BA - Car &amp; LGV'!I16="*",'Dir BA - OGV1'!I16="*",'Dir BA - OGV2'!I16="*"),"*",'Dir BA - OGV2'!I16+'Dir BA - OGV1'!I16+'Dir BA - Car &amp; LGV'!I16)</f>
        <v>343</v>
      </c>
      <c r="J16" s="192">
        <f>IF(OR('Dir BA - Car &amp; LGV'!J16="*",'Dir BA - OGV1'!J16="*",'Dir BA - OGV2'!J16="*"),"*",'Dir BA - OGV2'!J16+'Dir BA - OGV1'!J16+'Dir BA - Car &amp; LGV'!J16)</f>
        <v>363</v>
      </c>
      <c r="K16" s="192" t="str">
        <f>IF(OR('Dir BA - Car &amp; LGV'!K16="*",'Dir BA - OGV1'!K16="*",'Dir BA - OGV2'!K16="*"),"*",'Dir BA - OGV2'!K16+'Dir BA - OGV1'!K16+'Dir BA - Car &amp; LGV'!K16)</f>
        <v>*</v>
      </c>
      <c r="L16" s="192" t="str">
        <f>IF(OR('Dir BA - Car &amp; LGV'!L16="*",'Dir BA - OGV1'!L16="*",'Dir BA - OGV2'!L16="*"),"*",'Dir BA - OGV2'!L16+'Dir BA - OGV1'!L16+'Dir BA - Car &amp; LGV'!L16)</f>
        <v>*</v>
      </c>
      <c r="M16" s="192" t="str">
        <f>IF(OR('Dir BA - Car &amp; LGV'!M16="*",'Dir BA - OGV1'!M16="*",'Dir BA - OGV2'!M16="*"),"*",'Dir BA - OGV2'!M16+'Dir BA - OGV1'!M16+'Dir BA - Car &amp; LGV'!M16)</f>
        <v>*</v>
      </c>
      <c r="N16" s="192" t="str">
        <f>IF(OR('Dir BA - Car &amp; LGV'!N16="*",'Dir BA - OGV1'!N16="*",'Dir BA - OGV2'!N16="*"),"*",'Dir BA - OGV2'!N16+'Dir BA - OGV1'!N16+'Dir BA - Car &amp; LGV'!N16)</f>
        <v>*</v>
      </c>
      <c r="O16" s="192" t="str">
        <f>IF(OR('Dir BA - Car &amp; LGV'!O16="*",'Dir BA - OGV1'!O16="*",'Dir BA - OGV2'!O16="*"),"*",'Dir BA - OGV2'!O16+'Dir BA - OGV1'!O16+'Dir BA - Car &amp; LGV'!O16)</f>
        <v>*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363</v>
      </c>
      <c r="X16" s="194">
        <f>IF(OR('Dir BA - Car &amp; LGV'!X16="*",'Dir BA - OGV1'!X16="*",'Dir BA - OGV2'!X16="*"),"*",'Dir BA - OGV2'!X16+'Dir BA - OGV1'!X16+'Dir BA - Car &amp; LGV'!X16)</f>
        <v>340.33333333333331</v>
      </c>
      <c r="Y16" s="195">
        <f>IF(OR('Dir BA - Car &amp; LGV'!Y16="*",'Dir BA - OGV1'!Y16="*",'Dir BA - OGV2'!Y16="*"),"*",'Dir BA - OGV2'!Y16+'Dir BA - OGV1'!Y16+'Dir BA - Car &amp; LGV'!Y16)</f>
        <v>244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487</v>
      </c>
      <c r="G17" s="198">
        <f>IF(OR('Dir BA - Car &amp; LGV'!G17="*",'Dir BA - OGV1'!G17="*",'Dir BA - OGV2'!G17="*"),"*",'Dir BA - OGV2'!G17+'Dir BA - OGV1'!G17+'Dir BA - Car &amp; LGV'!G17)</f>
        <v>153</v>
      </c>
      <c r="H17" s="198">
        <f>IF(OR('Dir BA - Car &amp; LGV'!H17="*",'Dir BA - OGV1'!H17="*",'Dir BA - OGV2'!H17="*"),"*",'Dir BA - OGV2'!H17+'Dir BA - OGV1'!H17+'Dir BA - Car &amp; LGV'!H17)</f>
        <v>87</v>
      </c>
      <c r="I17" s="198">
        <f>IF(OR('Dir BA - Car &amp; LGV'!I17="*",'Dir BA - OGV1'!I17="*",'Dir BA - OGV2'!I17="*"),"*",'Dir BA - OGV2'!I17+'Dir BA - OGV1'!I17+'Dir BA - Car &amp; LGV'!I17)</f>
        <v>494</v>
      </c>
      <c r="J17" s="198">
        <f>IF(OR('Dir BA - Car &amp; LGV'!J17="*",'Dir BA - OGV1'!J17="*",'Dir BA - OGV2'!J17="*"),"*",'Dir BA - OGV2'!J17+'Dir BA - OGV1'!J17+'Dir BA - Car &amp; LGV'!J17)</f>
        <v>460</v>
      </c>
      <c r="K17" s="198" t="str">
        <f>IF(OR('Dir BA - Car &amp; LGV'!K17="*",'Dir BA - OGV1'!K17="*",'Dir BA - OGV2'!K17="*"),"*",'Dir BA - OGV2'!K17+'Dir BA - OGV1'!K17+'Dir BA - Car &amp; LGV'!K17)</f>
        <v>*</v>
      </c>
      <c r="L17" s="198" t="str">
        <f>IF(OR('Dir BA - Car &amp; LGV'!L17="*",'Dir BA - OGV1'!L17="*",'Dir BA - OGV2'!L17="*"),"*",'Dir BA - OGV2'!L17+'Dir BA - OGV1'!L17+'Dir BA - Car &amp; LGV'!L17)</f>
        <v>*</v>
      </c>
      <c r="M17" s="198" t="str">
        <f>IF(OR('Dir BA - Car &amp; LGV'!M17="*",'Dir BA - OGV1'!M17="*",'Dir BA - OGV2'!M17="*"),"*",'Dir BA - OGV2'!M17+'Dir BA - OGV1'!M17+'Dir BA - Car &amp; LGV'!M17)</f>
        <v>*</v>
      </c>
      <c r="N17" s="198" t="str">
        <f>IF(OR('Dir BA - Car &amp; LGV'!N17="*",'Dir BA - OGV1'!N17="*",'Dir BA - OGV2'!N17="*"),"*",'Dir BA - OGV2'!N17+'Dir BA - OGV1'!N17+'Dir BA - Car &amp; LGV'!N17)</f>
        <v>*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460</v>
      </c>
      <c r="X17" s="221">
        <f>IF(OR('Dir BA - Car &amp; LGV'!X17="*",'Dir BA - OGV1'!X17="*",'Dir BA - OGV2'!X17="*"),"*",'Dir BA - OGV2'!X17+'Dir BA - OGV1'!X17+'Dir BA - Car &amp; LGV'!X17)</f>
        <v>480.33333333333331</v>
      </c>
      <c r="Y17" s="215">
        <f>IF(OR('Dir BA - Car &amp; LGV'!Y17="*",'Dir BA - OGV1'!Y17="*",'Dir BA - OGV2'!Y17="*"),"*",'Dir BA - OGV2'!Y17+'Dir BA - OGV1'!Y17+'Dir BA - Car &amp; LGV'!Y17)</f>
        <v>336.2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400</v>
      </c>
      <c r="G18" s="16">
        <f>IF(OR('Dir BA - Car &amp; LGV'!G18="*",'Dir BA - OGV1'!G18="*",'Dir BA - OGV2'!G18="*"),"*",'Dir BA - OGV2'!G18+'Dir BA - OGV1'!G18+'Dir BA - Car &amp; LGV'!G18)</f>
        <v>121</v>
      </c>
      <c r="H18" s="16">
        <f>IF(OR('Dir BA - Car &amp; LGV'!H18="*",'Dir BA - OGV1'!H18="*",'Dir BA - OGV2'!H18="*"),"*",'Dir BA - OGV2'!H18+'Dir BA - OGV1'!H18+'Dir BA - Car &amp; LGV'!H18)</f>
        <v>71</v>
      </c>
      <c r="I18" s="16">
        <f>IF(OR('Dir BA - Car &amp; LGV'!I18="*",'Dir BA - OGV1'!I18="*",'Dir BA - OGV2'!I18="*"),"*",'Dir BA - OGV2'!I18+'Dir BA - OGV1'!I18+'Dir BA - Car &amp; LGV'!I18)</f>
        <v>495</v>
      </c>
      <c r="J18" s="16">
        <f>IF(OR('Dir BA - Car &amp; LGV'!J18="*",'Dir BA - OGV1'!J18="*",'Dir BA - OGV2'!J18="*"),"*",'Dir BA - OGV2'!J18+'Dir BA - OGV1'!J18+'Dir BA - Car &amp; LGV'!J18)</f>
        <v>470</v>
      </c>
      <c r="K18" s="16" t="str">
        <f>IF(OR('Dir BA - Car &amp; LGV'!K18="*",'Dir BA - OGV1'!K18="*",'Dir BA - OGV2'!K18="*"),"*",'Dir BA - OGV2'!K18+'Dir BA - OGV1'!K18+'Dir BA - Car &amp; LGV'!K18)</f>
        <v>*</v>
      </c>
      <c r="L18" s="16" t="str">
        <f>IF(OR('Dir BA - Car &amp; LGV'!L18="*",'Dir BA - OGV1'!L18="*",'Dir BA - OGV2'!L18="*"),"*",'Dir BA - OGV2'!L18+'Dir BA - OGV1'!L18+'Dir BA - Car &amp; LGV'!L18)</f>
        <v>*</v>
      </c>
      <c r="M18" s="16" t="str">
        <f>IF(OR('Dir BA - Car &amp; LGV'!M18="*",'Dir BA - OGV1'!M18="*",'Dir BA - OGV2'!M18="*"),"*",'Dir BA - OGV2'!M18+'Dir BA - OGV1'!M18+'Dir BA - Car &amp; LGV'!M18)</f>
        <v>*</v>
      </c>
      <c r="N18" s="16" t="str">
        <f>IF(OR('Dir BA - Car &amp; LGV'!N18="*",'Dir BA - OGV1'!N18="*",'Dir BA - OGV2'!N18="*"),"*",'Dir BA - OGV2'!N18+'Dir BA - OGV1'!N18+'Dir BA - Car &amp; LGV'!N18)</f>
        <v>*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470</v>
      </c>
      <c r="X18" s="222">
        <f>IF(OR('Dir BA - Car &amp; LGV'!X18="*",'Dir BA - OGV1'!X18="*",'Dir BA - OGV2'!X18="*"),"*",'Dir BA - OGV2'!X18+'Dir BA - OGV1'!X18+'Dir BA - Car &amp; LGV'!X18)</f>
        <v>455</v>
      </c>
      <c r="Y18" s="155">
        <f>IF(OR('Dir BA - Car &amp; LGV'!Y18="*",'Dir BA - OGV1'!Y18="*",'Dir BA - OGV2'!Y18="*"),"*",'Dir BA - OGV2'!Y18+'Dir BA - OGV1'!Y18+'Dir BA - Car &amp; LGV'!Y18)</f>
        <v>311.39999999999998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299</v>
      </c>
      <c r="G19" s="192">
        <f>IF(OR('Dir BA - Car &amp; LGV'!G19="*",'Dir BA - OGV1'!G19="*",'Dir BA - OGV2'!G19="*"),"*",'Dir BA - OGV2'!G19+'Dir BA - OGV1'!G19+'Dir BA - Car &amp; LGV'!G19)</f>
        <v>151</v>
      </c>
      <c r="H19" s="192">
        <f>IF(OR('Dir BA - Car &amp; LGV'!H19="*",'Dir BA - OGV1'!H19="*",'Dir BA - OGV2'!H19="*"),"*",'Dir BA - OGV2'!H19+'Dir BA - OGV1'!H19+'Dir BA - Car &amp; LGV'!H19)</f>
        <v>108</v>
      </c>
      <c r="I19" s="192">
        <f>IF(OR('Dir BA - Car &amp; LGV'!I19="*",'Dir BA - OGV1'!I19="*",'Dir BA - OGV2'!I19="*"),"*",'Dir BA - OGV2'!I19+'Dir BA - OGV1'!I19+'Dir BA - Car &amp; LGV'!I19)</f>
        <v>283</v>
      </c>
      <c r="J19" s="192">
        <f>IF(OR('Dir BA - Car &amp; LGV'!J19="*",'Dir BA - OGV1'!J19="*",'Dir BA - OGV2'!J19="*"),"*",'Dir BA - OGV2'!J19+'Dir BA - OGV1'!J19+'Dir BA - Car &amp; LGV'!J19)</f>
        <v>269</v>
      </c>
      <c r="K19" s="192" t="str">
        <f>IF(OR('Dir BA - Car &amp; LGV'!K19="*",'Dir BA - OGV1'!K19="*",'Dir BA - OGV2'!K19="*"),"*",'Dir BA - OGV2'!K19+'Dir BA - OGV1'!K19+'Dir BA - Car &amp; LGV'!K19)</f>
        <v>*</v>
      </c>
      <c r="L19" s="192" t="str">
        <f>IF(OR('Dir BA - Car &amp; LGV'!L19="*",'Dir BA - OGV1'!L19="*",'Dir BA - OGV2'!L19="*"),"*",'Dir BA - OGV2'!L19+'Dir BA - OGV1'!L19+'Dir BA - Car &amp; LGV'!L19)</f>
        <v>*</v>
      </c>
      <c r="M19" s="192" t="str">
        <f>IF(OR('Dir BA - Car &amp; LGV'!M19="*",'Dir BA - OGV1'!M19="*",'Dir BA - OGV2'!M19="*"),"*",'Dir BA - OGV2'!M19+'Dir BA - OGV1'!M19+'Dir BA - Car &amp; LGV'!M19)</f>
        <v>*</v>
      </c>
      <c r="N19" s="192" t="str">
        <f>IF(OR('Dir BA - Car &amp; LGV'!N19="*",'Dir BA - OGV1'!N19="*",'Dir BA - OGV2'!N19="*"),"*",'Dir BA - OGV2'!N19+'Dir BA - OGV1'!N19+'Dir BA - Car &amp; LGV'!N19)</f>
        <v>*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269</v>
      </c>
      <c r="X19" s="223">
        <f>IF(OR('Dir BA - Car &amp; LGV'!X19="*",'Dir BA - OGV1'!X19="*",'Dir BA - OGV2'!X19="*"),"*",'Dir BA - OGV2'!X19+'Dir BA - OGV1'!X19+'Dir BA - Car &amp; LGV'!X19)</f>
        <v>283.66666666666663</v>
      </c>
      <c r="Y19" s="195">
        <f>IF(OR('Dir BA - Car &amp; LGV'!Y19="*",'Dir BA - OGV1'!Y19="*",'Dir BA - OGV2'!Y19="*"),"*",'Dir BA - OGV2'!Y19+'Dir BA - OGV1'!Y19+'Dir BA - Car &amp; LGV'!Y19)</f>
        <v>222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257</v>
      </c>
      <c r="G20" s="198">
        <f>IF(OR('Dir BA - Car &amp; LGV'!G20="*",'Dir BA - OGV1'!G20="*",'Dir BA - OGV2'!G20="*"),"*",'Dir BA - OGV2'!G20+'Dir BA - OGV1'!G20+'Dir BA - Car &amp; LGV'!G20)</f>
        <v>161</v>
      </c>
      <c r="H20" s="198">
        <f>IF(OR('Dir BA - Car &amp; LGV'!H20="*",'Dir BA - OGV1'!H20="*",'Dir BA - OGV2'!H20="*"),"*",'Dir BA - OGV2'!H20+'Dir BA - OGV1'!H20+'Dir BA - Car &amp; LGV'!H20)</f>
        <v>99</v>
      </c>
      <c r="I20" s="198">
        <f>IF(OR('Dir BA - Car &amp; LGV'!I20="*",'Dir BA - OGV1'!I20="*",'Dir BA - OGV2'!I20="*"),"*",'Dir BA - OGV2'!I20+'Dir BA - OGV1'!I20+'Dir BA - Car &amp; LGV'!I20)</f>
        <v>198</v>
      </c>
      <c r="J20" s="198">
        <f>IF(OR('Dir BA - Car &amp; LGV'!J20="*",'Dir BA - OGV1'!J20="*",'Dir BA - OGV2'!J20="*"),"*",'Dir BA - OGV2'!J20+'Dir BA - OGV1'!J20+'Dir BA - Car &amp; LGV'!J20)</f>
        <v>215</v>
      </c>
      <c r="K20" s="198" t="str">
        <f>IF(OR('Dir BA - Car &amp; LGV'!K20="*",'Dir BA - OGV1'!K20="*",'Dir BA - OGV2'!K20="*"),"*",'Dir BA - OGV2'!K20+'Dir BA - OGV1'!K20+'Dir BA - Car &amp; LGV'!K20)</f>
        <v>*</v>
      </c>
      <c r="L20" s="198" t="str">
        <f>IF(OR('Dir BA - Car &amp; LGV'!L20="*",'Dir BA - OGV1'!L20="*",'Dir BA - OGV2'!L20="*"),"*",'Dir BA - OGV2'!L20+'Dir BA - OGV1'!L20+'Dir BA - Car &amp; LGV'!L20)</f>
        <v>*</v>
      </c>
      <c r="M20" s="198" t="str">
        <f>IF(OR('Dir BA - Car &amp; LGV'!M20="*",'Dir BA - OGV1'!M20="*",'Dir BA - OGV2'!M20="*"),"*",'Dir BA - OGV2'!M20+'Dir BA - OGV1'!M20+'Dir BA - Car &amp; LGV'!M20)</f>
        <v>*</v>
      </c>
      <c r="N20" s="198" t="str">
        <f>IF(OR('Dir BA - Car &amp; LGV'!N20="*",'Dir BA - OGV1'!N20="*",'Dir BA - OGV2'!N20="*"),"*",'Dir BA - OGV2'!N20+'Dir BA - OGV1'!N20+'Dir BA - Car &amp; LGV'!N20)</f>
        <v>*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215</v>
      </c>
      <c r="X20" s="221">
        <f>IF(OR('Dir BA - Car &amp; LGV'!X20="*",'Dir BA - OGV1'!X20="*",'Dir BA - OGV2'!X20="*"),"*",'Dir BA - OGV2'!X20+'Dir BA - OGV1'!X20+'Dir BA - Car &amp; LGV'!X20)</f>
        <v>223.33333333333331</v>
      </c>
      <c r="Y20" s="215">
        <f>IF(OR('Dir BA - Car &amp; LGV'!Y20="*",'Dir BA - OGV1'!Y20="*",'Dir BA - OGV2'!Y20="*"),"*",'Dir BA - OGV2'!Y20+'Dir BA - OGV1'!Y20+'Dir BA - Car &amp; LGV'!Y20)</f>
        <v>186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>
        <f>IF(OR('Dir BA - Car &amp; LGV'!F21="*",'Dir BA - OGV1'!F21="*",'Dir BA - OGV2'!F21="*"),"*",'Dir BA - OGV2'!F21+'Dir BA - OGV1'!F21+'Dir BA - Car &amp; LGV'!F21)</f>
        <v>243</v>
      </c>
      <c r="G21" s="16">
        <f>IF(OR('Dir BA - Car &amp; LGV'!G21="*",'Dir BA - OGV1'!G21="*",'Dir BA - OGV2'!G21="*"),"*",'Dir BA - OGV2'!G21+'Dir BA - OGV1'!G21+'Dir BA - Car &amp; LGV'!G21)</f>
        <v>187</v>
      </c>
      <c r="H21" s="16">
        <f>IF(OR('Dir BA - Car &amp; LGV'!H21="*",'Dir BA - OGV1'!H21="*",'Dir BA - OGV2'!H21="*"),"*",'Dir BA - OGV2'!H21+'Dir BA - OGV1'!H21+'Dir BA - Car &amp; LGV'!H21)</f>
        <v>128</v>
      </c>
      <c r="I21" s="16">
        <f>IF(OR('Dir BA - Car &amp; LGV'!I21="*",'Dir BA - OGV1'!I21="*",'Dir BA - OGV2'!I21="*"),"*",'Dir BA - OGV2'!I21+'Dir BA - OGV1'!I21+'Dir BA - Car &amp; LGV'!I21)</f>
        <v>197</v>
      </c>
      <c r="J21" s="16">
        <f>IF(OR('Dir BA - Car &amp; LGV'!J21="*",'Dir BA - OGV1'!J21="*",'Dir BA - OGV2'!J21="*"),"*",'Dir BA - OGV2'!J21+'Dir BA - OGV1'!J21+'Dir BA - Car &amp; LGV'!J21)</f>
        <v>200</v>
      </c>
      <c r="K21" s="16" t="str">
        <f>IF(OR('Dir BA - Car &amp; LGV'!K21="*",'Dir BA - OGV1'!K21="*",'Dir BA - OGV2'!K21="*"),"*",'Dir BA - OGV2'!K21+'Dir BA - OGV1'!K21+'Dir BA - Car &amp; LGV'!K21)</f>
        <v>*</v>
      </c>
      <c r="L21" s="16" t="str">
        <f>IF(OR('Dir BA - Car &amp; LGV'!L21="*",'Dir BA - OGV1'!L21="*",'Dir BA - OGV2'!L21="*"),"*",'Dir BA - OGV2'!L21+'Dir BA - OGV1'!L21+'Dir BA - Car &amp; LGV'!L21)</f>
        <v>*</v>
      </c>
      <c r="M21" s="16" t="str">
        <f>IF(OR('Dir BA - Car &amp; LGV'!M21="*",'Dir BA - OGV1'!M21="*",'Dir BA - OGV2'!M21="*"),"*",'Dir BA - OGV2'!M21+'Dir BA - OGV1'!M21+'Dir BA - Car &amp; LGV'!M21)</f>
        <v>*</v>
      </c>
      <c r="N21" s="16" t="str">
        <f>IF(OR('Dir BA - Car &amp; LGV'!N21="*",'Dir BA - OGV1'!N21="*",'Dir BA - OGV2'!N21="*"),"*",'Dir BA - OGV2'!N21+'Dir BA - OGV1'!N21+'Dir BA - Car &amp; LGV'!N21)</f>
        <v>*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200</v>
      </c>
      <c r="X21" s="222">
        <f>IF(OR('Dir BA - Car &amp; LGV'!X21="*",'Dir BA - OGV1'!X21="*",'Dir BA - OGV2'!X21="*"),"*",'Dir BA - OGV2'!X21+'Dir BA - OGV1'!X21+'Dir BA - Car &amp; LGV'!X21)</f>
        <v>213.33333333333331</v>
      </c>
      <c r="Y21" s="155">
        <f>IF(OR('Dir BA - Car &amp; LGV'!Y21="*",'Dir BA - OGV1'!Y21="*",'Dir BA - OGV2'!Y21="*"),"*",'Dir BA - OGV2'!Y21+'Dir BA - OGV1'!Y21+'Dir BA - Car &amp; LGV'!Y21)</f>
        <v>191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>
        <f>IF(OR('Dir BA - Car &amp; LGV'!F22="*",'Dir BA - OGV1'!F22="*",'Dir BA - OGV2'!F22="*"),"*",'Dir BA - OGV2'!F22+'Dir BA - OGV1'!F22+'Dir BA - Car &amp; LGV'!F22)</f>
        <v>231</v>
      </c>
      <c r="G22" s="16">
        <f>IF(OR('Dir BA - Car &amp; LGV'!G22="*",'Dir BA - OGV1'!G22="*",'Dir BA - OGV2'!G22="*"),"*",'Dir BA - OGV2'!G22+'Dir BA - OGV1'!G22+'Dir BA - Car &amp; LGV'!G22)</f>
        <v>164</v>
      </c>
      <c r="H22" s="16">
        <f>IF(OR('Dir BA - Car &amp; LGV'!H22="*",'Dir BA - OGV1'!H22="*",'Dir BA - OGV2'!H22="*"),"*",'Dir BA - OGV2'!H22+'Dir BA - OGV1'!H22+'Dir BA - Car &amp; LGV'!H22)</f>
        <v>160</v>
      </c>
      <c r="I22" s="16">
        <f>IF(OR('Dir BA - Car &amp; LGV'!I22="*",'Dir BA - OGV1'!I22="*",'Dir BA - OGV2'!I22="*"),"*",'Dir BA - OGV2'!I22+'Dir BA - OGV1'!I22+'Dir BA - Car &amp; LGV'!I22)</f>
        <v>242</v>
      </c>
      <c r="J22" s="16">
        <f>IF(OR('Dir BA - Car &amp; LGV'!J22="*",'Dir BA - OGV1'!J22="*",'Dir BA - OGV2'!J22="*"),"*",'Dir BA - OGV2'!J22+'Dir BA - OGV1'!J22+'Dir BA - Car &amp; LGV'!J22)</f>
        <v>262</v>
      </c>
      <c r="K22" s="16" t="str">
        <f>IF(OR('Dir BA - Car &amp; LGV'!K22="*",'Dir BA - OGV1'!K22="*",'Dir BA - OGV2'!K22="*"),"*",'Dir BA - OGV2'!K22+'Dir BA - OGV1'!K22+'Dir BA - Car &amp; LGV'!K22)</f>
        <v>*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 t="str">
        <f>IF(OR('Dir BA - Car &amp; LGV'!N22="*",'Dir BA - OGV1'!N22="*",'Dir BA - OGV2'!N22="*"),"*",'Dir BA - OGV2'!N22+'Dir BA - OGV1'!N22+'Dir BA - Car &amp; LGV'!N22)</f>
        <v>*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262</v>
      </c>
      <c r="X22" s="222">
        <f>IF(OR('Dir BA - Car &amp; LGV'!X22="*",'Dir BA - OGV1'!X22="*",'Dir BA - OGV2'!X22="*"),"*",'Dir BA - OGV2'!X22+'Dir BA - OGV1'!X22+'Dir BA - Car &amp; LGV'!X22)</f>
        <v>245</v>
      </c>
      <c r="Y22" s="155">
        <f>IF(OR('Dir BA - Car &amp; LGV'!Y22="*",'Dir BA - OGV1'!Y22="*",'Dir BA - OGV2'!Y22="*"),"*",'Dir BA - OGV2'!Y22+'Dir BA - OGV1'!Y22+'Dir BA - Car &amp; LGV'!Y22)</f>
        <v>211.8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>
        <f>IF(OR('Dir BA - Car &amp; LGV'!F23="*",'Dir BA - OGV1'!F23="*",'Dir BA - OGV2'!F23="*"),"*",'Dir BA - OGV2'!F23+'Dir BA - OGV1'!F23+'Dir BA - Car &amp; LGV'!F23)</f>
        <v>310</v>
      </c>
      <c r="G23" s="16">
        <f>IF(OR('Dir BA - Car &amp; LGV'!G23="*",'Dir BA - OGV1'!G23="*",'Dir BA - OGV2'!G23="*"),"*",'Dir BA - OGV2'!G23+'Dir BA - OGV1'!G23+'Dir BA - Car &amp; LGV'!G23)</f>
        <v>184</v>
      </c>
      <c r="H23" s="16">
        <f>IF(OR('Dir BA - Car &amp; LGV'!H23="*",'Dir BA - OGV1'!H23="*",'Dir BA - OGV2'!H23="*"),"*",'Dir BA - OGV2'!H23+'Dir BA - OGV1'!H23+'Dir BA - Car &amp; LGV'!H23)</f>
        <v>164</v>
      </c>
      <c r="I23" s="16">
        <f>IF(OR('Dir BA - Car &amp; LGV'!I23="*",'Dir BA - OGV1'!I23="*",'Dir BA - OGV2'!I23="*"),"*",'Dir BA - OGV2'!I23+'Dir BA - OGV1'!I23+'Dir BA - Car &amp; LGV'!I23)</f>
        <v>253</v>
      </c>
      <c r="J23" s="16">
        <f>IF(OR('Dir BA - Car &amp; LGV'!J23="*",'Dir BA - OGV1'!J23="*",'Dir BA - OGV2'!J23="*"),"*",'Dir BA - OGV2'!J23+'Dir BA - OGV1'!J23+'Dir BA - Car &amp; LGV'!J23)</f>
        <v>279</v>
      </c>
      <c r="K23" s="16" t="str">
        <f>IF(OR('Dir BA - Car &amp; LGV'!K23="*",'Dir BA - OGV1'!K23="*",'Dir BA - OGV2'!K23="*"),"*",'Dir BA - OGV2'!K23+'Dir BA - OGV1'!K23+'Dir BA - Car &amp; LGV'!K23)</f>
        <v>*</v>
      </c>
      <c r="L23" s="16" t="str">
        <f>IF(OR('Dir BA - Car &amp; LGV'!L23="*",'Dir BA - OGV1'!L23="*",'Dir BA - OGV2'!L23="*"),"*",'Dir BA - OGV2'!L23+'Dir BA - OGV1'!L23+'Dir BA - Car &amp; LGV'!L23)</f>
        <v>*</v>
      </c>
      <c r="M23" s="16" t="str">
        <f>IF(OR('Dir BA - Car &amp; LGV'!M23="*",'Dir BA - OGV1'!M23="*",'Dir BA - OGV2'!M23="*"),"*",'Dir BA - OGV2'!M23+'Dir BA - OGV1'!M23+'Dir BA - Car &amp; LGV'!M23)</f>
        <v>*</v>
      </c>
      <c r="N23" s="16" t="str">
        <f>IF(OR('Dir BA - Car &amp; LGV'!N23="*",'Dir BA - OGV1'!N23="*",'Dir BA - OGV2'!N23="*"),"*",'Dir BA - OGV2'!N23+'Dir BA - OGV1'!N23+'Dir BA - Car &amp; LGV'!N23)</f>
        <v>*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279</v>
      </c>
      <c r="X23" s="222">
        <f>IF(OR('Dir BA - Car &amp; LGV'!X23="*",'Dir BA - OGV1'!X23="*",'Dir BA - OGV2'!X23="*"),"*",'Dir BA - OGV2'!X23+'Dir BA - OGV1'!X23+'Dir BA - Car &amp; LGV'!X23)</f>
        <v>280.66666666666669</v>
      </c>
      <c r="Y23" s="155">
        <f>IF(OR('Dir BA - Car &amp; LGV'!Y23="*",'Dir BA - OGV1'!Y23="*",'Dir BA - OGV2'!Y23="*"),"*",'Dir BA - OGV2'!Y23+'Dir BA - OGV1'!Y23+'Dir BA - Car &amp; LGV'!Y23)</f>
        <v>238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>
        <f>IF(OR('Dir BA - Car &amp; LGV'!F24="*",'Dir BA - OGV1'!F24="*",'Dir BA - OGV2'!F24="*"),"*",'Dir BA - OGV2'!F24+'Dir BA - OGV1'!F24+'Dir BA - Car &amp; LGV'!F24)</f>
        <v>311</v>
      </c>
      <c r="G24" s="16">
        <f>IF(OR('Dir BA - Car &amp; LGV'!G24="*",'Dir BA - OGV1'!G24="*",'Dir BA - OGV2'!G24="*"),"*",'Dir BA - OGV2'!G24+'Dir BA - OGV1'!G24+'Dir BA - Car &amp; LGV'!G24)</f>
        <v>147</v>
      </c>
      <c r="H24" s="16">
        <f>IF(OR('Dir BA - Car &amp; LGV'!H24="*",'Dir BA - OGV1'!H24="*",'Dir BA - OGV2'!H24="*"),"*",'Dir BA - OGV2'!H24+'Dir BA - OGV1'!H24+'Dir BA - Car &amp; LGV'!H24)</f>
        <v>147</v>
      </c>
      <c r="I24" s="16">
        <f>IF(OR('Dir BA - Car &amp; LGV'!I24="*",'Dir BA - OGV1'!I24="*",'Dir BA - OGV2'!I24="*"),"*",'Dir BA - OGV2'!I24+'Dir BA - OGV1'!I24+'Dir BA - Car &amp; LGV'!I24)</f>
        <v>324</v>
      </c>
      <c r="J24" s="16">
        <f>IF(OR('Dir BA - Car &amp; LGV'!J24="*",'Dir BA - OGV1'!J24="*",'Dir BA - OGV2'!J24="*"),"*",'Dir BA - OGV2'!J24+'Dir BA - OGV1'!J24+'Dir BA - Car &amp; LGV'!J24)</f>
        <v>319</v>
      </c>
      <c r="K24" s="16" t="str">
        <f>IF(OR('Dir BA - Car &amp; LGV'!K24="*",'Dir BA - OGV1'!K24="*",'Dir BA - OGV2'!K24="*"),"*",'Dir BA - OGV2'!K24+'Dir BA - OGV1'!K24+'Dir BA - Car &amp; LGV'!K24)</f>
        <v>*</v>
      </c>
      <c r="L24" s="16" t="str">
        <f>IF(OR('Dir BA - Car &amp; LGV'!L24="*",'Dir BA - OGV1'!L24="*",'Dir BA - OGV2'!L24="*"),"*",'Dir BA - OGV2'!L24+'Dir BA - OGV1'!L24+'Dir BA - Car &amp; LGV'!L24)</f>
        <v>*</v>
      </c>
      <c r="M24" s="16" t="str">
        <f>IF(OR('Dir BA - Car &amp; LGV'!M24="*",'Dir BA - OGV1'!M24="*",'Dir BA - OGV2'!M24="*"),"*",'Dir BA - OGV2'!M24+'Dir BA - OGV1'!M24+'Dir BA - Car &amp; LGV'!M24)</f>
        <v>*</v>
      </c>
      <c r="N24" s="16" t="str">
        <f>IF(OR('Dir BA - Car &amp; LGV'!N24="*",'Dir BA - OGV1'!N24="*",'Dir BA - OGV2'!N24="*"),"*",'Dir BA - OGV2'!N24+'Dir BA - OGV1'!N24+'Dir BA - Car &amp; LGV'!N24)</f>
        <v>*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319</v>
      </c>
      <c r="X24" s="222">
        <f>IF(OR('Dir BA - Car &amp; LGV'!X24="*",'Dir BA - OGV1'!X24="*",'Dir BA - OGV2'!X24="*"),"*",'Dir BA - OGV2'!X24+'Dir BA - OGV1'!X24+'Dir BA - Car &amp; LGV'!X24)</f>
        <v>318</v>
      </c>
      <c r="Y24" s="155">
        <f>IF(OR('Dir BA - Car &amp; LGV'!Y24="*",'Dir BA - OGV1'!Y24="*",'Dir BA - OGV2'!Y24="*"),"*",'Dir BA - OGV2'!Y24+'Dir BA - OGV1'!Y24+'Dir BA - Car &amp; LGV'!Y24)</f>
        <v>249.6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>
        <f>IF(OR('Dir BA - Car &amp; LGV'!F25="*",'Dir BA - OGV1'!F25="*",'Dir BA - OGV2'!F25="*"),"*",'Dir BA - OGV2'!F25+'Dir BA - OGV1'!F25+'Dir BA - Car &amp; LGV'!F25)</f>
        <v>347</v>
      </c>
      <c r="G25" s="199">
        <f>IF(OR('Dir BA - Car &amp; LGV'!G25="*",'Dir BA - OGV1'!G25="*",'Dir BA - OGV2'!G25="*"),"*",'Dir BA - OGV2'!G25+'Dir BA - OGV1'!G25+'Dir BA - Car &amp; LGV'!G25)</f>
        <v>139</v>
      </c>
      <c r="H25" s="199">
        <f>IF(OR('Dir BA - Car &amp; LGV'!H25="*",'Dir BA - OGV1'!H25="*",'Dir BA - OGV2'!H25="*"),"*",'Dir BA - OGV2'!H25+'Dir BA - OGV1'!H25+'Dir BA - Car &amp; LGV'!H25)</f>
        <v>118</v>
      </c>
      <c r="I25" s="199">
        <f>IF(OR('Dir BA - Car &amp; LGV'!I25="*",'Dir BA - OGV1'!I25="*",'Dir BA - OGV2'!I25="*"),"*",'Dir BA - OGV2'!I25+'Dir BA - OGV1'!I25+'Dir BA - Car &amp; LGV'!I25)</f>
        <v>327</v>
      </c>
      <c r="J25" s="199">
        <f>IF(OR('Dir BA - Car &amp; LGV'!J25="*",'Dir BA - OGV1'!J25="*",'Dir BA - OGV2'!J25="*"),"*",'Dir BA - OGV2'!J25+'Dir BA - OGV1'!J25+'Dir BA - Car &amp; LGV'!J25)</f>
        <v>337</v>
      </c>
      <c r="K25" s="199" t="str">
        <f>IF(OR('Dir BA - Car &amp; LGV'!K25="*",'Dir BA - OGV1'!K25="*",'Dir BA - OGV2'!K25="*"),"*",'Dir BA - OGV2'!K25+'Dir BA - OGV1'!K25+'Dir BA - Car &amp; LGV'!K25)</f>
        <v>*</v>
      </c>
      <c r="L25" s="199" t="str">
        <f>IF(OR('Dir BA - Car &amp; LGV'!L25="*",'Dir BA - OGV1'!L25="*",'Dir BA - OGV2'!L25="*"),"*",'Dir BA - OGV2'!L25+'Dir BA - OGV1'!L25+'Dir BA - Car &amp; LGV'!L25)</f>
        <v>*</v>
      </c>
      <c r="M25" s="199" t="str">
        <f>IF(OR('Dir BA - Car &amp; LGV'!M25="*",'Dir BA - OGV1'!M25="*",'Dir BA - OGV2'!M25="*"),"*",'Dir BA - OGV2'!M25+'Dir BA - OGV1'!M25+'Dir BA - Car &amp; LGV'!M25)</f>
        <v>*</v>
      </c>
      <c r="N25" s="199" t="str">
        <f>IF(OR('Dir BA - Car &amp; LGV'!N25="*",'Dir BA - OGV1'!N25="*",'Dir BA - OGV2'!N25="*"),"*",'Dir BA - OGV2'!N25+'Dir BA - OGV1'!N25+'Dir BA - Car &amp; LGV'!N25)</f>
        <v>*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337</v>
      </c>
      <c r="X25" s="224">
        <f>IF(OR('Dir BA - Car &amp; LGV'!X25="*",'Dir BA - OGV1'!X25="*",'Dir BA - OGV2'!X25="*"),"*",'Dir BA - OGV2'!X25+'Dir BA - OGV1'!X25+'Dir BA - Car &amp; LGV'!X25)</f>
        <v>337</v>
      </c>
      <c r="Y25" s="216">
        <f>IF(OR('Dir BA - Car &amp; LGV'!Y25="*",'Dir BA - OGV1'!Y25="*",'Dir BA - OGV2'!Y25="*"),"*",'Dir BA - OGV2'!Y25+'Dir BA - OGV1'!Y25+'Dir BA - Car &amp; LGV'!Y25)</f>
        <v>253.6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>
        <f>IF(OR('Dir BA - Car &amp; LGV'!F26="*",'Dir BA - OGV1'!F26="*",'Dir BA - OGV2'!F26="*"),"*",'Dir BA - OGV2'!F26+'Dir BA - OGV1'!F26+'Dir BA - Car &amp; LGV'!F26)</f>
        <v>316</v>
      </c>
      <c r="G26" s="198">
        <f>IF(OR('Dir BA - Car &amp; LGV'!G26="*",'Dir BA - OGV1'!G26="*",'Dir BA - OGV2'!G26="*"),"*",'Dir BA - OGV2'!G26+'Dir BA - OGV1'!G26+'Dir BA - Car &amp; LGV'!G26)</f>
        <v>131</v>
      </c>
      <c r="H26" s="198">
        <f>IF(OR('Dir BA - Car &amp; LGV'!H26="*",'Dir BA - OGV1'!H26="*",'Dir BA - OGV2'!H26="*"),"*",'Dir BA - OGV2'!H26+'Dir BA - OGV1'!H26+'Dir BA - Car &amp; LGV'!H26)</f>
        <v>134</v>
      </c>
      <c r="I26" s="198">
        <f>IF(OR('Dir BA - Car &amp; LGV'!I26="*",'Dir BA - OGV1'!I26="*",'Dir BA - OGV2'!I26="*"),"*",'Dir BA - OGV2'!I26+'Dir BA - OGV1'!I26+'Dir BA - Car &amp; LGV'!I26)</f>
        <v>378</v>
      </c>
      <c r="J26" s="198">
        <f>IF(OR('Dir BA - Car &amp; LGV'!J26="*",'Dir BA - OGV1'!J26="*",'Dir BA - OGV2'!J26="*"),"*",'Dir BA - OGV2'!J26+'Dir BA - OGV1'!J26+'Dir BA - Car &amp; LGV'!J26)</f>
        <v>326</v>
      </c>
      <c r="K26" s="198" t="str">
        <f>IF(OR('Dir BA - Car &amp; LGV'!K26="*",'Dir BA - OGV1'!K26="*",'Dir BA - OGV2'!K26="*"),"*",'Dir BA - OGV2'!K26+'Dir BA - OGV1'!K26+'Dir BA - Car &amp; LGV'!K26)</f>
        <v>*</v>
      </c>
      <c r="L26" s="198" t="str">
        <f>IF(OR('Dir BA - Car &amp; LGV'!L26="*",'Dir BA - OGV1'!L26="*",'Dir BA - OGV2'!L26="*"),"*",'Dir BA - OGV2'!L26+'Dir BA - OGV1'!L26+'Dir BA - Car &amp; LGV'!L26)</f>
        <v>*</v>
      </c>
      <c r="M26" s="198" t="str">
        <f>IF(OR('Dir BA - Car &amp; LGV'!M26="*",'Dir BA - OGV1'!M26="*",'Dir BA - OGV2'!M26="*"),"*",'Dir BA - OGV2'!M26+'Dir BA - OGV1'!M26+'Dir BA - Car &amp; LGV'!M26)</f>
        <v>*</v>
      </c>
      <c r="N26" s="198" t="str">
        <f>IF(OR('Dir BA - Car &amp; LGV'!N26="*",'Dir BA - OGV1'!N26="*",'Dir BA - OGV2'!N26="*"),"*",'Dir BA - OGV2'!N26+'Dir BA - OGV1'!N26+'Dir BA - Car &amp; LGV'!N26)</f>
        <v>*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326</v>
      </c>
      <c r="X26" s="221">
        <f>IF(OR('Dir BA - Car &amp; LGV'!X26="*",'Dir BA - OGV1'!X26="*",'Dir BA - OGV2'!X26="*"),"*",'Dir BA - OGV2'!X26+'Dir BA - OGV1'!X26+'Dir BA - Car &amp; LGV'!X26)</f>
        <v>340</v>
      </c>
      <c r="Y26" s="215">
        <f>IF(OR('Dir BA - Car &amp; LGV'!Y26="*",'Dir BA - OGV1'!Y26="*",'Dir BA - OGV2'!Y26="*"),"*",'Dir BA - OGV2'!Y26+'Dir BA - OGV1'!Y26+'Dir BA - Car &amp; LGV'!Y26)</f>
        <v>257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355</v>
      </c>
      <c r="F27" s="16">
        <f>IF(OR('Dir BA - Car &amp; LGV'!F27="*",'Dir BA - OGV1'!F27="*",'Dir BA - OGV2'!F27="*"),"*",'Dir BA - OGV2'!F27+'Dir BA - OGV1'!F27+'Dir BA - Car &amp; LGV'!F27)</f>
        <v>425</v>
      </c>
      <c r="G27" s="16">
        <f>IF(OR('Dir BA - Car &amp; LGV'!G27="*",'Dir BA - OGV1'!G27="*",'Dir BA - OGV2'!G27="*"),"*",'Dir BA - OGV2'!G27+'Dir BA - OGV1'!G27+'Dir BA - Car &amp; LGV'!G27)</f>
        <v>112</v>
      </c>
      <c r="H27" s="16">
        <f>IF(OR('Dir BA - Car &amp; LGV'!H27="*",'Dir BA - OGV1'!H27="*",'Dir BA - OGV2'!H27="*"),"*",'Dir BA - OGV2'!H27+'Dir BA - OGV1'!H27+'Dir BA - Car &amp; LGV'!H27)</f>
        <v>136</v>
      </c>
      <c r="I27" s="16">
        <f>IF(OR('Dir BA - Car &amp; LGV'!I27="*",'Dir BA - OGV1'!I27="*",'Dir BA - OGV2'!I27="*"),"*",'Dir BA - OGV2'!I27+'Dir BA - OGV1'!I27+'Dir BA - Car &amp; LGV'!I27)</f>
        <v>325</v>
      </c>
      <c r="J27" s="16">
        <f>IF(OR('Dir BA - Car &amp; LGV'!J27="*",'Dir BA - OGV1'!J27="*",'Dir BA - OGV2'!J27="*"),"*",'Dir BA - OGV2'!J27+'Dir BA - OGV1'!J27+'Dir BA - Car &amp; LGV'!J27)</f>
        <v>383</v>
      </c>
      <c r="K27" s="16" t="str">
        <f>IF(OR('Dir BA - Car &amp; LGV'!K27="*",'Dir BA - OGV1'!K27="*",'Dir BA - OGV2'!K27="*"),"*",'Dir BA - OGV2'!K27+'Dir BA - OGV1'!K27+'Dir BA - Car &amp; LGV'!K27)</f>
        <v>*</v>
      </c>
      <c r="L27" s="16" t="str">
        <f>IF(OR('Dir BA - Car &amp; LGV'!L27="*",'Dir BA - OGV1'!L27="*",'Dir BA - OGV2'!L27="*"),"*",'Dir BA - OGV2'!L27+'Dir BA - OGV1'!L27+'Dir BA - Car &amp; LGV'!L27)</f>
        <v>*</v>
      </c>
      <c r="M27" s="16" t="str">
        <f>IF(OR('Dir BA - Car &amp; LGV'!M27="*",'Dir BA - OGV1'!M27="*",'Dir BA - OGV2'!M27="*"),"*",'Dir BA - OGV2'!M27+'Dir BA - OGV1'!M27+'Dir BA - Car &amp; LGV'!M27)</f>
        <v>*</v>
      </c>
      <c r="N27" s="16" t="str">
        <f>IF(OR('Dir BA - Car &amp; LGV'!N27="*",'Dir BA - OGV1'!N27="*",'Dir BA - OGV2'!N27="*"),"*",'Dir BA - OGV2'!N27+'Dir BA - OGV1'!N27+'Dir BA - Car &amp; LGV'!N27)</f>
        <v>*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369</v>
      </c>
      <c r="X27" s="222">
        <f>IF(OR('Dir BA - Car &amp; LGV'!X27="*",'Dir BA - OGV1'!X27="*",'Dir BA - OGV2'!X27="*"),"*",'Dir BA - OGV2'!X27+'Dir BA - OGV1'!X27+'Dir BA - Car &amp; LGV'!X27)</f>
        <v>372</v>
      </c>
      <c r="Y27" s="155">
        <f>IF(OR('Dir BA - Car &amp; LGV'!Y27="*",'Dir BA - OGV1'!Y27="*",'Dir BA - OGV2'!Y27="*"),"*",'Dir BA - OGV2'!Y27+'Dir BA - OGV1'!Y27+'Dir BA - Car &amp; LGV'!Y27)</f>
        <v>289.33333333333337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315</v>
      </c>
      <c r="F28" s="199">
        <f>IF(OR('Dir BA - Car &amp; LGV'!F28="*",'Dir BA - OGV1'!F28="*",'Dir BA - OGV2'!F28="*"),"*",'Dir BA - OGV2'!F28+'Dir BA - OGV1'!F28+'Dir BA - Car &amp; LGV'!F28)</f>
        <v>478</v>
      </c>
      <c r="G28" s="199">
        <f>IF(OR('Dir BA - Car &amp; LGV'!G28="*",'Dir BA - OGV1'!G28="*",'Dir BA - OGV2'!G28="*"),"*",'Dir BA - OGV2'!G28+'Dir BA - OGV1'!G28+'Dir BA - Car &amp; LGV'!G28)</f>
        <v>122</v>
      </c>
      <c r="H28" s="199">
        <f>IF(OR('Dir BA - Car &amp; LGV'!H28="*",'Dir BA - OGV1'!H28="*",'Dir BA - OGV2'!H28="*"),"*",'Dir BA - OGV2'!H28+'Dir BA - OGV1'!H28+'Dir BA - Car &amp; LGV'!H28)</f>
        <v>135</v>
      </c>
      <c r="I28" s="199">
        <f>IF(OR('Dir BA - Car &amp; LGV'!I28="*",'Dir BA - OGV1'!I28="*",'Dir BA - OGV2'!I28="*"),"*",'Dir BA - OGV2'!I28+'Dir BA - OGV1'!I28+'Dir BA - Car &amp; LGV'!I28)</f>
        <v>233</v>
      </c>
      <c r="J28" s="199">
        <f>IF(OR('Dir BA - Car &amp; LGV'!J28="*",'Dir BA - OGV1'!J28="*",'Dir BA - OGV2'!J28="*"),"*",'Dir BA - OGV2'!J28+'Dir BA - OGV1'!J28+'Dir BA - Car &amp; LGV'!J28)</f>
        <v>239</v>
      </c>
      <c r="K28" s="199" t="str">
        <f>IF(OR('Dir BA - Car &amp; LGV'!K28="*",'Dir BA - OGV1'!K28="*",'Dir BA - OGV2'!K28="*"),"*",'Dir BA - OGV2'!K28+'Dir BA - OGV1'!K28+'Dir BA - Car &amp; LGV'!K28)</f>
        <v>*</v>
      </c>
      <c r="L28" s="199" t="str">
        <f>IF(OR('Dir BA - Car &amp; LGV'!L28="*",'Dir BA - OGV1'!L28="*",'Dir BA - OGV2'!L28="*"),"*",'Dir BA - OGV2'!L28+'Dir BA - OGV1'!L28+'Dir BA - Car &amp; LGV'!L28)</f>
        <v>*</v>
      </c>
      <c r="M28" s="199" t="str">
        <f>IF(OR('Dir BA - Car &amp; LGV'!M28="*",'Dir BA - OGV1'!M28="*",'Dir BA - OGV2'!M28="*"),"*",'Dir BA - OGV2'!M28+'Dir BA - OGV1'!M28+'Dir BA - Car &amp; LGV'!M28)</f>
        <v>*</v>
      </c>
      <c r="N28" s="199" t="str">
        <f>IF(OR('Dir BA - Car &amp; LGV'!N28="*",'Dir BA - OGV1'!N28="*",'Dir BA - OGV2'!N28="*"),"*",'Dir BA - OGV2'!N28+'Dir BA - OGV1'!N28+'Dir BA - Car &amp; LGV'!N28)</f>
        <v>*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277</v>
      </c>
      <c r="X28" s="224">
        <f>IF(OR('Dir BA - Car &amp; LGV'!X28="*",'Dir BA - OGV1'!X28="*",'Dir BA - OGV2'!X28="*"),"*",'Dir BA - OGV2'!X28+'Dir BA - OGV1'!X28+'Dir BA - Car &amp; LGV'!X28)</f>
        <v>316.25</v>
      </c>
      <c r="Y28" s="216">
        <f>IF(OR('Dir BA - Car &amp; LGV'!Y28="*",'Dir BA - OGV1'!Y28="*",'Dir BA - OGV2'!Y28="*"),"*",'Dir BA - OGV2'!Y28+'Dir BA - OGV1'!Y28+'Dir BA - Car &amp; LGV'!Y28)</f>
        <v>253.66666666666669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166</v>
      </c>
      <c r="F29" s="146">
        <f>IF(OR('Dir BA - Car &amp; LGV'!F29="*",'Dir BA - OGV1'!F29="*",'Dir BA - OGV2'!F29="*"),"*",'Dir BA - OGV2'!F29+'Dir BA - OGV1'!F29+'Dir BA - Car &amp; LGV'!F29)</f>
        <v>235</v>
      </c>
      <c r="G29" s="146">
        <f>IF(OR('Dir BA - Car &amp; LGV'!G29="*",'Dir BA - OGV1'!G29="*",'Dir BA - OGV2'!G29="*"),"*",'Dir BA - OGV2'!G29+'Dir BA - OGV1'!G29+'Dir BA - Car &amp; LGV'!G29)</f>
        <v>97</v>
      </c>
      <c r="H29" s="146">
        <f>IF(OR('Dir BA - Car &amp; LGV'!H29="*",'Dir BA - OGV1'!H29="*",'Dir BA - OGV2'!H29="*"),"*",'Dir BA - OGV2'!H29+'Dir BA - OGV1'!H29+'Dir BA - Car &amp; LGV'!H29)</f>
        <v>86</v>
      </c>
      <c r="I29" s="146">
        <f>IF(OR('Dir BA - Car &amp; LGV'!I29="*",'Dir BA - OGV1'!I29="*",'Dir BA - OGV2'!I29="*"),"*",'Dir BA - OGV2'!I29+'Dir BA - OGV1'!I29+'Dir BA - Car &amp; LGV'!I29)</f>
        <v>151</v>
      </c>
      <c r="J29" s="146">
        <f>IF(OR('Dir BA - Car &amp; LGV'!J29="*",'Dir BA - OGV1'!J29="*",'Dir BA - OGV2'!J29="*"),"*",'Dir BA - OGV2'!J29+'Dir BA - OGV1'!J29+'Dir BA - Car &amp; LGV'!J29)</f>
        <v>146</v>
      </c>
      <c r="K29" s="146" t="str">
        <f>IF(OR('Dir BA - Car &amp; LGV'!K29="*",'Dir BA - OGV1'!K29="*",'Dir BA - OGV2'!K29="*"),"*",'Dir BA - OGV2'!K29+'Dir BA - OGV1'!K29+'Dir BA - Car &amp; LGV'!K29)</f>
        <v>*</v>
      </c>
      <c r="L29" s="146" t="str">
        <f>IF(OR('Dir BA - Car &amp; LGV'!L29="*",'Dir BA - OGV1'!L29="*",'Dir BA - OGV2'!L29="*"),"*",'Dir BA - OGV2'!L29+'Dir BA - OGV1'!L29+'Dir BA - Car &amp; LGV'!L29)</f>
        <v>*</v>
      </c>
      <c r="M29" s="146" t="str">
        <f>IF(OR('Dir BA - Car &amp; LGV'!M29="*",'Dir BA - OGV1'!M29="*",'Dir BA - OGV2'!M29="*"),"*",'Dir BA - OGV2'!M29+'Dir BA - OGV1'!M29+'Dir BA - Car &amp; LGV'!M29)</f>
        <v>*</v>
      </c>
      <c r="N29" s="146" t="str">
        <f>IF(OR('Dir BA - Car &amp; LGV'!N29="*",'Dir BA - OGV1'!N29="*",'Dir BA - OGV2'!N29="*"),"*",'Dir BA - OGV2'!N29+'Dir BA - OGV1'!N29+'Dir BA - Car &amp; LGV'!N29)</f>
        <v>*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156</v>
      </c>
      <c r="X29" s="148">
        <f>IF(OR('Dir BA - Car &amp; LGV'!X29="*",'Dir BA - OGV1'!X29="*",'Dir BA - OGV2'!X29="*"),"*",'Dir BA - OGV2'!X29+'Dir BA - OGV1'!X29+'Dir BA - Car &amp; LGV'!X29)</f>
        <v>174.5</v>
      </c>
      <c r="Y29" s="197">
        <f>IF(OR('Dir BA - Car &amp; LGV'!Y29="*",'Dir BA - OGV1'!Y29="*",'Dir BA - OGV2'!Y29="*"),"*",'Dir BA - OGV2'!Y29+'Dir BA - OGV1'!Y29+'Dir BA - Car &amp; LGV'!Y29)</f>
        <v>146.83333333333334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117</v>
      </c>
      <c r="F30" s="16">
        <f>IF(OR('Dir BA - Car &amp; LGV'!F30="*",'Dir BA - OGV1'!F30="*",'Dir BA - OGV2'!F30="*"),"*",'Dir BA - OGV2'!F30+'Dir BA - OGV1'!F30+'Dir BA - Car &amp; LGV'!F30)</f>
        <v>104</v>
      </c>
      <c r="G30" s="16">
        <f>IF(OR('Dir BA - Car &amp; LGV'!G30="*",'Dir BA - OGV1'!G30="*",'Dir BA - OGV2'!G30="*"),"*",'Dir BA - OGV2'!G30+'Dir BA - OGV1'!G30+'Dir BA - Car &amp; LGV'!G30)</f>
        <v>52</v>
      </c>
      <c r="H30" s="16">
        <f>IF(OR('Dir BA - Car &amp; LGV'!H30="*",'Dir BA - OGV1'!H30="*",'Dir BA - OGV2'!H30="*"),"*",'Dir BA - OGV2'!H30+'Dir BA - OGV1'!H30+'Dir BA - Car &amp; LGV'!H30)</f>
        <v>61</v>
      </c>
      <c r="I30" s="16">
        <f>IF(OR('Dir BA - Car &amp; LGV'!I30="*",'Dir BA - OGV1'!I30="*",'Dir BA - OGV2'!I30="*"),"*",'Dir BA - OGV2'!I30+'Dir BA - OGV1'!I30+'Dir BA - Car &amp; LGV'!I30)</f>
        <v>104</v>
      </c>
      <c r="J30" s="16">
        <f>IF(OR('Dir BA - Car &amp; LGV'!J30="*",'Dir BA - OGV1'!J30="*",'Dir BA - OGV2'!J30="*"),"*",'Dir BA - OGV2'!J30+'Dir BA - OGV1'!J30+'Dir BA - Car &amp; LGV'!J30)</f>
        <v>101</v>
      </c>
      <c r="K30" s="16" t="str">
        <f>IF(OR('Dir BA - Car &amp; LGV'!K30="*",'Dir BA - OGV1'!K30="*",'Dir BA - OGV2'!K30="*"),"*",'Dir BA - OGV2'!K30+'Dir BA - OGV1'!K30+'Dir BA - Car &amp; LGV'!K30)</f>
        <v>*</v>
      </c>
      <c r="L30" s="16" t="str">
        <f>IF(OR('Dir BA - Car &amp; LGV'!L30="*",'Dir BA - OGV1'!L30="*",'Dir BA - OGV2'!L30="*"),"*",'Dir BA - OGV2'!L30+'Dir BA - OGV1'!L30+'Dir BA - Car &amp; LGV'!L30)</f>
        <v>*</v>
      </c>
      <c r="M30" s="16" t="str">
        <f>IF(OR('Dir BA - Car &amp; LGV'!M30="*",'Dir BA - OGV1'!M30="*",'Dir BA - OGV2'!M30="*"),"*",'Dir BA - OGV2'!M30+'Dir BA - OGV1'!M30+'Dir BA - Car &amp; LGV'!M30)</f>
        <v>*</v>
      </c>
      <c r="N30" s="16" t="str">
        <f>IF(OR('Dir BA - Car &amp; LGV'!N30="*",'Dir BA - OGV1'!N30="*",'Dir BA - OGV2'!N30="*"),"*",'Dir BA - OGV2'!N30+'Dir BA - OGV1'!N30+'Dir BA - Car &amp; LGV'!N30)</f>
        <v>*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109</v>
      </c>
      <c r="X30" s="154">
        <f>IF(OR('Dir BA - Car &amp; LGV'!X30="*",'Dir BA - OGV1'!X30="*",'Dir BA - OGV2'!X30="*"),"*",'Dir BA - OGV2'!X30+'Dir BA - OGV1'!X30+'Dir BA - Car &amp; LGV'!X30)</f>
        <v>106.5</v>
      </c>
      <c r="Y30" s="155">
        <f>IF(OR('Dir BA - Car &amp; LGV'!Y30="*",'Dir BA - OGV1'!Y30="*",'Dir BA - OGV2'!Y30="*"),"*",'Dir BA - OGV2'!Y30+'Dir BA - OGV1'!Y30+'Dir BA - Car &amp; LGV'!Y30)</f>
        <v>89.833333333333343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100</v>
      </c>
      <c r="F31" s="16">
        <f>IF(OR('Dir BA - Car &amp; LGV'!F31="*",'Dir BA - OGV1'!F31="*",'Dir BA - OGV2'!F31="*"),"*",'Dir BA - OGV2'!F31+'Dir BA - OGV1'!F31+'Dir BA - Car &amp; LGV'!F31)</f>
        <v>115</v>
      </c>
      <c r="G31" s="16">
        <f>IF(OR('Dir BA - Car &amp; LGV'!G31="*",'Dir BA - OGV1'!G31="*",'Dir BA - OGV2'!G31="*"),"*",'Dir BA - OGV2'!G31+'Dir BA - OGV1'!G31+'Dir BA - Car &amp; LGV'!G31)</f>
        <v>67</v>
      </c>
      <c r="H31" s="16">
        <f>IF(OR('Dir BA - Car &amp; LGV'!H31="*",'Dir BA - OGV1'!H31="*",'Dir BA - OGV2'!H31="*"),"*",'Dir BA - OGV2'!H31+'Dir BA - OGV1'!H31+'Dir BA - Car &amp; LGV'!H31)</f>
        <v>51</v>
      </c>
      <c r="I31" s="16">
        <f>IF(OR('Dir BA - Car &amp; LGV'!I31="*",'Dir BA - OGV1'!I31="*",'Dir BA - OGV2'!I31="*"),"*",'Dir BA - OGV2'!I31+'Dir BA - OGV1'!I31+'Dir BA - Car &amp; LGV'!I31)</f>
        <v>102</v>
      </c>
      <c r="J31" s="16">
        <f>IF(OR('Dir BA - Car &amp; LGV'!J31="*",'Dir BA - OGV1'!J31="*",'Dir BA - OGV2'!J31="*"),"*",'Dir BA - OGV2'!J31+'Dir BA - OGV1'!J31+'Dir BA - Car &amp; LGV'!J31)</f>
        <v>124</v>
      </c>
      <c r="K31" s="16" t="str">
        <f>IF(OR('Dir BA - Car &amp; LGV'!K31="*",'Dir BA - OGV1'!K31="*",'Dir BA - OGV2'!K31="*"),"*",'Dir BA - OGV2'!K31+'Dir BA - OGV1'!K31+'Dir BA - Car &amp; LGV'!K31)</f>
        <v>*</v>
      </c>
      <c r="L31" s="16" t="str">
        <f>IF(OR('Dir BA - Car &amp; LGV'!L31="*",'Dir BA - OGV1'!L31="*",'Dir BA - OGV2'!L31="*"),"*",'Dir BA - OGV2'!L31+'Dir BA - OGV1'!L31+'Dir BA - Car &amp; LGV'!L31)</f>
        <v>*</v>
      </c>
      <c r="M31" s="16" t="str">
        <f>IF(OR('Dir BA - Car &amp; LGV'!M31="*",'Dir BA - OGV1'!M31="*",'Dir BA - OGV2'!M31="*"),"*",'Dir BA - OGV2'!M31+'Dir BA - OGV1'!M31+'Dir BA - Car &amp; LGV'!M31)</f>
        <v>*</v>
      </c>
      <c r="N31" s="16" t="str">
        <f>IF(OR('Dir BA - Car &amp; LGV'!N31="*",'Dir BA - OGV1'!N31="*",'Dir BA - OGV2'!N31="*"),"*",'Dir BA - OGV2'!N31+'Dir BA - OGV1'!N31+'Dir BA - Car &amp; LGV'!N31)</f>
        <v>*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112</v>
      </c>
      <c r="X31" s="154">
        <f>IF(OR('Dir BA - Car &amp; LGV'!X31="*",'Dir BA - OGV1'!X31="*",'Dir BA - OGV2'!X31="*"),"*",'Dir BA - OGV2'!X31+'Dir BA - OGV1'!X31+'Dir BA - Car &amp; LGV'!X31)</f>
        <v>110.25</v>
      </c>
      <c r="Y31" s="155">
        <f>IF(OR('Dir BA - Car &amp; LGV'!Y31="*",'Dir BA - OGV1'!Y31="*",'Dir BA - OGV2'!Y31="*"),"*",'Dir BA - OGV2'!Y31+'Dir BA - OGV1'!Y31+'Dir BA - Car &amp; LGV'!Y31)</f>
        <v>93.166666666666657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87</v>
      </c>
      <c r="F32" s="16">
        <f>IF(OR('Dir BA - Car &amp; LGV'!F32="*",'Dir BA - OGV1'!F32="*",'Dir BA - OGV2'!F32="*"),"*",'Dir BA - OGV2'!F32+'Dir BA - OGV1'!F32+'Dir BA - Car &amp; LGV'!F32)</f>
        <v>65</v>
      </c>
      <c r="G32" s="16">
        <f>IF(OR('Dir BA - Car &amp; LGV'!G32="*",'Dir BA - OGV1'!G32="*",'Dir BA - OGV2'!G32="*"),"*",'Dir BA - OGV2'!G32+'Dir BA - OGV1'!G32+'Dir BA - Car &amp; LGV'!G32)</f>
        <v>61</v>
      </c>
      <c r="H32" s="16">
        <f>IF(OR('Dir BA - Car &amp; LGV'!H32="*",'Dir BA - OGV1'!H32="*",'Dir BA - OGV2'!H32="*"),"*",'Dir BA - OGV2'!H32+'Dir BA - OGV1'!H32+'Dir BA - Car &amp; LGV'!H32)</f>
        <v>76</v>
      </c>
      <c r="I32" s="16">
        <f>IF(OR('Dir BA - Car &amp; LGV'!I32="*",'Dir BA - OGV1'!I32="*",'Dir BA - OGV2'!I32="*"),"*",'Dir BA - OGV2'!I32+'Dir BA - OGV1'!I32+'Dir BA - Car &amp; LGV'!I32)</f>
        <v>82</v>
      </c>
      <c r="J32" s="16">
        <f>IF(OR('Dir BA - Car &amp; LGV'!J32="*",'Dir BA - OGV1'!J32="*",'Dir BA - OGV2'!J32="*"),"*",'Dir BA - OGV2'!J32+'Dir BA - OGV1'!J32+'Dir BA - Car &amp; LGV'!J32)</f>
        <v>116</v>
      </c>
      <c r="K32" s="16" t="str">
        <f>IF(OR('Dir BA - Car &amp; LGV'!K32="*",'Dir BA - OGV1'!K32="*",'Dir BA - OGV2'!K32="*"),"*",'Dir BA - OGV2'!K32+'Dir BA - OGV1'!K32+'Dir BA - Car &amp; LGV'!K32)</f>
        <v>*</v>
      </c>
      <c r="L32" s="16" t="str">
        <f>IF(OR('Dir BA - Car &amp; LGV'!L32="*",'Dir BA - OGV1'!L32="*",'Dir BA - OGV2'!L32="*"),"*",'Dir BA - OGV2'!L32+'Dir BA - OGV1'!L32+'Dir BA - Car &amp; LGV'!L32)</f>
        <v>*</v>
      </c>
      <c r="M32" s="16" t="str">
        <f>IF(OR('Dir BA - Car &amp; LGV'!M32="*",'Dir BA - OGV1'!M32="*",'Dir BA - OGV2'!M32="*"),"*",'Dir BA - OGV2'!M32+'Dir BA - OGV1'!M32+'Dir BA - Car &amp; LGV'!M32)</f>
        <v>*</v>
      </c>
      <c r="N32" s="16" t="str">
        <f>IF(OR('Dir BA - Car &amp; LGV'!N32="*",'Dir BA - OGV1'!N32="*",'Dir BA - OGV2'!N32="*"),"*",'Dir BA - OGV2'!N32+'Dir BA - OGV1'!N32+'Dir BA - Car &amp; LGV'!N32)</f>
        <v>*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101.5</v>
      </c>
      <c r="X32" s="154">
        <f>IF(OR('Dir BA - Car &amp; LGV'!X32="*",'Dir BA - OGV1'!X32="*",'Dir BA - OGV2'!X32="*"),"*",'Dir BA - OGV2'!X32+'Dir BA - OGV1'!X32+'Dir BA - Car &amp; LGV'!X32)</f>
        <v>87.5</v>
      </c>
      <c r="Y32" s="155">
        <f>IF(OR('Dir BA - Car &amp; LGV'!Y32="*",'Dir BA - OGV1'!Y32="*",'Dir BA - OGV2'!Y32="*"),"*",'Dir BA - OGV2'!Y32+'Dir BA - OGV1'!Y32+'Dir BA - Car &amp; LGV'!Y32)</f>
        <v>81.166666666666657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89</v>
      </c>
      <c r="F33" s="17">
        <f>IF(OR('Dir BA - Car &amp; LGV'!F33="*",'Dir BA - OGV1'!F33="*",'Dir BA - OGV2'!F33="*"),"*",'Dir BA - OGV2'!F33+'Dir BA - OGV1'!F33+'Dir BA - Car &amp; LGV'!F33)</f>
        <v>84</v>
      </c>
      <c r="G33" s="17">
        <f>IF(OR('Dir BA - Car &amp; LGV'!G33="*",'Dir BA - OGV1'!G33="*",'Dir BA - OGV2'!G33="*"),"*",'Dir BA - OGV2'!G33+'Dir BA - OGV1'!G33+'Dir BA - Car &amp; LGV'!G33)</f>
        <v>51</v>
      </c>
      <c r="H33" s="17">
        <f>IF(OR('Dir BA - Car &amp; LGV'!H33="*",'Dir BA - OGV1'!H33="*",'Dir BA - OGV2'!H33="*"),"*",'Dir BA - OGV2'!H33+'Dir BA - OGV1'!H33+'Dir BA - Car &amp; LGV'!H33)</f>
        <v>58</v>
      </c>
      <c r="I33" s="17">
        <f>IF(OR('Dir BA - Car &amp; LGV'!I33="*",'Dir BA - OGV1'!I33="*",'Dir BA - OGV2'!I33="*"),"*",'Dir BA - OGV2'!I33+'Dir BA - OGV1'!I33+'Dir BA - Car &amp; LGV'!I33)</f>
        <v>88</v>
      </c>
      <c r="J33" s="17">
        <f>IF(OR('Dir BA - Car &amp; LGV'!J33="*",'Dir BA - OGV1'!J33="*",'Dir BA - OGV2'!J33="*"),"*",'Dir BA - OGV2'!J33+'Dir BA - OGV1'!J33+'Dir BA - Car &amp; LGV'!J33)</f>
        <v>81</v>
      </c>
      <c r="K33" s="17" t="str">
        <f>IF(OR('Dir BA - Car &amp; LGV'!K33="*",'Dir BA - OGV1'!K33="*",'Dir BA - OGV2'!K33="*"),"*",'Dir BA - OGV2'!K33+'Dir BA - OGV1'!K33+'Dir BA - Car &amp; LGV'!K33)</f>
        <v>*</v>
      </c>
      <c r="L33" s="17" t="str">
        <f>IF(OR('Dir BA - Car &amp; LGV'!L33="*",'Dir BA - OGV1'!L33="*",'Dir BA - OGV2'!L33="*"),"*",'Dir BA - OGV2'!L33+'Dir BA - OGV1'!L33+'Dir BA - Car &amp; LGV'!L33)</f>
        <v>*</v>
      </c>
      <c r="M33" s="17" t="str">
        <f>IF(OR('Dir BA - Car &amp; LGV'!M33="*",'Dir BA - OGV1'!M33="*",'Dir BA - OGV2'!M33="*"),"*",'Dir BA - OGV2'!M33+'Dir BA - OGV1'!M33+'Dir BA - Car &amp; LGV'!M33)</f>
        <v>*</v>
      </c>
      <c r="N33" s="17" t="str">
        <f>IF(OR('Dir BA - Car &amp; LGV'!N33="*",'Dir BA - OGV1'!N33="*",'Dir BA - OGV2'!N33="*"),"*",'Dir BA - OGV2'!N33+'Dir BA - OGV1'!N33+'Dir BA - Car &amp; LGV'!N33)</f>
        <v>*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85</v>
      </c>
      <c r="X33" s="149">
        <f>IF(OR('Dir BA - Car &amp; LGV'!X33="*",'Dir BA - OGV1'!X33="*",'Dir BA - OGV2'!X33="*"),"*",'Dir BA - OGV2'!X33+'Dir BA - OGV1'!X33+'Dir BA - Car &amp; LGV'!X33)</f>
        <v>85.5</v>
      </c>
      <c r="Y33" s="156">
        <f>IF(OR('Dir BA - Car &amp; LGV'!Y33="*",'Dir BA - OGV1'!Y33="*",'Dir BA - OGV2'!Y33="*"),"*",'Dir BA - OGV2'!Y33+'Dir BA - OGV1'!Y33+'Dir BA - Car &amp; LGV'!Y33)</f>
        <v>75.166666666666657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670</v>
      </c>
      <c r="F35" s="8">
        <f t="shared" si="1"/>
        <v>4104</v>
      </c>
      <c r="G35" s="8">
        <f t="shared" si="1"/>
        <v>1772</v>
      </c>
      <c r="H35" s="8">
        <f t="shared" si="1"/>
        <v>1487</v>
      </c>
      <c r="I35" s="8">
        <f t="shared" si="1"/>
        <v>3749</v>
      </c>
      <c r="J35" s="8">
        <f t="shared" si="1"/>
        <v>3759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3783</v>
      </c>
      <c r="X35" s="9">
        <f t="shared" si="1"/>
        <v>3864.583333333333</v>
      </c>
      <c r="Y35" s="50">
        <f t="shared" si="1"/>
        <v>2999.6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1053</v>
      </c>
      <c r="F36" s="10">
        <f t="shared" si="2"/>
        <v>4873</v>
      </c>
      <c r="G36" s="10">
        <f t="shared" si="2"/>
        <v>2096</v>
      </c>
      <c r="H36" s="10">
        <f t="shared" si="2"/>
        <v>1776</v>
      </c>
      <c r="I36" s="10">
        <f t="shared" si="2"/>
        <v>4449</v>
      </c>
      <c r="J36" s="10">
        <f t="shared" si="2"/>
        <v>4493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4523</v>
      </c>
      <c r="X36" s="11">
        <f t="shared" si="2"/>
        <v>4596.1666666666661</v>
      </c>
      <c r="Y36" s="51">
        <f t="shared" si="2"/>
        <v>3573.4333333333334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1229</v>
      </c>
      <c r="F37" s="10">
        <f t="shared" si="3"/>
        <v>5022</v>
      </c>
      <c r="G37" s="10">
        <f t="shared" si="3"/>
        <v>2208</v>
      </c>
      <c r="H37" s="10">
        <f t="shared" si="3"/>
        <v>1910</v>
      </c>
      <c r="I37" s="10">
        <f t="shared" si="3"/>
        <v>4619</v>
      </c>
      <c r="J37" s="10">
        <f t="shared" si="3"/>
        <v>4690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4709.5</v>
      </c>
      <c r="X37" s="11">
        <f t="shared" si="3"/>
        <v>4769.1666666666661</v>
      </c>
      <c r="Y37" s="51">
        <f t="shared" si="3"/>
        <v>3729.7666666666664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1229</v>
      </c>
      <c r="F38" s="10">
        <f t="shared" si="4"/>
        <v>5498</v>
      </c>
      <c r="G38" s="10">
        <f t="shared" si="4"/>
        <v>2572</v>
      </c>
      <c r="H38" s="10">
        <f t="shared" si="4"/>
        <v>2164</v>
      </c>
      <c r="I38" s="10">
        <f t="shared" si="4"/>
        <v>5043</v>
      </c>
      <c r="J38" s="10">
        <f t="shared" si="4"/>
        <v>5136</v>
      </c>
      <c r="K38" s="10">
        <f t="shared" si="4"/>
        <v>295</v>
      </c>
      <c r="L38" s="10">
        <f t="shared" si="4"/>
        <v>0</v>
      </c>
      <c r="M38" s="10">
        <f t="shared" si="4"/>
        <v>0</v>
      </c>
      <c r="N38" s="10">
        <f t="shared" si="4"/>
        <v>0</v>
      </c>
      <c r="O38" s="10">
        <f t="shared" si="4"/>
        <v>0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5148.5</v>
      </c>
      <c r="X38" s="11">
        <f t="shared" si="4"/>
        <v>5219.5</v>
      </c>
      <c r="Y38" s="51">
        <f t="shared" si="4"/>
        <v>4128.7666666666664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1186</v>
      </c>
      <c r="G39" s="10">
        <f t="shared" si="5"/>
        <v>425</v>
      </c>
      <c r="H39" s="10">
        <f t="shared" si="5"/>
        <v>266</v>
      </c>
      <c r="I39" s="10">
        <f t="shared" si="5"/>
        <v>1272</v>
      </c>
      <c r="J39" s="10">
        <f t="shared" si="5"/>
        <v>1199</v>
      </c>
      <c r="K39" s="10">
        <f t="shared" si="5"/>
        <v>0</v>
      </c>
      <c r="L39" s="10">
        <f t="shared" si="5"/>
        <v>0</v>
      </c>
      <c r="M39" s="10">
        <f t="shared" si="5"/>
        <v>0</v>
      </c>
      <c r="N39" s="10">
        <f t="shared" si="5"/>
        <v>0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1199</v>
      </c>
      <c r="X39" s="11">
        <f t="shared" si="5"/>
        <v>1219</v>
      </c>
      <c r="Y39" s="51">
        <f t="shared" si="5"/>
        <v>869.59999999999991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670</v>
      </c>
      <c r="F40" s="12">
        <f t="shared" si="6"/>
        <v>1219</v>
      </c>
      <c r="G40" s="12">
        <f t="shared" si="6"/>
        <v>365</v>
      </c>
      <c r="H40" s="12">
        <f t="shared" si="6"/>
        <v>405</v>
      </c>
      <c r="I40" s="12">
        <f t="shared" si="6"/>
        <v>936</v>
      </c>
      <c r="J40" s="12">
        <f t="shared" si="6"/>
        <v>948</v>
      </c>
      <c r="K40" s="12">
        <f t="shared" si="6"/>
        <v>0</v>
      </c>
      <c r="L40" s="12">
        <f t="shared" si="6"/>
        <v>0</v>
      </c>
      <c r="M40" s="12">
        <f t="shared" si="6"/>
        <v>0</v>
      </c>
      <c r="N40" s="12">
        <f t="shared" si="6"/>
        <v>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972</v>
      </c>
      <c r="X40" s="13">
        <f t="shared" si="6"/>
        <v>1028.25</v>
      </c>
      <c r="Y40" s="52">
        <f t="shared" si="6"/>
        <v>800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487</v>
      </c>
      <c r="G42" s="200">
        <f t="shared" si="7"/>
        <v>153</v>
      </c>
      <c r="H42" s="200">
        <f t="shared" si="7"/>
        <v>108</v>
      </c>
      <c r="I42" s="200">
        <f t="shared" si="7"/>
        <v>495</v>
      </c>
      <c r="J42" s="200">
        <f t="shared" si="7"/>
        <v>470</v>
      </c>
      <c r="K42" s="200">
        <f t="shared" si="7"/>
        <v>0</v>
      </c>
      <c r="L42" s="200">
        <f t="shared" si="7"/>
        <v>0</v>
      </c>
      <c r="M42" s="200">
        <f t="shared" si="7"/>
        <v>0</v>
      </c>
      <c r="N42" s="200">
        <f t="shared" si="7"/>
        <v>0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470</v>
      </c>
      <c r="X42" s="209">
        <f t="shared" si="7"/>
        <v>480.33333333333331</v>
      </c>
      <c r="Y42" s="212">
        <f t="shared" si="7"/>
        <v>336.2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347</v>
      </c>
      <c r="G43" s="201">
        <f t="shared" si="8"/>
        <v>187</v>
      </c>
      <c r="H43" s="201">
        <f t="shared" si="8"/>
        <v>164</v>
      </c>
      <c r="I43" s="201">
        <f t="shared" si="8"/>
        <v>327</v>
      </c>
      <c r="J43" s="201">
        <f t="shared" si="8"/>
        <v>337</v>
      </c>
      <c r="K43" s="201">
        <f t="shared" si="8"/>
        <v>0</v>
      </c>
      <c r="L43" s="201">
        <f t="shared" si="8"/>
        <v>0</v>
      </c>
      <c r="M43" s="201">
        <f t="shared" si="8"/>
        <v>0</v>
      </c>
      <c r="N43" s="201">
        <f t="shared" si="8"/>
        <v>0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337</v>
      </c>
      <c r="X43" s="210">
        <f t="shared" si="8"/>
        <v>337</v>
      </c>
      <c r="Y43" s="213">
        <f t="shared" si="8"/>
        <v>253.6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355</v>
      </c>
      <c r="F44" s="202">
        <f t="shared" si="9"/>
        <v>478</v>
      </c>
      <c r="G44" s="202">
        <f t="shared" si="9"/>
        <v>131</v>
      </c>
      <c r="H44" s="202">
        <f t="shared" si="9"/>
        <v>136</v>
      </c>
      <c r="I44" s="202">
        <f t="shared" si="9"/>
        <v>378</v>
      </c>
      <c r="J44" s="202">
        <f t="shared" si="9"/>
        <v>383</v>
      </c>
      <c r="K44" s="202">
        <f t="shared" si="9"/>
        <v>0</v>
      </c>
      <c r="L44" s="202">
        <f t="shared" si="9"/>
        <v>0</v>
      </c>
      <c r="M44" s="202">
        <f t="shared" si="9"/>
        <v>0</v>
      </c>
      <c r="N44" s="202">
        <f t="shared" si="9"/>
        <v>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369</v>
      </c>
      <c r="X44" s="211">
        <f t="shared" si="9"/>
        <v>372</v>
      </c>
      <c r="Y44" s="214">
        <f t="shared" si="9"/>
        <v>289.33333333333337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A403 Severn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BA - Car &amp; LGV'!B5</f>
        <v>Central Avenue (N)</v>
      </c>
      <c r="C5" s="236"/>
      <c r="D5" s="301" t="s">
        <v>2</v>
      </c>
      <c r="E5" s="235" t="str">
        <f>'Dir BA - Car &amp; LGV'!E5</f>
        <v>Severn Road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 t="s">
        <v>107</v>
      </c>
      <c r="E9" s="140" t="s">
        <v>107</v>
      </c>
      <c r="F9" s="140">
        <v>3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3</v>
      </c>
      <c r="Q9" s="257">
        <f>P9/SUM($P$9:$P$28)</f>
        <v>1.2879405830077705E-4</v>
      </c>
      <c r="R9" s="174">
        <f>Q9</f>
        <v>1.2879405830077705E-4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3</v>
      </c>
      <c r="E10" s="142">
        <v>1</v>
      </c>
      <c r="F10" s="142">
        <v>10</v>
      </c>
      <c r="G10" s="142" t="s">
        <v>107</v>
      </c>
      <c r="H10" s="142" t="s">
        <v>107</v>
      </c>
      <c r="I10" s="142">
        <v>1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 t="s">
        <v>107</v>
      </c>
      <c r="P10" s="261">
        <f t="shared" ref="P10:P28" si="0">SUM(D10:O10)</f>
        <v>15</v>
      </c>
      <c r="Q10" s="258">
        <f t="shared" ref="Q10:Q28" si="1">P10/SUM($P$9:$P$28)</f>
        <v>6.4397029150388527E-4</v>
      </c>
      <c r="R10" s="175">
        <f>Q10+R9</f>
        <v>7.7276434980466234E-4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17</v>
      </c>
      <c r="E11" s="142" t="s">
        <v>107</v>
      </c>
      <c r="F11" s="142">
        <v>20</v>
      </c>
      <c r="G11" s="142">
        <v>3</v>
      </c>
      <c r="H11" s="142">
        <v>2</v>
      </c>
      <c r="I11" s="142" t="s">
        <v>107</v>
      </c>
      <c r="J11" s="142" t="s">
        <v>107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2</v>
      </c>
      <c r="P11" s="261">
        <f t="shared" si="0"/>
        <v>44</v>
      </c>
      <c r="Q11" s="258">
        <f t="shared" si="1"/>
        <v>1.8889795217447302E-3</v>
      </c>
      <c r="R11" s="175">
        <f t="shared" ref="R11:R28" si="2">Q11+R10</f>
        <v>2.6617438715493924E-3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50</v>
      </c>
      <c r="E12" s="142">
        <v>2</v>
      </c>
      <c r="F12" s="142">
        <v>31</v>
      </c>
      <c r="G12" s="142">
        <v>10</v>
      </c>
      <c r="H12" s="142">
        <v>3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>
        <v>3</v>
      </c>
      <c r="N12" s="142" t="s">
        <v>107</v>
      </c>
      <c r="O12" s="261">
        <v>11</v>
      </c>
      <c r="P12" s="261">
        <f t="shared" si="0"/>
        <v>110</v>
      </c>
      <c r="Q12" s="258">
        <f t="shared" si="1"/>
        <v>4.7224488043618252E-3</v>
      </c>
      <c r="R12" s="175">
        <f t="shared" si="2"/>
        <v>7.3841926759112171E-3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14</v>
      </c>
      <c r="E13" s="142">
        <v>2</v>
      </c>
      <c r="F13" s="142">
        <v>127</v>
      </c>
      <c r="G13" s="142">
        <v>45</v>
      </c>
      <c r="H13" s="142">
        <v>15</v>
      </c>
      <c r="I13" s="142" t="s">
        <v>107</v>
      </c>
      <c r="J13" s="142">
        <v>1</v>
      </c>
      <c r="K13" s="142">
        <v>2</v>
      </c>
      <c r="L13" s="142">
        <v>1</v>
      </c>
      <c r="M13" s="142">
        <v>11</v>
      </c>
      <c r="N13" s="142">
        <v>2</v>
      </c>
      <c r="O13" s="261">
        <v>12</v>
      </c>
      <c r="P13" s="261">
        <f t="shared" si="0"/>
        <v>232</v>
      </c>
      <c r="Q13" s="258">
        <f t="shared" si="1"/>
        <v>9.9600738419267591E-3</v>
      </c>
      <c r="R13" s="175">
        <f t="shared" si="2"/>
        <v>1.7344266517837978E-2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2</v>
      </c>
      <c r="E14" s="142">
        <v>21</v>
      </c>
      <c r="F14" s="142">
        <v>964</v>
      </c>
      <c r="G14" s="142">
        <v>306</v>
      </c>
      <c r="H14" s="142">
        <v>77</v>
      </c>
      <c r="I14" s="142">
        <v>21</v>
      </c>
      <c r="J14" s="142">
        <v>13</v>
      </c>
      <c r="K14" s="142">
        <v>15</v>
      </c>
      <c r="L14" s="142" t="s">
        <v>107</v>
      </c>
      <c r="M14" s="142">
        <v>74</v>
      </c>
      <c r="N14" s="142">
        <v>8</v>
      </c>
      <c r="O14" s="261">
        <v>71</v>
      </c>
      <c r="P14" s="261">
        <f t="shared" si="0"/>
        <v>1572</v>
      </c>
      <c r="Q14" s="258">
        <f t="shared" si="1"/>
        <v>6.7488086549607182E-2</v>
      </c>
      <c r="R14" s="175">
        <f t="shared" si="2"/>
        <v>8.483235306744516E-2</v>
      </c>
    </row>
    <row r="15" spans="1:18" x14ac:dyDescent="0.2">
      <c r="A15" s="141">
        <v>30</v>
      </c>
      <c r="B15" s="142" t="s">
        <v>34</v>
      </c>
      <c r="C15" s="261">
        <v>35</v>
      </c>
      <c r="D15" s="255">
        <v>4</v>
      </c>
      <c r="E15" s="142">
        <v>57</v>
      </c>
      <c r="F15" s="142">
        <v>3806</v>
      </c>
      <c r="G15" s="142">
        <v>1019</v>
      </c>
      <c r="H15" s="142">
        <v>288</v>
      </c>
      <c r="I15" s="142">
        <v>53</v>
      </c>
      <c r="J15" s="142">
        <v>54</v>
      </c>
      <c r="K15" s="142">
        <v>65</v>
      </c>
      <c r="L15" s="142">
        <v>2</v>
      </c>
      <c r="M15" s="142">
        <v>411</v>
      </c>
      <c r="N15" s="142">
        <v>32</v>
      </c>
      <c r="O15" s="261">
        <v>226</v>
      </c>
      <c r="P15" s="261">
        <f t="shared" si="0"/>
        <v>6017</v>
      </c>
      <c r="Q15" s="258">
        <f t="shared" si="1"/>
        <v>0.25831794959859183</v>
      </c>
      <c r="R15" s="175">
        <f t="shared" si="2"/>
        <v>0.34315030266603697</v>
      </c>
    </row>
    <row r="16" spans="1:18" x14ac:dyDescent="0.2">
      <c r="A16" s="141">
        <v>35</v>
      </c>
      <c r="B16" s="142" t="s">
        <v>34</v>
      </c>
      <c r="C16" s="261">
        <v>40</v>
      </c>
      <c r="D16" s="255">
        <v>5</v>
      </c>
      <c r="E16" s="142">
        <v>93</v>
      </c>
      <c r="F16" s="142">
        <v>5518</v>
      </c>
      <c r="G16" s="142">
        <v>1274</v>
      </c>
      <c r="H16" s="142">
        <v>269</v>
      </c>
      <c r="I16" s="142">
        <v>59</v>
      </c>
      <c r="J16" s="142">
        <v>73</v>
      </c>
      <c r="K16" s="142">
        <v>81</v>
      </c>
      <c r="L16" s="142" t="s">
        <v>107</v>
      </c>
      <c r="M16" s="142">
        <v>411</v>
      </c>
      <c r="N16" s="142">
        <v>31</v>
      </c>
      <c r="O16" s="261">
        <v>262</v>
      </c>
      <c r="P16" s="261">
        <f t="shared" si="0"/>
        <v>8076</v>
      </c>
      <c r="Q16" s="258">
        <f t="shared" si="1"/>
        <v>0.34671360494569181</v>
      </c>
      <c r="R16" s="175">
        <f t="shared" si="2"/>
        <v>0.68986390761172878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74</v>
      </c>
      <c r="F17" s="142">
        <v>3556</v>
      </c>
      <c r="G17" s="142">
        <v>826</v>
      </c>
      <c r="H17" s="142">
        <v>142</v>
      </c>
      <c r="I17" s="142">
        <v>21</v>
      </c>
      <c r="J17" s="142">
        <v>24</v>
      </c>
      <c r="K17" s="142">
        <v>24</v>
      </c>
      <c r="L17" s="142" t="s">
        <v>107</v>
      </c>
      <c r="M17" s="142">
        <v>98</v>
      </c>
      <c r="N17" s="142">
        <v>15</v>
      </c>
      <c r="O17" s="261">
        <v>88</v>
      </c>
      <c r="P17" s="261">
        <f t="shared" si="0"/>
        <v>4868</v>
      </c>
      <c r="Q17" s="258">
        <f t="shared" si="1"/>
        <v>0.20898982526939425</v>
      </c>
      <c r="R17" s="175">
        <f t="shared" si="2"/>
        <v>0.89885373288112302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52</v>
      </c>
      <c r="F18" s="142">
        <v>1193</v>
      </c>
      <c r="G18" s="142">
        <v>299</v>
      </c>
      <c r="H18" s="142">
        <v>50</v>
      </c>
      <c r="I18" s="142">
        <v>14</v>
      </c>
      <c r="J18" s="142">
        <v>7</v>
      </c>
      <c r="K18" s="142">
        <v>7</v>
      </c>
      <c r="L18" s="142" t="s">
        <v>107</v>
      </c>
      <c r="M18" s="142">
        <v>15</v>
      </c>
      <c r="N18" s="142">
        <v>2</v>
      </c>
      <c r="O18" s="261">
        <v>20</v>
      </c>
      <c r="P18" s="261">
        <f t="shared" si="0"/>
        <v>1659</v>
      </c>
      <c r="Q18" s="258">
        <f t="shared" si="1"/>
        <v>7.1223114240329718E-2</v>
      </c>
      <c r="R18" s="175">
        <f t="shared" si="2"/>
        <v>0.9700768471214527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>
        <v>40</v>
      </c>
      <c r="F19" s="142">
        <v>303</v>
      </c>
      <c r="G19" s="142">
        <v>92</v>
      </c>
      <c r="H19" s="142">
        <v>7</v>
      </c>
      <c r="I19" s="142">
        <v>2</v>
      </c>
      <c r="J19" s="142">
        <v>1</v>
      </c>
      <c r="K19" s="142" t="s">
        <v>107</v>
      </c>
      <c r="L19" s="142" t="s">
        <v>107</v>
      </c>
      <c r="M19" s="142">
        <v>4</v>
      </c>
      <c r="N19" s="142" t="s">
        <v>107</v>
      </c>
      <c r="O19" s="261">
        <v>6</v>
      </c>
      <c r="P19" s="261">
        <f t="shared" si="0"/>
        <v>455</v>
      </c>
      <c r="Q19" s="258">
        <f t="shared" si="1"/>
        <v>1.9533765508951188E-2</v>
      </c>
      <c r="R19" s="175">
        <f t="shared" si="2"/>
        <v>0.98961061263040384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23</v>
      </c>
      <c r="F20" s="142">
        <v>70</v>
      </c>
      <c r="G20" s="142">
        <v>38</v>
      </c>
      <c r="H20" s="142">
        <v>1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>
        <v>1</v>
      </c>
      <c r="P20" s="261">
        <f t="shared" si="0"/>
        <v>133</v>
      </c>
      <c r="Q20" s="258">
        <f t="shared" si="1"/>
        <v>5.7098699180011163E-3</v>
      </c>
      <c r="R20" s="175">
        <f t="shared" si="2"/>
        <v>0.99532048254840499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>
        <v>19</v>
      </c>
      <c r="F21" s="142">
        <v>20</v>
      </c>
      <c r="G21" s="142">
        <v>8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>
        <v>1</v>
      </c>
      <c r="P21" s="261">
        <f t="shared" si="0"/>
        <v>48</v>
      </c>
      <c r="Q21" s="258">
        <f t="shared" si="1"/>
        <v>2.0607049328124328E-3</v>
      </c>
      <c r="R21" s="175">
        <f t="shared" si="2"/>
        <v>0.9973811874812174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>
        <v>10</v>
      </c>
      <c r="F22" s="142">
        <v>4</v>
      </c>
      <c r="G22" s="142">
        <v>3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17</v>
      </c>
      <c r="Q22" s="258">
        <f t="shared" si="1"/>
        <v>7.2983299703773669E-4</v>
      </c>
      <c r="R22" s="175">
        <f t="shared" si="2"/>
        <v>0.99811102047825517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>
        <v>9</v>
      </c>
      <c r="F23" s="142">
        <v>8</v>
      </c>
      <c r="G23" s="142">
        <v>1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18</v>
      </c>
      <c r="Q23" s="258">
        <f t="shared" si="1"/>
        <v>7.7276434980466234E-4</v>
      </c>
      <c r="R23" s="175">
        <f t="shared" si="2"/>
        <v>0.99888378482805984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>
        <v>7</v>
      </c>
      <c r="F24" s="142">
        <v>2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9</v>
      </c>
      <c r="Q24" s="258">
        <f t="shared" si="1"/>
        <v>3.8638217490233117E-4</v>
      </c>
      <c r="R24" s="175">
        <f t="shared" si="2"/>
        <v>0.99927016700296212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>
        <v>2</v>
      </c>
      <c r="F25" s="142">
        <v>3</v>
      </c>
      <c r="G25" s="142">
        <v>1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6</v>
      </c>
      <c r="Q25" s="258">
        <f t="shared" si="1"/>
        <v>2.575881166015541E-4</v>
      </c>
      <c r="R25" s="175">
        <f t="shared" si="2"/>
        <v>0.99952775511956371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>
        <v>3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3</v>
      </c>
      <c r="Q26" s="258">
        <f t="shared" si="1"/>
        <v>1.2879405830077705E-4</v>
      </c>
      <c r="R26" s="175">
        <f t="shared" si="2"/>
        <v>0.99965654917786451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>
        <v>8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8</v>
      </c>
      <c r="Q27" s="258">
        <f t="shared" si="1"/>
        <v>3.4345082213540546E-4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874322.5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1.2879405830077705E-4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23293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7.7276434980466234E-4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37.535847679560383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2.6617438715493924E-3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43.831193508627777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7.3841926759112171E-3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1.7344266517837978E-2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8.483235306744516E-2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0.34315030266603697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0.68986390761172878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0.89885373288112302</v>
      </c>
      <c r="E41" s="31">
        <v>0.85</v>
      </c>
      <c r="F41" s="117">
        <f t="shared" si="3"/>
        <v>43.831193508627777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0.9700768471214527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0.98961061263040384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0.99532048254840499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0.9973811874812174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0.99811102047825517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0.99888378482805984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0.99927016700296212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0.99952775511956371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0.99965654917786451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141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142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143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144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ID02263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149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148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145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A403 Severn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Severn Road (S)</v>
      </c>
      <c r="E5" s="168"/>
      <c r="F5" s="39"/>
      <c r="G5" s="237" t="s">
        <v>2</v>
      </c>
      <c r="H5" s="169" t="str">
        <f>'Front Cover'!H33</f>
        <v>Central Avenue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Central Avenue (N)</v>
      </c>
      <c r="E6" s="171"/>
      <c r="F6" s="112"/>
      <c r="G6" s="238" t="s">
        <v>2</v>
      </c>
      <c r="H6" s="171" t="str">
        <f>D5</f>
        <v>Severn Road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/>
      <c r="B8" s="330"/>
      <c r="C8" s="330"/>
      <c r="D8" s="329"/>
      <c r="E8" s="330"/>
      <c r="F8" s="331"/>
      <c r="G8" s="332">
        <v>42082</v>
      </c>
      <c r="H8" s="333"/>
      <c r="I8" s="334"/>
      <c r="J8" s="332">
        <v>42088</v>
      </c>
      <c r="K8" s="330"/>
      <c r="L8" s="331"/>
      <c r="M8" s="335"/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http://maps.google.co.uk/maps?hl=en&amp;safe=off&amp;q=,&amp;cr=countryUK|countryGB&amp;um=1&amp;ie=UTF-8&amp;sa=N&amp;tab=wl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,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http://maps.google.co.uk/maps?hl=en&amp;safe=off&amp;q=,&amp;cr=countryUK|countryGB&amp;um=1&amp;ie=UTF-8&amp;sa=N&amp;tab=wl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Pierre-clement Lambrix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Bristol Traffic Survey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26</v>
      </c>
      <c r="C13" s="58">
        <f>IFERROR(AVERAGE('Dir BA - Car &amp; LGV'!C10:E10,'Dir BA - Car &amp; LGV'!J10:L10,'Dir BA - Car &amp; LGV'!Q10:S10),0)</f>
        <v>65.5</v>
      </c>
      <c r="D13" s="58">
        <f>IFERROR(AVERAGE('Dir AB - OGV2'!C10:E10,'Dir AB - OGV2'!J10:L10,'Dir AB - OGV2'!Q10:S10)+AVERAGE('Dir AB - OGV1'!C10:E10,'Dir AB - OGV1'!J10:L10,'Dir AB - OGV1'!Q10:S10),0)</f>
        <v>9</v>
      </c>
      <c r="E13" s="58">
        <f>IFERROR(AVERAGE('Dir BA - OGV2'!C10:E10,'Dir BA - OGV2'!J10:L10,'Dir BA - OGV2'!Q10:S10)+AVERAGE('Dir BA - OGV1'!C10:E10,'Dir BA - OGV1'!J10:L10,'Dir BA - OGV1'!Q10:S10),0)</f>
        <v>5</v>
      </c>
      <c r="F13" s="232">
        <f>SUM(B13:E13)</f>
        <v>105.5</v>
      </c>
      <c r="G13" s="103">
        <v>0</v>
      </c>
      <c r="H13" s="104"/>
      <c r="I13" s="186">
        <f>MAX(F20:F22)</f>
        <v>761</v>
      </c>
      <c r="J13" s="187">
        <f>VLOOKUP(I13,F13:G36,2,FALSE)</f>
        <v>0.29166666666666702</v>
      </c>
      <c r="K13" s="188">
        <f>J13+0.041667</f>
        <v>0.33333366666666703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15</v>
      </c>
      <c r="C14" s="60">
        <f>IFERROR(AVERAGE('Dir BA - Car &amp; LGV'!C11:E11,'Dir BA - Car &amp; LGV'!J11:L11,'Dir BA - Car &amp; LGV'!Q11:S11),0)</f>
        <v>56.5</v>
      </c>
      <c r="D14" s="60">
        <f>IFERROR(AVERAGE('Dir AB - OGV2'!C11:E11,'Dir AB - OGV2'!J11:L11,'Dir AB - OGV2'!Q11:S11)+AVERAGE('Dir AB - OGV1'!C11:E11,'Dir AB - OGV1'!J11:L11,'Dir AB - OGV1'!Q11:S11),0)</f>
        <v>6</v>
      </c>
      <c r="E14" s="60">
        <f>IFERROR(AVERAGE('Dir BA - OGV2'!C11:E11,'Dir BA - OGV2'!J11:L11,'Dir BA - OGV2'!Q11:S11)+AVERAGE('Dir BA - OGV1'!C11:E11,'Dir BA - OGV1'!J11:L11,'Dir BA - OGV1'!Q11:S11),0)</f>
        <v>5.5</v>
      </c>
      <c r="F14" s="231">
        <f t="shared" ref="F14:F36" si="0">SUM(B14:E14)</f>
        <v>83</v>
      </c>
      <c r="G14" s="103">
        <v>4.1666666666666664E-2</v>
      </c>
      <c r="H14" s="104"/>
      <c r="I14" s="186">
        <f>MAX(F23:F28)</f>
        <v>651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28.5</v>
      </c>
      <c r="C15" s="60">
        <f>IFERROR(AVERAGE('Dir BA - Car &amp; LGV'!C12:E12,'Dir BA - Car &amp; LGV'!J12:L12,'Dir BA - Car &amp; LGV'!Q12:S12),0)</f>
        <v>36</v>
      </c>
      <c r="D15" s="60">
        <f>IFERROR(AVERAGE('Dir AB - OGV2'!C12:E12,'Dir AB - OGV2'!J12:L12,'Dir AB - OGV2'!Q12:S12)+AVERAGE('Dir AB - OGV1'!C12:E12,'Dir AB - OGV1'!J12:L12,'Dir AB - OGV1'!Q12:S12),0)</f>
        <v>8.5</v>
      </c>
      <c r="E15" s="60">
        <f>IFERROR(AVERAGE('Dir BA - OGV2'!C12:E12,'Dir BA - OGV2'!J12:L12,'Dir BA - OGV2'!Q12:S12)+AVERAGE('Dir BA - OGV1'!C12:E12,'Dir BA - OGV1'!J12:L12,'Dir BA - OGV1'!Q12:S12),0)</f>
        <v>3.5</v>
      </c>
      <c r="F15" s="231">
        <f t="shared" si="0"/>
        <v>76.5</v>
      </c>
      <c r="G15" s="103">
        <v>8.3333333333333329E-2</v>
      </c>
      <c r="H15" s="104"/>
      <c r="I15" s="186">
        <f>MAX(F29:F31)</f>
        <v>857</v>
      </c>
      <c r="J15" s="187">
        <f>VLOOKUP(I15,F13:G90,2,FALSE)</f>
        <v>0.70833333333333304</v>
      </c>
      <c r="K15" s="188">
        <f>J15+0.041667</f>
        <v>0.75000033333333305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29</v>
      </c>
      <c r="C16" s="60">
        <f>IFERROR(AVERAGE('Dir BA - Car &amp; LGV'!C13:E13,'Dir BA - Car &amp; LGV'!J13:L13,'Dir BA - Car &amp; LGV'!Q13:S13),0)</f>
        <v>45.5</v>
      </c>
      <c r="D16" s="60">
        <f>IFERROR(AVERAGE('Dir AB - OGV2'!C13:E13,'Dir AB - OGV2'!J13:L13,'Dir AB - OGV2'!Q13:S13)+AVERAGE('Dir AB - OGV1'!C13:E13,'Dir AB - OGV1'!J13:L13,'Dir AB - OGV1'!Q13:S13),0)</f>
        <v>9.5</v>
      </c>
      <c r="E16" s="60">
        <f>IFERROR(AVERAGE('Dir BA - OGV2'!C13:E13,'Dir BA - OGV2'!J13:L13,'Dir BA - OGV2'!Q13:S13)+AVERAGE('Dir BA - OGV1'!C13:E13,'Dir BA - OGV1'!J13:L13,'Dir BA - OGV1'!Q13:S13),0)</f>
        <v>2</v>
      </c>
      <c r="F16" s="231">
        <f t="shared" si="0"/>
        <v>86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42.5</v>
      </c>
      <c r="C17" s="60">
        <f>IFERROR(AVERAGE('Dir BA - Car &amp; LGV'!C14:E14,'Dir BA - Car &amp; LGV'!J14:L14,'Dir BA - Car &amp; LGV'!Q14:S14),0)</f>
        <v>77.5</v>
      </c>
      <c r="D17" s="60">
        <f>IFERROR(AVERAGE('Dir AB - OGV2'!C14:E14,'Dir AB - OGV2'!J14:L14,'Dir AB - OGV2'!Q14:S14)+AVERAGE('Dir AB - OGV1'!C14:E14,'Dir AB - OGV1'!J14:L14,'Dir AB - OGV1'!Q14:S14),0)</f>
        <v>20</v>
      </c>
      <c r="E17" s="60">
        <f>IFERROR(AVERAGE('Dir BA - OGV2'!C14:E14,'Dir BA - OGV2'!J14:L14,'Dir BA - OGV2'!Q14:S14)+AVERAGE('Dir BA - OGV1'!C14:E14,'Dir BA - OGV1'!J14:L14,'Dir BA - OGV1'!Q14:S14),0)</f>
        <v>5</v>
      </c>
      <c r="F17" s="231">
        <f t="shared" si="0"/>
        <v>145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186</v>
      </c>
      <c r="C18" s="60">
        <f>IFERROR(AVERAGE('Dir BA - Car &amp; LGV'!C15:E15,'Dir BA - Car &amp; LGV'!J15:L15,'Dir BA - Car &amp; LGV'!Q15:S15),0)</f>
        <v>131</v>
      </c>
      <c r="D18" s="60">
        <f>IFERROR(AVERAGE('Dir AB - OGV2'!C15:E15,'Dir AB - OGV2'!J15:L15,'Dir AB - OGV2'!Q15:S15)+AVERAGE('Dir AB - OGV1'!C15:E15,'Dir AB - OGV1'!J15:L15,'Dir AB - OGV1'!Q15:S15),0)</f>
        <v>27</v>
      </c>
      <c r="E18" s="60">
        <f>IFERROR(AVERAGE('Dir BA - OGV2'!C15:E15,'Dir BA - OGV2'!J15:L15,'Dir BA - OGV2'!Q15:S15)+AVERAGE('Dir BA - OGV1'!C15:E15,'Dir BA - OGV1'!J15:L15,'Dir BA - OGV1'!Q15:S15),0)</f>
        <v>6</v>
      </c>
      <c r="F18" s="231">
        <f t="shared" si="0"/>
        <v>350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222</v>
      </c>
      <c r="C19" s="60">
        <f>IFERROR(AVERAGE('Dir BA - Car &amp; LGV'!C16:E16,'Dir BA - Car &amp; LGV'!J16:L16,'Dir BA - Car &amp; LGV'!Q16:S16),0)</f>
        <v>339</v>
      </c>
      <c r="D19" s="60">
        <f>IFERROR(AVERAGE('Dir AB - OGV2'!C16:E16,'Dir AB - OGV2'!J16:L16,'Dir AB - OGV2'!Q16:S16)+AVERAGE('Dir AB - OGV1'!C16:E16,'Dir AB - OGV1'!J16:L16,'Dir AB - OGV1'!Q16:S16),0)</f>
        <v>45</v>
      </c>
      <c r="E19" s="60">
        <f>IFERROR(AVERAGE('Dir BA - OGV2'!C16:E16,'Dir BA - OGV2'!J16:L16,'Dir BA - OGV2'!Q16:S16)+AVERAGE('Dir BA - OGV1'!C16:E16,'Dir BA - OGV1'!J16:L16,'Dir BA - OGV1'!Q16:S16),0)</f>
        <v>24</v>
      </c>
      <c r="F19" s="231">
        <f t="shared" si="0"/>
        <v>630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258</v>
      </c>
      <c r="C20" s="60">
        <f>IFERROR(AVERAGE('Dir BA - Car &amp; LGV'!C17:E17,'Dir BA - Car &amp; LGV'!J17:L17,'Dir BA - Car &amp; LGV'!Q17:S17),0)</f>
        <v>441</v>
      </c>
      <c r="D20" s="60">
        <f>IFERROR(AVERAGE('Dir AB - OGV2'!C17:E17,'Dir AB - OGV2'!J17:L17,'Dir AB - OGV2'!Q17:S17)+AVERAGE('Dir AB - OGV1'!C17:E17,'Dir AB - OGV1'!J17:L17,'Dir AB - OGV1'!Q17:S17),0)</f>
        <v>43</v>
      </c>
      <c r="E20" s="60">
        <f>IFERROR(AVERAGE('Dir BA - OGV2'!C17:E17,'Dir BA - OGV2'!J17:L17,'Dir BA - OGV2'!Q17:S17)+AVERAGE('Dir BA - OGV1'!C17:E17,'Dir BA - OGV1'!J17:L17,'Dir BA - OGV1'!Q17:S17),0)</f>
        <v>19</v>
      </c>
      <c r="F20" s="231">
        <f t="shared" si="0"/>
        <v>761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214</v>
      </c>
      <c r="C21" s="60">
        <f>IFERROR(AVERAGE('Dir BA - Car &amp; LGV'!C18:E18,'Dir BA - Car &amp; LGV'!J18:L18,'Dir BA - Car &amp; LGV'!Q18:S18),0)</f>
        <v>434</v>
      </c>
      <c r="D21" s="60">
        <f>IFERROR(AVERAGE('Dir AB - OGV2'!C18:E18,'Dir AB - OGV2'!J18:L18,'Dir AB - OGV2'!Q18:S18)+AVERAGE('Dir AB - OGV1'!C18:E18,'Dir AB - OGV1'!J18:L18,'Dir AB - OGV1'!Q18:S18),0)</f>
        <v>56</v>
      </c>
      <c r="E21" s="60">
        <f>IFERROR(AVERAGE('Dir BA - OGV2'!C18:E18,'Dir BA - OGV2'!J18:L18,'Dir BA - OGV2'!Q18:S18)+AVERAGE('Dir BA - OGV1'!C18:E18,'Dir BA - OGV1'!J18:L18,'Dir BA - OGV1'!Q18:S18),0)</f>
        <v>36</v>
      </c>
      <c r="F21" s="231">
        <f t="shared" si="0"/>
        <v>740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151</v>
      </c>
      <c r="C22" s="60">
        <f>IFERROR(AVERAGE('Dir BA - Car &amp; LGV'!C19:E19,'Dir BA - Car &amp; LGV'!J19:L19,'Dir BA - Car &amp; LGV'!Q19:S19),0)</f>
        <v>228</v>
      </c>
      <c r="D22" s="60">
        <f>IFERROR(AVERAGE('Dir AB - OGV2'!C19:E19,'Dir AB - OGV2'!J19:L19,'Dir AB - OGV2'!Q19:S19)+AVERAGE('Dir AB - OGV1'!C19:E19,'Dir AB - OGV1'!J19:L19,'Dir AB - OGV1'!Q19:S19),0)</f>
        <v>49</v>
      </c>
      <c r="E22" s="60">
        <f>IFERROR(AVERAGE('Dir BA - OGV2'!C19:E19,'Dir BA - OGV2'!J19:L19,'Dir BA - OGV2'!Q19:S19)+AVERAGE('Dir BA - OGV1'!C19:E19,'Dir BA - OGV1'!J19:L19,'Dir BA - OGV1'!Q19:S19),0)</f>
        <v>41</v>
      </c>
      <c r="F22" s="231">
        <f t="shared" si="0"/>
        <v>469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105</v>
      </c>
      <c r="C23" s="60">
        <f>IFERROR(AVERAGE('Dir BA - Car &amp; LGV'!C20:E20,'Dir BA - Car &amp; LGV'!J20:L20,'Dir BA - Car &amp; LGV'!Q20:S20),0)</f>
        <v>162</v>
      </c>
      <c r="D23" s="60">
        <f>IFERROR(AVERAGE('Dir AB - OGV2'!C20:E20,'Dir AB - OGV2'!J20:L20,'Dir AB - OGV2'!Q20:S20)+AVERAGE('Dir AB - OGV1'!C20:E20,'Dir AB - OGV1'!J20:L20,'Dir AB - OGV1'!Q20:S20),0)</f>
        <v>55</v>
      </c>
      <c r="E23" s="60">
        <f>IFERROR(AVERAGE('Dir BA - OGV2'!C20:E20,'Dir BA - OGV2'!J20:L20,'Dir BA - OGV2'!Q20:S20)+AVERAGE('Dir BA - OGV1'!C20:E20,'Dir BA - OGV1'!J20:L20,'Dir BA - OGV1'!Q20:S20),0)</f>
        <v>53</v>
      </c>
      <c r="F23" s="231">
        <f t="shared" si="0"/>
        <v>375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119</v>
      </c>
      <c r="C24" s="60">
        <f>IFERROR(AVERAGE('Dir BA - Car &amp; LGV'!C21:E21,'Dir BA - Car &amp; LGV'!J21:L21,'Dir BA - Car &amp; LGV'!Q21:S21),0)</f>
        <v>159</v>
      </c>
      <c r="D24" s="60">
        <f>IFERROR(AVERAGE('Dir AB - OGV2'!C21:E21,'Dir AB - OGV2'!J21:L21,'Dir AB - OGV2'!Q21:S21)+AVERAGE('Dir AB - OGV1'!C21:E21,'Dir AB - OGV1'!J21:L21,'Dir AB - OGV1'!Q21:S21),0)</f>
        <v>66</v>
      </c>
      <c r="E24" s="60">
        <f>IFERROR(AVERAGE('Dir BA - OGV2'!C21:E21,'Dir BA - OGV2'!J21:L21,'Dir BA - OGV2'!Q21:S21)+AVERAGE('Dir BA - OGV1'!C21:E21,'Dir BA - OGV1'!J21:L21,'Dir BA - OGV1'!Q21:S21),0)</f>
        <v>41</v>
      </c>
      <c r="F24" s="231">
        <f t="shared" si="0"/>
        <v>385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152</v>
      </c>
      <c r="C25" s="60">
        <f>IFERROR(AVERAGE('Dir BA - Car &amp; LGV'!C22:E22,'Dir BA - Car &amp; LGV'!J22:L22,'Dir BA - Car &amp; LGV'!Q22:S22),0)</f>
        <v>221</v>
      </c>
      <c r="D25" s="60">
        <f>IFERROR(AVERAGE('Dir AB - OGV2'!C22:E22,'Dir AB - OGV2'!J22:L22,'Dir AB - OGV2'!Q22:S22)+AVERAGE('Dir AB - OGV1'!C22:E22,'Dir AB - OGV1'!J22:L22,'Dir AB - OGV1'!Q22:S22),0)</f>
        <v>50</v>
      </c>
      <c r="E25" s="60">
        <f>IFERROR(AVERAGE('Dir BA - OGV2'!C22:E22,'Dir BA - OGV2'!J22:L22,'Dir BA - OGV2'!Q22:S22)+AVERAGE('Dir BA - OGV1'!C22:E22,'Dir BA - OGV1'!J22:L22,'Dir BA - OGV1'!Q22:S22),0)</f>
        <v>41</v>
      </c>
      <c r="F25" s="231">
        <f t="shared" si="0"/>
        <v>464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197</v>
      </c>
      <c r="C26" s="60">
        <f>IFERROR(AVERAGE('Dir BA - Car &amp; LGV'!C23:E23,'Dir BA - Car &amp; LGV'!J23:L23,'Dir BA - Car &amp; LGV'!Q23:S23),0)</f>
        <v>229</v>
      </c>
      <c r="D26" s="60">
        <f>IFERROR(AVERAGE('Dir AB - OGV2'!C23:E23,'Dir AB - OGV2'!J23:L23,'Dir AB - OGV2'!Q23:S23)+AVERAGE('Dir AB - OGV1'!C23:E23,'Dir AB - OGV1'!J23:L23,'Dir AB - OGV1'!Q23:S23),0)</f>
        <v>52</v>
      </c>
      <c r="E26" s="60">
        <f>IFERROR(AVERAGE('Dir BA - OGV2'!C23:E23,'Dir BA - OGV2'!J23:L23,'Dir BA - OGV2'!Q23:S23)+AVERAGE('Dir BA - OGV1'!C23:E23,'Dir BA - OGV1'!J23:L23,'Dir BA - OGV1'!Q23:S23),0)</f>
        <v>50</v>
      </c>
      <c r="F26" s="231">
        <f t="shared" si="0"/>
        <v>528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228</v>
      </c>
      <c r="C27" s="60">
        <f>IFERROR(AVERAGE('Dir BA - Car &amp; LGV'!C24:E24,'Dir BA - Car &amp; LGV'!J24:L24,'Dir BA - Car &amp; LGV'!Q24:S24),0)</f>
        <v>246</v>
      </c>
      <c r="D27" s="60">
        <f>IFERROR(AVERAGE('Dir AB - OGV2'!C24:E24,'Dir AB - OGV2'!J24:L24,'Dir AB - OGV2'!Q24:S24)+AVERAGE('Dir AB - OGV1'!C24:E24,'Dir AB - OGV1'!J24:L24,'Dir AB - OGV1'!Q24:S24),0)</f>
        <v>77</v>
      </c>
      <c r="E27" s="60">
        <f>IFERROR(AVERAGE('Dir BA - OGV2'!C24:E24,'Dir BA - OGV2'!J24:L24,'Dir BA - OGV2'!Q24:S24)+AVERAGE('Dir BA - OGV1'!C24:E24,'Dir BA - OGV1'!J24:L24,'Dir BA - OGV1'!Q24:S24),0)</f>
        <v>73</v>
      </c>
      <c r="F27" s="231">
        <f t="shared" si="0"/>
        <v>624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254</v>
      </c>
      <c r="C28" s="60">
        <f>IFERROR(AVERAGE('Dir BA - Car &amp; LGV'!C25:E25,'Dir BA - Car &amp; LGV'!J25:L25,'Dir BA - Car &amp; LGV'!Q25:S25),0)</f>
        <v>283</v>
      </c>
      <c r="D28" s="60">
        <f>IFERROR(AVERAGE('Dir AB - OGV2'!C25:E25,'Dir AB - OGV2'!J25:L25,'Dir AB - OGV2'!Q25:S25)+AVERAGE('Dir AB - OGV1'!C25:E25,'Dir AB - OGV1'!J25:L25,'Dir AB - OGV1'!Q25:S25),0)</f>
        <v>60</v>
      </c>
      <c r="E28" s="60">
        <f>IFERROR(AVERAGE('Dir BA - OGV2'!C25:E25,'Dir BA - OGV2'!J25:L25,'Dir BA - OGV2'!Q25:S25)+AVERAGE('Dir BA - OGV1'!C25:E25,'Dir BA - OGV1'!J25:L25,'Dir BA - OGV1'!Q25:S25),0)</f>
        <v>54</v>
      </c>
      <c r="F28" s="231">
        <f t="shared" si="0"/>
        <v>651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374</v>
      </c>
      <c r="C29" s="60">
        <f>IFERROR(AVERAGE('Dir BA - Car &amp; LGV'!C26:E26,'Dir BA - Car &amp; LGV'!J26:L26,'Dir BA - Car &amp; LGV'!Q26:S26),0)</f>
        <v>285</v>
      </c>
      <c r="D29" s="60">
        <f>IFERROR(AVERAGE('Dir AB - OGV2'!C26:E26,'Dir AB - OGV2'!J26:L26,'Dir AB - OGV2'!Q26:S26)+AVERAGE('Dir AB - OGV1'!C26:E26,'Dir AB - OGV1'!J26:L26,'Dir AB - OGV1'!Q26:S26),0)</f>
        <v>67</v>
      </c>
      <c r="E29" s="60">
        <f>IFERROR(AVERAGE('Dir BA - OGV2'!C26:E26,'Dir BA - OGV2'!J26:L26,'Dir BA - OGV2'!Q26:S26)+AVERAGE('Dir BA - OGV1'!C26:E26,'Dir BA - OGV1'!J26:L26,'Dir BA - OGV1'!Q26:S26),0)</f>
        <v>41</v>
      </c>
      <c r="F29" s="231">
        <f t="shared" si="0"/>
        <v>767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439</v>
      </c>
      <c r="C30" s="60">
        <f>IFERROR(AVERAGE('Dir BA - Car &amp; LGV'!C27:E27,'Dir BA - Car &amp; LGV'!J27:L27,'Dir BA - Car &amp; LGV'!Q27:S27),0)</f>
        <v>332.5</v>
      </c>
      <c r="D30" s="60">
        <f>IFERROR(AVERAGE('Dir AB - OGV2'!C27:E27,'Dir AB - OGV2'!J27:L27,'Dir AB - OGV2'!Q27:S27)+AVERAGE('Dir AB - OGV1'!C27:E27,'Dir AB - OGV1'!J27:L27,'Dir AB - OGV1'!Q27:S27),0)</f>
        <v>49</v>
      </c>
      <c r="E30" s="60">
        <f>IFERROR(AVERAGE('Dir BA - OGV2'!C27:E27,'Dir BA - OGV2'!J27:L27,'Dir BA - OGV2'!Q27:S27)+AVERAGE('Dir BA - OGV1'!C27:E27,'Dir BA - OGV1'!J27:L27,'Dir BA - OGV1'!Q27:S27),0)</f>
        <v>36.5</v>
      </c>
      <c r="F30" s="231">
        <f t="shared" si="0"/>
        <v>857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233.5</v>
      </c>
      <c r="C31" s="60">
        <f>IFERROR(AVERAGE('Dir BA - Car &amp; LGV'!C28:E28,'Dir BA - Car &amp; LGV'!J28:L28,'Dir BA - Car &amp; LGV'!Q28:S28),0)</f>
        <v>266</v>
      </c>
      <c r="D31" s="60">
        <f>IFERROR(AVERAGE('Dir AB - OGV2'!C28:E28,'Dir AB - OGV2'!J28:L28,'Dir AB - OGV2'!Q28:S28)+AVERAGE('Dir AB - OGV1'!C28:E28,'Dir AB - OGV1'!J28:L28,'Dir AB - OGV1'!Q28:S28),0)</f>
        <v>28.5</v>
      </c>
      <c r="E31" s="60">
        <f>IFERROR(AVERAGE('Dir BA - OGV2'!C28:E28,'Dir BA - OGV2'!J28:L28,'Dir BA - OGV2'!Q28:S28)+AVERAGE('Dir BA - OGV1'!C28:E28,'Dir BA - OGV1'!J28:L28,'Dir BA - OGV1'!Q28:S28),0)</f>
        <v>11</v>
      </c>
      <c r="F31" s="231">
        <f t="shared" si="0"/>
        <v>539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120</v>
      </c>
      <c r="C32" s="60">
        <f>IFERROR(AVERAGE('Dir BA - Car &amp; LGV'!C29:E29,'Dir BA - Car &amp; LGV'!J29:L29,'Dir BA - Car &amp; LGV'!Q29:S29),0)</f>
        <v>145.5</v>
      </c>
      <c r="D32" s="60">
        <f>IFERROR(AVERAGE('Dir AB - OGV2'!C29:E29,'Dir AB - OGV2'!J29:L29,'Dir AB - OGV2'!Q29:S29)+AVERAGE('Dir AB - OGV1'!C29:E29,'Dir AB - OGV1'!J29:L29,'Dir AB - OGV1'!Q29:S29),0)</f>
        <v>21</v>
      </c>
      <c r="E32" s="60">
        <f>IFERROR(AVERAGE('Dir BA - OGV2'!C29:E29,'Dir BA - OGV2'!J29:L29,'Dir BA - OGV2'!Q29:S29)+AVERAGE('Dir BA - OGV1'!C29:E29,'Dir BA - OGV1'!J29:L29,'Dir BA - OGV1'!Q29:S29),0)</f>
        <v>10.5</v>
      </c>
      <c r="F32" s="231">
        <f t="shared" si="0"/>
        <v>297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70.5</v>
      </c>
      <c r="C33" s="60">
        <f>IFERROR(AVERAGE('Dir BA - Car &amp; LGV'!C30:E30,'Dir BA - Car &amp; LGV'!J30:L30,'Dir BA - Car &amp; LGV'!Q30:S30),0)</f>
        <v>104.5</v>
      </c>
      <c r="D33" s="60">
        <f>IFERROR(AVERAGE('Dir AB - OGV2'!C30:E30,'Dir AB - OGV2'!J30:L30,'Dir AB - OGV2'!Q30:S30)+AVERAGE('Dir AB - OGV1'!C30:E30,'Dir AB - OGV1'!J30:L30,'Dir AB - OGV1'!Q30:S30),0)</f>
        <v>17.5</v>
      </c>
      <c r="E33" s="60">
        <f>IFERROR(AVERAGE('Dir BA - OGV2'!C30:E30,'Dir BA - OGV2'!J30:L30,'Dir BA - OGV2'!Q30:S30)+AVERAGE('Dir BA - OGV1'!C30:E30,'Dir BA - OGV1'!J30:L30,'Dir BA - OGV1'!Q30:S30),0)</f>
        <v>4.5</v>
      </c>
      <c r="F33" s="231">
        <f t="shared" si="0"/>
        <v>197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101.5</v>
      </c>
      <c r="C34" s="60">
        <f>IFERROR(AVERAGE('Dir BA - Car &amp; LGV'!C31:E31,'Dir BA - Car &amp; LGV'!J31:L31,'Dir BA - Car &amp; LGV'!Q31:S31),0)</f>
        <v>107</v>
      </c>
      <c r="D34" s="60">
        <f>IFERROR(AVERAGE('Dir AB - OGV2'!C31:E31,'Dir AB - OGV2'!J31:L31,'Dir AB - OGV2'!Q31:S31)+AVERAGE('Dir AB - OGV1'!C31:E31,'Dir AB - OGV1'!J31:L31,'Dir AB - OGV1'!Q31:S31),0)</f>
        <v>14</v>
      </c>
      <c r="E34" s="60">
        <f>IFERROR(AVERAGE('Dir BA - OGV2'!C31:E31,'Dir BA - OGV2'!J31:L31,'Dir BA - OGV2'!Q31:S31)+AVERAGE('Dir BA - OGV1'!C31:E31,'Dir BA - OGV1'!J31:L31,'Dir BA - OGV1'!Q31:S31),0)</f>
        <v>5</v>
      </c>
      <c r="F34" s="231">
        <f t="shared" si="0"/>
        <v>227.5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79</v>
      </c>
      <c r="C35" s="60">
        <f>IFERROR(AVERAGE('Dir BA - Car &amp; LGV'!C32:E32,'Dir BA - Car &amp; LGV'!J32:L32,'Dir BA - Car &amp; LGV'!Q32:S32),0)</f>
        <v>96.5</v>
      </c>
      <c r="D35" s="60">
        <f>IFERROR(AVERAGE('Dir AB - OGV2'!C32:E32,'Dir AB - OGV2'!J32:L32,'Dir AB - OGV2'!Q32:S32)+AVERAGE('Dir AB - OGV1'!C32:E32,'Dir AB - OGV1'!J32:L32,'Dir AB - OGV1'!Q32:S32),0)</f>
        <v>16</v>
      </c>
      <c r="E35" s="60">
        <f>IFERROR(AVERAGE('Dir BA - OGV2'!C32:E32,'Dir BA - OGV2'!J32:L32,'Dir BA - OGV2'!Q32:S32)+AVERAGE('Dir BA - OGV1'!C32:E32,'Dir BA - OGV1'!J32:L32,'Dir BA - OGV1'!Q32:S32),0)</f>
        <v>5</v>
      </c>
      <c r="F35" s="231">
        <f t="shared" si="0"/>
        <v>196.5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40.5</v>
      </c>
      <c r="C36" s="115">
        <f>IFERROR(AVERAGE('Dir BA - Car &amp; LGV'!C33:E33,'Dir BA - Car &amp; LGV'!J33:L33,'Dir BA - Car &amp; LGV'!Q33:S33),0)</f>
        <v>74</v>
      </c>
      <c r="D36" s="115">
        <f>IFERROR(AVERAGE('Dir AB - OGV2'!C33:E33,'Dir AB - OGV2'!J33:L33,'Dir AB - OGV2'!Q33:S33)+AVERAGE('Dir AB - OGV1'!C33:E33,'Dir AB - OGV1'!J33:L33,'Dir AB - OGV1'!Q33:S33),0)</f>
        <v>13.5</v>
      </c>
      <c r="E36" s="115">
        <f>IFERROR(AVERAGE('Dir BA - OGV2'!C33:E33,'Dir BA - OGV2'!J33:L33,'Dir BA - OGV2'!Q33:S33)+AVERAGE('Dir BA - OGV1'!C33:E33,'Dir BA - OGV1'!J33:L33,'Dir BA - OGV1'!Q33:S33),0)</f>
        <v>11</v>
      </c>
      <c r="F36" s="116">
        <f t="shared" si="0"/>
        <v>139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0.29166666666666702</v>
      </c>
      <c r="C43" s="371">
        <f>K13</f>
        <v>0.33333366666666703</v>
      </c>
      <c r="D43" s="373">
        <f>I13</f>
        <v>761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651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0.70833333333333304</v>
      </c>
      <c r="C47" s="68">
        <f>K15</f>
        <v>0.75000033333333305</v>
      </c>
      <c r="D47" s="63">
        <f>I15</f>
        <v>857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0.17927318825269384</v>
      </c>
      <c r="C53" s="375">
        <f>IFERROR((SUM('Dir BA - OGV1'!B38:V38)+SUM('Dir BA - OGV2'!B38:V38))/SUM('Dir BA - All Vehicles'!B38:V38),0)</f>
        <v>0.11013356429776178</v>
      </c>
      <c r="D53" s="381">
        <f>IFERROR((SUM('Dir AB - OGV1'!B38:V38)+SUM('Dir AB - OGV2'!B38:V38)+SUM('Dir BA - OGV2'!B38:V38)+SUM('Dir BA - OGV1'!B38:V38))/(SUM('Dir AB - All Vehicles'!B38:V38)+SUM('Dir BA - All Vehicles'!B38:V38)),0)</f>
        <v>0.14216154053194352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5.4808171400099652E-4</v>
      </c>
      <c r="D61" s="84">
        <f>IFERROR('Dir BA - Speeds'!R9,0)</f>
        <v>1.2879405830077705E-4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6.1285500747384151E-3</v>
      </c>
      <c r="D62" s="88">
        <f>IFERROR('Dir BA - Speeds'!R10,0)</f>
        <v>7.7276434980466234E-4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9.8654708520179366E-3</v>
      </c>
      <c r="D63" s="88">
        <f>IFERROR('Dir BA - Speeds'!R11,0)</f>
        <v>2.6617438715493924E-3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1.6890881913303436E-2</v>
      </c>
      <c r="D64" s="88">
        <f>IFERROR('Dir BA - Speeds'!R12,0)</f>
        <v>7.3841926759112171E-3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2.5112107623318385E-2</v>
      </c>
      <c r="D65" s="88">
        <f>IFERROR('Dir BA - Speeds'!R13,0)</f>
        <v>1.7344266517837978E-2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5.331340308918784E-2</v>
      </c>
      <c r="D66" s="88">
        <f>IFERROR('Dir BA - Speeds'!R14,0)</f>
        <v>8.483235306744516E-2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0.20587942202291978</v>
      </c>
      <c r="D67" s="88">
        <f>IFERROR('Dir BA - Speeds'!R15,0)</f>
        <v>0.34315030266603697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0.50553064275037374</v>
      </c>
      <c r="D68" s="88">
        <f>IFERROR('Dir BA - Speeds'!R16,0)</f>
        <v>0.68986390761172878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0.78271051320378682</v>
      </c>
      <c r="D69" s="88">
        <f>IFERROR('Dir BA - Speeds'!R17,0)</f>
        <v>0.89885373288112302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0.93059292476332844</v>
      </c>
      <c r="D70" s="88">
        <f>IFERROR('Dir BA - Speeds'!R18,0)</f>
        <v>0.9700768471214527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0.97777777777777786</v>
      </c>
      <c r="D71" s="88">
        <f>IFERROR('Dir BA - Speeds'!R19,0)</f>
        <v>0.98961061263040384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0.99113104135525665</v>
      </c>
      <c r="D72" s="88">
        <f>IFERROR('Dir BA - Speeds'!R20,0)</f>
        <v>0.99532048254840499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0.9957149975087195</v>
      </c>
      <c r="D73" s="88">
        <f>IFERROR('Dir BA - Speeds'!R21,0)</f>
        <v>0.9973811874812174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0.99775784753363228</v>
      </c>
      <c r="D74" s="88">
        <f>IFERROR('Dir BA - Speeds'!R22,0)</f>
        <v>0.99811102047825517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0.99900348779272541</v>
      </c>
      <c r="D75" s="88">
        <f>IFERROR('Dir BA - Speeds'!R23,0)</f>
        <v>0.99888378482805984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0.99955156950672641</v>
      </c>
      <c r="D76" s="88">
        <f>IFERROR('Dir BA - Speeds'!R24,0)</f>
        <v>0.99927016700296212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0.99960139511709012</v>
      </c>
      <c r="D77" s="88">
        <f>IFERROR('Dir BA - Speeds'!R25,0)</f>
        <v>0.99952775511956371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0.99990034877927247</v>
      </c>
      <c r="D78" s="88">
        <f>IFERROR('Dir BA - Speeds'!R26,0)</f>
        <v>0.99965654917786451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0.99999999999999989</v>
      </c>
      <c r="D79" s="88">
        <f>IFERROR('Dir BA - Speeds'!R27,0)</f>
        <v>0.99999999999999989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0.99999999999999989</v>
      </c>
      <c r="D80" s="92">
        <f>IFERROR('Dir BA - Speeds'!R28,0)</f>
        <v>0.99999999999999989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40.014947683109121</v>
      </c>
      <c r="C84" s="96">
        <f>IFERROR('Dir AB - Speeds'!I35,0)</f>
        <v>47.275101078167111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37.535847679560383</v>
      </c>
      <c r="C85" s="94">
        <f>IFERROR('Dir BA - Speeds'!I35,0)</f>
        <v>43.831193508627777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A403 Severn Road</v>
      </c>
    </row>
    <row r="5" spans="1:34" x14ac:dyDescent="0.2">
      <c r="A5" s="14" t="s">
        <v>100</v>
      </c>
      <c r="B5" s="233" t="str">
        <f>'Front Cover'!D33</f>
        <v>Severn Road (S)</v>
      </c>
      <c r="C5" s="233"/>
      <c r="D5" s="43" t="s">
        <v>2</v>
      </c>
      <c r="E5" s="233" t="str">
        <f>'Front Cover'!H33</f>
        <v>Central Avenue (N)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23</v>
      </c>
      <c r="G10" s="15">
        <v>17</v>
      </c>
      <c r="H10" s="15">
        <v>23</v>
      </c>
      <c r="I10" s="15">
        <v>27</v>
      </c>
      <c r="J10" s="15">
        <v>21</v>
      </c>
      <c r="K10" s="16">
        <v>31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26</v>
      </c>
      <c r="X10" s="40">
        <f>IFERROR(AVERAGE(I10:M10,B10:F10,P10:T10),0)</f>
        <v>25.5</v>
      </c>
      <c r="Y10" s="47">
        <f>IFERROR(AVERAGE(B10:V10),0)</f>
        <v>23.666666666666668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1082</v>
      </c>
      <c r="AF10" s="304">
        <f t="shared" si="1"/>
        <v>3731</v>
      </c>
      <c r="AG10" s="304">
        <f t="shared" si="1"/>
        <v>1847</v>
      </c>
      <c r="AH10" s="304">
        <f t="shared" si="1"/>
        <v>1611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11</v>
      </c>
      <c r="G11" s="16">
        <v>21</v>
      </c>
      <c r="H11" s="16">
        <v>13</v>
      </c>
      <c r="I11" s="16">
        <v>14</v>
      </c>
      <c r="J11" s="16">
        <v>17</v>
      </c>
      <c r="K11" s="16">
        <v>13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15</v>
      </c>
      <c r="X11" s="40">
        <f t="shared" ref="X11:X33" si="3">IFERROR(AVERAGE(I11:M11,B11:F11,P11:T11),0)</f>
        <v>13.75</v>
      </c>
      <c r="Y11" s="48">
        <f t="shared" ref="Y11:Y33" si="4">IFERROR(AVERAGE(B11:V11),0)</f>
        <v>14.833333333333334</v>
      </c>
      <c r="AA11" s="303" t="s">
        <v>128</v>
      </c>
      <c r="AB11" s="304">
        <f>I38</f>
        <v>3439</v>
      </c>
      <c r="AC11" s="304">
        <f t="shared" ref="AC11:AH11" si="5">J38</f>
        <v>3687</v>
      </c>
      <c r="AD11" s="304">
        <f t="shared" si="5"/>
        <v>141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20</v>
      </c>
      <c r="G12" s="16">
        <v>12</v>
      </c>
      <c r="H12" s="16">
        <v>25</v>
      </c>
      <c r="I12" s="16">
        <v>17</v>
      </c>
      <c r="J12" s="16">
        <v>32</v>
      </c>
      <c r="K12" s="16">
        <v>25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28.5</v>
      </c>
      <c r="X12" s="40">
        <f t="shared" si="3"/>
        <v>23.5</v>
      </c>
      <c r="Y12" s="48">
        <f t="shared" si="4"/>
        <v>21.833333333333332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26</v>
      </c>
      <c r="G13" s="16">
        <v>32</v>
      </c>
      <c r="H13" s="16">
        <v>15</v>
      </c>
      <c r="I13" s="16">
        <v>24</v>
      </c>
      <c r="J13" s="16">
        <v>30</v>
      </c>
      <c r="K13" s="16">
        <v>28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29</v>
      </c>
      <c r="X13" s="40">
        <f t="shared" si="3"/>
        <v>27</v>
      </c>
      <c r="Y13" s="48">
        <f t="shared" si="4"/>
        <v>25.833333333333332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57</v>
      </c>
      <c r="AF13" s="304">
        <f>'Dir AB - OGV1'!F38</f>
        <v>345</v>
      </c>
      <c r="AG13" s="304">
        <f>'Dir AB - OGV1'!G38</f>
        <v>134</v>
      </c>
      <c r="AH13" s="304">
        <f>'Dir AB - OGV1'!H38</f>
        <v>49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37</v>
      </c>
      <c r="G14" s="16">
        <v>14</v>
      </c>
      <c r="H14" s="16">
        <v>18</v>
      </c>
      <c r="I14" s="16">
        <v>45</v>
      </c>
      <c r="J14" s="16">
        <v>41</v>
      </c>
      <c r="K14" s="16">
        <v>44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42.5</v>
      </c>
      <c r="X14" s="40">
        <f t="shared" si="3"/>
        <v>41.75</v>
      </c>
      <c r="Y14" s="48">
        <f t="shared" si="4"/>
        <v>33.166666666666664</v>
      </c>
      <c r="AA14" s="303" t="s">
        <v>53</v>
      </c>
      <c r="AB14" s="304">
        <f>'Dir AB - OGV1'!I38</f>
        <v>330</v>
      </c>
      <c r="AC14" s="304">
        <f>'Dir AB - OGV1'!J38</f>
        <v>331</v>
      </c>
      <c r="AD14" s="304">
        <f>'Dir AB - OGV1'!K38</f>
        <v>14</v>
      </c>
      <c r="AE14" s="304">
        <f>'Dir AB - OGV1'!L38</f>
        <v>0</v>
      </c>
      <c r="AF14" s="304">
        <f>'Dir AB - OGV1'!M38</f>
        <v>0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148</v>
      </c>
      <c r="G15" s="16">
        <v>81</v>
      </c>
      <c r="H15" s="16">
        <v>43</v>
      </c>
      <c r="I15" s="16">
        <v>162</v>
      </c>
      <c r="J15" s="16">
        <v>186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186</v>
      </c>
      <c r="X15" s="40">
        <f t="shared" si="3"/>
        <v>165.33333333333334</v>
      </c>
      <c r="Y15" s="48">
        <f t="shared" si="4"/>
        <v>124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184</v>
      </c>
      <c r="G16" s="16">
        <v>90</v>
      </c>
      <c r="H16" s="16">
        <v>62</v>
      </c>
      <c r="I16" s="16">
        <v>197</v>
      </c>
      <c r="J16" s="16">
        <v>222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222</v>
      </c>
      <c r="X16" s="40">
        <f t="shared" si="3"/>
        <v>201</v>
      </c>
      <c r="Y16" s="48">
        <f t="shared" si="4"/>
        <v>151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116</v>
      </c>
      <c r="AF16" s="304">
        <f>'Dir AB - OGV2'!F38</f>
        <v>542</v>
      </c>
      <c r="AG16" s="304">
        <f>'Dir AB - OGV2'!G38</f>
        <v>245</v>
      </c>
      <c r="AH16" s="304">
        <f>'Dir AB - OGV2'!H38</f>
        <v>184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233</v>
      </c>
      <c r="G17" s="16">
        <v>51</v>
      </c>
      <c r="H17" s="16">
        <v>45</v>
      </c>
      <c r="I17" s="16">
        <v>236</v>
      </c>
      <c r="J17" s="16">
        <v>258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258</v>
      </c>
      <c r="X17" s="40">
        <f t="shared" si="3"/>
        <v>242.33333333333334</v>
      </c>
      <c r="Y17" s="48">
        <f t="shared" si="4"/>
        <v>164.6</v>
      </c>
      <c r="AA17" s="303" t="s">
        <v>52</v>
      </c>
      <c r="AB17" s="304">
        <f>'Dir AB - OGV2'!I38</f>
        <v>493</v>
      </c>
      <c r="AC17" s="304">
        <f>'Dir AB - OGV2'!J38</f>
        <v>518</v>
      </c>
      <c r="AD17" s="304">
        <f>'Dir AB - OGV2'!K38</f>
        <v>36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211</v>
      </c>
      <c r="G18" s="16">
        <v>68</v>
      </c>
      <c r="H18" s="16">
        <v>45</v>
      </c>
      <c r="I18" s="16">
        <v>198</v>
      </c>
      <c r="J18" s="16">
        <v>214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214</v>
      </c>
      <c r="X18" s="40">
        <f t="shared" si="3"/>
        <v>207.66666666666666</v>
      </c>
      <c r="Y18" s="48">
        <f t="shared" si="4"/>
        <v>147.19999999999999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156</v>
      </c>
      <c r="G19" s="16">
        <v>110</v>
      </c>
      <c r="H19" s="16">
        <v>54</v>
      </c>
      <c r="I19" s="16">
        <v>160</v>
      </c>
      <c r="J19" s="16">
        <v>151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151</v>
      </c>
      <c r="X19" s="40">
        <f t="shared" si="3"/>
        <v>155.66666666666666</v>
      </c>
      <c r="Y19" s="48">
        <f t="shared" si="4"/>
        <v>126.2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136</v>
      </c>
      <c r="G20" s="16">
        <v>119</v>
      </c>
      <c r="H20" s="16">
        <v>91</v>
      </c>
      <c r="I20" s="16">
        <v>117</v>
      </c>
      <c r="J20" s="16">
        <v>105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105</v>
      </c>
      <c r="X20" s="40">
        <f t="shared" si="3"/>
        <v>119.33333333333333</v>
      </c>
      <c r="Y20" s="48">
        <f t="shared" si="4"/>
        <v>113.6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171</v>
      </c>
      <c r="G21" s="16">
        <v>122</v>
      </c>
      <c r="H21" s="16">
        <v>96</v>
      </c>
      <c r="I21" s="16">
        <v>147</v>
      </c>
      <c r="J21" s="16">
        <v>119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119</v>
      </c>
      <c r="X21" s="40">
        <f t="shared" si="3"/>
        <v>145.66666666666666</v>
      </c>
      <c r="Y21" s="48">
        <f t="shared" si="4"/>
        <v>131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187</v>
      </c>
      <c r="G22" s="16">
        <v>160</v>
      </c>
      <c r="H22" s="16">
        <v>110</v>
      </c>
      <c r="I22" s="16">
        <v>149</v>
      </c>
      <c r="J22" s="16">
        <v>152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152</v>
      </c>
      <c r="X22" s="40">
        <f t="shared" si="3"/>
        <v>162.66666666666666</v>
      </c>
      <c r="Y22" s="48">
        <f t="shared" si="4"/>
        <v>151.6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220</v>
      </c>
      <c r="G23" s="16">
        <v>129</v>
      </c>
      <c r="H23" s="16">
        <v>123</v>
      </c>
      <c r="I23" s="16">
        <v>200</v>
      </c>
      <c r="J23" s="16">
        <v>197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197</v>
      </c>
      <c r="X23" s="40">
        <f t="shared" si="3"/>
        <v>205.66666666666666</v>
      </c>
      <c r="Y23" s="48">
        <f t="shared" si="4"/>
        <v>173.8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247</v>
      </c>
      <c r="G24" s="16">
        <v>122</v>
      </c>
      <c r="H24" s="16">
        <v>143</v>
      </c>
      <c r="I24" s="16">
        <v>239</v>
      </c>
      <c r="J24" s="16">
        <v>228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228</v>
      </c>
      <c r="X24" s="40">
        <f t="shared" si="3"/>
        <v>238</v>
      </c>
      <c r="Y24" s="48">
        <f t="shared" si="4"/>
        <v>195.8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284</v>
      </c>
      <c r="G25" s="16">
        <v>117</v>
      </c>
      <c r="H25" s="16">
        <v>134</v>
      </c>
      <c r="I25" s="16">
        <v>183</v>
      </c>
      <c r="J25" s="16">
        <v>254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254</v>
      </c>
      <c r="X25" s="40">
        <f t="shared" si="3"/>
        <v>240.33333333333334</v>
      </c>
      <c r="Y25" s="48">
        <f t="shared" si="4"/>
        <v>194.4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407</v>
      </c>
      <c r="G26" s="16">
        <v>113</v>
      </c>
      <c r="H26" s="16">
        <v>113</v>
      </c>
      <c r="I26" s="16">
        <v>364</v>
      </c>
      <c r="J26" s="16">
        <v>374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374</v>
      </c>
      <c r="X26" s="40">
        <f t="shared" si="3"/>
        <v>381.66666666666669</v>
      </c>
      <c r="Y26" s="48">
        <f t="shared" si="4"/>
        <v>274.2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462</v>
      </c>
      <c r="F27" s="16">
        <v>424</v>
      </c>
      <c r="G27" s="16">
        <v>131</v>
      </c>
      <c r="H27" s="16">
        <v>121</v>
      </c>
      <c r="I27" s="16">
        <v>400</v>
      </c>
      <c r="J27" s="16">
        <v>416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439</v>
      </c>
      <c r="X27" s="40">
        <f t="shared" si="3"/>
        <v>425.5</v>
      </c>
      <c r="Y27" s="48">
        <f t="shared" si="4"/>
        <v>325.66666666666669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232</v>
      </c>
      <c r="F28" s="16">
        <v>205</v>
      </c>
      <c r="G28" s="16">
        <v>93</v>
      </c>
      <c r="H28" s="16">
        <v>86</v>
      </c>
      <c r="I28" s="16">
        <v>208</v>
      </c>
      <c r="J28" s="16">
        <v>235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233.5</v>
      </c>
      <c r="X28" s="40">
        <f t="shared" si="3"/>
        <v>220</v>
      </c>
      <c r="Y28" s="48">
        <f t="shared" si="4"/>
        <v>176.5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114</v>
      </c>
      <c r="F29" s="16">
        <v>134</v>
      </c>
      <c r="G29" s="16">
        <v>85</v>
      </c>
      <c r="H29" s="16">
        <v>72</v>
      </c>
      <c r="I29" s="16">
        <v>104</v>
      </c>
      <c r="J29" s="16">
        <v>126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120</v>
      </c>
      <c r="X29" s="40">
        <f t="shared" si="3"/>
        <v>119.5</v>
      </c>
      <c r="Y29" s="48">
        <f t="shared" si="4"/>
        <v>105.83333333333333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70</v>
      </c>
      <c r="F30" s="16">
        <v>72</v>
      </c>
      <c r="G30" s="16">
        <v>48</v>
      </c>
      <c r="H30" s="16">
        <v>40</v>
      </c>
      <c r="I30" s="16">
        <v>62</v>
      </c>
      <c r="J30" s="16">
        <v>71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70.5</v>
      </c>
      <c r="X30" s="40">
        <f t="shared" si="3"/>
        <v>68.75</v>
      </c>
      <c r="Y30" s="48">
        <f t="shared" si="4"/>
        <v>60.5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102</v>
      </c>
      <c r="F31" s="16">
        <v>88</v>
      </c>
      <c r="G31" s="16">
        <v>55</v>
      </c>
      <c r="H31" s="16">
        <v>52</v>
      </c>
      <c r="I31" s="16">
        <v>89</v>
      </c>
      <c r="J31" s="16">
        <v>101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101.5</v>
      </c>
      <c r="X31" s="40">
        <f t="shared" si="3"/>
        <v>95</v>
      </c>
      <c r="Y31" s="48">
        <f t="shared" si="4"/>
        <v>81.166666666666671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69</v>
      </c>
      <c r="F32" s="16">
        <v>74</v>
      </c>
      <c r="G32" s="16">
        <v>37</v>
      </c>
      <c r="H32" s="16">
        <v>51</v>
      </c>
      <c r="I32" s="16">
        <v>62</v>
      </c>
      <c r="J32" s="16">
        <v>89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79</v>
      </c>
      <c r="X32" s="40">
        <f t="shared" si="3"/>
        <v>73.5</v>
      </c>
      <c r="Y32" s="48">
        <f t="shared" si="4"/>
        <v>63.666666666666664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33</v>
      </c>
      <c r="F33" s="17">
        <v>33</v>
      </c>
      <c r="G33" s="17">
        <v>20</v>
      </c>
      <c r="H33" s="17">
        <v>36</v>
      </c>
      <c r="I33" s="17">
        <v>35</v>
      </c>
      <c r="J33" s="17">
        <v>48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40.5</v>
      </c>
      <c r="X33" s="7">
        <f t="shared" si="3"/>
        <v>37.25</v>
      </c>
      <c r="Y33" s="49">
        <f t="shared" si="4"/>
        <v>34.166666666666664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694</v>
      </c>
      <c r="F35" s="8">
        <f t="shared" si="7"/>
        <v>2881</v>
      </c>
      <c r="G35" s="8">
        <f t="shared" si="7"/>
        <v>1335</v>
      </c>
      <c r="H35" s="8">
        <f t="shared" si="7"/>
        <v>1161</v>
      </c>
      <c r="I35" s="8">
        <f t="shared" si="7"/>
        <v>2601</v>
      </c>
      <c r="J35" s="8">
        <f t="shared" si="7"/>
        <v>2703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2724.5</v>
      </c>
      <c r="X35" s="9">
        <f t="shared" si="7"/>
        <v>2744.5</v>
      </c>
      <c r="Y35" s="50">
        <f t="shared" si="7"/>
        <v>2174.5666666666666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980</v>
      </c>
      <c r="F36" s="10">
        <f t="shared" si="9"/>
        <v>3359</v>
      </c>
      <c r="G36" s="10">
        <f t="shared" si="9"/>
        <v>1613</v>
      </c>
      <c r="H36" s="10">
        <f t="shared" si="9"/>
        <v>1387</v>
      </c>
      <c r="I36" s="10">
        <f t="shared" si="9"/>
        <v>3053</v>
      </c>
      <c r="J36" s="10">
        <f t="shared" si="9"/>
        <v>3223</v>
      </c>
      <c r="K36" s="10">
        <f t="shared" si="9"/>
        <v>0</v>
      </c>
      <c r="L36" s="10">
        <f t="shared" si="9"/>
        <v>0</v>
      </c>
      <c r="M36" s="10">
        <f t="shared" si="9"/>
        <v>0</v>
      </c>
      <c r="N36" s="10">
        <f t="shared" si="9"/>
        <v>0</v>
      </c>
      <c r="O36" s="10">
        <f t="shared" si="9"/>
        <v>0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3238.5</v>
      </c>
      <c r="X36" s="11">
        <f t="shared" si="9"/>
        <v>3228.75</v>
      </c>
      <c r="Y36" s="51">
        <f t="shared" si="9"/>
        <v>2573.0666666666666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1082</v>
      </c>
      <c r="F37" s="10">
        <f t="shared" si="11"/>
        <v>3466</v>
      </c>
      <c r="G37" s="10">
        <f t="shared" si="11"/>
        <v>1670</v>
      </c>
      <c r="H37" s="10">
        <f t="shared" si="11"/>
        <v>1474</v>
      </c>
      <c r="I37" s="10">
        <f t="shared" si="11"/>
        <v>3150</v>
      </c>
      <c r="J37" s="10">
        <f t="shared" si="11"/>
        <v>3360</v>
      </c>
      <c r="K37" s="10">
        <f t="shared" si="11"/>
        <v>0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3358</v>
      </c>
      <c r="X37" s="11">
        <f t="shared" si="11"/>
        <v>3339.5</v>
      </c>
      <c r="Y37" s="51">
        <f t="shared" si="11"/>
        <v>2670.8999999999996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1082</v>
      </c>
      <c r="F38" s="10">
        <f t="shared" si="13"/>
        <v>3731</v>
      </c>
      <c r="G38" s="10">
        <f t="shared" si="13"/>
        <v>1847</v>
      </c>
      <c r="H38" s="10">
        <f t="shared" si="13"/>
        <v>1611</v>
      </c>
      <c r="I38" s="10">
        <f t="shared" si="13"/>
        <v>3439</v>
      </c>
      <c r="J38" s="10">
        <f t="shared" si="13"/>
        <v>3687</v>
      </c>
      <c r="K38" s="10">
        <f t="shared" si="13"/>
        <v>141</v>
      </c>
      <c r="L38" s="10">
        <f t="shared" si="13"/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3685</v>
      </c>
      <c r="X38" s="11">
        <f t="shared" si="13"/>
        <v>3636.3333333333335</v>
      </c>
      <c r="Y38" s="51">
        <f t="shared" si="13"/>
        <v>2914.2333333333327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600</v>
      </c>
      <c r="G39" s="10">
        <f t="shared" si="15"/>
        <v>229</v>
      </c>
      <c r="H39" s="10">
        <f t="shared" si="15"/>
        <v>144</v>
      </c>
      <c r="I39" s="10">
        <f t="shared" si="15"/>
        <v>594</v>
      </c>
      <c r="J39" s="10">
        <f t="shared" si="15"/>
        <v>623</v>
      </c>
      <c r="K39" s="10">
        <f t="shared" si="15"/>
        <v>0</v>
      </c>
      <c r="L39" s="10">
        <f t="shared" si="15"/>
        <v>0</v>
      </c>
      <c r="M39" s="10">
        <f t="shared" si="15"/>
        <v>0</v>
      </c>
      <c r="N39" s="10">
        <f t="shared" si="15"/>
        <v>0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623</v>
      </c>
      <c r="X39" s="11">
        <f t="shared" si="15"/>
        <v>605.66666666666663</v>
      </c>
      <c r="Y39" s="51">
        <f t="shared" si="15"/>
        <v>437.99999999999994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694</v>
      </c>
      <c r="F40" s="12">
        <f t="shared" si="17"/>
        <v>1036</v>
      </c>
      <c r="G40" s="12">
        <f t="shared" si="17"/>
        <v>337</v>
      </c>
      <c r="H40" s="12">
        <f t="shared" si="17"/>
        <v>320</v>
      </c>
      <c r="I40" s="12">
        <f t="shared" si="17"/>
        <v>972</v>
      </c>
      <c r="J40" s="12">
        <f t="shared" si="17"/>
        <v>1025</v>
      </c>
      <c r="K40" s="12">
        <f t="shared" si="17"/>
        <v>0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1046.5</v>
      </c>
      <c r="X40" s="13">
        <f t="shared" si="17"/>
        <v>1027.1666666666667</v>
      </c>
      <c r="Y40" s="52">
        <f t="shared" si="17"/>
        <v>776.36666666666667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Cover'!D33</f>
        <v>Severn Road (S)</v>
      </c>
      <c r="C5" s="233"/>
      <c r="D5" s="43" t="s">
        <v>2</v>
      </c>
      <c r="E5" s="233" t="str">
        <f>'Front Cover'!H33</f>
        <v>Central Avenue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1</v>
      </c>
      <c r="H10" s="15">
        <v>0</v>
      </c>
      <c r="I10" s="15">
        <v>0</v>
      </c>
      <c r="J10" s="15">
        <v>1</v>
      </c>
      <c r="K10" s="16">
        <v>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0.5</v>
      </c>
      <c r="Y10" s="47">
        <f>IFERROR(AVERAGE(B10:V10),0)</f>
        <v>0.5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</v>
      </c>
      <c r="G11" s="16">
        <v>1</v>
      </c>
      <c r="H11" s="16">
        <v>0</v>
      </c>
      <c r="I11" s="16">
        <v>1</v>
      </c>
      <c r="J11" s="16">
        <v>0</v>
      </c>
      <c r="K11" s="16">
        <v>1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0.5</v>
      </c>
      <c r="X11" s="40">
        <f t="shared" ref="X11:X33" si="2">IFERROR(AVERAGE(I11:M11,B11:F11,P11:T11),0)</f>
        <v>0.75</v>
      </c>
      <c r="Y11" s="48">
        <f t="shared" ref="Y11:Y33" si="3">IFERROR(AVERAGE(B11:V11),0)</f>
        <v>0.66666666666666663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4</v>
      </c>
      <c r="G12" s="16">
        <v>1</v>
      </c>
      <c r="H12" s="16">
        <v>0</v>
      </c>
      <c r="I12" s="16">
        <v>3</v>
      </c>
      <c r="J12" s="16">
        <v>6</v>
      </c>
      <c r="K12" s="16">
        <v>3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4.5</v>
      </c>
      <c r="X12" s="40">
        <f t="shared" si="2"/>
        <v>4</v>
      </c>
      <c r="Y12" s="48">
        <f t="shared" si="3"/>
        <v>2.8333333333333335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6</v>
      </c>
      <c r="G13" s="16">
        <v>2</v>
      </c>
      <c r="H13" s="16">
        <v>0</v>
      </c>
      <c r="I13" s="16">
        <v>0</v>
      </c>
      <c r="J13" s="16">
        <v>3</v>
      </c>
      <c r="K13" s="16">
        <v>3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3</v>
      </c>
      <c r="X13" s="40">
        <f t="shared" si="2"/>
        <v>3</v>
      </c>
      <c r="Y13" s="48">
        <f t="shared" si="3"/>
        <v>2.3333333333333335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5</v>
      </c>
      <c r="G14" s="16">
        <v>5</v>
      </c>
      <c r="H14" s="16">
        <v>2</v>
      </c>
      <c r="I14" s="16">
        <v>4</v>
      </c>
      <c r="J14" s="16">
        <v>9</v>
      </c>
      <c r="K14" s="16">
        <v>6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7.5</v>
      </c>
      <c r="X14" s="40">
        <f t="shared" si="2"/>
        <v>6</v>
      </c>
      <c r="Y14" s="48">
        <f t="shared" si="3"/>
        <v>5.166666666666667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9</v>
      </c>
      <c r="G15" s="16">
        <v>3</v>
      </c>
      <c r="H15" s="16">
        <v>1</v>
      </c>
      <c r="I15" s="16">
        <v>12</v>
      </c>
      <c r="J15" s="16">
        <v>10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10</v>
      </c>
      <c r="X15" s="40">
        <f t="shared" si="2"/>
        <v>10.333333333333334</v>
      </c>
      <c r="Y15" s="48">
        <f t="shared" si="3"/>
        <v>7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31</v>
      </c>
      <c r="G16" s="16">
        <v>20</v>
      </c>
      <c r="H16" s="16">
        <v>3</v>
      </c>
      <c r="I16" s="16">
        <v>22</v>
      </c>
      <c r="J16" s="16">
        <v>26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26</v>
      </c>
      <c r="X16" s="40">
        <f t="shared" si="2"/>
        <v>26.333333333333332</v>
      </c>
      <c r="Y16" s="48">
        <f t="shared" si="3"/>
        <v>20.399999999999999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18</v>
      </c>
      <c r="G17" s="16">
        <v>7</v>
      </c>
      <c r="H17" s="16">
        <v>3</v>
      </c>
      <c r="I17" s="16">
        <v>29</v>
      </c>
      <c r="J17" s="16">
        <v>20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20</v>
      </c>
      <c r="X17" s="40">
        <f t="shared" si="2"/>
        <v>22.333333333333332</v>
      </c>
      <c r="Y17" s="48">
        <f t="shared" si="3"/>
        <v>15.4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28</v>
      </c>
      <c r="G18" s="16">
        <v>15</v>
      </c>
      <c r="H18" s="16">
        <v>0</v>
      </c>
      <c r="I18" s="16">
        <v>22</v>
      </c>
      <c r="J18" s="16">
        <v>24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24</v>
      </c>
      <c r="X18" s="40">
        <f t="shared" si="2"/>
        <v>24.666666666666668</v>
      </c>
      <c r="Y18" s="48">
        <f t="shared" si="3"/>
        <v>17.8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28</v>
      </c>
      <c r="G19" s="16">
        <v>13</v>
      </c>
      <c r="H19" s="16">
        <v>5</v>
      </c>
      <c r="I19" s="16">
        <v>33</v>
      </c>
      <c r="J19" s="16">
        <v>23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23</v>
      </c>
      <c r="X19" s="40">
        <f t="shared" si="2"/>
        <v>28</v>
      </c>
      <c r="Y19" s="48">
        <f t="shared" si="3"/>
        <v>20.399999999999999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21</v>
      </c>
      <c r="G20" s="16">
        <v>10</v>
      </c>
      <c r="H20" s="16">
        <v>3</v>
      </c>
      <c r="I20" s="16">
        <v>17</v>
      </c>
      <c r="J20" s="16">
        <v>27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27</v>
      </c>
      <c r="X20" s="40">
        <f t="shared" si="2"/>
        <v>21.666666666666668</v>
      </c>
      <c r="Y20" s="48">
        <f t="shared" si="3"/>
        <v>15.6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31</v>
      </c>
      <c r="G21" s="16">
        <v>11</v>
      </c>
      <c r="H21" s="16">
        <v>3</v>
      </c>
      <c r="I21" s="16">
        <v>26</v>
      </c>
      <c r="J21" s="16">
        <v>25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25</v>
      </c>
      <c r="X21" s="40">
        <f t="shared" si="2"/>
        <v>27.333333333333332</v>
      </c>
      <c r="Y21" s="48">
        <f t="shared" si="3"/>
        <v>19.2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31</v>
      </c>
      <c r="G22" s="16">
        <v>11</v>
      </c>
      <c r="H22" s="16">
        <v>3</v>
      </c>
      <c r="I22" s="16">
        <v>22</v>
      </c>
      <c r="J22" s="16">
        <v>19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19</v>
      </c>
      <c r="X22" s="40">
        <f t="shared" si="2"/>
        <v>24</v>
      </c>
      <c r="Y22" s="48">
        <f t="shared" si="3"/>
        <v>17.2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18</v>
      </c>
      <c r="G23" s="16">
        <v>6</v>
      </c>
      <c r="H23" s="16">
        <v>4</v>
      </c>
      <c r="I23" s="16">
        <v>19</v>
      </c>
      <c r="J23" s="16">
        <v>19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19</v>
      </c>
      <c r="X23" s="40">
        <f t="shared" si="2"/>
        <v>18.666666666666668</v>
      </c>
      <c r="Y23" s="48">
        <f t="shared" si="3"/>
        <v>13.2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21</v>
      </c>
      <c r="G24" s="16">
        <v>3</v>
      </c>
      <c r="H24" s="16">
        <v>5</v>
      </c>
      <c r="I24" s="16">
        <v>17</v>
      </c>
      <c r="J24" s="16">
        <v>29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29</v>
      </c>
      <c r="X24" s="40">
        <f t="shared" si="2"/>
        <v>22.333333333333332</v>
      </c>
      <c r="Y24" s="48">
        <f t="shared" si="3"/>
        <v>15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22</v>
      </c>
      <c r="G25" s="16">
        <v>2</v>
      </c>
      <c r="H25" s="16">
        <v>3</v>
      </c>
      <c r="I25" s="16">
        <v>33</v>
      </c>
      <c r="J25" s="16">
        <v>25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25</v>
      </c>
      <c r="X25" s="40">
        <f t="shared" si="2"/>
        <v>26.666666666666668</v>
      </c>
      <c r="Y25" s="48">
        <f t="shared" si="3"/>
        <v>17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31</v>
      </c>
      <c r="G26" s="16">
        <v>12</v>
      </c>
      <c r="H26" s="16">
        <v>5</v>
      </c>
      <c r="I26" s="16">
        <v>19</v>
      </c>
      <c r="J26" s="16">
        <v>28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28</v>
      </c>
      <c r="X26" s="40">
        <f t="shared" si="2"/>
        <v>26</v>
      </c>
      <c r="Y26" s="48">
        <f t="shared" si="3"/>
        <v>19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22</v>
      </c>
      <c r="F27" s="16">
        <v>17</v>
      </c>
      <c r="G27" s="16">
        <v>4</v>
      </c>
      <c r="H27" s="16">
        <v>3</v>
      </c>
      <c r="I27" s="16">
        <v>14</v>
      </c>
      <c r="J27" s="16">
        <v>17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19.5</v>
      </c>
      <c r="X27" s="40">
        <f t="shared" si="2"/>
        <v>17.5</v>
      </c>
      <c r="Y27" s="48">
        <f t="shared" si="3"/>
        <v>12.833333333333334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10</v>
      </c>
      <c r="F28" s="16">
        <v>7</v>
      </c>
      <c r="G28" s="16">
        <v>3</v>
      </c>
      <c r="H28" s="16">
        <v>4</v>
      </c>
      <c r="I28" s="16">
        <v>18</v>
      </c>
      <c r="J28" s="16">
        <v>10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10</v>
      </c>
      <c r="X28" s="40">
        <f t="shared" si="2"/>
        <v>11.25</v>
      </c>
      <c r="Y28" s="48">
        <f t="shared" si="3"/>
        <v>8.6666666666666661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8</v>
      </c>
      <c r="F29" s="16">
        <v>2</v>
      </c>
      <c r="G29" s="16">
        <v>1</v>
      </c>
      <c r="H29" s="16">
        <v>1</v>
      </c>
      <c r="I29" s="16">
        <v>8</v>
      </c>
      <c r="J29" s="16">
        <v>4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6</v>
      </c>
      <c r="X29" s="40">
        <f t="shared" si="2"/>
        <v>5.5</v>
      </c>
      <c r="Y29" s="48">
        <f t="shared" si="3"/>
        <v>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6</v>
      </c>
      <c r="F30" s="16">
        <v>3</v>
      </c>
      <c r="G30" s="16">
        <v>2</v>
      </c>
      <c r="H30" s="16">
        <v>1</v>
      </c>
      <c r="I30" s="16">
        <v>4</v>
      </c>
      <c r="J30" s="16">
        <v>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4</v>
      </c>
      <c r="X30" s="40">
        <f t="shared" si="2"/>
        <v>3.75</v>
      </c>
      <c r="Y30" s="48">
        <f t="shared" si="3"/>
        <v>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3</v>
      </c>
      <c r="F31" s="16">
        <v>9</v>
      </c>
      <c r="G31" s="16">
        <v>1</v>
      </c>
      <c r="H31" s="16">
        <v>0</v>
      </c>
      <c r="I31" s="16">
        <v>0</v>
      </c>
      <c r="J31" s="16">
        <v>1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2</v>
      </c>
      <c r="X31" s="40">
        <f t="shared" si="2"/>
        <v>3.25</v>
      </c>
      <c r="Y31" s="48">
        <f t="shared" si="3"/>
        <v>2.3333333333333335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5</v>
      </c>
      <c r="F32" s="16">
        <v>0</v>
      </c>
      <c r="G32" s="16">
        <v>0</v>
      </c>
      <c r="H32" s="16">
        <v>0</v>
      </c>
      <c r="I32" s="16">
        <v>4</v>
      </c>
      <c r="J32" s="16">
        <v>2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3.5</v>
      </c>
      <c r="X32" s="40">
        <f t="shared" si="2"/>
        <v>2.75</v>
      </c>
      <c r="Y32" s="48">
        <f t="shared" si="3"/>
        <v>1.8333333333333333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3</v>
      </c>
      <c r="F33" s="17">
        <v>2</v>
      </c>
      <c r="G33" s="17">
        <v>0</v>
      </c>
      <c r="H33" s="17">
        <v>0</v>
      </c>
      <c r="I33" s="17">
        <v>3</v>
      </c>
      <c r="J33" s="17">
        <v>1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2</v>
      </c>
      <c r="X33" s="7">
        <f t="shared" si="2"/>
        <v>2.25</v>
      </c>
      <c r="Y33" s="49">
        <f t="shared" si="3"/>
        <v>1.5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32</v>
      </c>
      <c r="F35" s="8">
        <f t="shared" si="4"/>
        <v>273</v>
      </c>
      <c r="G35" s="8">
        <f t="shared" si="4"/>
        <v>97</v>
      </c>
      <c r="H35" s="8">
        <f t="shared" si="4"/>
        <v>41</v>
      </c>
      <c r="I35" s="8">
        <f t="shared" si="4"/>
        <v>269</v>
      </c>
      <c r="J35" s="8">
        <f t="shared" si="4"/>
        <v>266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268.5</v>
      </c>
      <c r="X35" s="9">
        <f t="shared" si="4"/>
        <v>270.41666666666663</v>
      </c>
      <c r="Y35" s="50">
        <f t="shared" si="4"/>
        <v>191.3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49</v>
      </c>
      <c r="F36" s="10">
        <f t="shared" si="5"/>
        <v>318</v>
      </c>
      <c r="G36" s="10">
        <f t="shared" si="5"/>
        <v>121</v>
      </c>
      <c r="H36" s="10">
        <f t="shared" si="5"/>
        <v>46</v>
      </c>
      <c r="I36" s="10">
        <f t="shared" si="5"/>
        <v>303</v>
      </c>
      <c r="J36" s="10">
        <f t="shared" si="5"/>
        <v>299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306.5</v>
      </c>
      <c r="X36" s="11">
        <f t="shared" si="5"/>
        <v>309.25</v>
      </c>
      <c r="Y36" s="51">
        <f t="shared" si="5"/>
        <v>221.03333333333333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57</v>
      </c>
      <c r="F37" s="10">
        <f t="shared" si="6"/>
        <v>320</v>
      </c>
      <c r="G37" s="10">
        <f t="shared" si="6"/>
        <v>121</v>
      </c>
      <c r="H37" s="10">
        <f t="shared" si="6"/>
        <v>46</v>
      </c>
      <c r="I37" s="10">
        <f t="shared" si="6"/>
        <v>310</v>
      </c>
      <c r="J37" s="10">
        <f t="shared" si="6"/>
        <v>302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312</v>
      </c>
      <c r="X37" s="11">
        <f t="shared" si="6"/>
        <v>314.25</v>
      </c>
      <c r="Y37" s="51">
        <f t="shared" si="6"/>
        <v>224.36666666666667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57</v>
      </c>
      <c r="F38" s="10">
        <f t="shared" si="7"/>
        <v>345</v>
      </c>
      <c r="G38" s="10">
        <f t="shared" si="7"/>
        <v>134</v>
      </c>
      <c r="H38" s="10">
        <f t="shared" si="7"/>
        <v>49</v>
      </c>
      <c r="I38" s="10">
        <f t="shared" si="7"/>
        <v>330</v>
      </c>
      <c r="J38" s="10">
        <f t="shared" si="7"/>
        <v>331</v>
      </c>
      <c r="K38" s="10">
        <f t="shared" si="7"/>
        <v>14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338.5</v>
      </c>
      <c r="X38" s="11">
        <f t="shared" si="7"/>
        <v>338.83333333333337</v>
      </c>
      <c r="Y38" s="51">
        <f t="shared" si="7"/>
        <v>242.86666666666667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74</v>
      </c>
      <c r="G39" s="10">
        <f t="shared" si="8"/>
        <v>35</v>
      </c>
      <c r="H39" s="10">
        <f t="shared" si="8"/>
        <v>8</v>
      </c>
      <c r="I39" s="10">
        <f t="shared" si="8"/>
        <v>84</v>
      </c>
      <c r="J39" s="10">
        <f t="shared" si="8"/>
        <v>67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67</v>
      </c>
      <c r="X39" s="11">
        <f t="shared" si="8"/>
        <v>75</v>
      </c>
      <c r="Y39" s="51">
        <f t="shared" si="8"/>
        <v>53.6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32</v>
      </c>
      <c r="F40" s="12">
        <f t="shared" si="9"/>
        <v>55</v>
      </c>
      <c r="G40" s="12">
        <f t="shared" si="9"/>
        <v>19</v>
      </c>
      <c r="H40" s="12">
        <f t="shared" si="9"/>
        <v>12</v>
      </c>
      <c r="I40" s="12">
        <f t="shared" si="9"/>
        <v>51</v>
      </c>
      <c r="J40" s="12">
        <f t="shared" si="9"/>
        <v>55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57.5</v>
      </c>
      <c r="X40" s="13">
        <f t="shared" si="9"/>
        <v>54.75</v>
      </c>
      <c r="Y40" s="52">
        <f t="shared" si="9"/>
        <v>40.5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Cover'!D33</f>
        <v>Severn Road (S)</v>
      </c>
      <c r="C5" s="233"/>
      <c r="D5" s="43" t="s">
        <v>2</v>
      </c>
      <c r="E5" s="233" t="str">
        <f>'Front Cover'!H33</f>
        <v>Central Avenue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13</v>
      </c>
      <c r="G10" s="15">
        <v>8</v>
      </c>
      <c r="H10" s="15">
        <v>7</v>
      </c>
      <c r="I10" s="15">
        <v>5</v>
      </c>
      <c r="J10" s="15">
        <v>6</v>
      </c>
      <c r="K10" s="16">
        <v>10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8</v>
      </c>
      <c r="X10" s="40">
        <f>IFERROR(AVERAGE(I10:M10,B10:F10,P10:T10),0)</f>
        <v>8.5</v>
      </c>
      <c r="Y10" s="47">
        <f>IFERROR(AVERAGE(B10:V10),0)</f>
        <v>8.1666666666666661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8</v>
      </c>
      <c r="G11" s="16">
        <v>9</v>
      </c>
      <c r="H11" s="16">
        <v>2</v>
      </c>
      <c r="I11" s="16">
        <v>6</v>
      </c>
      <c r="J11" s="16">
        <v>5</v>
      </c>
      <c r="K11" s="16">
        <v>6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5.5</v>
      </c>
      <c r="X11" s="40">
        <f t="shared" ref="X11:X33" si="2">IFERROR(AVERAGE(I11:M11,B11:F11,P11:T11),0)</f>
        <v>6.25</v>
      </c>
      <c r="Y11" s="48">
        <f t="shared" ref="Y11:Y33" si="3">IFERROR(AVERAGE(B11:V11),0)</f>
        <v>6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7</v>
      </c>
      <c r="G12" s="16">
        <v>3</v>
      </c>
      <c r="H12" s="16">
        <v>4</v>
      </c>
      <c r="I12" s="16">
        <v>7</v>
      </c>
      <c r="J12" s="16">
        <v>5</v>
      </c>
      <c r="K12" s="16">
        <v>3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4</v>
      </c>
      <c r="X12" s="40">
        <f t="shared" si="2"/>
        <v>5.5</v>
      </c>
      <c r="Y12" s="48">
        <f t="shared" si="3"/>
        <v>4.833333333333333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7</v>
      </c>
      <c r="G13" s="16">
        <v>8</v>
      </c>
      <c r="H13" s="16">
        <v>7</v>
      </c>
      <c r="I13" s="16">
        <v>3</v>
      </c>
      <c r="J13" s="16">
        <v>9</v>
      </c>
      <c r="K13" s="16">
        <v>4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6.5</v>
      </c>
      <c r="X13" s="40">
        <f t="shared" si="2"/>
        <v>5.75</v>
      </c>
      <c r="Y13" s="48">
        <f t="shared" si="3"/>
        <v>6.333333333333333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8</v>
      </c>
      <c r="G14" s="16">
        <v>12</v>
      </c>
      <c r="H14" s="16">
        <v>6</v>
      </c>
      <c r="I14" s="16">
        <v>5</v>
      </c>
      <c r="J14" s="16">
        <v>12</v>
      </c>
      <c r="K14" s="16">
        <v>13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12.5</v>
      </c>
      <c r="X14" s="40">
        <f t="shared" si="2"/>
        <v>9.5</v>
      </c>
      <c r="Y14" s="48">
        <f t="shared" si="3"/>
        <v>9.3333333333333339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16</v>
      </c>
      <c r="G15" s="16">
        <v>13</v>
      </c>
      <c r="H15" s="16">
        <v>3</v>
      </c>
      <c r="I15" s="16">
        <v>14</v>
      </c>
      <c r="J15" s="16">
        <v>17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17</v>
      </c>
      <c r="X15" s="40">
        <f t="shared" si="2"/>
        <v>15.666666666666666</v>
      </c>
      <c r="Y15" s="48">
        <f t="shared" si="3"/>
        <v>12.6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20</v>
      </c>
      <c r="G16" s="16">
        <v>12</v>
      </c>
      <c r="H16" s="16">
        <v>4</v>
      </c>
      <c r="I16" s="16">
        <v>26</v>
      </c>
      <c r="J16" s="16">
        <v>19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19</v>
      </c>
      <c r="X16" s="40">
        <f t="shared" si="2"/>
        <v>21.666666666666668</v>
      </c>
      <c r="Y16" s="48">
        <f t="shared" si="3"/>
        <v>16.2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21</v>
      </c>
      <c r="G17" s="16">
        <v>18</v>
      </c>
      <c r="H17" s="16">
        <v>11</v>
      </c>
      <c r="I17" s="16">
        <v>24</v>
      </c>
      <c r="J17" s="16">
        <v>23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23</v>
      </c>
      <c r="X17" s="40">
        <f t="shared" si="2"/>
        <v>22.666666666666668</v>
      </c>
      <c r="Y17" s="48">
        <f t="shared" si="3"/>
        <v>19.399999999999999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36</v>
      </c>
      <c r="G18" s="16">
        <v>26</v>
      </c>
      <c r="H18" s="16">
        <v>10</v>
      </c>
      <c r="I18" s="16">
        <v>27</v>
      </c>
      <c r="J18" s="16">
        <v>32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32</v>
      </c>
      <c r="X18" s="40">
        <f t="shared" si="2"/>
        <v>31.666666666666668</v>
      </c>
      <c r="Y18" s="48">
        <f t="shared" si="3"/>
        <v>26.2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26</v>
      </c>
      <c r="G19" s="16">
        <v>10</v>
      </c>
      <c r="H19" s="16">
        <v>16</v>
      </c>
      <c r="I19" s="16">
        <v>29</v>
      </c>
      <c r="J19" s="16">
        <v>26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26</v>
      </c>
      <c r="X19" s="40">
        <f t="shared" si="2"/>
        <v>27</v>
      </c>
      <c r="Y19" s="48">
        <f t="shared" si="3"/>
        <v>21.4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35</v>
      </c>
      <c r="G20" s="16">
        <v>13</v>
      </c>
      <c r="H20" s="16">
        <v>11</v>
      </c>
      <c r="I20" s="16">
        <v>24</v>
      </c>
      <c r="J20" s="16">
        <v>28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28</v>
      </c>
      <c r="X20" s="40">
        <f t="shared" si="2"/>
        <v>29</v>
      </c>
      <c r="Y20" s="48">
        <f t="shared" si="3"/>
        <v>22.2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32</v>
      </c>
      <c r="G21" s="16">
        <v>13</v>
      </c>
      <c r="H21" s="16">
        <v>8</v>
      </c>
      <c r="I21" s="16">
        <v>25</v>
      </c>
      <c r="J21" s="16">
        <v>41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41</v>
      </c>
      <c r="X21" s="40">
        <f t="shared" si="2"/>
        <v>32.666666666666664</v>
      </c>
      <c r="Y21" s="48">
        <f t="shared" si="3"/>
        <v>23.8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33</v>
      </c>
      <c r="G22" s="16">
        <v>11</v>
      </c>
      <c r="H22" s="16">
        <v>14</v>
      </c>
      <c r="I22" s="16">
        <v>44</v>
      </c>
      <c r="J22" s="16">
        <v>31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31</v>
      </c>
      <c r="X22" s="40">
        <f t="shared" si="2"/>
        <v>36</v>
      </c>
      <c r="Y22" s="48">
        <f t="shared" si="3"/>
        <v>26.6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39</v>
      </c>
      <c r="G23" s="16">
        <v>8</v>
      </c>
      <c r="H23" s="16">
        <v>9</v>
      </c>
      <c r="I23" s="16">
        <v>31</v>
      </c>
      <c r="J23" s="16">
        <v>33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33</v>
      </c>
      <c r="X23" s="40">
        <f t="shared" si="2"/>
        <v>34.333333333333336</v>
      </c>
      <c r="Y23" s="48">
        <f t="shared" si="3"/>
        <v>24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40</v>
      </c>
      <c r="G24" s="16">
        <v>7</v>
      </c>
      <c r="H24" s="16">
        <v>6</v>
      </c>
      <c r="I24" s="16">
        <v>35</v>
      </c>
      <c r="J24" s="16">
        <v>48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48</v>
      </c>
      <c r="X24" s="40">
        <f t="shared" si="2"/>
        <v>41</v>
      </c>
      <c r="Y24" s="48">
        <f t="shared" si="3"/>
        <v>27.2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55</v>
      </c>
      <c r="G25" s="16">
        <v>11</v>
      </c>
      <c r="H25" s="16">
        <v>9</v>
      </c>
      <c r="I25" s="16">
        <v>35</v>
      </c>
      <c r="J25" s="16">
        <v>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35</v>
      </c>
      <c r="X25" s="40">
        <f t="shared" si="2"/>
        <v>41.666666666666664</v>
      </c>
      <c r="Y25" s="48">
        <f t="shared" si="3"/>
        <v>29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32</v>
      </c>
      <c r="G26" s="16">
        <v>6</v>
      </c>
      <c r="H26" s="16">
        <v>2</v>
      </c>
      <c r="I26" s="16">
        <v>27</v>
      </c>
      <c r="J26" s="16">
        <v>39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39</v>
      </c>
      <c r="X26" s="40">
        <f t="shared" si="2"/>
        <v>32.666666666666664</v>
      </c>
      <c r="Y26" s="48">
        <f t="shared" si="3"/>
        <v>21.2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27</v>
      </c>
      <c r="F27" s="16">
        <v>19</v>
      </c>
      <c r="G27" s="16">
        <v>7</v>
      </c>
      <c r="H27" s="16">
        <v>6</v>
      </c>
      <c r="I27" s="16">
        <v>37</v>
      </c>
      <c r="J27" s="16">
        <v>32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29.5</v>
      </c>
      <c r="X27" s="40">
        <f t="shared" si="2"/>
        <v>28.75</v>
      </c>
      <c r="Y27" s="48">
        <f t="shared" si="3"/>
        <v>21.333333333333332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18</v>
      </c>
      <c r="F28" s="16">
        <v>21</v>
      </c>
      <c r="G28" s="16">
        <v>6</v>
      </c>
      <c r="H28" s="16">
        <v>9</v>
      </c>
      <c r="I28" s="16">
        <v>27</v>
      </c>
      <c r="J28" s="16">
        <v>19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18.5</v>
      </c>
      <c r="X28" s="40">
        <f t="shared" si="2"/>
        <v>21.25</v>
      </c>
      <c r="Y28" s="48">
        <f t="shared" si="3"/>
        <v>16.666666666666668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16</v>
      </c>
      <c r="F29" s="16">
        <v>17</v>
      </c>
      <c r="G29" s="16">
        <v>4</v>
      </c>
      <c r="H29" s="16">
        <v>8</v>
      </c>
      <c r="I29" s="16">
        <v>14</v>
      </c>
      <c r="J29" s="16">
        <v>14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15</v>
      </c>
      <c r="X29" s="40">
        <f t="shared" si="2"/>
        <v>15.25</v>
      </c>
      <c r="Y29" s="48">
        <f t="shared" si="3"/>
        <v>12.166666666666666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20</v>
      </c>
      <c r="F30" s="16">
        <v>17</v>
      </c>
      <c r="G30" s="16">
        <v>11</v>
      </c>
      <c r="H30" s="16">
        <v>10</v>
      </c>
      <c r="I30" s="16">
        <v>9</v>
      </c>
      <c r="J30" s="16">
        <v>7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13.5</v>
      </c>
      <c r="X30" s="40">
        <f t="shared" si="2"/>
        <v>13.25</v>
      </c>
      <c r="Y30" s="48">
        <f t="shared" si="3"/>
        <v>12.333333333333334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11</v>
      </c>
      <c r="F31" s="16">
        <v>14</v>
      </c>
      <c r="G31" s="16">
        <v>9</v>
      </c>
      <c r="H31" s="16">
        <v>9</v>
      </c>
      <c r="I31" s="16">
        <v>12</v>
      </c>
      <c r="J31" s="16">
        <v>13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12</v>
      </c>
      <c r="X31" s="40">
        <f t="shared" si="2"/>
        <v>12.5</v>
      </c>
      <c r="Y31" s="48">
        <f t="shared" si="3"/>
        <v>11.333333333333334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13</v>
      </c>
      <c r="F32" s="16">
        <v>16</v>
      </c>
      <c r="G32" s="16">
        <v>8</v>
      </c>
      <c r="H32" s="16">
        <v>10</v>
      </c>
      <c r="I32" s="16">
        <v>11</v>
      </c>
      <c r="J32" s="16">
        <v>12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12.5</v>
      </c>
      <c r="X32" s="40">
        <f t="shared" si="2"/>
        <v>13</v>
      </c>
      <c r="Y32" s="48">
        <f t="shared" si="3"/>
        <v>11.666666666666666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11</v>
      </c>
      <c r="F33" s="17">
        <v>10</v>
      </c>
      <c r="G33" s="17">
        <v>12</v>
      </c>
      <c r="H33" s="17">
        <v>3</v>
      </c>
      <c r="I33" s="17">
        <v>16</v>
      </c>
      <c r="J33" s="17">
        <v>12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11.5</v>
      </c>
      <c r="X33" s="7">
        <f t="shared" si="2"/>
        <v>12.25</v>
      </c>
      <c r="Y33" s="49">
        <f t="shared" si="3"/>
        <v>10.666666666666666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45</v>
      </c>
      <c r="F35" s="8">
        <f t="shared" si="4"/>
        <v>389</v>
      </c>
      <c r="G35" s="8">
        <f t="shared" si="4"/>
        <v>136</v>
      </c>
      <c r="H35" s="8">
        <f t="shared" si="4"/>
        <v>111</v>
      </c>
      <c r="I35" s="8">
        <f t="shared" si="4"/>
        <v>365</v>
      </c>
      <c r="J35" s="8">
        <f t="shared" si="4"/>
        <v>387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384</v>
      </c>
      <c r="X35" s="9">
        <f t="shared" si="4"/>
        <v>378.66666666666669</v>
      </c>
      <c r="Y35" s="50">
        <f t="shared" si="4"/>
        <v>279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92</v>
      </c>
      <c r="F36" s="10">
        <f t="shared" si="5"/>
        <v>457</v>
      </c>
      <c r="G36" s="10">
        <f t="shared" si="5"/>
        <v>172</v>
      </c>
      <c r="H36" s="10">
        <f t="shared" si="5"/>
        <v>142</v>
      </c>
      <c r="I36" s="10">
        <f t="shared" si="5"/>
        <v>426</v>
      </c>
      <c r="J36" s="10">
        <f t="shared" si="5"/>
        <v>440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443.5</v>
      </c>
      <c r="X36" s="11">
        <f t="shared" si="5"/>
        <v>441.33333333333337</v>
      </c>
      <c r="Y36" s="51">
        <f t="shared" si="5"/>
        <v>331.0333333333333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116</v>
      </c>
      <c r="F37" s="10">
        <f t="shared" si="6"/>
        <v>483</v>
      </c>
      <c r="G37" s="10">
        <f t="shared" si="6"/>
        <v>192</v>
      </c>
      <c r="H37" s="10">
        <f t="shared" si="6"/>
        <v>155</v>
      </c>
      <c r="I37" s="10">
        <f t="shared" si="6"/>
        <v>453</v>
      </c>
      <c r="J37" s="10">
        <f t="shared" si="6"/>
        <v>464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467.5</v>
      </c>
      <c r="X37" s="11">
        <f t="shared" si="6"/>
        <v>466.58333333333337</v>
      </c>
      <c r="Y37" s="51">
        <f t="shared" si="6"/>
        <v>353.36666666666667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116</v>
      </c>
      <c r="F38" s="10">
        <f t="shared" si="7"/>
        <v>542</v>
      </c>
      <c r="G38" s="10">
        <f t="shared" si="7"/>
        <v>245</v>
      </c>
      <c r="H38" s="10">
        <f t="shared" si="7"/>
        <v>184</v>
      </c>
      <c r="I38" s="10">
        <f t="shared" si="7"/>
        <v>493</v>
      </c>
      <c r="J38" s="10">
        <f t="shared" si="7"/>
        <v>518</v>
      </c>
      <c r="K38" s="10">
        <f t="shared" si="7"/>
        <v>36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521</v>
      </c>
      <c r="X38" s="11">
        <f t="shared" si="7"/>
        <v>517.75</v>
      </c>
      <c r="Y38" s="51">
        <f t="shared" si="7"/>
        <v>400.63333333333333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83</v>
      </c>
      <c r="G39" s="10">
        <f t="shared" si="8"/>
        <v>54</v>
      </c>
      <c r="H39" s="10">
        <f t="shared" si="8"/>
        <v>37</v>
      </c>
      <c r="I39" s="10">
        <f t="shared" si="8"/>
        <v>80</v>
      </c>
      <c r="J39" s="10">
        <f t="shared" si="8"/>
        <v>81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81</v>
      </c>
      <c r="X39" s="11">
        <f t="shared" si="8"/>
        <v>81.333333333333343</v>
      </c>
      <c r="Y39" s="51">
        <f t="shared" si="8"/>
        <v>67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45</v>
      </c>
      <c r="F40" s="12">
        <f t="shared" si="9"/>
        <v>72</v>
      </c>
      <c r="G40" s="12">
        <f t="shared" si="9"/>
        <v>19</v>
      </c>
      <c r="H40" s="12">
        <f t="shared" si="9"/>
        <v>17</v>
      </c>
      <c r="I40" s="12">
        <f t="shared" si="9"/>
        <v>91</v>
      </c>
      <c r="J40" s="12">
        <f t="shared" si="9"/>
        <v>90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87</v>
      </c>
      <c r="X40" s="13">
        <f t="shared" si="9"/>
        <v>82.666666666666657</v>
      </c>
      <c r="Y40" s="52">
        <f t="shared" si="9"/>
        <v>59.2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A403 Severn Road</v>
      </c>
    </row>
    <row r="5" spans="1:25" x14ac:dyDescent="0.2">
      <c r="A5" s="14" t="s">
        <v>100</v>
      </c>
      <c r="B5" s="233" t="str">
        <f>'Front Cover'!D33</f>
        <v>Severn Road (S)</v>
      </c>
      <c r="C5" s="233"/>
      <c r="D5" s="43" t="s">
        <v>2</v>
      </c>
      <c r="E5" s="233" t="str">
        <f>'Front Cover'!H33</f>
        <v>Central Avenue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36</v>
      </c>
      <c r="G10" s="15">
        <f>IF(OR('Dir AB - Car &amp; LGV'!G10="*",'Dir AB - OGV1'!G10="*",'Dir AB - OGV2'!G10="*"),"*",'Dir AB - OGV2'!G10+'Dir AB - OGV1'!G10+'Dir AB - Car &amp; LGV'!G10)</f>
        <v>26</v>
      </c>
      <c r="H10" s="15">
        <f>IF(OR('Dir AB - Car &amp; LGV'!H10="*",'Dir AB - OGV1'!H10="*",'Dir AB - OGV2'!H10="*"),"*",'Dir AB - OGV2'!H10+'Dir AB - OGV1'!H10+'Dir AB - Car &amp; LGV'!H10)</f>
        <v>30</v>
      </c>
      <c r="I10" s="15">
        <f>IF(OR('Dir AB - Car &amp; LGV'!I10="*",'Dir AB - OGV1'!I10="*",'Dir AB - OGV2'!I10="*"),"*",'Dir AB - OGV2'!I10+'Dir AB - OGV1'!I10+'Dir AB - Car &amp; LGV'!I10)</f>
        <v>32</v>
      </c>
      <c r="J10" s="15">
        <f>IF(OR('Dir AB - Car &amp; LGV'!J10="*",'Dir AB - OGV1'!J10="*",'Dir AB - OGV2'!J10="*"),"*",'Dir AB - OGV2'!J10+'Dir AB - OGV1'!J10+'Dir AB - Car &amp; LGV'!J10)</f>
        <v>28</v>
      </c>
      <c r="K10" s="15">
        <f>IF(OR('Dir AB - Car &amp; LGV'!K10="*",'Dir AB - OGV1'!K10="*",'Dir AB - OGV2'!K10="*"),"*",'Dir AB - OGV2'!K10+'Dir AB - OGV1'!K10+'Dir AB - Car &amp; LGV'!K10)</f>
        <v>42</v>
      </c>
      <c r="L10" s="15" t="str">
        <f>IF(OR('Dir AB - Car &amp; LGV'!L10="*",'Dir AB - OGV1'!L10="*",'Dir AB - OGV2'!L10="*"),"*",'Dir AB - OGV2'!L10+'Dir AB - OGV1'!L10+'Dir AB - Car &amp; LGV'!L10)</f>
        <v>*</v>
      </c>
      <c r="M10" s="15" t="str">
        <f>IF(OR('Dir AB - Car &amp; LGV'!M10="*",'Dir AB - OGV1'!M10="*",'Dir AB - OGV2'!M10="*"),"*",'Dir AB - OGV2'!M10+'Dir AB - OGV1'!M10+'Dir AB - Car &amp; LGV'!M10)</f>
        <v>*</v>
      </c>
      <c r="N10" s="15" t="str">
        <f>IF(OR('Dir AB - Car &amp; LGV'!N10="*",'Dir AB - OGV1'!N10="*",'Dir AB - OGV2'!N10="*"),"*",'Dir AB - OGV2'!N10+'Dir AB - OGV1'!N10+'Dir AB - Car &amp; LGV'!N10)</f>
        <v>*</v>
      </c>
      <c r="O10" s="15" t="str">
        <f>IF(OR('Dir AB - Car &amp; LGV'!O10="*",'Dir AB - OGV1'!O10="*",'Dir AB - OGV2'!O10="*"),"*",'Dir AB - OGV2'!O10+'Dir AB - OGV1'!O10+'Dir AB - Car &amp; LGV'!O10)</f>
        <v>*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35</v>
      </c>
      <c r="X10" s="152">
        <f>IF(OR('Dir AB - Car &amp; LGV'!X10="*",'Dir AB - OGV1'!X10="*",'Dir AB - OGV2'!X10="*"),"*",'Dir AB - OGV2'!X10+'Dir AB - OGV1'!X10+'Dir AB - Car &amp; LGV'!X10)</f>
        <v>34.5</v>
      </c>
      <c r="Y10" s="153">
        <f>IF(OR('Dir AB - Car &amp; LGV'!Y10="*",'Dir AB - OGV1'!Y10="*",'Dir AB - OGV2'!Y10="*"),"*",'Dir AB - OGV2'!Y10+'Dir AB - OGV1'!Y10+'Dir AB - Car &amp; LGV'!Y10)</f>
        <v>32.333333333333336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20</v>
      </c>
      <c r="G11" s="16">
        <f>IF(OR('Dir AB - Car &amp; LGV'!G11="*",'Dir AB - OGV1'!G11="*",'Dir AB - OGV2'!G11="*"),"*",'Dir AB - OGV2'!G11+'Dir AB - OGV1'!G11+'Dir AB - Car &amp; LGV'!G11)</f>
        <v>31</v>
      </c>
      <c r="H11" s="16">
        <f>IF(OR('Dir AB - Car &amp; LGV'!H11="*",'Dir AB - OGV1'!H11="*",'Dir AB - OGV2'!H11="*"),"*",'Dir AB - OGV2'!H11+'Dir AB - OGV1'!H11+'Dir AB - Car &amp; LGV'!H11)</f>
        <v>15</v>
      </c>
      <c r="I11" s="16">
        <f>IF(OR('Dir AB - Car &amp; LGV'!I11="*",'Dir AB - OGV1'!I11="*",'Dir AB - OGV2'!I11="*"),"*",'Dir AB - OGV2'!I11+'Dir AB - OGV1'!I11+'Dir AB - Car &amp; LGV'!I11)</f>
        <v>21</v>
      </c>
      <c r="J11" s="16">
        <f>IF(OR('Dir AB - Car &amp; LGV'!J11="*",'Dir AB - OGV1'!J11="*",'Dir AB - OGV2'!J11="*"),"*",'Dir AB - OGV2'!J11+'Dir AB - OGV1'!J11+'Dir AB - Car &amp; LGV'!J11)</f>
        <v>22</v>
      </c>
      <c r="K11" s="16">
        <f>IF(OR('Dir AB - Car &amp; LGV'!K11="*",'Dir AB - OGV1'!K11="*",'Dir AB - OGV2'!K11="*"),"*",'Dir AB - OGV2'!K11+'Dir AB - OGV1'!K11+'Dir AB - Car &amp; LGV'!K11)</f>
        <v>20</v>
      </c>
      <c r="L11" s="16" t="str">
        <f>IF(OR('Dir AB - Car &amp; LGV'!L11="*",'Dir AB - OGV1'!L11="*",'Dir AB - OGV2'!L11="*"),"*",'Dir AB - OGV2'!L11+'Dir AB - OGV1'!L11+'Dir AB - Car &amp; LGV'!L11)</f>
        <v>*</v>
      </c>
      <c r="M11" s="16" t="str">
        <f>IF(OR('Dir AB - Car &amp; LGV'!M11="*",'Dir AB - OGV1'!M11="*",'Dir AB - OGV2'!M11="*"),"*",'Dir AB - OGV2'!M11+'Dir AB - OGV1'!M11+'Dir AB - Car &amp; LGV'!M11)</f>
        <v>*</v>
      </c>
      <c r="N11" s="16" t="str">
        <f>IF(OR('Dir AB - Car &amp; LGV'!N11="*",'Dir AB - OGV1'!N11="*",'Dir AB - OGV2'!N11="*"),"*",'Dir AB - OGV2'!N11+'Dir AB - OGV1'!N11+'Dir AB - Car &amp; LGV'!N11)</f>
        <v>*</v>
      </c>
      <c r="O11" s="16" t="str">
        <f>IF(OR('Dir AB - Car &amp; LGV'!O11="*",'Dir AB - OGV1'!O11="*",'Dir AB - OGV2'!O11="*"),"*",'Dir AB - OGV2'!O11+'Dir AB - OGV1'!O11+'Dir AB - Car &amp; LGV'!O11)</f>
        <v>*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21</v>
      </c>
      <c r="X11" s="154">
        <f>IF(OR('Dir AB - Car &amp; LGV'!X11="*",'Dir AB - OGV1'!X11="*",'Dir AB - OGV2'!X11="*"),"*",'Dir AB - OGV2'!X11+'Dir AB - OGV1'!X11+'Dir AB - Car &amp; LGV'!X11)</f>
        <v>20.75</v>
      </c>
      <c r="Y11" s="155">
        <f>IF(OR('Dir AB - Car &amp; LGV'!Y11="*",'Dir AB - OGV1'!Y11="*",'Dir AB - OGV2'!Y11="*"),"*",'Dir AB - OGV2'!Y11+'Dir AB - OGV1'!Y11+'Dir AB - Car &amp; LGV'!Y11)</f>
        <v>21.5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31</v>
      </c>
      <c r="G12" s="16">
        <f>IF(OR('Dir AB - Car &amp; LGV'!G12="*",'Dir AB - OGV1'!G12="*",'Dir AB - OGV2'!G12="*"),"*",'Dir AB - OGV2'!G12+'Dir AB - OGV1'!G12+'Dir AB - Car &amp; LGV'!G12)</f>
        <v>16</v>
      </c>
      <c r="H12" s="16">
        <f>IF(OR('Dir AB - Car &amp; LGV'!H12="*",'Dir AB - OGV1'!H12="*",'Dir AB - OGV2'!H12="*"),"*",'Dir AB - OGV2'!H12+'Dir AB - OGV1'!H12+'Dir AB - Car &amp; LGV'!H12)</f>
        <v>29</v>
      </c>
      <c r="I12" s="16">
        <f>IF(OR('Dir AB - Car &amp; LGV'!I12="*",'Dir AB - OGV1'!I12="*",'Dir AB - OGV2'!I12="*"),"*",'Dir AB - OGV2'!I12+'Dir AB - OGV1'!I12+'Dir AB - Car &amp; LGV'!I12)</f>
        <v>27</v>
      </c>
      <c r="J12" s="16">
        <f>IF(OR('Dir AB - Car &amp; LGV'!J12="*",'Dir AB - OGV1'!J12="*",'Dir AB - OGV2'!J12="*"),"*",'Dir AB - OGV2'!J12+'Dir AB - OGV1'!J12+'Dir AB - Car &amp; LGV'!J12)</f>
        <v>43</v>
      </c>
      <c r="K12" s="16">
        <f>IF(OR('Dir AB - Car &amp; LGV'!K12="*",'Dir AB - OGV1'!K12="*",'Dir AB - OGV2'!K12="*"),"*",'Dir AB - OGV2'!K12+'Dir AB - OGV1'!K12+'Dir AB - Car &amp; LGV'!K12)</f>
        <v>31</v>
      </c>
      <c r="L12" s="16" t="str">
        <f>IF(OR('Dir AB - Car &amp; LGV'!L12="*",'Dir AB - OGV1'!L12="*",'Dir AB - OGV2'!L12="*"),"*",'Dir AB - OGV2'!L12+'Dir AB - OGV1'!L12+'Dir AB - Car &amp; LGV'!L12)</f>
        <v>*</v>
      </c>
      <c r="M12" s="16" t="str">
        <f>IF(OR('Dir AB - Car &amp; LGV'!M12="*",'Dir AB - OGV1'!M12="*",'Dir AB - OGV2'!M12="*"),"*",'Dir AB - OGV2'!M12+'Dir AB - OGV1'!M12+'Dir AB - Car &amp; LGV'!M12)</f>
        <v>*</v>
      </c>
      <c r="N12" s="16" t="str">
        <f>IF(OR('Dir AB - Car &amp; LGV'!N12="*",'Dir AB - OGV1'!N12="*",'Dir AB - OGV2'!N12="*"),"*",'Dir AB - OGV2'!N12+'Dir AB - OGV1'!N12+'Dir AB - Car &amp; LGV'!N12)</f>
        <v>*</v>
      </c>
      <c r="O12" s="16" t="str">
        <f>IF(OR('Dir AB - Car &amp; LGV'!O12="*",'Dir AB - OGV1'!O12="*",'Dir AB - OGV2'!O12="*"),"*",'Dir AB - OGV2'!O12+'Dir AB - OGV1'!O12+'Dir AB - Car &amp; LGV'!O12)</f>
        <v>*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37</v>
      </c>
      <c r="X12" s="154">
        <f>IF(OR('Dir AB - Car &amp; LGV'!X12="*",'Dir AB - OGV1'!X12="*",'Dir AB - OGV2'!X12="*"),"*",'Dir AB - OGV2'!X12+'Dir AB - OGV1'!X12+'Dir AB - Car &amp; LGV'!X12)</f>
        <v>33</v>
      </c>
      <c r="Y12" s="155">
        <f>IF(OR('Dir AB - Car &amp; LGV'!Y12="*",'Dir AB - OGV1'!Y12="*",'Dir AB - OGV2'!Y12="*"),"*",'Dir AB - OGV2'!Y12+'Dir AB - OGV1'!Y12+'Dir AB - Car &amp; LGV'!Y12)</f>
        <v>29.5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39</v>
      </c>
      <c r="G13" s="16">
        <f>IF(OR('Dir AB - Car &amp; LGV'!G13="*",'Dir AB - OGV1'!G13="*",'Dir AB - OGV2'!G13="*"),"*",'Dir AB - OGV2'!G13+'Dir AB - OGV1'!G13+'Dir AB - Car &amp; LGV'!G13)</f>
        <v>42</v>
      </c>
      <c r="H13" s="16">
        <f>IF(OR('Dir AB - Car &amp; LGV'!H13="*",'Dir AB - OGV1'!H13="*",'Dir AB - OGV2'!H13="*"),"*",'Dir AB - OGV2'!H13+'Dir AB - OGV1'!H13+'Dir AB - Car &amp; LGV'!H13)</f>
        <v>22</v>
      </c>
      <c r="I13" s="16">
        <f>IF(OR('Dir AB - Car &amp; LGV'!I13="*",'Dir AB - OGV1'!I13="*",'Dir AB - OGV2'!I13="*"),"*",'Dir AB - OGV2'!I13+'Dir AB - OGV1'!I13+'Dir AB - Car &amp; LGV'!I13)</f>
        <v>27</v>
      </c>
      <c r="J13" s="16">
        <f>IF(OR('Dir AB - Car &amp; LGV'!J13="*",'Dir AB - OGV1'!J13="*",'Dir AB - OGV2'!J13="*"),"*",'Dir AB - OGV2'!J13+'Dir AB - OGV1'!J13+'Dir AB - Car &amp; LGV'!J13)</f>
        <v>42</v>
      </c>
      <c r="K13" s="16">
        <f>IF(OR('Dir AB - Car &amp; LGV'!K13="*",'Dir AB - OGV1'!K13="*",'Dir AB - OGV2'!K13="*"),"*",'Dir AB - OGV2'!K13+'Dir AB - OGV1'!K13+'Dir AB - Car &amp; LGV'!K13)</f>
        <v>35</v>
      </c>
      <c r="L13" s="16" t="str">
        <f>IF(OR('Dir AB - Car &amp; LGV'!L13="*",'Dir AB - OGV1'!L13="*",'Dir AB - OGV2'!L13="*"),"*",'Dir AB - OGV2'!L13+'Dir AB - OGV1'!L13+'Dir AB - Car &amp; LGV'!L13)</f>
        <v>*</v>
      </c>
      <c r="M13" s="16" t="str">
        <f>IF(OR('Dir AB - Car &amp; LGV'!M13="*",'Dir AB - OGV1'!M13="*",'Dir AB - OGV2'!M13="*"),"*",'Dir AB - OGV2'!M13+'Dir AB - OGV1'!M13+'Dir AB - Car &amp; LGV'!M13)</f>
        <v>*</v>
      </c>
      <c r="N13" s="16" t="str">
        <f>IF(OR('Dir AB - Car &amp; LGV'!N13="*",'Dir AB - OGV1'!N13="*",'Dir AB - OGV2'!N13="*"),"*",'Dir AB - OGV2'!N13+'Dir AB - OGV1'!N13+'Dir AB - Car &amp; LGV'!N13)</f>
        <v>*</v>
      </c>
      <c r="O13" s="16" t="str">
        <f>IF(OR('Dir AB - Car &amp; LGV'!O13="*",'Dir AB - OGV1'!O13="*",'Dir AB - OGV2'!O13="*"),"*",'Dir AB - OGV2'!O13+'Dir AB - OGV1'!O13+'Dir AB - Car &amp; LGV'!O13)</f>
        <v>*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38.5</v>
      </c>
      <c r="X13" s="154">
        <f>IF(OR('Dir AB - Car &amp; LGV'!X13="*",'Dir AB - OGV1'!X13="*",'Dir AB - OGV2'!X13="*"),"*",'Dir AB - OGV2'!X13+'Dir AB - OGV1'!X13+'Dir AB - Car &amp; LGV'!X13)</f>
        <v>35.75</v>
      </c>
      <c r="Y13" s="155">
        <f>IF(OR('Dir AB - Car &amp; LGV'!Y13="*",'Dir AB - OGV1'!Y13="*",'Dir AB - OGV2'!Y13="*"),"*",'Dir AB - OGV2'!Y13+'Dir AB - OGV1'!Y13+'Dir AB - Car &amp; LGV'!Y13)</f>
        <v>34.5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50</v>
      </c>
      <c r="G14" s="16">
        <f>IF(OR('Dir AB - Car &amp; LGV'!G14="*",'Dir AB - OGV1'!G14="*",'Dir AB - OGV2'!G14="*"),"*",'Dir AB - OGV2'!G14+'Dir AB - OGV1'!G14+'Dir AB - Car &amp; LGV'!G14)</f>
        <v>31</v>
      </c>
      <c r="H14" s="16">
        <f>IF(OR('Dir AB - Car &amp; LGV'!H14="*",'Dir AB - OGV1'!H14="*",'Dir AB - OGV2'!H14="*"),"*",'Dir AB - OGV2'!H14+'Dir AB - OGV1'!H14+'Dir AB - Car &amp; LGV'!H14)</f>
        <v>26</v>
      </c>
      <c r="I14" s="16">
        <f>IF(OR('Dir AB - Car &amp; LGV'!I14="*",'Dir AB - OGV1'!I14="*",'Dir AB - OGV2'!I14="*"),"*",'Dir AB - OGV2'!I14+'Dir AB - OGV1'!I14+'Dir AB - Car &amp; LGV'!I14)</f>
        <v>54</v>
      </c>
      <c r="J14" s="16">
        <f>IF(OR('Dir AB - Car &amp; LGV'!J14="*",'Dir AB - OGV1'!J14="*",'Dir AB - OGV2'!J14="*"),"*",'Dir AB - OGV2'!J14+'Dir AB - OGV1'!J14+'Dir AB - Car &amp; LGV'!J14)</f>
        <v>62</v>
      </c>
      <c r="K14" s="16">
        <f>IF(OR('Dir AB - Car &amp; LGV'!K14="*",'Dir AB - OGV1'!K14="*",'Dir AB - OGV2'!K14="*"),"*",'Dir AB - OGV2'!K14+'Dir AB - OGV1'!K14+'Dir AB - Car &amp; LGV'!K14)</f>
        <v>63</v>
      </c>
      <c r="L14" s="16" t="str">
        <f>IF(OR('Dir AB - Car &amp; LGV'!L14="*",'Dir AB - OGV1'!L14="*",'Dir AB - OGV2'!L14="*"),"*",'Dir AB - OGV2'!L14+'Dir AB - OGV1'!L14+'Dir AB - Car &amp; LGV'!L14)</f>
        <v>*</v>
      </c>
      <c r="M14" s="16" t="str">
        <f>IF(OR('Dir AB - Car &amp; LGV'!M14="*",'Dir AB - OGV1'!M14="*",'Dir AB - OGV2'!M14="*"),"*",'Dir AB - OGV2'!M14+'Dir AB - OGV1'!M14+'Dir AB - Car &amp; LGV'!M14)</f>
        <v>*</v>
      </c>
      <c r="N14" s="16" t="str">
        <f>IF(OR('Dir AB - Car &amp; LGV'!N14="*",'Dir AB - OGV1'!N14="*",'Dir AB - OGV2'!N14="*"),"*",'Dir AB - OGV2'!N14+'Dir AB - OGV1'!N14+'Dir AB - Car &amp; LGV'!N14)</f>
        <v>*</v>
      </c>
      <c r="O14" s="16" t="str">
        <f>IF(OR('Dir AB - Car &amp; LGV'!O14="*",'Dir AB - OGV1'!O14="*",'Dir AB - OGV2'!O14="*"),"*",'Dir AB - OGV2'!O14+'Dir AB - OGV1'!O14+'Dir AB - Car &amp; LGV'!O14)</f>
        <v>*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62.5</v>
      </c>
      <c r="X14" s="154">
        <f>IF(OR('Dir AB - Car &amp; LGV'!X14="*",'Dir AB - OGV1'!X14="*",'Dir AB - OGV2'!X14="*"),"*",'Dir AB - OGV2'!X14+'Dir AB - OGV1'!X14+'Dir AB - Car &amp; LGV'!X14)</f>
        <v>57.25</v>
      </c>
      <c r="Y14" s="155">
        <f>IF(OR('Dir AB - Car &amp; LGV'!Y14="*",'Dir AB - OGV1'!Y14="*",'Dir AB - OGV2'!Y14="*"),"*",'Dir AB - OGV2'!Y14+'Dir AB - OGV1'!Y14+'Dir AB - Car &amp; LGV'!Y14)</f>
        <v>47.666666666666664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173</v>
      </c>
      <c r="G15" s="16">
        <f>IF(OR('Dir AB - Car &amp; LGV'!G15="*",'Dir AB - OGV1'!G15="*",'Dir AB - OGV2'!G15="*"),"*",'Dir AB - OGV2'!G15+'Dir AB - OGV1'!G15+'Dir AB - Car &amp; LGV'!G15)</f>
        <v>97</v>
      </c>
      <c r="H15" s="16">
        <f>IF(OR('Dir AB - Car &amp; LGV'!H15="*",'Dir AB - OGV1'!H15="*",'Dir AB - OGV2'!H15="*"),"*",'Dir AB - OGV2'!H15+'Dir AB - OGV1'!H15+'Dir AB - Car &amp; LGV'!H15)</f>
        <v>47</v>
      </c>
      <c r="I15" s="16">
        <f>IF(OR('Dir AB - Car &amp; LGV'!I15="*",'Dir AB - OGV1'!I15="*",'Dir AB - OGV2'!I15="*"),"*",'Dir AB - OGV2'!I15+'Dir AB - OGV1'!I15+'Dir AB - Car &amp; LGV'!I15)</f>
        <v>188</v>
      </c>
      <c r="J15" s="16">
        <f>IF(OR('Dir AB - Car &amp; LGV'!J15="*",'Dir AB - OGV1'!J15="*",'Dir AB - OGV2'!J15="*"),"*",'Dir AB - OGV2'!J15+'Dir AB - OGV1'!J15+'Dir AB - Car &amp; LGV'!J15)</f>
        <v>213</v>
      </c>
      <c r="K15" s="16" t="str">
        <f>IF(OR('Dir AB - Car &amp; LGV'!K15="*",'Dir AB - OGV1'!K15="*",'Dir AB - OGV2'!K15="*"),"*",'Dir AB - OGV2'!K15+'Dir AB - OGV1'!K15+'Dir AB - Car &amp; LGV'!K15)</f>
        <v>*</v>
      </c>
      <c r="L15" s="16" t="str">
        <f>IF(OR('Dir AB - Car &amp; LGV'!L15="*",'Dir AB - OGV1'!L15="*",'Dir AB - OGV2'!L15="*"),"*",'Dir AB - OGV2'!L15+'Dir AB - OGV1'!L15+'Dir AB - Car &amp; LGV'!L15)</f>
        <v>*</v>
      </c>
      <c r="M15" s="16" t="str">
        <f>IF(OR('Dir AB - Car &amp; LGV'!M15="*",'Dir AB - OGV1'!M15="*",'Dir AB - OGV2'!M15="*"),"*",'Dir AB - OGV2'!M15+'Dir AB - OGV1'!M15+'Dir AB - Car &amp; LGV'!M15)</f>
        <v>*</v>
      </c>
      <c r="N15" s="16" t="str">
        <f>IF(OR('Dir AB - Car &amp; LGV'!N15="*",'Dir AB - OGV1'!N15="*",'Dir AB - OGV2'!N15="*"),"*",'Dir AB - OGV2'!N15+'Dir AB - OGV1'!N15+'Dir AB - Car &amp; LGV'!N15)</f>
        <v>*</v>
      </c>
      <c r="O15" s="16" t="str">
        <f>IF(OR('Dir AB - Car &amp; LGV'!O15="*",'Dir AB - OGV1'!O15="*",'Dir AB - OGV2'!O15="*"),"*",'Dir AB - OGV2'!O15+'Dir AB - OGV1'!O15+'Dir AB - Car &amp; LGV'!O15)</f>
        <v>*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213</v>
      </c>
      <c r="X15" s="154">
        <f>IF(OR('Dir AB - Car &amp; LGV'!X15="*",'Dir AB - OGV1'!X15="*",'Dir AB - OGV2'!X15="*"),"*",'Dir AB - OGV2'!X15+'Dir AB - OGV1'!X15+'Dir AB - Car &amp; LGV'!X15)</f>
        <v>191.33333333333334</v>
      </c>
      <c r="Y15" s="155">
        <f>IF(OR('Dir AB - Car &amp; LGV'!Y15="*",'Dir AB - OGV1'!Y15="*",'Dir AB - OGV2'!Y15="*"),"*",'Dir AB - OGV2'!Y15+'Dir AB - OGV1'!Y15+'Dir AB - Car &amp; LGV'!Y15)</f>
        <v>143.6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235</v>
      </c>
      <c r="G16" s="192">
        <f>IF(OR('Dir AB - Car &amp; LGV'!G16="*",'Dir AB - OGV1'!G16="*",'Dir AB - OGV2'!G16="*"),"*",'Dir AB - OGV2'!G16+'Dir AB - OGV1'!G16+'Dir AB - Car &amp; LGV'!G16)</f>
        <v>122</v>
      </c>
      <c r="H16" s="192">
        <f>IF(OR('Dir AB - Car &amp; LGV'!H16="*",'Dir AB - OGV1'!H16="*",'Dir AB - OGV2'!H16="*"),"*",'Dir AB - OGV2'!H16+'Dir AB - OGV1'!H16+'Dir AB - Car &amp; LGV'!H16)</f>
        <v>69</v>
      </c>
      <c r="I16" s="192">
        <f>IF(OR('Dir AB - Car &amp; LGV'!I16="*",'Dir AB - OGV1'!I16="*",'Dir AB - OGV2'!I16="*"),"*",'Dir AB - OGV2'!I16+'Dir AB - OGV1'!I16+'Dir AB - Car &amp; LGV'!I16)</f>
        <v>245</v>
      </c>
      <c r="J16" s="192">
        <f>IF(OR('Dir AB - Car &amp; LGV'!J16="*",'Dir AB - OGV1'!J16="*",'Dir AB - OGV2'!J16="*"),"*",'Dir AB - OGV2'!J16+'Dir AB - OGV1'!J16+'Dir AB - Car &amp; LGV'!J16)</f>
        <v>267</v>
      </c>
      <c r="K16" s="192" t="str">
        <f>IF(OR('Dir AB - Car &amp; LGV'!K16="*",'Dir AB - OGV1'!K16="*",'Dir AB - OGV2'!K16="*"),"*",'Dir AB - OGV2'!K16+'Dir AB - OGV1'!K16+'Dir AB - Car &amp; LGV'!K16)</f>
        <v>*</v>
      </c>
      <c r="L16" s="192" t="str">
        <f>IF(OR('Dir AB - Car &amp; LGV'!L16="*",'Dir AB - OGV1'!L16="*",'Dir AB - OGV2'!L16="*"),"*",'Dir AB - OGV2'!L16+'Dir AB - OGV1'!L16+'Dir AB - Car &amp; LGV'!L16)</f>
        <v>*</v>
      </c>
      <c r="M16" s="192" t="str">
        <f>IF(OR('Dir AB - Car &amp; LGV'!M16="*",'Dir AB - OGV1'!M16="*",'Dir AB - OGV2'!M16="*"),"*",'Dir AB - OGV2'!M16+'Dir AB - OGV1'!M16+'Dir AB - Car &amp; LGV'!M16)</f>
        <v>*</v>
      </c>
      <c r="N16" s="192" t="str">
        <f>IF(OR('Dir AB - Car &amp; LGV'!N16="*",'Dir AB - OGV1'!N16="*",'Dir AB - OGV2'!N16="*"),"*",'Dir AB - OGV2'!N16+'Dir AB - OGV1'!N16+'Dir AB - Car &amp; LGV'!N16)</f>
        <v>*</v>
      </c>
      <c r="O16" s="192" t="str">
        <f>IF(OR('Dir AB - Car &amp; LGV'!O16="*",'Dir AB - OGV1'!O16="*",'Dir AB - OGV2'!O16="*"),"*",'Dir AB - OGV2'!O16+'Dir AB - OGV1'!O16+'Dir AB - Car &amp; LGV'!O16)</f>
        <v>*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267</v>
      </c>
      <c r="X16" s="194">
        <f>IF(OR('Dir AB - Car &amp; LGV'!X16="*",'Dir AB - OGV1'!X16="*",'Dir AB - OGV2'!X16="*"),"*",'Dir AB - OGV2'!X16+'Dir AB - OGV1'!X16+'Dir AB - Car &amp; LGV'!X16)</f>
        <v>249</v>
      </c>
      <c r="Y16" s="195">
        <f>IF(OR('Dir AB - Car &amp; LGV'!Y16="*",'Dir AB - OGV1'!Y16="*",'Dir AB - OGV2'!Y16="*"),"*",'Dir AB - OGV2'!Y16+'Dir AB - OGV1'!Y16+'Dir AB - Car &amp; LGV'!Y16)</f>
        <v>187.6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272</v>
      </c>
      <c r="G17" s="198">
        <f>IF(OR('Dir AB - Car &amp; LGV'!G17="*",'Dir AB - OGV1'!G17="*",'Dir AB - OGV2'!G17="*"),"*",'Dir AB - OGV2'!G17+'Dir AB - OGV1'!G17+'Dir AB - Car &amp; LGV'!G17)</f>
        <v>76</v>
      </c>
      <c r="H17" s="198">
        <f>IF(OR('Dir AB - Car &amp; LGV'!H17="*",'Dir AB - OGV1'!H17="*",'Dir AB - OGV2'!H17="*"),"*",'Dir AB - OGV2'!H17+'Dir AB - OGV1'!H17+'Dir AB - Car &amp; LGV'!H17)</f>
        <v>59</v>
      </c>
      <c r="I17" s="198">
        <f>IF(OR('Dir AB - Car &amp; LGV'!I17="*",'Dir AB - OGV1'!I17="*",'Dir AB - OGV2'!I17="*"),"*",'Dir AB - OGV2'!I17+'Dir AB - OGV1'!I17+'Dir AB - Car &amp; LGV'!I17)</f>
        <v>289</v>
      </c>
      <c r="J17" s="198">
        <f>IF(OR('Dir AB - Car &amp; LGV'!J17="*",'Dir AB - OGV1'!J17="*",'Dir AB - OGV2'!J17="*"),"*",'Dir AB - OGV2'!J17+'Dir AB - OGV1'!J17+'Dir AB - Car &amp; LGV'!J17)</f>
        <v>301</v>
      </c>
      <c r="K17" s="198" t="str">
        <f>IF(OR('Dir AB - Car &amp; LGV'!K17="*",'Dir AB - OGV1'!K17="*",'Dir AB - OGV2'!K17="*"),"*",'Dir AB - OGV2'!K17+'Dir AB - OGV1'!K17+'Dir AB - Car &amp; LGV'!K17)</f>
        <v>*</v>
      </c>
      <c r="L17" s="198" t="str">
        <f>IF(OR('Dir AB - Car &amp; LGV'!L17="*",'Dir AB - OGV1'!L17="*",'Dir AB - OGV2'!L17="*"),"*",'Dir AB - OGV2'!L17+'Dir AB - OGV1'!L17+'Dir AB - Car &amp; LGV'!L17)</f>
        <v>*</v>
      </c>
      <c r="M17" s="198" t="str">
        <f>IF(OR('Dir AB - Car &amp; LGV'!M17="*",'Dir AB - OGV1'!M17="*",'Dir AB - OGV2'!M17="*"),"*",'Dir AB - OGV2'!M17+'Dir AB - OGV1'!M17+'Dir AB - Car &amp; LGV'!M17)</f>
        <v>*</v>
      </c>
      <c r="N17" s="198" t="str">
        <f>IF(OR('Dir AB - Car &amp; LGV'!N17="*",'Dir AB - OGV1'!N17="*",'Dir AB - OGV2'!N17="*"),"*",'Dir AB - OGV2'!N17+'Dir AB - OGV1'!N17+'Dir AB - Car &amp; LGV'!N17)</f>
        <v>*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301</v>
      </c>
      <c r="X17" s="221">
        <f>IF(OR('Dir AB - Car &amp; LGV'!X17="*",'Dir AB - OGV1'!X17="*",'Dir AB - OGV2'!X17="*"),"*",'Dir AB - OGV2'!X17+'Dir AB - OGV1'!X17+'Dir AB - Car &amp; LGV'!X17)</f>
        <v>287.33333333333337</v>
      </c>
      <c r="Y17" s="215">
        <f>IF(OR('Dir AB - Car &amp; LGV'!Y17="*",'Dir AB - OGV1'!Y17="*",'Dir AB - OGV2'!Y17="*"),"*",'Dir AB - OGV2'!Y17+'Dir AB - OGV1'!Y17+'Dir AB - Car &amp; LGV'!Y17)</f>
        <v>199.39999999999998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275</v>
      </c>
      <c r="G18" s="16">
        <f>IF(OR('Dir AB - Car &amp; LGV'!G18="*",'Dir AB - OGV1'!G18="*",'Dir AB - OGV2'!G18="*"),"*",'Dir AB - OGV2'!G18+'Dir AB - OGV1'!G18+'Dir AB - Car &amp; LGV'!G18)</f>
        <v>109</v>
      </c>
      <c r="H18" s="16">
        <f>IF(OR('Dir AB - Car &amp; LGV'!H18="*",'Dir AB - OGV1'!H18="*",'Dir AB - OGV2'!H18="*"),"*",'Dir AB - OGV2'!H18+'Dir AB - OGV1'!H18+'Dir AB - Car &amp; LGV'!H18)</f>
        <v>55</v>
      </c>
      <c r="I18" s="16">
        <f>IF(OR('Dir AB - Car &amp; LGV'!I18="*",'Dir AB - OGV1'!I18="*",'Dir AB - OGV2'!I18="*"),"*",'Dir AB - OGV2'!I18+'Dir AB - OGV1'!I18+'Dir AB - Car &amp; LGV'!I18)</f>
        <v>247</v>
      </c>
      <c r="J18" s="16">
        <f>IF(OR('Dir AB - Car &amp; LGV'!J18="*",'Dir AB - OGV1'!J18="*",'Dir AB - OGV2'!J18="*"),"*",'Dir AB - OGV2'!J18+'Dir AB - OGV1'!J18+'Dir AB - Car &amp; LGV'!J18)</f>
        <v>270</v>
      </c>
      <c r="K18" s="16" t="str">
        <f>IF(OR('Dir AB - Car &amp; LGV'!K18="*",'Dir AB - OGV1'!K18="*",'Dir AB - OGV2'!K18="*"),"*",'Dir AB - OGV2'!K18+'Dir AB - OGV1'!K18+'Dir AB - Car &amp; LGV'!K18)</f>
        <v>*</v>
      </c>
      <c r="L18" s="16" t="str">
        <f>IF(OR('Dir AB - Car &amp; LGV'!L18="*",'Dir AB - OGV1'!L18="*",'Dir AB - OGV2'!L18="*"),"*",'Dir AB - OGV2'!L18+'Dir AB - OGV1'!L18+'Dir AB - Car &amp; LGV'!L18)</f>
        <v>*</v>
      </c>
      <c r="M18" s="16" t="str">
        <f>IF(OR('Dir AB - Car &amp; LGV'!M18="*",'Dir AB - OGV1'!M18="*",'Dir AB - OGV2'!M18="*"),"*",'Dir AB - OGV2'!M18+'Dir AB - OGV1'!M18+'Dir AB - Car &amp; LGV'!M18)</f>
        <v>*</v>
      </c>
      <c r="N18" s="16" t="str">
        <f>IF(OR('Dir AB - Car &amp; LGV'!N18="*",'Dir AB - OGV1'!N18="*",'Dir AB - OGV2'!N18="*"),"*",'Dir AB - OGV2'!N18+'Dir AB - OGV1'!N18+'Dir AB - Car &amp; LGV'!N18)</f>
        <v>*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270</v>
      </c>
      <c r="X18" s="222">
        <f>IF(OR('Dir AB - Car &amp; LGV'!X18="*",'Dir AB - OGV1'!X18="*",'Dir AB - OGV2'!X18="*"),"*",'Dir AB - OGV2'!X18+'Dir AB - OGV1'!X18+'Dir AB - Car &amp; LGV'!X18)</f>
        <v>264</v>
      </c>
      <c r="Y18" s="155">
        <f>IF(OR('Dir AB - Car &amp; LGV'!Y18="*",'Dir AB - OGV1'!Y18="*",'Dir AB - OGV2'!Y18="*"),"*",'Dir AB - OGV2'!Y18+'Dir AB - OGV1'!Y18+'Dir AB - Car &amp; LGV'!Y18)</f>
        <v>191.2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210</v>
      </c>
      <c r="G19" s="192">
        <f>IF(OR('Dir AB - Car &amp; LGV'!G19="*",'Dir AB - OGV1'!G19="*",'Dir AB - OGV2'!G19="*"),"*",'Dir AB - OGV2'!G19+'Dir AB - OGV1'!G19+'Dir AB - Car &amp; LGV'!G19)</f>
        <v>133</v>
      </c>
      <c r="H19" s="192">
        <f>IF(OR('Dir AB - Car &amp; LGV'!H19="*",'Dir AB - OGV1'!H19="*",'Dir AB - OGV2'!H19="*"),"*",'Dir AB - OGV2'!H19+'Dir AB - OGV1'!H19+'Dir AB - Car &amp; LGV'!H19)</f>
        <v>75</v>
      </c>
      <c r="I19" s="192">
        <f>IF(OR('Dir AB - Car &amp; LGV'!I19="*",'Dir AB - OGV1'!I19="*",'Dir AB - OGV2'!I19="*"),"*",'Dir AB - OGV2'!I19+'Dir AB - OGV1'!I19+'Dir AB - Car &amp; LGV'!I19)</f>
        <v>222</v>
      </c>
      <c r="J19" s="192">
        <f>IF(OR('Dir AB - Car &amp; LGV'!J19="*",'Dir AB - OGV1'!J19="*",'Dir AB - OGV2'!J19="*"),"*",'Dir AB - OGV2'!J19+'Dir AB - OGV1'!J19+'Dir AB - Car &amp; LGV'!J19)</f>
        <v>200</v>
      </c>
      <c r="K19" s="192" t="str">
        <f>IF(OR('Dir AB - Car &amp; LGV'!K19="*",'Dir AB - OGV1'!K19="*",'Dir AB - OGV2'!K19="*"),"*",'Dir AB - OGV2'!K19+'Dir AB - OGV1'!K19+'Dir AB - Car &amp; LGV'!K19)</f>
        <v>*</v>
      </c>
      <c r="L19" s="192" t="str">
        <f>IF(OR('Dir AB - Car &amp; LGV'!L19="*",'Dir AB - OGV1'!L19="*",'Dir AB - OGV2'!L19="*"),"*",'Dir AB - OGV2'!L19+'Dir AB - OGV1'!L19+'Dir AB - Car &amp; LGV'!L19)</f>
        <v>*</v>
      </c>
      <c r="M19" s="192" t="str">
        <f>IF(OR('Dir AB - Car &amp; LGV'!M19="*",'Dir AB - OGV1'!M19="*",'Dir AB - OGV2'!M19="*"),"*",'Dir AB - OGV2'!M19+'Dir AB - OGV1'!M19+'Dir AB - Car &amp; LGV'!M19)</f>
        <v>*</v>
      </c>
      <c r="N19" s="192" t="str">
        <f>IF(OR('Dir AB - Car &amp; LGV'!N19="*",'Dir AB - OGV1'!N19="*",'Dir AB - OGV2'!N19="*"),"*",'Dir AB - OGV2'!N19+'Dir AB - OGV1'!N19+'Dir AB - Car &amp; LGV'!N19)</f>
        <v>*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200</v>
      </c>
      <c r="X19" s="223">
        <f>IF(OR('Dir AB - Car &amp; LGV'!X19="*",'Dir AB - OGV1'!X19="*",'Dir AB - OGV2'!X19="*"),"*",'Dir AB - OGV2'!X19+'Dir AB - OGV1'!X19+'Dir AB - Car &amp; LGV'!X19)</f>
        <v>210.66666666666666</v>
      </c>
      <c r="Y19" s="195">
        <f>IF(OR('Dir AB - Car &amp; LGV'!Y19="*",'Dir AB - OGV1'!Y19="*",'Dir AB - OGV2'!Y19="*"),"*",'Dir AB - OGV2'!Y19+'Dir AB - OGV1'!Y19+'Dir AB - Car &amp; LGV'!Y19)</f>
        <v>168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192</v>
      </c>
      <c r="G20" s="198">
        <f>IF(OR('Dir AB - Car &amp; LGV'!G20="*",'Dir AB - OGV1'!G20="*",'Dir AB - OGV2'!G20="*"),"*",'Dir AB - OGV2'!G20+'Dir AB - OGV1'!G20+'Dir AB - Car &amp; LGV'!G20)</f>
        <v>142</v>
      </c>
      <c r="H20" s="198">
        <f>IF(OR('Dir AB - Car &amp; LGV'!H20="*",'Dir AB - OGV1'!H20="*",'Dir AB - OGV2'!H20="*"),"*",'Dir AB - OGV2'!H20+'Dir AB - OGV1'!H20+'Dir AB - Car &amp; LGV'!H20)</f>
        <v>105</v>
      </c>
      <c r="I20" s="198">
        <f>IF(OR('Dir AB - Car &amp; LGV'!I20="*",'Dir AB - OGV1'!I20="*",'Dir AB - OGV2'!I20="*"),"*",'Dir AB - OGV2'!I20+'Dir AB - OGV1'!I20+'Dir AB - Car &amp; LGV'!I20)</f>
        <v>158</v>
      </c>
      <c r="J20" s="198">
        <f>IF(OR('Dir AB - Car &amp; LGV'!J20="*",'Dir AB - OGV1'!J20="*",'Dir AB - OGV2'!J20="*"),"*",'Dir AB - OGV2'!J20+'Dir AB - OGV1'!J20+'Dir AB - Car &amp; LGV'!J20)</f>
        <v>160</v>
      </c>
      <c r="K20" s="198" t="str">
        <f>IF(OR('Dir AB - Car &amp; LGV'!K20="*",'Dir AB - OGV1'!K20="*",'Dir AB - OGV2'!K20="*"),"*",'Dir AB - OGV2'!K20+'Dir AB - OGV1'!K20+'Dir AB - Car &amp; LGV'!K20)</f>
        <v>*</v>
      </c>
      <c r="L20" s="198" t="str">
        <f>IF(OR('Dir AB - Car &amp; LGV'!L20="*",'Dir AB - OGV1'!L20="*",'Dir AB - OGV2'!L20="*"),"*",'Dir AB - OGV2'!L20+'Dir AB - OGV1'!L20+'Dir AB - Car &amp; LGV'!L20)</f>
        <v>*</v>
      </c>
      <c r="M20" s="198" t="str">
        <f>IF(OR('Dir AB - Car &amp; LGV'!M20="*",'Dir AB - OGV1'!M20="*",'Dir AB - OGV2'!M20="*"),"*",'Dir AB - OGV2'!M20+'Dir AB - OGV1'!M20+'Dir AB - Car &amp; LGV'!M20)</f>
        <v>*</v>
      </c>
      <c r="N20" s="198" t="str">
        <f>IF(OR('Dir AB - Car &amp; LGV'!N20="*",'Dir AB - OGV1'!N20="*",'Dir AB - OGV2'!N20="*"),"*",'Dir AB - OGV2'!N20+'Dir AB - OGV1'!N20+'Dir AB - Car &amp; LGV'!N20)</f>
        <v>*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160</v>
      </c>
      <c r="X20" s="221">
        <f>IF(OR('Dir AB - Car &amp; LGV'!X20="*",'Dir AB - OGV1'!X20="*",'Dir AB - OGV2'!X20="*"),"*",'Dir AB - OGV2'!X20+'Dir AB - OGV1'!X20+'Dir AB - Car &amp; LGV'!X20)</f>
        <v>170</v>
      </c>
      <c r="Y20" s="215">
        <f>IF(OR('Dir AB - Car &amp; LGV'!Y20="*",'Dir AB - OGV1'!Y20="*",'Dir AB - OGV2'!Y20="*"),"*",'Dir AB - OGV2'!Y20+'Dir AB - OGV1'!Y20+'Dir AB - Car &amp; LGV'!Y20)</f>
        <v>151.39999999999998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>
        <f>IF(OR('Dir AB - Car &amp; LGV'!F21="*",'Dir AB - OGV1'!F21="*",'Dir AB - OGV2'!F21="*"),"*",'Dir AB - OGV2'!F21+'Dir AB - OGV1'!F21+'Dir AB - Car &amp; LGV'!F21)</f>
        <v>234</v>
      </c>
      <c r="G21" s="16">
        <f>IF(OR('Dir AB - Car &amp; LGV'!G21="*",'Dir AB - OGV1'!G21="*",'Dir AB - OGV2'!G21="*"),"*",'Dir AB - OGV2'!G21+'Dir AB - OGV1'!G21+'Dir AB - Car &amp; LGV'!G21)</f>
        <v>146</v>
      </c>
      <c r="H21" s="16">
        <f>IF(OR('Dir AB - Car &amp; LGV'!H21="*",'Dir AB - OGV1'!H21="*",'Dir AB - OGV2'!H21="*"),"*",'Dir AB - OGV2'!H21+'Dir AB - OGV1'!H21+'Dir AB - Car &amp; LGV'!H21)</f>
        <v>107</v>
      </c>
      <c r="I21" s="16">
        <f>IF(OR('Dir AB - Car &amp; LGV'!I21="*",'Dir AB - OGV1'!I21="*",'Dir AB - OGV2'!I21="*"),"*",'Dir AB - OGV2'!I21+'Dir AB - OGV1'!I21+'Dir AB - Car &amp; LGV'!I21)</f>
        <v>198</v>
      </c>
      <c r="J21" s="16">
        <f>IF(OR('Dir AB - Car &amp; LGV'!J21="*",'Dir AB - OGV1'!J21="*",'Dir AB - OGV2'!J21="*"),"*",'Dir AB - OGV2'!J21+'Dir AB - OGV1'!J21+'Dir AB - Car &amp; LGV'!J21)</f>
        <v>185</v>
      </c>
      <c r="K21" s="16" t="str">
        <f>IF(OR('Dir AB - Car &amp; LGV'!K21="*",'Dir AB - OGV1'!K21="*",'Dir AB - OGV2'!K21="*"),"*",'Dir AB - OGV2'!K21+'Dir AB - OGV1'!K21+'Dir AB - Car &amp; LGV'!K21)</f>
        <v>*</v>
      </c>
      <c r="L21" s="16" t="str">
        <f>IF(OR('Dir AB - Car &amp; LGV'!L21="*",'Dir AB - OGV1'!L21="*",'Dir AB - OGV2'!L21="*"),"*",'Dir AB - OGV2'!L21+'Dir AB - OGV1'!L21+'Dir AB - Car &amp; LGV'!L21)</f>
        <v>*</v>
      </c>
      <c r="M21" s="16" t="str">
        <f>IF(OR('Dir AB - Car &amp; LGV'!M21="*",'Dir AB - OGV1'!M21="*",'Dir AB - OGV2'!M21="*"),"*",'Dir AB - OGV2'!M21+'Dir AB - OGV1'!M21+'Dir AB - Car &amp; LGV'!M21)</f>
        <v>*</v>
      </c>
      <c r="N21" s="16" t="str">
        <f>IF(OR('Dir AB - Car &amp; LGV'!N21="*",'Dir AB - OGV1'!N21="*",'Dir AB - OGV2'!N21="*"),"*",'Dir AB - OGV2'!N21+'Dir AB - OGV1'!N21+'Dir AB - Car &amp; LGV'!N21)</f>
        <v>*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185</v>
      </c>
      <c r="X21" s="222">
        <f>IF(OR('Dir AB - Car &amp; LGV'!X21="*",'Dir AB - OGV1'!X21="*",'Dir AB - OGV2'!X21="*"),"*",'Dir AB - OGV2'!X21+'Dir AB - OGV1'!X21+'Dir AB - Car &amp; LGV'!X21)</f>
        <v>205.66666666666666</v>
      </c>
      <c r="Y21" s="155">
        <f>IF(OR('Dir AB - Car &amp; LGV'!Y21="*",'Dir AB - OGV1'!Y21="*",'Dir AB - OGV2'!Y21="*"),"*",'Dir AB - OGV2'!Y21+'Dir AB - OGV1'!Y21+'Dir AB - Car &amp; LGV'!Y21)</f>
        <v>174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>
        <f>IF(OR('Dir AB - Car &amp; LGV'!F22="*",'Dir AB - OGV1'!F22="*",'Dir AB - OGV2'!F22="*"),"*",'Dir AB - OGV2'!F22+'Dir AB - OGV1'!F22+'Dir AB - Car &amp; LGV'!F22)</f>
        <v>251</v>
      </c>
      <c r="G22" s="16">
        <f>IF(OR('Dir AB - Car &amp; LGV'!G22="*",'Dir AB - OGV1'!G22="*",'Dir AB - OGV2'!G22="*"),"*",'Dir AB - OGV2'!G22+'Dir AB - OGV1'!G22+'Dir AB - Car &amp; LGV'!G22)</f>
        <v>182</v>
      </c>
      <c r="H22" s="16">
        <f>IF(OR('Dir AB - Car &amp; LGV'!H22="*",'Dir AB - OGV1'!H22="*",'Dir AB - OGV2'!H22="*"),"*",'Dir AB - OGV2'!H22+'Dir AB - OGV1'!H22+'Dir AB - Car &amp; LGV'!H22)</f>
        <v>127</v>
      </c>
      <c r="I22" s="16">
        <f>IF(OR('Dir AB - Car &amp; LGV'!I22="*",'Dir AB - OGV1'!I22="*",'Dir AB - OGV2'!I22="*"),"*",'Dir AB - OGV2'!I22+'Dir AB - OGV1'!I22+'Dir AB - Car &amp; LGV'!I22)</f>
        <v>215</v>
      </c>
      <c r="J22" s="16">
        <f>IF(OR('Dir AB - Car &amp; LGV'!J22="*",'Dir AB - OGV1'!J22="*",'Dir AB - OGV2'!J22="*"),"*",'Dir AB - OGV2'!J22+'Dir AB - OGV1'!J22+'Dir AB - Car &amp; LGV'!J22)</f>
        <v>202</v>
      </c>
      <c r="K22" s="16" t="str">
        <f>IF(OR('Dir AB - Car &amp; LGV'!K22="*",'Dir AB - OGV1'!K22="*",'Dir AB - OGV2'!K22="*"),"*",'Dir AB - OGV2'!K22+'Dir AB - OGV1'!K22+'Dir AB - Car &amp; LGV'!K22)</f>
        <v>*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 t="str">
        <f>IF(OR('Dir AB - Car &amp; LGV'!N22="*",'Dir AB - OGV1'!N22="*",'Dir AB - OGV2'!N22="*"),"*",'Dir AB - OGV2'!N22+'Dir AB - OGV1'!N22+'Dir AB - Car &amp; LGV'!N22)</f>
        <v>*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202</v>
      </c>
      <c r="X22" s="222">
        <f>IF(OR('Dir AB - Car &amp; LGV'!X22="*",'Dir AB - OGV1'!X22="*",'Dir AB - OGV2'!X22="*"),"*",'Dir AB - OGV2'!X22+'Dir AB - OGV1'!X22+'Dir AB - Car &amp; LGV'!X22)</f>
        <v>222.66666666666666</v>
      </c>
      <c r="Y22" s="155">
        <f>IF(OR('Dir AB - Car &amp; LGV'!Y22="*",'Dir AB - OGV1'!Y22="*",'Dir AB - OGV2'!Y22="*"),"*",'Dir AB - OGV2'!Y22+'Dir AB - OGV1'!Y22+'Dir AB - Car &amp; LGV'!Y22)</f>
        <v>195.39999999999998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>
        <f>IF(OR('Dir AB - Car &amp; LGV'!F23="*",'Dir AB - OGV1'!F23="*",'Dir AB - OGV2'!F23="*"),"*",'Dir AB - OGV2'!F23+'Dir AB - OGV1'!F23+'Dir AB - Car &amp; LGV'!F23)</f>
        <v>277</v>
      </c>
      <c r="G23" s="16">
        <f>IF(OR('Dir AB - Car &amp; LGV'!G23="*",'Dir AB - OGV1'!G23="*",'Dir AB - OGV2'!G23="*"),"*",'Dir AB - OGV2'!G23+'Dir AB - OGV1'!G23+'Dir AB - Car &amp; LGV'!G23)</f>
        <v>143</v>
      </c>
      <c r="H23" s="16">
        <f>IF(OR('Dir AB - Car &amp; LGV'!H23="*",'Dir AB - OGV1'!H23="*",'Dir AB - OGV2'!H23="*"),"*",'Dir AB - OGV2'!H23+'Dir AB - OGV1'!H23+'Dir AB - Car &amp; LGV'!H23)</f>
        <v>136</v>
      </c>
      <c r="I23" s="16">
        <f>IF(OR('Dir AB - Car &amp; LGV'!I23="*",'Dir AB - OGV1'!I23="*",'Dir AB - OGV2'!I23="*"),"*",'Dir AB - OGV2'!I23+'Dir AB - OGV1'!I23+'Dir AB - Car &amp; LGV'!I23)</f>
        <v>250</v>
      </c>
      <c r="J23" s="16">
        <f>IF(OR('Dir AB - Car &amp; LGV'!J23="*",'Dir AB - OGV1'!J23="*",'Dir AB - OGV2'!J23="*"),"*",'Dir AB - OGV2'!J23+'Dir AB - OGV1'!J23+'Dir AB - Car &amp; LGV'!J23)</f>
        <v>249</v>
      </c>
      <c r="K23" s="16" t="str">
        <f>IF(OR('Dir AB - Car &amp; LGV'!K23="*",'Dir AB - OGV1'!K23="*",'Dir AB - OGV2'!K23="*"),"*",'Dir AB - OGV2'!K23+'Dir AB - OGV1'!K23+'Dir AB - Car &amp; LGV'!K23)</f>
        <v>*</v>
      </c>
      <c r="L23" s="16" t="str">
        <f>IF(OR('Dir AB - Car &amp; LGV'!L23="*",'Dir AB - OGV1'!L23="*",'Dir AB - OGV2'!L23="*"),"*",'Dir AB - OGV2'!L23+'Dir AB - OGV1'!L23+'Dir AB - Car &amp; LGV'!L23)</f>
        <v>*</v>
      </c>
      <c r="M23" s="16" t="str">
        <f>IF(OR('Dir AB - Car &amp; LGV'!M23="*",'Dir AB - OGV1'!M23="*",'Dir AB - OGV2'!M23="*"),"*",'Dir AB - OGV2'!M23+'Dir AB - OGV1'!M23+'Dir AB - Car &amp; LGV'!M23)</f>
        <v>*</v>
      </c>
      <c r="N23" s="16" t="str">
        <f>IF(OR('Dir AB - Car &amp; LGV'!N23="*",'Dir AB - OGV1'!N23="*",'Dir AB - OGV2'!N23="*"),"*",'Dir AB - OGV2'!N23+'Dir AB - OGV1'!N23+'Dir AB - Car &amp; LGV'!N23)</f>
        <v>*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249</v>
      </c>
      <c r="X23" s="222">
        <f>IF(OR('Dir AB - Car &amp; LGV'!X23="*",'Dir AB - OGV1'!X23="*",'Dir AB - OGV2'!X23="*"),"*",'Dir AB - OGV2'!X23+'Dir AB - OGV1'!X23+'Dir AB - Car &amp; LGV'!X23)</f>
        <v>258.66666666666663</v>
      </c>
      <c r="Y23" s="155">
        <f>IF(OR('Dir AB - Car &amp; LGV'!Y23="*",'Dir AB - OGV1'!Y23="*",'Dir AB - OGV2'!Y23="*"),"*",'Dir AB - OGV2'!Y23+'Dir AB - OGV1'!Y23+'Dir AB - Car &amp; LGV'!Y23)</f>
        <v>211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>
        <f>IF(OR('Dir AB - Car &amp; LGV'!F24="*",'Dir AB - OGV1'!F24="*",'Dir AB - OGV2'!F24="*"),"*",'Dir AB - OGV2'!F24+'Dir AB - OGV1'!F24+'Dir AB - Car &amp; LGV'!F24)</f>
        <v>308</v>
      </c>
      <c r="G24" s="16">
        <f>IF(OR('Dir AB - Car &amp; LGV'!G24="*",'Dir AB - OGV1'!G24="*",'Dir AB - OGV2'!G24="*"),"*",'Dir AB - OGV2'!G24+'Dir AB - OGV1'!G24+'Dir AB - Car &amp; LGV'!G24)</f>
        <v>132</v>
      </c>
      <c r="H24" s="16">
        <f>IF(OR('Dir AB - Car &amp; LGV'!H24="*",'Dir AB - OGV1'!H24="*",'Dir AB - OGV2'!H24="*"),"*",'Dir AB - OGV2'!H24+'Dir AB - OGV1'!H24+'Dir AB - Car &amp; LGV'!H24)</f>
        <v>154</v>
      </c>
      <c r="I24" s="16">
        <f>IF(OR('Dir AB - Car &amp; LGV'!I24="*",'Dir AB - OGV1'!I24="*",'Dir AB - OGV2'!I24="*"),"*",'Dir AB - OGV2'!I24+'Dir AB - OGV1'!I24+'Dir AB - Car &amp; LGV'!I24)</f>
        <v>291</v>
      </c>
      <c r="J24" s="16">
        <f>IF(OR('Dir AB - Car &amp; LGV'!J24="*",'Dir AB - OGV1'!J24="*",'Dir AB - OGV2'!J24="*"),"*",'Dir AB - OGV2'!J24+'Dir AB - OGV1'!J24+'Dir AB - Car &amp; LGV'!J24)</f>
        <v>305</v>
      </c>
      <c r="K24" s="16" t="str">
        <f>IF(OR('Dir AB - Car &amp; LGV'!K24="*",'Dir AB - OGV1'!K24="*",'Dir AB - OGV2'!K24="*"),"*",'Dir AB - OGV2'!K24+'Dir AB - OGV1'!K24+'Dir AB - Car &amp; LGV'!K24)</f>
        <v>*</v>
      </c>
      <c r="L24" s="16" t="str">
        <f>IF(OR('Dir AB - Car &amp; LGV'!L24="*",'Dir AB - OGV1'!L24="*",'Dir AB - OGV2'!L24="*"),"*",'Dir AB - OGV2'!L24+'Dir AB - OGV1'!L24+'Dir AB - Car &amp; LGV'!L24)</f>
        <v>*</v>
      </c>
      <c r="M24" s="16" t="str">
        <f>IF(OR('Dir AB - Car &amp; LGV'!M24="*",'Dir AB - OGV1'!M24="*",'Dir AB - OGV2'!M24="*"),"*",'Dir AB - OGV2'!M24+'Dir AB - OGV1'!M24+'Dir AB - Car &amp; LGV'!M24)</f>
        <v>*</v>
      </c>
      <c r="N24" s="16" t="str">
        <f>IF(OR('Dir AB - Car &amp; LGV'!N24="*",'Dir AB - OGV1'!N24="*",'Dir AB - OGV2'!N24="*"),"*",'Dir AB - OGV2'!N24+'Dir AB - OGV1'!N24+'Dir AB - Car &amp; LGV'!N24)</f>
        <v>*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305</v>
      </c>
      <c r="X24" s="222">
        <f>IF(OR('Dir AB - Car &amp; LGV'!X24="*",'Dir AB - OGV1'!X24="*",'Dir AB - OGV2'!X24="*"),"*",'Dir AB - OGV2'!X24+'Dir AB - OGV1'!X24+'Dir AB - Car &amp; LGV'!X24)</f>
        <v>301.33333333333331</v>
      </c>
      <c r="Y24" s="155">
        <f>IF(OR('Dir AB - Car &amp; LGV'!Y24="*",'Dir AB - OGV1'!Y24="*",'Dir AB - OGV2'!Y24="*"),"*",'Dir AB - OGV2'!Y24+'Dir AB - OGV1'!Y24+'Dir AB - Car &amp; LGV'!Y24)</f>
        <v>238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>
        <f>IF(OR('Dir AB - Car &amp; LGV'!F25="*",'Dir AB - OGV1'!F25="*",'Dir AB - OGV2'!F25="*"),"*",'Dir AB - OGV2'!F25+'Dir AB - OGV1'!F25+'Dir AB - Car &amp; LGV'!F25)</f>
        <v>361</v>
      </c>
      <c r="G25" s="199">
        <f>IF(OR('Dir AB - Car &amp; LGV'!G25="*",'Dir AB - OGV1'!G25="*",'Dir AB - OGV2'!G25="*"),"*",'Dir AB - OGV2'!G25+'Dir AB - OGV1'!G25+'Dir AB - Car &amp; LGV'!G25)</f>
        <v>130</v>
      </c>
      <c r="H25" s="199">
        <f>IF(OR('Dir AB - Car &amp; LGV'!H25="*",'Dir AB - OGV1'!H25="*",'Dir AB - OGV2'!H25="*"),"*",'Dir AB - OGV2'!H25+'Dir AB - OGV1'!H25+'Dir AB - Car &amp; LGV'!H25)</f>
        <v>146</v>
      </c>
      <c r="I25" s="199">
        <f>IF(OR('Dir AB - Car &amp; LGV'!I25="*",'Dir AB - OGV1'!I25="*",'Dir AB - OGV2'!I25="*"),"*",'Dir AB - OGV2'!I25+'Dir AB - OGV1'!I25+'Dir AB - Car &amp; LGV'!I25)</f>
        <v>251</v>
      </c>
      <c r="J25" s="199">
        <f>IF(OR('Dir AB - Car &amp; LGV'!J25="*",'Dir AB - OGV1'!J25="*",'Dir AB - OGV2'!J25="*"),"*",'Dir AB - OGV2'!J25+'Dir AB - OGV1'!J25+'Dir AB - Car &amp; LGV'!J25)</f>
        <v>314</v>
      </c>
      <c r="K25" s="199" t="str">
        <f>IF(OR('Dir AB - Car &amp; LGV'!K25="*",'Dir AB - OGV1'!K25="*",'Dir AB - OGV2'!K25="*"),"*",'Dir AB - OGV2'!K25+'Dir AB - OGV1'!K25+'Dir AB - Car &amp; LGV'!K25)</f>
        <v>*</v>
      </c>
      <c r="L25" s="199" t="str">
        <f>IF(OR('Dir AB - Car &amp; LGV'!L25="*",'Dir AB - OGV1'!L25="*",'Dir AB - OGV2'!L25="*"),"*",'Dir AB - OGV2'!L25+'Dir AB - OGV1'!L25+'Dir AB - Car &amp; LGV'!L25)</f>
        <v>*</v>
      </c>
      <c r="M25" s="199" t="str">
        <f>IF(OR('Dir AB - Car &amp; LGV'!M25="*",'Dir AB - OGV1'!M25="*",'Dir AB - OGV2'!M25="*"),"*",'Dir AB - OGV2'!M25+'Dir AB - OGV1'!M25+'Dir AB - Car &amp; LGV'!M25)</f>
        <v>*</v>
      </c>
      <c r="N25" s="199" t="str">
        <f>IF(OR('Dir AB - Car &amp; LGV'!N25="*",'Dir AB - OGV1'!N25="*",'Dir AB - OGV2'!N25="*"),"*",'Dir AB - OGV2'!N25+'Dir AB - OGV1'!N25+'Dir AB - Car &amp; LGV'!N25)</f>
        <v>*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314</v>
      </c>
      <c r="X25" s="224">
        <f>IF(OR('Dir AB - Car &amp; LGV'!X25="*",'Dir AB - OGV1'!X25="*",'Dir AB - OGV2'!X25="*"),"*",'Dir AB - OGV2'!X25+'Dir AB - OGV1'!X25+'Dir AB - Car &amp; LGV'!X25)</f>
        <v>308.66666666666669</v>
      </c>
      <c r="Y25" s="216">
        <f>IF(OR('Dir AB - Car &amp; LGV'!Y25="*",'Dir AB - OGV1'!Y25="*",'Dir AB - OGV2'!Y25="*"),"*",'Dir AB - OGV2'!Y25+'Dir AB - OGV1'!Y25+'Dir AB - Car &amp; LGV'!Y25)</f>
        <v>240.4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>
        <f>IF(OR('Dir AB - Car &amp; LGV'!F26="*",'Dir AB - OGV1'!F26="*",'Dir AB - OGV2'!F26="*"),"*",'Dir AB - OGV2'!F26+'Dir AB - OGV1'!F26+'Dir AB - Car &amp; LGV'!F26)</f>
        <v>470</v>
      </c>
      <c r="G26" s="198">
        <f>IF(OR('Dir AB - Car &amp; LGV'!G26="*",'Dir AB - OGV1'!G26="*",'Dir AB - OGV2'!G26="*"),"*",'Dir AB - OGV2'!G26+'Dir AB - OGV1'!G26+'Dir AB - Car &amp; LGV'!G26)</f>
        <v>131</v>
      </c>
      <c r="H26" s="198">
        <f>IF(OR('Dir AB - Car &amp; LGV'!H26="*",'Dir AB - OGV1'!H26="*",'Dir AB - OGV2'!H26="*"),"*",'Dir AB - OGV2'!H26+'Dir AB - OGV1'!H26+'Dir AB - Car &amp; LGV'!H26)</f>
        <v>120</v>
      </c>
      <c r="I26" s="198">
        <f>IF(OR('Dir AB - Car &amp; LGV'!I26="*",'Dir AB - OGV1'!I26="*",'Dir AB - OGV2'!I26="*"),"*",'Dir AB - OGV2'!I26+'Dir AB - OGV1'!I26+'Dir AB - Car &amp; LGV'!I26)</f>
        <v>410</v>
      </c>
      <c r="J26" s="198">
        <f>IF(OR('Dir AB - Car &amp; LGV'!J26="*",'Dir AB - OGV1'!J26="*",'Dir AB - OGV2'!J26="*"),"*",'Dir AB - OGV2'!J26+'Dir AB - OGV1'!J26+'Dir AB - Car &amp; LGV'!J26)</f>
        <v>441</v>
      </c>
      <c r="K26" s="198" t="str">
        <f>IF(OR('Dir AB - Car &amp; LGV'!K26="*",'Dir AB - OGV1'!K26="*",'Dir AB - OGV2'!K26="*"),"*",'Dir AB - OGV2'!K26+'Dir AB - OGV1'!K26+'Dir AB - Car &amp; LGV'!K26)</f>
        <v>*</v>
      </c>
      <c r="L26" s="198" t="str">
        <f>IF(OR('Dir AB - Car &amp; LGV'!L26="*",'Dir AB - OGV1'!L26="*",'Dir AB - OGV2'!L26="*"),"*",'Dir AB - OGV2'!L26+'Dir AB - OGV1'!L26+'Dir AB - Car &amp; LGV'!L26)</f>
        <v>*</v>
      </c>
      <c r="M26" s="198" t="str">
        <f>IF(OR('Dir AB - Car &amp; LGV'!M26="*",'Dir AB - OGV1'!M26="*",'Dir AB - OGV2'!M26="*"),"*",'Dir AB - OGV2'!M26+'Dir AB - OGV1'!M26+'Dir AB - Car &amp; LGV'!M26)</f>
        <v>*</v>
      </c>
      <c r="N26" s="198" t="str">
        <f>IF(OR('Dir AB - Car &amp; LGV'!N26="*",'Dir AB - OGV1'!N26="*",'Dir AB - OGV2'!N26="*"),"*",'Dir AB - OGV2'!N26+'Dir AB - OGV1'!N26+'Dir AB - Car &amp; LGV'!N26)</f>
        <v>*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441</v>
      </c>
      <c r="X26" s="221">
        <f>IF(OR('Dir AB - Car &amp; LGV'!X26="*",'Dir AB - OGV1'!X26="*",'Dir AB - OGV2'!X26="*"),"*",'Dir AB - OGV2'!X26+'Dir AB - OGV1'!X26+'Dir AB - Car &amp; LGV'!X26)</f>
        <v>440.33333333333337</v>
      </c>
      <c r="Y26" s="215">
        <f>IF(OR('Dir AB - Car &amp; LGV'!Y26="*",'Dir AB - OGV1'!Y26="*",'Dir AB - OGV2'!Y26="*"),"*",'Dir AB - OGV2'!Y26+'Dir AB - OGV1'!Y26+'Dir AB - Car &amp; LGV'!Y26)</f>
        <v>314.39999999999998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511</v>
      </c>
      <c r="F27" s="16">
        <f>IF(OR('Dir AB - Car &amp; LGV'!F27="*",'Dir AB - OGV1'!F27="*",'Dir AB - OGV2'!F27="*"),"*",'Dir AB - OGV2'!F27+'Dir AB - OGV1'!F27+'Dir AB - Car &amp; LGV'!F27)</f>
        <v>460</v>
      </c>
      <c r="G27" s="16">
        <f>IF(OR('Dir AB - Car &amp; LGV'!G27="*",'Dir AB - OGV1'!G27="*",'Dir AB - OGV2'!G27="*"),"*",'Dir AB - OGV2'!G27+'Dir AB - OGV1'!G27+'Dir AB - Car &amp; LGV'!G27)</f>
        <v>142</v>
      </c>
      <c r="H27" s="16">
        <f>IF(OR('Dir AB - Car &amp; LGV'!H27="*",'Dir AB - OGV1'!H27="*",'Dir AB - OGV2'!H27="*"),"*",'Dir AB - OGV2'!H27+'Dir AB - OGV1'!H27+'Dir AB - Car &amp; LGV'!H27)</f>
        <v>130</v>
      </c>
      <c r="I27" s="16">
        <f>IF(OR('Dir AB - Car &amp; LGV'!I27="*",'Dir AB - OGV1'!I27="*",'Dir AB - OGV2'!I27="*"),"*",'Dir AB - OGV2'!I27+'Dir AB - OGV1'!I27+'Dir AB - Car &amp; LGV'!I27)</f>
        <v>451</v>
      </c>
      <c r="J27" s="16">
        <f>IF(OR('Dir AB - Car &amp; LGV'!J27="*",'Dir AB - OGV1'!J27="*",'Dir AB - OGV2'!J27="*"),"*",'Dir AB - OGV2'!J27+'Dir AB - OGV1'!J27+'Dir AB - Car &amp; LGV'!J27)</f>
        <v>465</v>
      </c>
      <c r="K27" s="16" t="str">
        <f>IF(OR('Dir AB - Car &amp; LGV'!K27="*",'Dir AB - OGV1'!K27="*",'Dir AB - OGV2'!K27="*"),"*",'Dir AB - OGV2'!K27+'Dir AB - OGV1'!K27+'Dir AB - Car &amp; LGV'!K27)</f>
        <v>*</v>
      </c>
      <c r="L27" s="16" t="str">
        <f>IF(OR('Dir AB - Car &amp; LGV'!L27="*",'Dir AB - OGV1'!L27="*",'Dir AB - OGV2'!L27="*"),"*",'Dir AB - OGV2'!L27+'Dir AB - OGV1'!L27+'Dir AB - Car &amp; LGV'!L27)</f>
        <v>*</v>
      </c>
      <c r="M27" s="16" t="str">
        <f>IF(OR('Dir AB - Car &amp; LGV'!M27="*",'Dir AB - OGV1'!M27="*",'Dir AB - OGV2'!M27="*"),"*",'Dir AB - OGV2'!M27+'Dir AB - OGV1'!M27+'Dir AB - Car &amp; LGV'!M27)</f>
        <v>*</v>
      </c>
      <c r="N27" s="16" t="str">
        <f>IF(OR('Dir AB - Car &amp; LGV'!N27="*",'Dir AB - OGV1'!N27="*",'Dir AB - OGV2'!N27="*"),"*",'Dir AB - OGV2'!N27+'Dir AB - OGV1'!N27+'Dir AB - Car &amp; LGV'!N27)</f>
        <v>*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488</v>
      </c>
      <c r="X27" s="222">
        <f>IF(OR('Dir AB - Car &amp; LGV'!X27="*",'Dir AB - OGV1'!X27="*",'Dir AB - OGV2'!X27="*"),"*",'Dir AB - OGV2'!X27+'Dir AB - OGV1'!X27+'Dir AB - Car &amp; LGV'!X27)</f>
        <v>471.75</v>
      </c>
      <c r="Y27" s="155">
        <f>IF(OR('Dir AB - Car &amp; LGV'!Y27="*",'Dir AB - OGV1'!Y27="*",'Dir AB - OGV2'!Y27="*"),"*",'Dir AB - OGV2'!Y27+'Dir AB - OGV1'!Y27+'Dir AB - Car &amp; LGV'!Y27)</f>
        <v>359.83333333333337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260</v>
      </c>
      <c r="F28" s="199">
        <f>IF(OR('Dir AB - Car &amp; LGV'!F28="*",'Dir AB - OGV1'!F28="*",'Dir AB - OGV2'!F28="*"),"*",'Dir AB - OGV2'!F28+'Dir AB - OGV1'!F28+'Dir AB - Car &amp; LGV'!F28)</f>
        <v>233</v>
      </c>
      <c r="G28" s="199">
        <f>IF(OR('Dir AB - Car &amp; LGV'!G28="*",'Dir AB - OGV1'!G28="*",'Dir AB - OGV2'!G28="*"),"*",'Dir AB - OGV2'!G28+'Dir AB - OGV1'!G28+'Dir AB - Car &amp; LGV'!G28)</f>
        <v>102</v>
      </c>
      <c r="H28" s="199">
        <f>IF(OR('Dir AB - Car &amp; LGV'!H28="*",'Dir AB - OGV1'!H28="*",'Dir AB - OGV2'!H28="*"),"*",'Dir AB - OGV2'!H28+'Dir AB - OGV1'!H28+'Dir AB - Car &amp; LGV'!H28)</f>
        <v>99</v>
      </c>
      <c r="I28" s="199">
        <f>IF(OR('Dir AB - Car &amp; LGV'!I28="*",'Dir AB - OGV1'!I28="*",'Dir AB - OGV2'!I28="*"),"*",'Dir AB - OGV2'!I28+'Dir AB - OGV1'!I28+'Dir AB - Car &amp; LGV'!I28)</f>
        <v>253</v>
      </c>
      <c r="J28" s="199">
        <f>IF(OR('Dir AB - Car &amp; LGV'!J28="*",'Dir AB - OGV1'!J28="*",'Dir AB - OGV2'!J28="*"),"*",'Dir AB - OGV2'!J28+'Dir AB - OGV1'!J28+'Dir AB - Car &amp; LGV'!J28)</f>
        <v>264</v>
      </c>
      <c r="K28" s="199" t="str">
        <f>IF(OR('Dir AB - Car &amp; LGV'!K28="*",'Dir AB - OGV1'!K28="*",'Dir AB - OGV2'!K28="*"),"*",'Dir AB - OGV2'!K28+'Dir AB - OGV1'!K28+'Dir AB - Car &amp; LGV'!K28)</f>
        <v>*</v>
      </c>
      <c r="L28" s="199" t="str">
        <f>IF(OR('Dir AB - Car &amp; LGV'!L28="*",'Dir AB - OGV1'!L28="*",'Dir AB - OGV2'!L28="*"),"*",'Dir AB - OGV2'!L28+'Dir AB - OGV1'!L28+'Dir AB - Car &amp; LGV'!L28)</f>
        <v>*</v>
      </c>
      <c r="M28" s="199" t="str">
        <f>IF(OR('Dir AB - Car &amp; LGV'!M28="*",'Dir AB - OGV1'!M28="*",'Dir AB - OGV2'!M28="*"),"*",'Dir AB - OGV2'!M28+'Dir AB - OGV1'!M28+'Dir AB - Car &amp; LGV'!M28)</f>
        <v>*</v>
      </c>
      <c r="N28" s="199" t="str">
        <f>IF(OR('Dir AB - Car &amp; LGV'!N28="*",'Dir AB - OGV1'!N28="*",'Dir AB - OGV2'!N28="*"),"*",'Dir AB - OGV2'!N28+'Dir AB - OGV1'!N28+'Dir AB - Car &amp; LGV'!N28)</f>
        <v>*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262</v>
      </c>
      <c r="X28" s="224">
        <f>IF(OR('Dir AB - Car &amp; LGV'!X28="*",'Dir AB - OGV1'!X28="*",'Dir AB - OGV2'!X28="*"),"*",'Dir AB - OGV2'!X28+'Dir AB - OGV1'!X28+'Dir AB - Car &amp; LGV'!X28)</f>
        <v>252.5</v>
      </c>
      <c r="Y28" s="216">
        <f>IF(OR('Dir AB - Car &amp; LGV'!Y28="*",'Dir AB - OGV1'!Y28="*",'Dir AB - OGV2'!Y28="*"),"*",'Dir AB - OGV2'!Y28+'Dir AB - OGV1'!Y28+'Dir AB - Car &amp; LGV'!Y28)</f>
        <v>201.83333333333334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138</v>
      </c>
      <c r="F29" s="146">
        <f>IF(OR('Dir AB - Car &amp; LGV'!F29="*",'Dir AB - OGV1'!F29="*",'Dir AB - OGV2'!F29="*"),"*",'Dir AB - OGV2'!F29+'Dir AB - OGV1'!F29+'Dir AB - Car &amp; LGV'!F29)</f>
        <v>153</v>
      </c>
      <c r="G29" s="146">
        <f>IF(OR('Dir AB - Car &amp; LGV'!G29="*",'Dir AB - OGV1'!G29="*",'Dir AB - OGV2'!G29="*"),"*",'Dir AB - OGV2'!G29+'Dir AB - OGV1'!G29+'Dir AB - Car &amp; LGV'!G29)</f>
        <v>90</v>
      </c>
      <c r="H29" s="146">
        <f>IF(OR('Dir AB - Car &amp; LGV'!H29="*",'Dir AB - OGV1'!H29="*",'Dir AB - OGV2'!H29="*"),"*",'Dir AB - OGV2'!H29+'Dir AB - OGV1'!H29+'Dir AB - Car &amp; LGV'!H29)</f>
        <v>81</v>
      </c>
      <c r="I29" s="146">
        <f>IF(OR('Dir AB - Car &amp; LGV'!I29="*",'Dir AB - OGV1'!I29="*",'Dir AB - OGV2'!I29="*"),"*",'Dir AB - OGV2'!I29+'Dir AB - OGV1'!I29+'Dir AB - Car &amp; LGV'!I29)</f>
        <v>126</v>
      </c>
      <c r="J29" s="146">
        <f>IF(OR('Dir AB - Car &amp; LGV'!J29="*",'Dir AB - OGV1'!J29="*",'Dir AB - OGV2'!J29="*"),"*",'Dir AB - OGV2'!J29+'Dir AB - OGV1'!J29+'Dir AB - Car &amp; LGV'!J29)</f>
        <v>144</v>
      </c>
      <c r="K29" s="146" t="str">
        <f>IF(OR('Dir AB - Car &amp; LGV'!K29="*",'Dir AB - OGV1'!K29="*",'Dir AB - OGV2'!K29="*"),"*",'Dir AB - OGV2'!K29+'Dir AB - OGV1'!K29+'Dir AB - Car &amp; LGV'!K29)</f>
        <v>*</v>
      </c>
      <c r="L29" s="146" t="str">
        <f>IF(OR('Dir AB - Car &amp; LGV'!L29="*",'Dir AB - OGV1'!L29="*",'Dir AB - OGV2'!L29="*"),"*",'Dir AB - OGV2'!L29+'Dir AB - OGV1'!L29+'Dir AB - Car &amp; LGV'!L29)</f>
        <v>*</v>
      </c>
      <c r="M29" s="146" t="str">
        <f>IF(OR('Dir AB - Car &amp; LGV'!M29="*",'Dir AB - OGV1'!M29="*",'Dir AB - OGV2'!M29="*"),"*",'Dir AB - OGV2'!M29+'Dir AB - OGV1'!M29+'Dir AB - Car &amp; LGV'!M29)</f>
        <v>*</v>
      </c>
      <c r="N29" s="146" t="str">
        <f>IF(OR('Dir AB - Car &amp; LGV'!N29="*",'Dir AB - OGV1'!N29="*",'Dir AB - OGV2'!N29="*"),"*",'Dir AB - OGV2'!N29+'Dir AB - OGV1'!N29+'Dir AB - Car &amp; LGV'!N29)</f>
        <v>*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141</v>
      </c>
      <c r="X29" s="148">
        <f>IF(OR('Dir AB - Car &amp; LGV'!X29="*",'Dir AB - OGV1'!X29="*",'Dir AB - OGV2'!X29="*"),"*",'Dir AB - OGV2'!X29+'Dir AB - OGV1'!X29+'Dir AB - Car &amp; LGV'!X29)</f>
        <v>140.25</v>
      </c>
      <c r="Y29" s="197">
        <f>IF(OR('Dir AB - Car &amp; LGV'!Y29="*",'Dir AB - OGV1'!Y29="*",'Dir AB - OGV2'!Y29="*"),"*",'Dir AB - OGV2'!Y29+'Dir AB - OGV1'!Y29+'Dir AB - Car &amp; LGV'!Y29)</f>
        <v>122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96</v>
      </c>
      <c r="F30" s="16">
        <f>IF(OR('Dir AB - Car &amp; LGV'!F30="*",'Dir AB - OGV1'!F30="*",'Dir AB - OGV2'!F30="*"),"*",'Dir AB - OGV2'!F30+'Dir AB - OGV1'!F30+'Dir AB - Car &amp; LGV'!F30)</f>
        <v>92</v>
      </c>
      <c r="G30" s="16">
        <f>IF(OR('Dir AB - Car &amp; LGV'!G30="*",'Dir AB - OGV1'!G30="*",'Dir AB - OGV2'!G30="*"),"*",'Dir AB - OGV2'!G30+'Dir AB - OGV1'!G30+'Dir AB - Car &amp; LGV'!G30)</f>
        <v>61</v>
      </c>
      <c r="H30" s="16">
        <f>IF(OR('Dir AB - Car &amp; LGV'!H30="*",'Dir AB - OGV1'!H30="*",'Dir AB - OGV2'!H30="*"),"*",'Dir AB - OGV2'!H30+'Dir AB - OGV1'!H30+'Dir AB - Car &amp; LGV'!H30)</f>
        <v>51</v>
      </c>
      <c r="I30" s="16">
        <f>IF(OR('Dir AB - Car &amp; LGV'!I30="*",'Dir AB - OGV1'!I30="*",'Dir AB - OGV2'!I30="*"),"*",'Dir AB - OGV2'!I30+'Dir AB - OGV1'!I30+'Dir AB - Car &amp; LGV'!I30)</f>
        <v>75</v>
      </c>
      <c r="J30" s="16">
        <f>IF(OR('Dir AB - Car &amp; LGV'!J30="*",'Dir AB - OGV1'!J30="*",'Dir AB - OGV2'!J30="*"),"*",'Dir AB - OGV2'!J30+'Dir AB - OGV1'!J30+'Dir AB - Car &amp; LGV'!J30)</f>
        <v>80</v>
      </c>
      <c r="K30" s="16" t="str">
        <f>IF(OR('Dir AB - Car &amp; LGV'!K30="*",'Dir AB - OGV1'!K30="*",'Dir AB - OGV2'!K30="*"),"*",'Dir AB - OGV2'!K30+'Dir AB - OGV1'!K30+'Dir AB - Car &amp; LGV'!K30)</f>
        <v>*</v>
      </c>
      <c r="L30" s="16" t="str">
        <f>IF(OR('Dir AB - Car &amp; LGV'!L30="*",'Dir AB - OGV1'!L30="*",'Dir AB - OGV2'!L30="*"),"*",'Dir AB - OGV2'!L30+'Dir AB - OGV1'!L30+'Dir AB - Car &amp; LGV'!L30)</f>
        <v>*</v>
      </c>
      <c r="M30" s="16" t="str">
        <f>IF(OR('Dir AB - Car &amp; LGV'!M30="*",'Dir AB - OGV1'!M30="*",'Dir AB - OGV2'!M30="*"),"*",'Dir AB - OGV2'!M30+'Dir AB - OGV1'!M30+'Dir AB - Car &amp; LGV'!M30)</f>
        <v>*</v>
      </c>
      <c r="N30" s="16" t="str">
        <f>IF(OR('Dir AB - Car &amp; LGV'!N30="*",'Dir AB - OGV1'!N30="*",'Dir AB - OGV2'!N30="*"),"*",'Dir AB - OGV2'!N30+'Dir AB - OGV1'!N30+'Dir AB - Car &amp; LGV'!N30)</f>
        <v>*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88</v>
      </c>
      <c r="X30" s="154">
        <f>IF(OR('Dir AB - Car &amp; LGV'!X30="*",'Dir AB - OGV1'!X30="*",'Dir AB - OGV2'!X30="*"),"*",'Dir AB - OGV2'!X30+'Dir AB - OGV1'!X30+'Dir AB - Car &amp; LGV'!X30)</f>
        <v>85.75</v>
      </c>
      <c r="Y30" s="155">
        <f>IF(OR('Dir AB - Car &amp; LGV'!Y30="*",'Dir AB - OGV1'!Y30="*",'Dir AB - OGV2'!Y30="*"),"*",'Dir AB - OGV2'!Y30+'Dir AB - OGV1'!Y30+'Dir AB - Car &amp; LGV'!Y30)</f>
        <v>75.833333333333329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116</v>
      </c>
      <c r="F31" s="16">
        <f>IF(OR('Dir AB - Car &amp; LGV'!F31="*",'Dir AB - OGV1'!F31="*",'Dir AB - OGV2'!F31="*"),"*",'Dir AB - OGV2'!F31+'Dir AB - OGV1'!F31+'Dir AB - Car &amp; LGV'!F31)</f>
        <v>111</v>
      </c>
      <c r="G31" s="16">
        <f>IF(OR('Dir AB - Car &amp; LGV'!G31="*",'Dir AB - OGV1'!G31="*",'Dir AB - OGV2'!G31="*"),"*",'Dir AB - OGV2'!G31+'Dir AB - OGV1'!G31+'Dir AB - Car &amp; LGV'!G31)</f>
        <v>65</v>
      </c>
      <c r="H31" s="16">
        <f>IF(OR('Dir AB - Car &amp; LGV'!H31="*",'Dir AB - OGV1'!H31="*",'Dir AB - OGV2'!H31="*"),"*",'Dir AB - OGV2'!H31+'Dir AB - OGV1'!H31+'Dir AB - Car &amp; LGV'!H31)</f>
        <v>61</v>
      </c>
      <c r="I31" s="16">
        <f>IF(OR('Dir AB - Car &amp; LGV'!I31="*",'Dir AB - OGV1'!I31="*",'Dir AB - OGV2'!I31="*"),"*",'Dir AB - OGV2'!I31+'Dir AB - OGV1'!I31+'Dir AB - Car &amp; LGV'!I31)</f>
        <v>101</v>
      </c>
      <c r="J31" s="16">
        <f>IF(OR('Dir AB - Car &amp; LGV'!J31="*",'Dir AB - OGV1'!J31="*",'Dir AB - OGV2'!J31="*"),"*",'Dir AB - OGV2'!J31+'Dir AB - OGV1'!J31+'Dir AB - Car &amp; LGV'!J31)</f>
        <v>115</v>
      </c>
      <c r="K31" s="16" t="str">
        <f>IF(OR('Dir AB - Car &amp; LGV'!K31="*",'Dir AB - OGV1'!K31="*",'Dir AB - OGV2'!K31="*"),"*",'Dir AB - OGV2'!K31+'Dir AB - OGV1'!K31+'Dir AB - Car &amp; LGV'!K31)</f>
        <v>*</v>
      </c>
      <c r="L31" s="16" t="str">
        <f>IF(OR('Dir AB - Car &amp; LGV'!L31="*",'Dir AB - OGV1'!L31="*",'Dir AB - OGV2'!L31="*"),"*",'Dir AB - OGV2'!L31+'Dir AB - OGV1'!L31+'Dir AB - Car &amp; LGV'!L31)</f>
        <v>*</v>
      </c>
      <c r="M31" s="16" t="str">
        <f>IF(OR('Dir AB - Car &amp; LGV'!M31="*",'Dir AB - OGV1'!M31="*",'Dir AB - OGV2'!M31="*"),"*",'Dir AB - OGV2'!M31+'Dir AB - OGV1'!M31+'Dir AB - Car &amp; LGV'!M31)</f>
        <v>*</v>
      </c>
      <c r="N31" s="16" t="str">
        <f>IF(OR('Dir AB - Car &amp; LGV'!N31="*",'Dir AB - OGV1'!N31="*",'Dir AB - OGV2'!N31="*"),"*",'Dir AB - OGV2'!N31+'Dir AB - OGV1'!N31+'Dir AB - Car &amp; LGV'!N31)</f>
        <v>*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115.5</v>
      </c>
      <c r="X31" s="154">
        <f>IF(OR('Dir AB - Car &amp; LGV'!X31="*",'Dir AB - OGV1'!X31="*",'Dir AB - OGV2'!X31="*"),"*",'Dir AB - OGV2'!X31+'Dir AB - OGV1'!X31+'Dir AB - Car &amp; LGV'!X31)</f>
        <v>110.75</v>
      </c>
      <c r="Y31" s="155">
        <f>IF(OR('Dir AB - Car &amp; LGV'!Y31="*",'Dir AB - OGV1'!Y31="*",'Dir AB - OGV2'!Y31="*"),"*",'Dir AB - OGV2'!Y31+'Dir AB - OGV1'!Y31+'Dir AB - Car &amp; LGV'!Y31)</f>
        <v>94.833333333333343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87</v>
      </c>
      <c r="F32" s="16">
        <f>IF(OR('Dir AB - Car &amp; LGV'!F32="*",'Dir AB - OGV1'!F32="*",'Dir AB - OGV2'!F32="*"),"*",'Dir AB - OGV2'!F32+'Dir AB - OGV1'!F32+'Dir AB - Car &amp; LGV'!F32)</f>
        <v>90</v>
      </c>
      <c r="G32" s="16">
        <f>IF(OR('Dir AB - Car &amp; LGV'!G32="*",'Dir AB - OGV1'!G32="*",'Dir AB - OGV2'!G32="*"),"*",'Dir AB - OGV2'!G32+'Dir AB - OGV1'!G32+'Dir AB - Car &amp; LGV'!G32)</f>
        <v>45</v>
      </c>
      <c r="H32" s="16">
        <f>IF(OR('Dir AB - Car &amp; LGV'!H32="*",'Dir AB - OGV1'!H32="*",'Dir AB - OGV2'!H32="*"),"*",'Dir AB - OGV2'!H32+'Dir AB - OGV1'!H32+'Dir AB - Car &amp; LGV'!H32)</f>
        <v>61</v>
      </c>
      <c r="I32" s="16">
        <f>IF(OR('Dir AB - Car &amp; LGV'!I32="*",'Dir AB - OGV1'!I32="*",'Dir AB - OGV2'!I32="*"),"*",'Dir AB - OGV2'!I32+'Dir AB - OGV1'!I32+'Dir AB - Car &amp; LGV'!I32)</f>
        <v>77</v>
      </c>
      <c r="J32" s="16">
        <f>IF(OR('Dir AB - Car &amp; LGV'!J32="*",'Dir AB - OGV1'!J32="*",'Dir AB - OGV2'!J32="*"),"*",'Dir AB - OGV2'!J32+'Dir AB - OGV1'!J32+'Dir AB - Car &amp; LGV'!J32)</f>
        <v>103</v>
      </c>
      <c r="K32" s="16" t="str">
        <f>IF(OR('Dir AB - Car &amp; LGV'!K32="*",'Dir AB - OGV1'!K32="*",'Dir AB - OGV2'!K32="*"),"*",'Dir AB - OGV2'!K32+'Dir AB - OGV1'!K32+'Dir AB - Car &amp; LGV'!K32)</f>
        <v>*</v>
      </c>
      <c r="L32" s="16" t="str">
        <f>IF(OR('Dir AB - Car &amp; LGV'!L32="*",'Dir AB - OGV1'!L32="*",'Dir AB - OGV2'!L32="*"),"*",'Dir AB - OGV2'!L32+'Dir AB - OGV1'!L32+'Dir AB - Car &amp; LGV'!L32)</f>
        <v>*</v>
      </c>
      <c r="M32" s="16" t="str">
        <f>IF(OR('Dir AB - Car &amp; LGV'!M32="*",'Dir AB - OGV1'!M32="*",'Dir AB - OGV2'!M32="*"),"*",'Dir AB - OGV2'!M32+'Dir AB - OGV1'!M32+'Dir AB - Car &amp; LGV'!M32)</f>
        <v>*</v>
      </c>
      <c r="N32" s="16" t="str">
        <f>IF(OR('Dir AB - Car &amp; LGV'!N32="*",'Dir AB - OGV1'!N32="*",'Dir AB - OGV2'!N32="*"),"*",'Dir AB - OGV2'!N32+'Dir AB - OGV1'!N32+'Dir AB - Car &amp; LGV'!N32)</f>
        <v>*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95</v>
      </c>
      <c r="X32" s="154">
        <f>IF(OR('Dir AB - Car &amp; LGV'!X32="*",'Dir AB - OGV1'!X32="*",'Dir AB - OGV2'!X32="*"),"*",'Dir AB - OGV2'!X32+'Dir AB - OGV1'!X32+'Dir AB - Car &amp; LGV'!X32)</f>
        <v>89.25</v>
      </c>
      <c r="Y32" s="155">
        <f>IF(OR('Dir AB - Car &amp; LGV'!Y32="*",'Dir AB - OGV1'!Y32="*",'Dir AB - OGV2'!Y32="*"),"*",'Dir AB - OGV2'!Y32+'Dir AB - OGV1'!Y32+'Dir AB - Car &amp; LGV'!Y32)</f>
        <v>77.166666666666657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47</v>
      </c>
      <c r="F33" s="17">
        <f>IF(OR('Dir AB - Car &amp; LGV'!F33="*",'Dir AB - OGV1'!F33="*",'Dir AB - OGV2'!F33="*"),"*",'Dir AB - OGV2'!F33+'Dir AB - OGV1'!F33+'Dir AB - Car &amp; LGV'!F33)</f>
        <v>45</v>
      </c>
      <c r="G33" s="17">
        <f>IF(OR('Dir AB - Car &amp; LGV'!G33="*",'Dir AB - OGV1'!G33="*",'Dir AB - OGV2'!G33="*"),"*",'Dir AB - OGV2'!G33+'Dir AB - OGV1'!G33+'Dir AB - Car &amp; LGV'!G33)</f>
        <v>32</v>
      </c>
      <c r="H33" s="17">
        <f>IF(OR('Dir AB - Car &amp; LGV'!H33="*",'Dir AB - OGV1'!H33="*",'Dir AB - OGV2'!H33="*"),"*",'Dir AB - OGV2'!H33+'Dir AB - OGV1'!H33+'Dir AB - Car &amp; LGV'!H33)</f>
        <v>39</v>
      </c>
      <c r="I33" s="17">
        <f>IF(OR('Dir AB - Car &amp; LGV'!I33="*",'Dir AB - OGV1'!I33="*",'Dir AB - OGV2'!I33="*"),"*",'Dir AB - OGV2'!I33+'Dir AB - OGV1'!I33+'Dir AB - Car &amp; LGV'!I33)</f>
        <v>54</v>
      </c>
      <c r="J33" s="17">
        <f>IF(OR('Dir AB - Car &amp; LGV'!J33="*",'Dir AB - OGV1'!J33="*",'Dir AB - OGV2'!J33="*"),"*",'Dir AB - OGV2'!J33+'Dir AB - OGV1'!J33+'Dir AB - Car &amp; LGV'!J33)</f>
        <v>61</v>
      </c>
      <c r="K33" s="17" t="str">
        <f>IF(OR('Dir AB - Car &amp; LGV'!K33="*",'Dir AB - OGV1'!K33="*",'Dir AB - OGV2'!K33="*"),"*",'Dir AB - OGV2'!K33+'Dir AB - OGV1'!K33+'Dir AB - Car &amp; LGV'!K33)</f>
        <v>*</v>
      </c>
      <c r="L33" s="17" t="str">
        <f>IF(OR('Dir AB - Car &amp; LGV'!L33="*",'Dir AB - OGV1'!L33="*",'Dir AB - OGV2'!L33="*"),"*",'Dir AB - OGV2'!L33+'Dir AB - OGV1'!L33+'Dir AB - Car &amp; LGV'!L33)</f>
        <v>*</v>
      </c>
      <c r="M33" s="17" t="str">
        <f>IF(OR('Dir AB - Car &amp; LGV'!M33="*",'Dir AB - OGV1'!M33="*",'Dir AB - OGV2'!M33="*"),"*",'Dir AB - OGV2'!M33+'Dir AB - OGV1'!M33+'Dir AB - Car &amp; LGV'!M33)</f>
        <v>*</v>
      </c>
      <c r="N33" s="17" t="str">
        <f>IF(OR('Dir AB - Car &amp; LGV'!N33="*",'Dir AB - OGV1'!N33="*",'Dir AB - OGV2'!N33="*"),"*",'Dir AB - OGV2'!N33+'Dir AB - OGV1'!N33+'Dir AB - Car &amp; LGV'!N33)</f>
        <v>*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54</v>
      </c>
      <c r="X33" s="149">
        <f>IF(OR('Dir AB - Car &amp; LGV'!X33="*",'Dir AB - OGV1'!X33="*",'Dir AB - OGV2'!X33="*"),"*",'Dir AB - OGV2'!X33+'Dir AB - OGV1'!X33+'Dir AB - Car &amp; LGV'!X33)</f>
        <v>51.75</v>
      </c>
      <c r="Y33" s="156">
        <f>IF(OR('Dir AB - Car &amp; LGV'!Y33="*",'Dir AB - OGV1'!Y33="*",'Dir AB - OGV2'!Y33="*"),"*",'Dir AB - OGV2'!Y33+'Dir AB - OGV1'!Y33+'Dir AB - Car &amp; LGV'!Y33)</f>
        <v>46.333333333333329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771</v>
      </c>
      <c r="F35" s="8">
        <f t="shared" si="1"/>
        <v>3543</v>
      </c>
      <c r="G35" s="8">
        <f t="shared" si="1"/>
        <v>1568</v>
      </c>
      <c r="H35" s="8">
        <f t="shared" si="1"/>
        <v>1313</v>
      </c>
      <c r="I35" s="8">
        <f t="shared" si="1"/>
        <v>3235</v>
      </c>
      <c r="J35" s="8">
        <f t="shared" si="1"/>
        <v>3356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3377</v>
      </c>
      <c r="X35" s="9">
        <f t="shared" si="2"/>
        <v>3393.5833333333335</v>
      </c>
      <c r="Y35" s="50">
        <f t="shared" si="2"/>
        <v>2644.8666666666668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1121</v>
      </c>
      <c r="F36" s="10">
        <f t="shared" si="3"/>
        <v>4134</v>
      </c>
      <c r="G36" s="10">
        <f t="shared" si="3"/>
        <v>1906</v>
      </c>
      <c r="H36" s="10">
        <f t="shared" si="3"/>
        <v>1575</v>
      </c>
      <c r="I36" s="10">
        <f t="shared" si="3"/>
        <v>3782</v>
      </c>
      <c r="J36" s="10">
        <f t="shared" si="3"/>
        <v>3962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3988.5</v>
      </c>
      <c r="X36" s="11">
        <f t="shared" si="4"/>
        <v>3979.3333333333335</v>
      </c>
      <c r="Y36" s="51">
        <f t="shared" si="4"/>
        <v>3125.1333333333341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1255</v>
      </c>
      <c r="F37" s="10">
        <f t="shared" si="5"/>
        <v>4269</v>
      </c>
      <c r="G37" s="10">
        <f t="shared" si="5"/>
        <v>1983</v>
      </c>
      <c r="H37" s="10">
        <f t="shared" si="5"/>
        <v>1675</v>
      </c>
      <c r="I37" s="10">
        <f t="shared" si="5"/>
        <v>3913</v>
      </c>
      <c r="J37" s="10">
        <f t="shared" si="5"/>
        <v>4126</v>
      </c>
      <c r="K37" s="10">
        <f t="shared" si="5"/>
        <v>0</v>
      </c>
      <c r="L37" s="10">
        <f t="shared" si="5"/>
        <v>0</v>
      </c>
      <c r="M37" s="10">
        <f t="shared" si="5"/>
        <v>0</v>
      </c>
      <c r="N37" s="10">
        <f t="shared" si="5"/>
        <v>0</v>
      </c>
      <c r="O37" s="10">
        <f t="shared" si="5"/>
        <v>0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4137.5</v>
      </c>
      <c r="X37" s="11">
        <f t="shared" si="6"/>
        <v>4120.3333333333339</v>
      </c>
      <c r="Y37" s="51">
        <f t="shared" si="6"/>
        <v>3248.6333333333341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1255</v>
      </c>
      <c r="F38" s="10">
        <f t="shared" si="7"/>
        <v>4618</v>
      </c>
      <c r="G38" s="10">
        <f t="shared" si="7"/>
        <v>2226</v>
      </c>
      <c r="H38" s="10">
        <f t="shared" si="7"/>
        <v>1844</v>
      </c>
      <c r="I38" s="10">
        <f t="shared" si="7"/>
        <v>4262</v>
      </c>
      <c r="J38" s="10">
        <f t="shared" si="7"/>
        <v>4536</v>
      </c>
      <c r="K38" s="10">
        <f t="shared" si="7"/>
        <v>191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4544.5</v>
      </c>
      <c r="X38" s="11">
        <f t="shared" si="8"/>
        <v>4492.916666666667</v>
      </c>
      <c r="Y38" s="51">
        <f t="shared" si="8"/>
        <v>3557.733333333334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757</v>
      </c>
      <c r="G39" s="10">
        <f t="shared" si="9"/>
        <v>318</v>
      </c>
      <c r="H39" s="10">
        <f t="shared" si="9"/>
        <v>189</v>
      </c>
      <c r="I39" s="10">
        <f t="shared" si="9"/>
        <v>758</v>
      </c>
      <c r="J39" s="10">
        <f t="shared" si="9"/>
        <v>771</v>
      </c>
      <c r="K39" s="10">
        <f t="shared" si="9"/>
        <v>0</v>
      </c>
      <c r="L39" s="10">
        <f t="shared" si="9"/>
        <v>0</v>
      </c>
      <c r="M39" s="10">
        <f t="shared" si="9"/>
        <v>0</v>
      </c>
      <c r="N39" s="10">
        <f t="shared" si="9"/>
        <v>0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771</v>
      </c>
      <c r="X39" s="11">
        <f t="shared" si="10"/>
        <v>762</v>
      </c>
      <c r="Y39" s="51">
        <f t="shared" si="10"/>
        <v>558.59999999999991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771</v>
      </c>
      <c r="F40" s="12">
        <f t="shared" si="11"/>
        <v>1163</v>
      </c>
      <c r="G40" s="12">
        <f t="shared" si="11"/>
        <v>375</v>
      </c>
      <c r="H40" s="12">
        <f t="shared" si="11"/>
        <v>349</v>
      </c>
      <c r="I40" s="12">
        <f t="shared" si="11"/>
        <v>1114</v>
      </c>
      <c r="J40" s="12">
        <f t="shared" si="11"/>
        <v>1170</v>
      </c>
      <c r="K40" s="12">
        <f t="shared" si="11"/>
        <v>0</v>
      </c>
      <c r="L40" s="12">
        <f t="shared" si="11"/>
        <v>0</v>
      </c>
      <c r="M40" s="12">
        <f t="shared" si="11"/>
        <v>0</v>
      </c>
      <c r="N40" s="12">
        <f t="shared" si="11"/>
        <v>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1191</v>
      </c>
      <c r="X40" s="13">
        <f t="shared" si="12"/>
        <v>1164.5833333333335</v>
      </c>
      <c r="Y40" s="52">
        <f t="shared" si="12"/>
        <v>876.06666666666672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275</v>
      </c>
      <c r="G42" s="200">
        <f t="shared" si="13"/>
        <v>133</v>
      </c>
      <c r="H42" s="200">
        <f t="shared" si="13"/>
        <v>75</v>
      </c>
      <c r="I42" s="200">
        <f t="shared" si="13"/>
        <v>289</v>
      </c>
      <c r="J42" s="200">
        <f t="shared" si="13"/>
        <v>301</v>
      </c>
      <c r="K42" s="200">
        <f t="shared" si="13"/>
        <v>0</v>
      </c>
      <c r="L42" s="200">
        <f t="shared" si="13"/>
        <v>0</v>
      </c>
      <c r="M42" s="200">
        <f t="shared" si="13"/>
        <v>0</v>
      </c>
      <c r="N42" s="200">
        <f t="shared" si="13"/>
        <v>0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301</v>
      </c>
      <c r="X42" s="209">
        <f t="shared" si="14"/>
        <v>287.33333333333337</v>
      </c>
      <c r="Y42" s="212">
        <f t="shared" si="14"/>
        <v>199.39999999999998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361</v>
      </c>
      <c r="G43" s="201">
        <f t="shared" si="15"/>
        <v>182</v>
      </c>
      <c r="H43" s="201">
        <f t="shared" si="15"/>
        <v>154</v>
      </c>
      <c r="I43" s="201">
        <f t="shared" si="15"/>
        <v>291</v>
      </c>
      <c r="J43" s="201">
        <f t="shared" si="15"/>
        <v>314</v>
      </c>
      <c r="K43" s="201">
        <f t="shared" si="15"/>
        <v>0</v>
      </c>
      <c r="L43" s="201">
        <f t="shared" si="15"/>
        <v>0</v>
      </c>
      <c r="M43" s="201">
        <f t="shared" si="15"/>
        <v>0</v>
      </c>
      <c r="N43" s="201">
        <f t="shared" si="15"/>
        <v>0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314</v>
      </c>
      <c r="X43" s="210">
        <f t="shared" si="16"/>
        <v>308.66666666666669</v>
      </c>
      <c r="Y43" s="213">
        <f t="shared" si="16"/>
        <v>240.4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511</v>
      </c>
      <c r="F44" s="202">
        <f t="shared" si="17"/>
        <v>470</v>
      </c>
      <c r="G44" s="202">
        <f t="shared" si="17"/>
        <v>142</v>
      </c>
      <c r="H44" s="202">
        <f t="shared" si="17"/>
        <v>130</v>
      </c>
      <c r="I44" s="202">
        <f t="shared" si="17"/>
        <v>451</v>
      </c>
      <c r="J44" s="202">
        <f t="shared" si="17"/>
        <v>465</v>
      </c>
      <c r="K44" s="202">
        <f t="shared" si="17"/>
        <v>0</v>
      </c>
      <c r="L44" s="202">
        <f t="shared" si="17"/>
        <v>0</v>
      </c>
      <c r="M44" s="202">
        <f t="shared" si="17"/>
        <v>0</v>
      </c>
      <c r="N44" s="202">
        <f t="shared" si="17"/>
        <v>0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488</v>
      </c>
      <c r="X44" s="211">
        <f t="shared" si="18"/>
        <v>471.75</v>
      </c>
      <c r="Y44" s="214">
        <f t="shared" si="18"/>
        <v>359.83333333333337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A403 Severn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AB - Car &amp; LGV'!B5</f>
        <v>Severn Road (S)</v>
      </c>
      <c r="C5" s="236"/>
      <c r="D5" s="301" t="s">
        <v>2</v>
      </c>
      <c r="E5" s="235" t="str">
        <f>'Dir AB - Car &amp; LGV'!E5</f>
        <v>Central Avenue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 t="s">
        <v>107</v>
      </c>
      <c r="E9" s="140" t="s">
        <v>107</v>
      </c>
      <c r="F9" s="140">
        <v>4</v>
      </c>
      <c r="G9" s="140">
        <v>6</v>
      </c>
      <c r="H9" s="140" t="s">
        <v>107</v>
      </c>
      <c r="I9" s="140">
        <v>1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11</v>
      </c>
      <c r="Q9" s="257">
        <f>P9/SUM($P$9:$P$28)</f>
        <v>5.4808171400099652E-4</v>
      </c>
      <c r="R9" s="174">
        <f>Q9</f>
        <v>5.4808171400099652E-4</v>
      </c>
    </row>
    <row r="10" spans="1:18" x14ac:dyDescent="0.2">
      <c r="A10" s="141">
        <v>5</v>
      </c>
      <c r="B10" s="142" t="s">
        <v>34</v>
      </c>
      <c r="C10" s="261">
        <v>10</v>
      </c>
      <c r="D10" s="255" t="s">
        <v>107</v>
      </c>
      <c r="E10" s="142">
        <v>2</v>
      </c>
      <c r="F10" s="142">
        <v>68</v>
      </c>
      <c r="G10" s="142">
        <v>24</v>
      </c>
      <c r="H10" s="142">
        <v>6</v>
      </c>
      <c r="I10" s="142">
        <v>2</v>
      </c>
      <c r="J10" s="142">
        <v>1</v>
      </c>
      <c r="K10" s="142" t="s">
        <v>107</v>
      </c>
      <c r="L10" s="142" t="s">
        <v>107</v>
      </c>
      <c r="M10" s="142">
        <v>1</v>
      </c>
      <c r="N10" s="142" t="s">
        <v>107</v>
      </c>
      <c r="O10" s="261">
        <v>8</v>
      </c>
      <c r="P10" s="261">
        <f t="shared" ref="P10:P28" si="0">SUM(D10:O10)</f>
        <v>112</v>
      </c>
      <c r="Q10" s="258">
        <f t="shared" ref="Q10:Q28" si="1">P10/SUM($P$9:$P$28)</f>
        <v>5.580468360737419E-3</v>
      </c>
      <c r="R10" s="175">
        <f>Q10+R9</f>
        <v>6.1285500747384151E-3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19</v>
      </c>
      <c r="E11" s="142" t="s">
        <v>107</v>
      </c>
      <c r="F11" s="142">
        <v>32</v>
      </c>
      <c r="G11" s="142">
        <v>15</v>
      </c>
      <c r="H11" s="142" t="s">
        <v>107</v>
      </c>
      <c r="I11" s="142" t="s">
        <v>107</v>
      </c>
      <c r="J11" s="142" t="s">
        <v>107</v>
      </c>
      <c r="K11" s="142" t="s">
        <v>107</v>
      </c>
      <c r="L11" s="142" t="s">
        <v>107</v>
      </c>
      <c r="M11" s="142">
        <v>1</v>
      </c>
      <c r="N11" s="142" t="s">
        <v>107</v>
      </c>
      <c r="O11" s="261">
        <v>8</v>
      </c>
      <c r="P11" s="261">
        <f t="shared" si="0"/>
        <v>75</v>
      </c>
      <c r="Q11" s="258">
        <f t="shared" si="1"/>
        <v>3.7369207772795215E-3</v>
      </c>
      <c r="R11" s="175">
        <f t="shared" ref="R11:R28" si="2">Q11+R10</f>
        <v>9.8654708520179366E-3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35</v>
      </c>
      <c r="E12" s="142">
        <v>5</v>
      </c>
      <c r="F12" s="142">
        <v>53</v>
      </c>
      <c r="G12" s="142">
        <v>25</v>
      </c>
      <c r="H12" s="142">
        <v>2</v>
      </c>
      <c r="I12" s="142">
        <v>3</v>
      </c>
      <c r="J12" s="142" t="s">
        <v>107</v>
      </c>
      <c r="K12" s="142">
        <v>3</v>
      </c>
      <c r="L12" s="142" t="s">
        <v>107</v>
      </c>
      <c r="M12" s="142">
        <v>4</v>
      </c>
      <c r="N12" s="142" t="s">
        <v>107</v>
      </c>
      <c r="O12" s="261">
        <v>11</v>
      </c>
      <c r="P12" s="261">
        <f t="shared" si="0"/>
        <v>141</v>
      </c>
      <c r="Q12" s="258">
        <f t="shared" si="1"/>
        <v>7.0254110612855006E-3</v>
      </c>
      <c r="R12" s="175">
        <f t="shared" si="2"/>
        <v>1.6890881913303436E-2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2</v>
      </c>
      <c r="E13" s="142">
        <v>3</v>
      </c>
      <c r="F13" s="142">
        <v>63</v>
      </c>
      <c r="G13" s="142">
        <v>46</v>
      </c>
      <c r="H13" s="142">
        <v>3</v>
      </c>
      <c r="I13" s="142">
        <v>4</v>
      </c>
      <c r="J13" s="142">
        <v>8</v>
      </c>
      <c r="K13" s="142">
        <v>1</v>
      </c>
      <c r="L13" s="142" t="s">
        <v>107</v>
      </c>
      <c r="M13" s="142">
        <v>11</v>
      </c>
      <c r="N13" s="142" t="s">
        <v>107</v>
      </c>
      <c r="O13" s="261">
        <v>24</v>
      </c>
      <c r="P13" s="261">
        <f t="shared" si="0"/>
        <v>165</v>
      </c>
      <c r="Q13" s="258">
        <f t="shared" si="1"/>
        <v>8.2212257100149483E-3</v>
      </c>
      <c r="R13" s="175">
        <f t="shared" si="2"/>
        <v>2.5112107623318385E-2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16</v>
      </c>
      <c r="F14" s="142">
        <v>234</v>
      </c>
      <c r="G14" s="142">
        <v>105</v>
      </c>
      <c r="H14" s="142">
        <v>24</v>
      </c>
      <c r="I14" s="142">
        <v>18</v>
      </c>
      <c r="J14" s="142">
        <v>7</v>
      </c>
      <c r="K14" s="142">
        <v>15</v>
      </c>
      <c r="L14" s="142" t="s">
        <v>107</v>
      </c>
      <c r="M14" s="142">
        <v>101</v>
      </c>
      <c r="N14" s="142">
        <v>12</v>
      </c>
      <c r="O14" s="261">
        <v>34</v>
      </c>
      <c r="P14" s="261">
        <f t="shared" si="0"/>
        <v>566</v>
      </c>
      <c r="Q14" s="258">
        <f t="shared" si="1"/>
        <v>2.8201295465869455E-2</v>
      </c>
      <c r="R14" s="175">
        <f t="shared" si="2"/>
        <v>5.331340308918784E-2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37</v>
      </c>
      <c r="F15" s="142">
        <v>1162</v>
      </c>
      <c r="G15" s="142">
        <v>704</v>
      </c>
      <c r="H15" s="142">
        <v>174</v>
      </c>
      <c r="I15" s="142">
        <v>71</v>
      </c>
      <c r="J15" s="142">
        <v>18</v>
      </c>
      <c r="K15" s="142">
        <v>107</v>
      </c>
      <c r="L15" s="142" t="s">
        <v>107</v>
      </c>
      <c r="M15" s="142">
        <v>617</v>
      </c>
      <c r="N15" s="142">
        <v>58</v>
      </c>
      <c r="O15" s="261">
        <v>114</v>
      </c>
      <c r="P15" s="261">
        <f t="shared" si="0"/>
        <v>3062</v>
      </c>
      <c r="Q15" s="258">
        <f t="shared" si="1"/>
        <v>0.15256601893373195</v>
      </c>
      <c r="R15" s="175">
        <f t="shared" si="2"/>
        <v>0.20587942202291978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59</v>
      </c>
      <c r="F16" s="142">
        <v>2796</v>
      </c>
      <c r="G16" s="142">
        <v>1570</v>
      </c>
      <c r="H16" s="142">
        <v>416</v>
      </c>
      <c r="I16" s="142">
        <v>71</v>
      </c>
      <c r="J16" s="142">
        <v>61</v>
      </c>
      <c r="K16" s="142">
        <v>176</v>
      </c>
      <c r="L16" s="142">
        <v>1</v>
      </c>
      <c r="M16" s="142">
        <v>674</v>
      </c>
      <c r="N16" s="142">
        <v>76</v>
      </c>
      <c r="O16" s="261">
        <v>114</v>
      </c>
      <c r="P16" s="261">
        <f t="shared" si="0"/>
        <v>6014</v>
      </c>
      <c r="Q16" s="258">
        <f t="shared" si="1"/>
        <v>0.29965122072745393</v>
      </c>
      <c r="R16" s="175">
        <f t="shared" si="2"/>
        <v>0.50553064275037374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92</v>
      </c>
      <c r="F17" s="142">
        <v>2916</v>
      </c>
      <c r="G17" s="142">
        <v>1864</v>
      </c>
      <c r="H17" s="142">
        <v>283</v>
      </c>
      <c r="I17" s="142">
        <v>30</v>
      </c>
      <c r="J17" s="142">
        <v>23</v>
      </c>
      <c r="K17" s="142">
        <v>71</v>
      </c>
      <c r="L17" s="142" t="s">
        <v>107</v>
      </c>
      <c r="M17" s="142">
        <v>208</v>
      </c>
      <c r="N17" s="142">
        <v>32</v>
      </c>
      <c r="O17" s="261">
        <v>44</v>
      </c>
      <c r="P17" s="261">
        <f t="shared" si="0"/>
        <v>5563</v>
      </c>
      <c r="Q17" s="258">
        <f t="shared" si="1"/>
        <v>0.27717987045341308</v>
      </c>
      <c r="R17" s="175">
        <f t="shared" si="2"/>
        <v>0.78271051320378682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69</v>
      </c>
      <c r="F18" s="142">
        <v>1538</v>
      </c>
      <c r="G18" s="142">
        <v>1187</v>
      </c>
      <c r="H18" s="142">
        <v>123</v>
      </c>
      <c r="I18" s="142">
        <v>3</v>
      </c>
      <c r="J18" s="142">
        <v>1</v>
      </c>
      <c r="K18" s="142">
        <v>10</v>
      </c>
      <c r="L18" s="142" t="s">
        <v>107</v>
      </c>
      <c r="M18" s="142">
        <v>17</v>
      </c>
      <c r="N18" s="142">
        <v>7</v>
      </c>
      <c r="O18" s="261">
        <v>13</v>
      </c>
      <c r="P18" s="261">
        <f t="shared" si="0"/>
        <v>2968</v>
      </c>
      <c r="Q18" s="258">
        <f t="shared" si="1"/>
        <v>0.1478824115595416</v>
      </c>
      <c r="R18" s="175">
        <f t="shared" si="2"/>
        <v>0.93059292476332844</v>
      </c>
    </row>
    <row r="19" spans="1:18" x14ac:dyDescent="0.2">
      <c r="A19" s="141">
        <v>50</v>
      </c>
      <c r="B19" s="142" t="s">
        <v>34</v>
      </c>
      <c r="C19" s="261">
        <v>55</v>
      </c>
      <c r="D19" s="255">
        <v>1</v>
      </c>
      <c r="E19" s="142">
        <v>46</v>
      </c>
      <c r="F19" s="142">
        <v>468</v>
      </c>
      <c r="G19" s="142">
        <v>396</v>
      </c>
      <c r="H19" s="142">
        <v>29</v>
      </c>
      <c r="I19" s="142">
        <v>1</v>
      </c>
      <c r="J19" s="142" t="s">
        <v>107</v>
      </c>
      <c r="K19" s="142" t="s">
        <v>107</v>
      </c>
      <c r="L19" s="142" t="s">
        <v>107</v>
      </c>
      <c r="M19" s="142">
        <v>2</v>
      </c>
      <c r="N19" s="142" t="s">
        <v>107</v>
      </c>
      <c r="O19" s="261">
        <v>4</v>
      </c>
      <c r="P19" s="261">
        <f t="shared" si="0"/>
        <v>947</v>
      </c>
      <c r="Q19" s="258">
        <f t="shared" si="1"/>
        <v>4.7184853014449427E-2</v>
      </c>
      <c r="R19" s="175">
        <f t="shared" si="2"/>
        <v>0.97777777777777786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23</v>
      </c>
      <c r="F20" s="142">
        <v>105</v>
      </c>
      <c r="G20" s="142">
        <v>135</v>
      </c>
      <c r="H20" s="142">
        <v>4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>
        <v>1</v>
      </c>
      <c r="P20" s="261">
        <f t="shared" si="0"/>
        <v>268</v>
      </c>
      <c r="Q20" s="258">
        <f t="shared" si="1"/>
        <v>1.3353263577478824E-2</v>
      </c>
      <c r="R20" s="175">
        <f t="shared" si="2"/>
        <v>0.99113104135525665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>
        <v>22</v>
      </c>
      <c r="F21" s="142">
        <v>28</v>
      </c>
      <c r="G21" s="142">
        <v>40</v>
      </c>
      <c r="H21" s="142">
        <v>1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>
        <v>1</v>
      </c>
      <c r="P21" s="261">
        <f t="shared" si="0"/>
        <v>92</v>
      </c>
      <c r="Q21" s="258">
        <f t="shared" si="1"/>
        <v>4.5839561534628797E-3</v>
      </c>
      <c r="R21" s="175">
        <f t="shared" si="2"/>
        <v>0.9957149975087195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>
        <v>19</v>
      </c>
      <c r="F22" s="142">
        <v>10</v>
      </c>
      <c r="G22" s="142">
        <v>11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>
        <v>1</v>
      </c>
      <c r="P22" s="261">
        <f t="shared" si="0"/>
        <v>41</v>
      </c>
      <c r="Q22" s="258">
        <f t="shared" si="1"/>
        <v>2.042850024912805E-3</v>
      </c>
      <c r="R22" s="175">
        <f t="shared" si="2"/>
        <v>0.99775784753363228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>
        <v>10</v>
      </c>
      <c r="F23" s="142">
        <v>7</v>
      </c>
      <c r="G23" s="142">
        <v>8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25</v>
      </c>
      <c r="Q23" s="258">
        <f t="shared" si="1"/>
        <v>1.2456402590931739E-3</v>
      </c>
      <c r="R23" s="175">
        <f t="shared" si="2"/>
        <v>0.99900348779272541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>
        <v>7</v>
      </c>
      <c r="F24" s="142">
        <v>2</v>
      </c>
      <c r="G24" s="142">
        <v>1</v>
      </c>
      <c r="H24" s="142" t="s">
        <v>107</v>
      </c>
      <c r="I24" s="142" t="s">
        <v>107</v>
      </c>
      <c r="J24" s="142">
        <v>1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11</v>
      </c>
      <c r="Q24" s="258">
        <f t="shared" si="1"/>
        <v>5.4808171400099652E-4</v>
      </c>
      <c r="R24" s="175">
        <f t="shared" si="2"/>
        <v>0.99955156950672641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>
        <v>1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1</v>
      </c>
      <c r="Q25" s="258">
        <f t="shared" si="1"/>
        <v>4.9825610363726952E-5</v>
      </c>
      <c r="R25" s="175">
        <f t="shared" si="2"/>
        <v>0.99960139511709012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>
        <v>3</v>
      </c>
      <c r="F26" s="142">
        <v>3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6</v>
      </c>
      <c r="Q26" s="258">
        <f t="shared" si="1"/>
        <v>2.9895366218236175E-4</v>
      </c>
      <c r="R26" s="175">
        <f t="shared" si="2"/>
        <v>0.99990034877927247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>
        <v>1</v>
      </c>
      <c r="F27" s="142" t="s">
        <v>107</v>
      </c>
      <c r="G27" s="142">
        <v>1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2</v>
      </c>
      <c r="Q27" s="258">
        <f t="shared" si="1"/>
        <v>9.9651220727453905E-5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803100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5.4808171400099652E-4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20070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6.1285500747384151E-3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40.014947683109121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9.8654708520179366E-3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47.275101078167111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1.6890881913303436E-2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2.5112107623318385E-2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5.331340308918784E-2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0.20587942202291978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0.50553064275037374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0.78271051320378682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0.93059292476332844</v>
      </c>
      <c r="E42" s="31">
        <v>0.85</v>
      </c>
      <c r="F42" s="117">
        <f t="shared" si="5"/>
        <v>47.275101078167111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0.97777777777777786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0.99113104135525665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0.9957149975087195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0.99775784753363228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0.99900348779272541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0.99955156950672641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0.99960139511709012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0.99990034877927247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2015-04-09T17:11:44Z</dcterms:modified>
</cp:coreProperties>
</file>