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65" windowWidth="10545" windowHeight="1005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P28" i="57" l="1"/>
  <c r="P27" i="57"/>
  <c r="P26" i="57"/>
  <c r="P25" i="57"/>
  <c r="P24" i="57"/>
  <c r="P23" i="57"/>
  <c r="P22" i="57"/>
  <c r="P21" i="57"/>
  <c r="P20" i="57"/>
  <c r="P19" i="57"/>
  <c r="P18" i="57"/>
  <c r="Q18" i="57" s="1"/>
  <c r="P17" i="57"/>
  <c r="P16" i="57"/>
  <c r="P15" i="57"/>
  <c r="P14" i="57"/>
  <c r="P13" i="57"/>
  <c r="P12" i="57"/>
  <c r="P11" i="57"/>
  <c r="P10" i="57"/>
  <c r="Q10" i="57" s="1"/>
  <c r="P9" i="57"/>
  <c r="P28" i="34"/>
  <c r="Q28" i="34" s="1"/>
  <c r="P27" i="34"/>
  <c r="Q27" i="34" s="1"/>
  <c r="P26" i="34"/>
  <c r="Q26" i="34" s="1"/>
  <c r="P25" i="34"/>
  <c r="Q25" i="34" s="1"/>
  <c r="P24" i="34"/>
  <c r="Q24" i="34" s="1"/>
  <c r="P23" i="34"/>
  <c r="Q23" i="34" s="1"/>
  <c r="P22" i="34"/>
  <c r="Q22" i="34" s="1"/>
  <c r="P21" i="34"/>
  <c r="Q21" i="34" s="1"/>
  <c r="P20" i="34"/>
  <c r="Q20" i="34" s="1"/>
  <c r="P19" i="34"/>
  <c r="Q19" i="34" s="1"/>
  <c r="P18" i="34"/>
  <c r="Q18" i="34" s="1"/>
  <c r="P17" i="34"/>
  <c r="Q17" i="34" s="1"/>
  <c r="P16" i="34"/>
  <c r="Q16" i="34" s="1"/>
  <c r="P15" i="34"/>
  <c r="Q15" i="34" s="1"/>
  <c r="P14" i="34"/>
  <c r="Q14" i="34" s="1"/>
  <c r="P13" i="34"/>
  <c r="Q13" i="34" s="1"/>
  <c r="P12" i="34"/>
  <c r="Q12" i="34" s="1"/>
  <c r="P11" i="34"/>
  <c r="Q11" i="34" s="1"/>
  <c r="P10" i="34"/>
  <c r="Q10" i="34" s="1"/>
  <c r="P9" i="34"/>
  <c r="Q9" i="34" s="1"/>
  <c r="Q14" i="57" l="1"/>
  <c r="Q24" i="57"/>
  <c r="Q16" i="57"/>
  <c r="Q20" i="57"/>
  <c r="Q28" i="57"/>
  <c r="Q9" i="57"/>
  <c r="Q13" i="57"/>
  <c r="Q17" i="57"/>
  <c r="Q21" i="57"/>
  <c r="Q25" i="57"/>
  <c r="Q26" i="57"/>
  <c r="Q22" i="57"/>
  <c r="Q11" i="57"/>
  <c r="Q15" i="57"/>
  <c r="Q19" i="57"/>
  <c r="Q23" i="57"/>
  <c r="Q27" i="57"/>
  <c r="Q12" i="57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D44" i="56" s="1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O44" i="56" s="1"/>
  <c r="N26" i="56"/>
  <c r="M26" i="56"/>
  <c r="L26" i="56"/>
  <c r="K26" i="56"/>
  <c r="K44" i="56" s="1"/>
  <c r="J26" i="56"/>
  <c r="I26" i="56"/>
  <c r="H26" i="56"/>
  <c r="G26" i="56"/>
  <c r="F26" i="56"/>
  <c r="E26" i="56"/>
  <c r="D26" i="56"/>
  <c r="C26" i="56"/>
  <c r="C44" i="56" s="1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S43" i="56" s="1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E43" i="56" s="1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T42" i="56" s="1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G44" i="56"/>
  <c r="L43" i="56"/>
  <c r="M37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Q38" i="55"/>
  <c r="AC18" i="53" s="1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AB17" i="53" s="1"/>
  <c r="H38" i="55"/>
  <c r="AH16" i="53" s="1"/>
  <c r="G38" i="55"/>
  <c r="F38" i="55"/>
  <c r="AF16" i="53" s="1"/>
  <c r="E38" i="55"/>
  <c r="D38" i="55"/>
  <c r="AD16" i="53" s="1"/>
  <c r="C38" i="55"/>
  <c r="B38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AC15" i="53" s="1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AC14" i="53" s="1"/>
  <c r="I38" i="54"/>
  <c r="AB14" i="53" s="1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D18" i="53"/>
  <c r="AG17" i="53"/>
  <c r="AF17" i="53"/>
  <c r="AG16" i="53"/>
  <c r="AE16" i="53"/>
  <c r="AC16" i="53"/>
  <c r="AB16" i="53"/>
  <c r="AH15" i="53"/>
  <c r="AG15" i="53"/>
  <c r="AD15" i="53"/>
  <c r="AG14" i="53"/>
  <c r="AD14" i="53"/>
  <c r="AF13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R38" i="53"/>
  <c r="AD12" i="53" s="1"/>
  <c r="Q38" i="53"/>
  <c r="AC12" i="53" s="1"/>
  <c r="P38" i="53"/>
  <c r="AB12" i="53" s="1"/>
  <c r="O38" i="53"/>
  <c r="N38" i="53"/>
  <c r="M38" i="53"/>
  <c r="AF11" i="53" s="1"/>
  <c r="L38" i="53"/>
  <c r="AE11" i="53" s="1"/>
  <c r="K38" i="53"/>
  <c r="AD11" i="53" s="1"/>
  <c r="J38" i="53"/>
  <c r="AC11" i="53" s="1"/>
  <c r="I38" i="53"/>
  <c r="AB11" i="53" s="1"/>
  <c r="H38" i="53"/>
  <c r="G38" i="53"/>
  <c r="AG10" i="53" s="1"/>
  <c r="F38" i="53"/>
  <c r="AF10" i="53" s="1"/>
  <c r="E38" i="53"/>
  <c r="AE10" i="53" s="1"/>
  <c r="D38" i="53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AE12" i="53"/>
  <c r="X12" i="56"/>
  <c r="AH11" i="53"/>
  <c r="AG11" i="53"/>
  <c r="W11" i="56"/>
  <c r="AH10" i="53"/>
  <c r="AD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W39" i="53" l="1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V44" i="48" s="1"/>
  <c r="U28" i="48"/>
  <c r="T28" i="48"/>
  <c r="S28" i="48"/>
  <c r="R28" i="48"/>
  <c r="R40" i="48" s="1"/>
  <c r="Q28" i="48"/>
  <c r="P28" i="48"/>
  <c r="V27" i="48"/>
  <c r="U27" i="48"/>
  <c r="T27" i="48"/>
  <c r="T44" i="48" s="1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U39" i="48" s="1"/>
  <c r="T19" i="48"/>
  <c r="S19" i="48"/>
  <c r="R19" i="48"/>
  <c r="Q19" i="48"/>
  <c r="Q39" i="48" s="1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Q37" i="48" s="1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36" i="48" s="1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F42" i="48" s="1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39" i="48" s="1"/>
  <c r="N16" i="48"/>
  <c r="N36" i="48" s="1"/>
  <c r="M16" i="48"/>
  <c r="L16" i="48"/>
  <c r="L37" i="48" s="1"/>
  <c r="K16" i="48"/>
  <c r="K37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K38" i="48" s="1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Q42" i="48"/>
  <c r="I44" i="48"/>
  <c r="M42" i="48"/>
  <c r="F26" i="52"/>
  <c r="G39" i="48"/>
  <c r="R44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W37" i="30"/>
  <c r="W38" i="30"/>
  <c r="W40" i="30"/>
  <c r="Y40" i="30"/>
  <c r="W10" i="48"/>
  <c r="W14" i="48"/>
  <c r="M38" i="48"/>
  <c r="Y29" i="48"/>
  <c r="X32" i="48"/>
  <c r="Y33" i="48"/>
  <c r="U42" i="48"/>
  <c r="X24" i="48"/>
  <c r="X36" i="30"/>
  <c r="X35" i="30"/>
  <c r="X37" i="30"/>
  <c r="Y39" i="30"/>
  <c r="Y17" i="48"/>
  <c r="Y38" i="30"/>
  <c r="Y37" i="30"/>
  <c r="Y36" i="30"/>
  <c r="Y35" i="30"/>
  <c r="K42" i="48"/>
  <c r="K36" i="48"/>
  <c r="Y28" i="48"/>
  <c r="R9" i="34"/>
  <c r="W17" i="48"/>
  <c r="M44" i="48"/>
  <c r="M37" i="48"/>
  <c r="M40" i="48"/>
  <c r="E39" i="48"/>
  <c r="I33" i="34"/>
  <c r="B43" i="48"/>
  <c r="X23" i="48"/>
  <c r="W26" i="48"/>
  <c r="X40" i="56" l="1"/>
  <c r="H40" i="48"/>
  <c r="H43" i="48"/>
  <c r="Y40" i="48"/>
  <c r="E38" i="48"/>
  <c r="H44" i="48"/>
  <c r="K35" i="48"/>
  <c r="V40" i="48"/>
  <c r="K40" i="48"/>
  <c r="Y40" i="56"/>
  <c r="F40" i="48"/>
  <c r="H38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<sst xmlns="http://schemas.openxmlformats.org/spreadsheetml/2006/main" count="3162" uniqueCount="151">
  <si>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</si>
  <si>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</si>
  <si>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</si>
  <si>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</si>
  <si>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</si>
  <si>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</si>
  <si>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</si>
  <si>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</si>
  <si>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</si>
  <si>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</si>
  <si>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</si>
  <si>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</si>
  <si>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</si>
  <si>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</si>
  <si>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</si>
  <si>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</si>
  <si>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</si>
  <si>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</si>
  <si>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</si>
  <si>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</si>
  <si>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</si>
  <si>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</si>
  <si>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</si>
  <si>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</si>
  <si>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</si>
  <si>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</si>
  <si>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</si>
  <si>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</si>
  <si>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</si>
  <si>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</si>
  <si>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</si>
  <si>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</si>
  <si>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</si>
  <si>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</si>
  <si>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</si>
  <si>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</si>
  <si>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</si>
  <si>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</si>
  <si>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</si>
  <si>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</si>
  <si>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</si>
  <si>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</si>
  <si>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</si>
  <si>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</si>
  <si>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</si>
  <si>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</si>
  <si>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</si>
  <si>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</si>
  <si>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</si>
  <si>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</si>
  <si>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</si>
  <si>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</si>
  <si>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</si>
  <si>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</si>
  <si>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</si>
  <si>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</si>
  <si>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</si>
  <si>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</si>
  <si>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</si>
  <si>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</si>
  <si>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</si>
  <si>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</si>
  <si>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</si>
  <si>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</si>
  <si>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</si>
  <si>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</si>
  <si>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</si>
  <si>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</si>
  <si>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</si>
  <si>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</si>
  <si>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</si>
  <si>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</si>
  <si>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</si>
  <si>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</si>
  <si>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</si>
  <si>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</si>
  <si>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</si>
  <si>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</si>
  <si>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</si>
  <si>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</si>
  <si>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</si>
  <si>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</si>
  <si>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</si>
  <si>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</si>
  <si>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</si>
  <si>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</si>
  <si>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</si>
  <si>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</si>
  <si>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</si>
  <si>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</si>
  <si>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</si>
  <si>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</si>
  <si>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</si>
  <si>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</si>
  <si>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</si>
  <si>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</si>
  <si>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</si>
  <si>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</si>
  <si>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</si>
  <si>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</si>
  <si>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</si>
  <si>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</si>
  <si>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</si>
  <si>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</si>
  <si>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</si>
  <si>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</si>
  <si>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</si>
  <si>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</si>
  <si>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</si>
  <si>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</si>
  <si>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</si>
  <si>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</si>
  <si>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</si>
  <si>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</si>
  <si>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</si>
  <si>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</si>
  <si>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</si>
  <si>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</si>
  <si>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</si>
  <si>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</si>
  <si>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</si>
  <si>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</si>
  <si>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</si>
  <si>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</si>
  <si>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</si>
  <si>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</si>
  <si>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</si>
  <si>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</si>
  <si>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</si>
  <si>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</si>
  <si>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</si>
  <si>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</si>
  <si>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</si>
  <si>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</si>
  <si>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</si>
  <si>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</si>
  <si>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</si>
  <si>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</si>
  <si>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Bristol City Council</t>
  </si>
  <si>
    <t>Site 14</t>
  </si>
  <si>
    <t>Bannerman Road (N)</t>
  </si>
  <si>
    <t>Vicky Tween</t>
  </si>
  <si>
    <t>Luke Martin</t>
  </si>
  <si>
    <t>Paul O'Neill</t>
  </si>
  <si>
    <t>Chris Mason</t>
  </si>
  <si>
    <t>11.08.2015</t>
  </si>
  <si>
    <t>ID02343 Easton Safer Streets - ATC Site 14</t>
  </si>
  <si>
    <t>12.08.2015</t>
  </si>
  <si>
    <t>Bouverie Street (S)</t>
  </si>
  <si>
    <t>B4465 Easton Road</t>
  </si>
  <si>
    <t>Intermittent data loss during survey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</si>
</sst>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55</c:v>
                </c:pt>
                <c:pt idx="1">
                  <c:v>33.666666666666664</c:v>
                </c:pt>
                <c:pt idx="2">
                  <c:v>21</c:v>
                </c:pt>
                <c:pt idx="3">
                  <c:v>25.333333333333332</c:v>
                </c:pt>
                <c:pt idx="4">
                  <c:v>32.333333333333336</c:v>
                </c:pt>
                <c:pt idx="5">
                  <c:v>67.333333333333329</c:v>
                </c:pt>
                <c:pt idx="6">
                  <c:v>186.33333333333334</c:v>
                </c:pt>
                <c:pt idx="7">
                  <c:v>438.33333333333331</c:v>
                </c:pt>
                <c:pt idx="8">
                  <c:v>518</c:v>
                </c:pt>
                <c:pt idx="9">
                  <c:v>457.33333333333331</c:v>
                </c:pt>
                <c:pt idx="10">
                  <c:v>334</c:v>
                </c:pt>
                <c:pt idx="11">
                  <c:v>305.66666666666669</c:v>
                </c:pt>
                <c:pt idx="12">
                  <c:v>343</c:v>
                </c:pt>
                <c:pt idx="13">
                  <c:v>342</c:v>
                </c:pt>
                <c:pt idx="14">
                  <c:v>340</c:v>
                </c:pt>
                <c:pt idx="15">
                  <c:v>376.33333333333331</c:v>
                </c:pt>
                <c:pt idx="16">
                  <c:v>397</c:v>
                </c:pt>
                <c:pt idx="17">
                  <c:v>331</c:v>
                </c:pt>
                <c:pt idx="18">
                  <c:v>279.5</c:v>
                </c:pt>
                <c:pt idx="19">
                  <c:v>245.5</c:v>
                </c:pt>
                <c:pt idx="20">
                  <c:v>233.66666666666666</c:v>
                </c:pt>
                <c:pt idx="21">
                  <c:v>165.33333333333334</c:v>
                </c:pt>
                <c:pt idx="22">
                  <c:v>154</c:v>
                </c:pt>
                <c:pt idx="23">
                  <c:v>110.33333333333333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69.333333333333329</c:v>
                </c:pt>
                <c:pt idx="1">
                  <c:v>35.666666666666664</c:v>
                </c:pt>
                <c:pt idx="2">
                  <c:v>26</c:v>
                </c:pt>
                <c:pt idx="3">
                  <c:v>12.666666666666666</c:v>
                </c:pt>
                <c:pt idx="4">
                  <c:v>13.333333333333334</c:v>
                </c:pt>
                <c:pt idx="5">
                  <c:v>22</c:v>
                </c:pt>
                <c:pt idx="6">
                  <c:v>40</c:v>
                </c:pt>
                <c:pt idx="7">
                  <c:v>84.666666666666671</c:v>
                </c:pt>
                <c:pt idx="8">
                  <c:v>161.66666666666666</c:v>
                </c:pt>
                <c:pt idx="9">
                  <c:v>174.33333333333334</c:v>
                </c:pt>
                <c:pt idx="10">
                  <c:v>171</c:v>
                </c:pt>
                <c:pt idx="11">
                  <c:v>197.66666666666666</c:v>
                </c:pt>
                <c:pt idx="12">
                  <c:v>235.33333333333334</c:v>
                </c:pt>
                <c:pt idx="13">
                  <c:v>255</c:v>
                </c:pt>
                <c:pt idx="14">
                  <c:v>276</c:v>
                </c:pt>
                <c:pt idx="15">
                  <c:v>304.33333333333331</c:v>
                </c:pt>
                <c:pt idx="16">
                  <c:v>401</c:v>
                </c:pt>
                <c:pt idx="17">
                  <c:v>417</c:v>
                </c:pt>
                <c:pt idx="18">
                  <c:v>332</c:v>
                </c:pt>
                <c:pt idx="19">
                  <c:v>237.5</c:v>
                </c:pt>
                <c:pt idx="20">
                  <c:v>199.66666666666666</c:v>
                </c:pt>
                <c:pt idx="21">
                  <c:v>156</c:v>
                </c:pt>
                <c:pt idx="22">
                  <c:v>153</c:v>
                </c:pt>
                <c:pt idx="23">
                  <c:v>99.666666666666671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8795392"/>
        <c:axId val="148796928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</c:v>
                </c:pt>
                <c:pt idx="1">
                  <c:v>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1</c:v>
                </c:pt>
                <c:pt idx="6">
                  <c:v>2.333333333333333</c:v>
                </c:pt>
                <c:pt idx="7">
                  <c:v>7</c:v>
                </c:pt>
                <c:pt idx="8">
                  <c:v>8.6666666666666661</c:v>
                </c:pt>
                <c:pt idx="9">
                  <c:v>7.3333333333333339</c:v>
                </c:pt>
                <c:pt idx="10">
                  <c:v>10.333333333333334</c:v>
                </c:pt>
                <c:pt idx="11">
                  <c:v>9</c:v>
                </c:pt>
                <c:pt idx="12">
                  <c:v>15.666666666666666</c:v>
                </c:pt>
                <c:pt idx="13">
                  <c:v>13</c:v>
                </c:pt>
                <c:pt idx="14">
                  <c:v>18</c:v>
                </c:pt>
                <c:pt idx="15">
                  <c:v>11.333333333333334</c:v>
                </c:pt>
                <c:pt idx="16">
                  <c:v>6.5</c:v>
                </c:pt>
                <c:pt idx="17">
                  <c:v>8</c:v>
                </c:pt>
                <c:pt idx="18">
                  <c:v>3</c:v>
                </c:pt>
                <c:pt idx="19">
                  <c:v>4.1666666666666661</c:v>
                </c:pt>
                <c:pt idx="20">
                  <c:v>1.3333333333333333</c:v>
                </c:pt>
                <c:pt idx="21">
                  <c:v>1.3333333333333333</c:v>
                </c:pt>
                <c:pt idx="22">
                  <c:v>2</c:v>
                </c:pt>
                <c:pt idx="23">
                  <c:v>1.3333333333333333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0.66666666666666663</c:v>
                </c:pt>
                <c:pt idx="4">
                  <c:v>0.33333333333333331</c:v>
                </c:pt>
                <c:pt idx="5">
                  <c:v>2</c:v>
                </c:pt>
                <c:pt idx="6">
                  <c:v>3</c:v>
                </c:pt>
                <c:pt idx="7">
                  <c:v>5.3333333333333339</c:v>
                </c:pt>
                <c:pt idx="8">
                  <c:v>5.333333333333333</c:v>
                </c:pt>
                <c:pt idx="9">
                  <c:v>9</c:v>
                </c:pt>
                <c:pt idx="10">
                  <c:v>8.3333333333333339</c:v>
                </c:pt>
                <c:pt idx="11">
                  <c:v>9.6666666666666679</c:v>
                </c:pt>
                <c:pt idx="12">
                  <c:v>11</c:v>
                </c:pt>
                <c:pt idx="13">
                  <c:v>12</c:v>
                </c:pt>
                <c:pt idx="14">
                  <c:v>10</c:v>
                </c:pt>
                <c:pt idx="15">
                  <c:v>11.666666666666668</c:v>
                </c:pt>
                <c:pt idx="16">
                  <c:v>9</c:v>
                </c:pt>
                <c:pt idx="17">
                  <c:v>14</c:v>
                </c:pt>
                <c:pt idx="18">
                  <c:v>8.5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1.3333333333333333</c:v>
                </c:pt>
                <c:pt idx="23">
                  <c:v>1.6666666666666667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8464"/>
        <c:axId val="148816640"/>
      </c:scatterChart>
      <c:catAx>
        <c:axId val="148795392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96928"/>
        <c:crosses val="autoZero"/>
        <c:auto val="1"/>
        <c:lblAlgn val="ctr"/>
        <c:lblOffset val="100"/>
        <c:noMultiLvlLbl val="0"/>
      </c:catAx>
      <c:valAx>
        <c:axId val="148796928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95392"/>
        <c:crosses val="autoZero"/>
        <c:crossBetween val="between"/>
      </c:valAx>
      <c:valAx>
        <c:axId val="148798464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148816640"/>
        <c:crosses val="max"/>
        <c:crossBetween val="midCat"/>
      </c:valAx>
      <c:valAx>
        <c:axId val="14881664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98464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125.33333333333333</c:v>
                </c:pt>
                <c:pt idx="1">
                  <c:v>71</c:v>
                </c:pt>
                <c:pt idx="2">
                  <c:v>48</c:v>
                </c:pt>
                <c:pt idx="3">
                  <c:v>39.333333333333329</c:v>
                </c:pt>
                <c:pt idx="4">
                  <c:v>47.333333333333343</c:v>
                </c:pt>
                <c:pt idx="5">
                  <c:v>92.333333333333329</c:v>
                </c:pt>
                <c:pt idx="6">
                  <c:v>231.66666666666669</c:v>
                </c:pt>
                <c:pt idx="7">
                  <c:v>535.33333333333337</c:v>
                </c:pt>
                <c:pt idx="8">
                  <c:v>693.66666666666663</c:v>
                </c:pt>
                <c:pt idx="9">
                  <c:v>648</c:v>
                </c:pt>
                <c:pt idx="10">
                  <c:v>523.66666666666674</c:v>
                </c:pt>
                <c:pt idx="11">
                  <c:v>522</c:v>
                </c:pt>
                <c:pt idx="12">
                  <c:v>605</c:v>
                </c:pt>
                <c:pt idx="13">
                  <c:v>622</c:v>
                </c:pt>
                <c:pt idx="14">
                  <c:v>644</c:v>
                </c:pt>
                <c:pt idx="15">
                  <c:v>703.66666666666663</c:v>
                </c:pt>
                <c:pt idx="16">
                  <c:v>813.5</c:v>
                </c:pt>
                <c:pt idx="17">
                  <c:v>770</c:v>
                </c:pt>
                <c:pt idx="18">
                  <c:v>623</c:v>
                </c:pt>
                <c:pt idx="19">
                  <c:v>492.16666666666669</c:v>
                </c:pt>
                <c:pt idx="20">
                  <c:v>437.66666666666663</c:v>
                </c:pt>
                <c:pt idx="21">
                  <c:v>324.66666666666669</c:v>
                </c:pt>
                <c:pt idx="22">
                  <c:v>310.33333333333331</c:v>
                </c:pt>
                <c:pt idx="23">
                  <c:v>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12384"/>
        <c:axId val="148914176"/>
      </c:barChart>
      <c:catAx>
        <c:axId val="148912384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14176"/>
        <c:crosses val="autoZero"/>
        <c:auto val="1"/>
        <c:lblAlgn val="ctr"/>
        <c:lblOffset val="100"/>
        <c:noMultiLvlLbl val="0"/>
      </c:catAx>
      <c:valAx>
        <c:axId val="148914176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123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693.66666666666663</c:v>
                </c:pt>
                <c:pt idx="2">
                  <c:v>703.66666666666663</c:v>
                </c:pt>
                <c:pt idx="4">
                  <c:v>813.5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48941824"/>
        <c:axId val="148960000"/>
      </c:barChart>
      <c:catAx>
        <c:axId val="1489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60000"/>
        <c:crosses val="autoZero"/>
        <c:auto val="1"/>
        <c:lblAlgn val="ctr"/>
        <c:lblOffset val="100"/>
        <c:noMultiLvlLbl val="0"/>
      </c:catAx>
      <c:valAx>
        <c:axId val="148960000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418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35" r="0.74803149606299735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2.2540315274506253E-2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2.9609756097560974E-2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2.55535918494646E-2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8973824"/>
        <c:axId val="148975616"/>
      </c:barChart>
      <c:catAx>
        <c:axId val="148973824"/>
        <c:scaling>
          <c:orientation val="minMax"/>
        </c:scaling>
        <c:delete val="1"/>
        <c:axPos val="b"/>
        <c:majorTickMark val="out"/>
        <c:minorTickMark val="none"/>
        <c:tickLblPos val="none"/>
        <c:crossAx val="148975616"/>
        <c:crosses val="autoZero"/>
        <c:auto val="1"/>
        <c:lblAlgn val="ctr"/>
        <c:lblOffset val="100"/>
        <c:noMultiLvlLbl val="0"/>
      </c:catAx>
      <c:valAx>
        <c:axId val="14897561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738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6.166779161808922E-3</c:v>
                </c:pt>
                <c:pt idx="1">
                  <c:v>9.728784438853777E-2</c:v>
                </c:pt>
                <c:pt idx="2">
                  <c:v>0.36595692458734735</c:v>
                </c:pt>
                <c:pt idx="3">
                  <c:v>0.75946493219610978</c:v>
                </c:pt>
                <c:pt idx="4">
                  <c:v>0.96376633736270489</c:v>
                </c:pt>
                <c:pt idx="5">
                  <c:v>0.99619561882555085</c:v>
                </c:pt>
                <c:pt idx="6">
                  <c:v>0.99911026569307249</c:v>
                </c:pt>
                <c:pt idx="7">
                  <c:v>0.99978523654660378</c:v>
                </c:pt>
                <c:pt idx="8">
                  <c:v>0.99996931950665779</c:v>
                </c:pt>
                <c:pt idx="9">
                  <c:v>0.99996931950665779</c:v>
                </c:pt>
                <c:pt idx="10">
                  <c:v>0.99996931950665779</c:v>
                </c:pt>
                <c:pt idx="11">
                  <c:v>0.99996931950665779</c:v>
                </c:pt>
                <c:pt idx="12">
                  <c:v>0.99996931950665779</c:v>
                </c:pt>
                <c:pt idx="13">
                  <c:v>0.99996931950665779</c:v>
                </c:pt>
                <c:pt idx="14">
                  <c:v>0.99996931950665779</c:v>
                </c:pt>
                <c:pt idx="15">
                  <c:v>0.99996931950665779</c:v>
                </c:pt>
                <c:pt idx="16">
                  <c:v>0.99996931950665779</c:v>
                </c:pt>
                <c:pt idx="17">
                  <c:v>0.99996931950665779</c:v>
                </c:pt>
                <c:pt idx="18">
                  <c:v>0.99996931950665779</c:v>
                </c:pt>
                <c:pt idx="19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2.9776454379805343E-3</c:v>
                </c:pt>
                <c:pt idx="1">
                  <c:v>4.0931514154926449E-2</c:v>
                </c:pt>
                <c:pt idx="2">
                  <c:v>0.27283231856361939</c:v>
                </c:pt>
                <c:pt idx="3">
                  <c:v>0.63930491978134307</c:v>
                </c:pt>
                <c:pt idx="4">
                  <c:v>0.91800364428247638</c:v>
                </c:pt>
                <c:pt idx="5">
                  <c:v>0.98808941824807794</c:v>
                </c:pt>
                <c:pt idx="6">
                  <c:v>0.99795564641571499</c:v>
                </c:pt>
                <c:pt idx="7">
                  <c:v>0.99968890271543498</c:v>
                </c:pt>
                <c:pt idx="8">
                  <c:v>0.99991111506155295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64800"/>
        <c:axId val="149166720"/>
      </c:scatterChart>
      <c:valAx>
        <c:axId val="14916480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166720"/>
        <c:crosses val="autoZero"/>
        <c:crossBetween val="midCat"/>
        <c:majorUnit val="10"/>
      </c:valAx>
      <c:valAx>
        <c:axId val="1491667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16480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66"/>
          <c:y val="0.92905261686310692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84E-2"/>
          <c:w val="0.75009187268592636"/>
          <c:h val="0.79955318771965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712</c:v>
                </c:pt>
                <c:pt idx="3">
                  <c:v>5824</c:v>
                </c:pt>
                <c:pt idx="4">
                  <c:v>7249</c:v>
                </c:pt>
                <c:pt idx="5">
                  <c:v>270</c:v>
                </c:pt>
                <c:pt idx="6">
                  <c:v>2983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2200</c:v>
                </c:pt>
                <c:pt idx="1">
                  <c:v>4487</c:v>
                </c:pt>
                <c:pt idx="2">
                  <c:v>4769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115</c:v>
                </c:pt>
                <c:pt idx="4">
                  <c:v>150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8</c:v>
                </c:pt>
                <c:pt idx="1">
                  <c:v>72</c:v>
                </c:pt>
                <c:pt idx="2">
                  <c:v>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52</c:v>
                </c:pt>
                <c:pt idx="4">
                  <c:v>54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10</c:v>
                </c:pt>
                <c:pt idx="1">
                  <c:v>23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49206528"/>
        <c:axId val="149208448"/>
      </c:barChart>
      <c:catAx>
        <c:axId val="149206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208448"/>
        <c:crosses val="autoZero"/>
        <c:auto val="1"/>
        <c:lblAlgn val="ctr"/>
        <c:lblOffset val="100"/>
        <c:noMultiLvlLbl val="0"/>
      </c:catAx>
      <c:valAx>
        <c:axId val="1492084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20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6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99E-2"/>
          <c:w val="0.75268482026205863"/>
          <c:h val="0.79955318771965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582</c:v>
                </c:pt>
                <c:pt idx="3">
                  <c:v>3363</c:v>
                </c:pt>
                <c:pt idx="4">
                  <c:v>4585</c:v>
                </c:pt>
                <c:pt idx="5">
                  <c:v>271</c:v>
                </c:pt>
                <c:pt idx="6">
                  <c:v>2294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2323</c:v>
                </c:pt>
                <c:pt idx="1">
                  <c:v>3108</c:v>
                </c:pt>
                <c:pt idx="2">
                  <c:v>3367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98</c:v>
                </c:pt>
                <c:pt idx="4">
                  <c:v>138</c:v>
                </c:pt>
                <c:pt idx="5">
                  <c:v>1</c:v>
                </c:pt>
                <c:pt idx="6">
                  <c:v>26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64</c:v>
                </c:pt>
                <c:pt idx="1">
                  <c:v>106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49342464"/>
        <c:axId val="149344640"/>
      </c:barChart>
      <c:catAx>
        <c:axId val="149342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344640"/>
        <c:crosses val="autoZero"/>
        <c:auto val="1"/>
        <c:lblAlgn val="ctr"/>
        <c:lblOffset val="100"/>
        <c:noMultiLvlLbl val="0"/>
      </c:catAx>
      <c:valAx>
        <c:axId val="149344640"/>
        <c:scaling>
          <c:orientation val="minMax"/>
          <c:max val="8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34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4"/>
          <c:y val="0.16272256108831468"/>
          <c:w val="0.15372229277791896"/>
          <c:h val="0.63993759934937733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89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6.166779161808922E-3</c:v>
                </c:pt>
                <c:pt idx="1">
                  <c:v>9.728784438853777E-2</c:v>
                </c:pt>
                <c:pt idx="2">
                  <c:v>0.36595692458734735</c:v>
                </c:pt>
                <c:pt idx="3">
                  <c:v>0.75946493219610978</c:v>
                </c:pt>
                <c:pt idx="4">
                  <c:v>0.96376633736270489</c:v>
                </c:pt>
                <c:pt idx="5">
                  <c:v>0.99619561882555085</c:v>
                </c:pt>
                <c:pt idx="6">
                  <c:v>0.99911026569307249</c:v>
                </c:pt>
                <c:pt idx="7">
                  <c:v>0.99978523654660378</c:v>
                </c:pt>
                <c:pt idx="8">
                  <c:v>0.99996931950665779</c:v>
                </c:pt>
                <c:pt idx="9">
                  <c:v>0.99996931950665779</c:v>
                </c:pt>
                <c:pt idx="10">
                  <c:v>0.99996931950665779</c:v>
                </c:pt>
                <c:pt idx="11">
                  <c:v>0.99996931950665779</c:v>
                </c:pt>
                <c:pt idx="12">
                  <c:v>0.99996931950665779</c:v>
                </c:pt>
                <c:pt idx="13">
                  <c:v>0.99996931950665779</c:v>
                </c:pt>
                <c:pt idx="14">
                  <c:v>0.99996931950665779</c:v>
                </c:pt>
                <c:pt idx="15">
                  <c:v>0.99996931950665779</c:v>
                </c:pt>
                <c:pt idx="16">
                  <c:v>0.99996931950665779</c:v>
                </c:pt>
                <c:pt idx="17">
                  <c:v>0.99996931950665779</c:v>
                </c:pt>
                <c:pt idx="18">
                  <c:v>0.99996931950665779</c:v>
                </c:pt>
                <c:pt idx="19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69248"/>
        <c:axId val="150487808"/>
      </c:scatterChart>
      <c:valAx>
        <c:axId val="150469248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487808"/>
        <c:crosses val="autoZero"/>
        <c:crossBetween val="midCat"/>
        <c:majorUnit val="5"/>
      </c:valAx>
      <c:valAx>
        <c:axId val="1504878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46924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57"/>
          <c:y val="0.92922475071808452"/>
          <c:w val="0.1807518092466962"/>
          <c:h val="5.089947029223138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89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2.9776454379805343E-3</c:v>
                </c:pt>
                <c:pt idx="1">
                  <c:v>4.0931514154926449E-2</c:v>
                </c:pt>
                <c:pt idx="2">
                  <c:v>0.27283231856361939</c:v>
                </c:pt>
                <c:pt idx="3">
                  <c:v>0.63930491978134307</c:v>
                </c:pt>
                <c:pt idx="4">
                  <c:v>0.91800364428247638</c:v>
                </c:pt>
                <c:pt idx="5">
                  <c:v>0.98808941824807794</c:v>
                </c:pt>
                <c:pt idx="6">
                  <c:v>0.99795564641571499</c:v>
                </c:pt>
                <c:pt idx="7">
                  <c:v>0.99968890271543498</c:v>
                </c:pt>
                <c:pt idx="8">
                  <c:v>0.99991111506155295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2960"/>
        <c:axId val="158235648"/>
      </c:scatterChart>
      <c:valAx>
        <c:axId val="15823296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35648"/>
        <c:crosses val="autoZero"/>
        <c:crossBetween val="midCat"/>
        <c:majorUnit val="5"/>
      </c:valAx>
      <c:valAx>
        <c:axId val="1582356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3296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57"/>
          <c:y val="0.92922475071808452"/>
          <c:w val="0.1807518092466962"/>
          <c:h val="5.089947029223138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11</xdr:row>
      <xdr:rowOff>100642</xdr:rowOff>
    </xdr:from>
    <xdr:ext cx="868828" cy="556691"/>
    <xdr:sp macro="" textlink="'Front Cover'!C31">
      <xdr:nvSpPr>
        <xdr:cNvPr id="12" name="TextBox 11"/>
        <xdr:cNvSpPr txBox="1"/>
      </xdr:nvSpPr>
      <xdr:spPr>
        <a:xfrm>
          <a:off x="3665573" y="1934205"/>
          <a:ext cx="868828" cy="55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B4465 Easton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29751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830639" y="3120084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Bouverie Street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18</xdr:row>
      <xdr:rowOff>95920</xdr:rowOff>
    </xdr:from>
    <xdr:ext cx="1218026" cy="409856"/>
    <xdr:sp macro="" textlink="'Front Cover'!H33">
      <xdr:nvSpPr>
        <xdr:cNvPr id="14" name="TextBox 13"/>
        <xdr:cNvSpPr txBox="1"/>
      </xdr:nvSpPr>
      <xdr:spPr>
        <a:xfrm>
          <a:off x="6102829" y="3096295"/>
          <a:ext cx="1218026" cy="409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Bannerman Road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310752</xdr:colOff>
      <xdr:row>12</xdr:row>
      <xdr:rowOff>148829</xdr:rowOff>
    </xdr:from>
    <xdr:to>
      <xdr:col>14</xdr:col>
      <xdr:colOff>396478</xdr:colOff>
      <xdr:row>15</xdr:row>
      <xdr:rowOff>22622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608094" y="2019300"/>
          <a:ext cx="373856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138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42191</v>
      </c>
    </row>
    <row r="30" spans="1:8" x14ac:dyDescent="0.2">
      <c r="A30" s="3" t="s">
        <v>56</v>
      </c>
      <c r="C30" s="233" t="s">
        <v>139</v>
      </c>
    </row>
    <row r="31" spans="1:8" x14ac:dyDescent="0.2">
      <c r="A31" s="3" t="s">
        <v>57</v>
      </c>
      <c r="C31" s="225" t="s">
        <v>149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148</v>
      </c>
      <c r="E33" s="2"/>
      <c r="F33" s="2"/>
      <c r="G33" s="43" t="s">
        <v>2</v>
      </c>
      <c r="H33" s="4" t="s">
        <v>140</v>
      </c>
    </row>
    <row r="34" spans="1:8" x14ac:dyDescent="0.2">
      <c r="A34" s="3" t="s">
        <v>98</v>
      </c>
      <c r="C34" s="43" t="s">
        <v>100</v>
      </c>
      <c r="D34" s="4" t="str">
        <f>H33</f>
        <v>Bannerman Road (N)</v>
      </c>
      <c r="E34" s="2"/>
      <c r="F34" s="2"/>
      <c r="G34" s="43" t="s">
        <v>2</v>
      </c>
      <c r="H34" s="2" t="str">
        <f>D33</f>
        <v>Bouverie Street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42191</v>
      </c>
      <c r="H3" s="3"/>
    </row>
    <row r="4" spans="1:34" x14ac:dyDescent="0.2">
      <c r="A4" s="3" t="s">
        <v>57</v>
      </c>
      <c r="B4" s="2" t="str">
        <f>'Front Cover'!C31</f>
        <v>B4465 Easton Road</v>
      </c>
    </row>
    <row r="5" spans="1:34" x14ac:dyDescent="0.2">
      <c r="A5" s="14" t="s">
        <v>100</v>
      </c>
      <c r="B5" s="233" t="str">
        <f>'Front Cover'!H33</f>
        <v>Bannerman Road (N)</v>
      </c>
      <c r="C5" s="233"/>
      <c r="D5" s="43" t="s">
        <v>2</v>
      </c>
      <c r="E5" s="233" t="str">
        <f>'Front Cover'!D33</f>
        <v>Bouverie Street (S)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70</v>
      </c>
      <c r="F10" s="15">
        <v>78</v>
      </c>
      <c r="G10" s="15" t="s">
        <v>135</v>
      </c>
      <c r="H10" s="15">
        <v>127</v>
      </c>
      <c r="I10" s="15">
        <v>74</v>
      </c>
      <c r="J10" s="15">
        <v>68</v>
      </c>
      <c r="K10" s="16">
        <v>70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69.333333333333329</v>
      </c>
      <c r="X10" s="40">
        <f>IFERROR(AVERAGE(I10:M10,B10:F10,P10:T10),0)</f>
        <v>72</v>
      </c>
      <c r="Y10" s="47">
        <f>IFERROR(AVERAGE(B10:V10),0)</f>
        <v>81.166666666666671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582</v>
      </c>
      <c r="AE10" s="304">
        <f t="shared" si="1"/>
        <v>3363</v>
      </c>
      <c r="AF10" s="304">
        <f t="shared" si="1"/>
        <v>4585</v>
      </c>
      <c r="AG10" s="304">
        <f t="shared" si="1"/>
        <v>271</v>
      </c>
      <c r="AH10" s="304">
        <f t="shared" si="1"/>
        <v>2294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32</v>
      </c>
      <c r="F11" s="16">
        <v>61</v>
      </c>
      <c r="G11" s="16" t="s">
        <v>135</v>
      </c>
      <c r="H11" s="16">
        <v>121</v>
      </c>
      <c r="I11" s="16">
        <v>23</v>
      </c>
      <c r="J11" s="16">
        <v>32</v>
      </c>
      <c r="K11" s="16">
        <v>43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35.666666666666664</v>
      </c>
      <c r="X11" s="40">
        <f t="shared" ref="X11:X33" si="3">IFERROR(AVERAGE(I11:M11,B11:F11,P11:T11),0)</f>
        <v>38.200000000000003</v>
      </c>
      <c r="Y11" s="48">
        <f t="shared" ref="Y11:Y33" si="4">IFERROR(AVERAGE(B11:V11),0)</f>
        <v>52</v>
      </c>
      <c r="AA11" s="303" t="s">
        <v>128</v>
      </c>
      <c r="AB11" s="304">
        <f>I38</f>
        <v>2323</v>
      </c>
      <c r="AC11" s="304">
        <f t="shared" ref="AC11:AH11" si="5">J38</f>
        <v>3108</v>
      </c>
      <c r="AD11" s="304">
        <f t="shared" si="5"/>
        <v>3367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27</v>
      </c>
      <c r="F12" s="16">
        <v>33</v>
      </c>
      <c r="G12" s="16" t="s">
        <v>135</v>
      </c>
      <c r="H12" s="16">
        <v>82</v>
      </c>
      <c r="I12" s="16">
        <v>20</v>
      </c>
      <c r="J12" s="16">
        <v>26</v>
      </c>
      <c r="K12" s="16">
        <v>25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26</v>
      </c>
      <c r="X12" s="40">
        <f t="shared" si="3"/>
        <v>26.2</v>
      </c>
      <c r="Y12" s="48">
        <f t="shared" si="4"/>
        <v>35.5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8</v>
      </c>
      <c r="F13" s="16">
        <v>3</v>
      </c>
      <c r="G13" s="16" t="s">
        <v>135</v>
      </c>
      <c r="H13" s="16">
        <v>45</v>
      </c>
      <c r="I13" s="16">
        <v>16</v>
      </c>
      <c r="J13" s="16">
        <v>17</v>
      </c>
      <c r="K13" s="16">
        <v>13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12.666666666666666</v>
      </c>
      <c r="X13" s="40">
        <f t="shared" si="3"/>
        <v>11.4</v>
      </c>
      <c r="Y13" s="48">
        <f t="shared" si="4"/>
        <v>17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7</v>
      </c>
      <c r="AE13" s="304">
        <f>'Dir BA - OGV1'!E38</f>
        <v>98</v>
      </c>
      <c r="AF13" s="304">
        <f>'Dir BA - OGV1'!F38</f>
        <v>138</v>
      </c>
      <c r="AG13" s="304">
        <f>'Dir BA - OGV1'!G38</f>
        <v>1</v>
      </c>
      <c r="AH13" s="304">
        <f>'Dir BA - OGV1'!H38</f>
        <v>26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11</v>
      </c>
      <c r="F14" s="16">
        <v>12</v>
      </c>
      <c r="G14" s="16" t="s">
        <v>135</v>
      </c>
      <c r="H14" s="16">
        <v>55</v>
      </c>
      <c r="I14" s="16">
        <v>9</v>
      </c>
      <c r="J14" s="16">
        <v>14</v>
      </c>
      <c r="K14" s="16">
        <v>15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13.333333333333334</v>
      </c>
      <c r="X14" s="40">
        <f t="shared" si="3"/>
        <v>12.2</v>
      </c>
      <c r="Y14" s="48">
        <f t="shared" si="4"/>
        <v>19.333333333333332</v>
      </c>
      <c r="AA14" s="303" t="s">
        <v>53</v>
      </c>
      <c r="AB14" s="304">
        <f>'Dir BA - OGV1'!I38</f>
        <v>64</v>
      </c>
      <c r="AC14" s="304">
        <f>'Dir BA - OGV1'!J38</f>
        <v>106</v>
      </c>
      <c r="AD14" s="304">
        <f>'Dir BA - OGV1'!K38</f>
        <v>126</v>
      </c>
      <c r="AE14" s="304">
        <f>'Dir BA - OGV1'!L38</f>
        <v>0</v>
      </c>
      <c r="AF14" s="304">
        <f>'Dir BA - OGV1'!M38</f>
        <v>0</v>
      </c>
      <c r="AG14" s="304">
        <f>'Dir BA - OGV1'!N38</f>
        <v>0</v>
      </c>
      <c r="AH14" s="304">
        <f>'Dir BA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23</v>
      </c>
      <c r="F15" s="16">
        <v>24</v>
      </c>
      <c r="G15" s="16" t="s">
        <v>135</v>
      </c>
      <c r="H15" s="16">
        <v>30</v>
      </c>
      <c r="I15" s="16">
        <v>12</v>
      </c>
      <c r="J15" s="16">
        <v>27</v>
      </c>
      <c r="K15" s="16">
        <v>16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22</v>
      </c>
      <c r="X15" s="40">
        <f t="shared" si="3"/>
        <v>20.399999999999999</v>
      </c>
      <c r="Y15" s="48">
        <f t="shared" si="4"/>
        <v>22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35</v>
      </c>
      <c r="F16" s="16">
        <v>54</v>
      </c>
      <c r="G16" s="16" t="s">
        <v>135</v>
      </c>
      <c r="H16" s="16">
        <v>25</v>
      </c>
      <c r="I16" s="16" t="s">
        <v>135</v>
      </c>
      <c r="J16" s="16">
        <v>48</v>
      </c>
      <c r="K16" s="16">
        <v>37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40</v>
      </c>
      <c r="X16" s="40">
        <f t="shared" si="3"/>
        <v>43.5</v>
      </c>
      <c r="Y16" s="48">
        <f t="shared" si="4"/>
        <v>39.799999999999997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1</v>
      </c>
      <c r="AE16" s="304">
        <f>'Dir BA - OGV2'!E38</f>
        <v>7</v>
      </c>
      <c r="AF16" s="304">
        <f>'Dir BA - OGV2'!F38</f>
        <v>13</v>
      </c>
      <c r="AG16" s="304">
        <f>'Dir BA - OGV2'!G38</f>
        <v>1</v>
      </c>
      <c r="AH16" s="304">
        <f>'Dir BA - OGV2'!H38</f>
        <v>2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93</v>
      </c>
      <c r="F17" s="16">
        <v>107</v>
      </c>
      <c r="G17" s="16" t="s">
        <v>135</v>
      </c>
      <c r="H17" s="16">
        <v>33</v>
      </c>
      <c r="I17" s="16" t="s">
        <v>135</v>
      </c>
      <c r="J17" s="16">
        <v>78</v>
      </c>
      <c r="K17" s="16">
        <v>83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84.666666666666671</v>
      </c>
      <c r="X17" s="40">
        <f t="shared" si="3"/>
        <v>90.25</v>
      </c>
      <c r="Y17" s="48">
        <f t="shared" si="4"/>
        <v>78.8</v>
      </c>
      <c r="AA17" s="303" t="s">
        <v>52</v>
      </c>
      <c r="AB17" s="304">
        <f>'Dir BA - OGV2'!I38</f>
        <v>5</v>
      </c>
      <c r="AC17" s="304">
        <f>'Dir BA - OGV2'!J38</f>
        <v>9</v>
      </c>
      <c r="AD17" s="304">
        <f>'Dir BA - OGV2'!K38</f>
        <v>3</v>
      </c>
      <c r="AE17" s="304">
        <f>'Dir BA - OGV2'!L38</f>
        <v>0</v>
      </c>
      <c r="AF17" s="304">
        <f>'Dir BA - OGV2'!M38</f>
        <v>0</v>
      </c>
      <c r="AG17" s="304">
        <f>'Dir BA - OGV2'!N38</f>
        <v>0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159</v>
      </c>
      <c r="F18" s="16">
        <v>191</v>
      </c>
      <c r="G18" s="16" t="s">
        <v>135</v>
      </c>
      <c r="H18" s="16">
        <v>40</v>
      </c>
      <c r="I18" s="16" t="s">
        <v>135</v>
      </c>
      <c r="J18" s="16">
        <v>160</v>
      </c>
      <c r="K18" s="16">
        <v>166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161.66666666666666</v>
      </c>
      <c r="X18" s="40">
        <f t="shared" si="3"/>
        <v>169</v>
      </c>
      <c r="Y18" s="48">
        <f t="shared" si="4"/>
        <v>143.19999999999999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176</v>
      </c>
      <c r="F19" s="16">
        <v>178</v>
      </c>
      <c r="G19" s="16" t="s">
        <v>135</v>
      </c>
      <c r="H19" s="16">
        <v>66</v>
      </c>
      <c r="I19" s="16" t="s">
        <v>135</v>
      </c>
      <c r="J19" s="16">
        <v>181</v>
      </c>
      <c r="K19" s="16">
        <v>166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174.33333333333334</v>
      </c>
      <c r="X19" s="40">
        <f t="shared" si="3"/>
        <v>175.25</v>
      </c>
      <c r="Y19" s="48">
        <f t="shared" si="4"/>
        <v>153.4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178</v>
      </c>
      <c r="F20" s="16">
        <v>194</v>
      </c>
      <c r="G20" s="16" t="s">
        <v>135</v>
      </c>
      <c r="H20" s="16">
        <v>131</v>
      </c>
      <c r="I20" s="16" t="s">
        <v>135</v>
      </c>
      <c r="J20" s="16">
        <v>166</v>
      </c>
      <c r="K20" s="16">
        <v>169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171</v>
      </c>
      <c r="X20" s="40">
        <f t="shared" si="3"/>
        <v>176.75</v>
      </c>
      <c r="Y20" s="48">
        <f t="shared" si="4"/>
        <v>167.6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193</v>
      </c>
      <c r="F21" s="16">
        <v>193</v>
      </c>
      <c r="G21" s="16" t="s">
        <v>135</v>
      </c>
      <c r="H21" s="16">
        <v>175</v>
      </c>
      <c r="I21" s="16" t="s">
        <v>135</v>
      </c>
      <c r="J21" s="16">
        <v>212</v>
      </c>
      <c r="K21" s="16">
        <v>188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197.66666666666666</v>
      </c>
      <c r="X21" s="40">
        <f t="shared" si="3"/>
        <v>196.5</v>
      </c>
      <c r="Y21" s="48">
        <f t="shared" si="4"/>
        <v>192.2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272</v>
      </c>
      <c r="F22" s="16">
        <v>338</v>
      </c>
      <c r="G22" s="16" t="s">
        <v>135</v>
      </c>
      <c r="H22" s="16">
        <v>214</v>
      </c>
      <c r="I22" s="16" t="s">
        <v>135</v>
      </c>
      <c r="J22" s="16">
        <v>227</v>
      </c>
      <c r="K22" s="16">
        <v>207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235.33333333333334</v>
      </c>
      <c r="X22" s="40">
        <f t="shared" si="3"/>
        <v>261</v>
      </c>
      <c r="Y22" s="48">
        <f t="shared" si="4"/>
        <v>251.6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263</v>
      </c>
      <c r="F23" s="16">
        <v>351</v>
      </c>
      <c r="G23" s="16" t="s">
        <v>135</v>
      </c>
      <c r="H23" s="16">
        <v>201</v>
      </c>
      <c r="I23" s="16" t="s">
        <v>135</v>
      </c>
      <c r="J23" s="16">
        <v>262</v>
      </c>
      <c r="K23" s="16">
        <v>240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255</v>
      </c>
      <c r="X23" s="40">
        <f t="shared" si="3"/>
        <v>279</v>
      </c>
      <c r="Y23" s="48">
        <f t="shared" si="4"/>
        <v>263.39999999999998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284</v>
      </c>
      <c r="F24" s="16">
        <v>278</v>
      </c>
      <c r="G24" s="16" t="s">
        <v>135</v>
      </c>
      <c r="H24" s="16">
        <v>38</v>
      </c>
      <c r="I24" s="16">
        <v>16</v>
      </c>
      <c r="J24" s="16">
        <v>266</v>
      </c>
      <c r="K24" s="16">
        <v>278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276</v>
      </c>
      <c r="X24" s="40">
        <f t="shared" si="3"/>
        <v>224.4</v>
      </c>
      <c r="Y24" s="48">
        <f t="shared" si="4"/>
        <v>193.33333333333334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399</v>
      </c>
      <c r="F25" s="16">
        <v>357</v>
      </c>
      <c r="G25" s="16" t="s">
        <v>135</v>
      </c>
      <c r="H25" s="16" t="s">
        <v>135</v>
      </c>
      <c r="I25" s="16">
        <v>328</v>
      </c>
      <c r="J25" s="16">
        <v>218</v>
      </c>
      <c r="K25" s="16">
        <v>296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304.33333333333331</v>
      </c>
      <c r="X25" s="40">
        <f t="shared" si="3"/>
        <v>319.60000000000002</v>
      </c>
      <c r="Y25" s="48">
        <f t="shared" si="4"/>
        <v>319.60000000000002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438</v>
      </c>
      <c r="F26" s="16">
        <v>414</v>
      </c>
      <c r="G26" s="16" t="s">
        <v>135</v>
      </c>
      <c r="H26" s="16">
        <v>206</v>
      </c>
      <c r="I26" s="16">
        <v>377</v>
      </c>
      <c r="J26" s="16" t="s">
        <v>135</v>
      </c>
      <c r="K26" s="16">
        <v>364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401</v>
      </c>
      <c r="X26" s="40">
        <f t="shared" si="3"/>
        <v>398.25</v>
      </c>
      <c r="Y26" s="48">
        <f t="shared" si="4"/>
        <v>359.8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446</v>
      </c>
      <c r="G27" s="16" t="s">
        <v>135</v>
      </c>
      <c r="H27" s="16" t="s">
        <v>135</v>
      </c>
      <c r="I27" s="16">
        <v>438</v>
      </c>
      <c r="J27" s="16" t="s">
        <v>135</v>
      </c>
      <c r="K27" s="16">
        <v>417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417</v>
      </c>
      <c r="X27" s="40">
        <f t="shared" si="3"/>
        <v>433.66666666666669</v>
      </c>
      <c r="Y27" s="48">
        <f t="shared" si="4"/>
        <v>433.66666666666669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>
        <v>318</v>
      </c>
      <c r="G28" s="16" t="s">
        <v>135</v>
      </c>
      <c r="H28" s="16" t="s">
        <v>135</v>
      </c>
      <c r="I28" s="16">
        <v>349</v>
      </c>
      <c r="J28" s="16">
        <v>332</v>
      </c>
      <c r="K28" s="16">
        <v>332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332</v>
      </c>
      <c r="X28" s="40">
        <f t="shared" si="3"/>
        <v>332.75</v>
      </c>
      <c r="Y28" s="48">
        <f t="shared" si="4"/>
        <v>332.75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>
        <v>281</v>
      </c>
      <c r="G29" s="16" t="s">
        <v>135</v>
      </c>
      <c r="H29" s="16">
        <v>184</v>
      </c>
      <c r="I29" s="16">
        <v>190</v>
      </c>
      <c r="J29" s="16">
        <v>233</v>
      </c>
      <c r="K29" s="16">
        <v>242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237.5</v>
      </c>
      <c r="X29" s="40">
        <f t="shared" si="3"/>
        <v>236.5</v>
      </c>
      <c r="Y29" s="48">
        <f t="shared" si="4"/>
        <v>226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>
        <v>191</v>
      </c>
      <c r="E30" s="16">
        <v>244</v>
      </c>
      <c r="F30" s="16">
        <v>193</v>
      </c>
      <c r="G30" s="16" t="s">
        <v>135</v>
      </c>
      <c r="H30" s="16">
        <v>162</v>
      </c>
      <c r="I30" s="16">
        <v>152</v>
      </c>
      <c r="J30" s="16">
        <v>164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199.66666666666666</v>
      </c>
      <c r="X30" s="40">
        <f t="shared" si="3"/>
        <v>188.8</v>
      </c>
      <c r="Y30" s="48">
        <f t="shared" si="4"/>
        <v>184.33333333333334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>
        <v>145</v>
      </c>
      <c r="E31" s="16">
        <v>184</v>
      </c>
      <c r="F31" s="16">
        <v>163</v>
      </c>
      <c r="G31" s="16" t="s">
        <v>135</v>
      </c>
      <c r="H31" s="16">
        <v>139</v>
      </c>
      <c r="I31" s="16">
        <v>130</v>
      </c>
      <c r="J31" s="16">
        <v>139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156</v>
      </c>
      <c r="X31" s="40">
        <f t="shared" si="3"/>
        <v>152.19999999999999</v>
      </c>
      <c r="Y31" s="48">
        <f t="shared" si="4"/>
        <v>150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>
        <v>155</v>
      </c>
      <c r="E32" s="16">
        <v>156</v>
      </c>
      <c r="F32" s="16">
        <v>211</v>
      </c>
      <c r="G32" s="16">
        <v>151</v>
      </c>
      <c r="H32" s="16">
        <v>130</v>
      </c>
      <c r="I32" s="16">
        <v>104</v>
      </c>
      <c r="J32" s="16">
        <v>148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153</v>
      </c>
      <c r="X32" s="40">
        <f t="shared" si="3"/>
        <v>154.80000000000001</v>
      </c>
      <c r="Y32" s="48">
        <f t="shared" si="4"/>
        <v>150.71428571428572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>
        <v>91</v>
      </c>
      <c r="E33" s="17">
        <v>118</v>
      </c>
      <c r="F33" s="17">
        <v>107</v>
      </c>
      <c r="G33" s="17">
        <v>120</v>
      </c>
      <c r="H33" s="17">
        <v>90</v>
      </c>
      <c r="I33" s="17">
        <v>85</v>
      </c>
      <c r="J33" s="17">
        <v>90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99.666666666666671</v>
      </c>
      <c r="X33" s="7">
        <f t="shared" si="3"/>
        <v>98.2</v>
      </c>
      <c r="Y33" s="49">
        <f t="shared" si="4"/>
        <v>100.14285714285714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2455</v>
      </c>
      <c r="F35" s="8">
        <f t="shared" si="7"/>
        <v>3365</v>
      </c>
      <c r="G35" s="8">
        <f t="shared" si="7"/>
        <v>0</v>
      </c>
      <c r="H35" s="8">
        <f t="shared" si="7"/>
        <v>1104</v>
      </c>
      <c r="I35" s="8">
        <f t="shared" si="7"/>
        <v>1508</v>
      </c>
      <c r="J35" s="8">
        <f t="shared" si="7"/>
        <v>2102</v>
      </c>
      <c r="K35" s="8">
        <f t="shared" si="7"/>
        <v>2906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3010</v>
      </c>
      <c r="X35" s="9">
        <f t="shared" si="7"/>
        <v>3056.4166666666665</v>
      </c>
      <c r="Y35" s="50">
        <f t="shared" si="7"/>
        <v>2889.35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336</v>
      </c>
      <c r="E36" s="10">
        <f t="shared" si="8"/>
        <v>2918</v>
      </c>
      <c r="F36" s="10">
        <f t="shared" si="8"/>
        <v>4056</v>
      </c>
      <c r="G36" s="10">
        <f t="shared" si="8"/>
        <v>0</v>
      </c>
      <c r="H36" s="10">
        <f t="shared" si="8"/>
        <v>1614</v>
      </c>
      <c r="I36" s="10">
        <f t="shared" si="8"/>
        <v>1980</v>
      </c>
      <c r="J36" s="10">
        <f t="shared" si="8"/>
        <v>2686</v>
      </c>
      <c r="K36" s="10">
        <f t="shared" si="8"/>
        <v>3185</v>
      </c>
      <c r="L36" s="10">
        <f t="shared" si="8"/>
        <v>0</v>
      </c>
      <c r="M36" s="10">
        <f t="shared" si="8"/>
        <v>0</v>
      </c>
      <c r="N36" s="10">
        <f t="shared" si="8"/>
        <v>0</v>
      </c>
      <c r="O36" s="10">
        <f t="shared" si="8"/>
        <v>0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3643.1666666666665</v>
      </c>
      <c r="X36" s="11">
        <f t="shared" si="8"/>
        <v>3677.4166666666665</v>
      </c>
      <c r="Y36" s="51">
        <f t="shared" si="8"/>
        <v>3489.4833333333336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582</v>
      </c>
      <c r="E37" s="10">
        <f t="shared" si="9"/>
        <v>3192</v>
      </c>
      <c r="F37" s="10">
        <f t="shared" si="9"/>
        <v>4374</v>
      </c>
      <c r="G37" s="10">
        <f t="shared" si="9"/>
        <v>271</v>
      </c>
      <c r="H37" s="10">
        <f t="shared" si="9"/>
        <v>1834</v>
      </c>
      <c r="I37" s="10">
        <f t="shared" si="9"/>
        <v>2169</v>
      </c>
      <c r="J37" s="10">
        <f t="shared" si="9"/>
        <v>2924</v>
      </c>
      <c r="K37" s="10">
        <f t="shared" si="9"/>
        <v>3185</v>
      </c>
      <c r="L37" s="10">
        <f t="shared" si="9"/>
        <v>0</v>
      </c>
      <c r="M37" s="10">
        <f t="shared" si="9"/>
        <v>0</v>
      </c>
      <c r="N37" s="10">
        <f t="shared" si="9"/>
        <v>0</v>
      </c>
      <c r="O37" s="10">
        <f t="shared" si="9"/>
        <v>0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3895.833333333333</v>
      </c>
      <c r="X37" s="11">
        <f t="shared" si="9"/>
        <v>3930.4166666666665</v>
      </c>
      <c r="Y37" s="51">
        <f t="shared" si="9"/>
        <v>3740.3404761904767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582</v>
      </c>
      <c r="E38" s="10">
        <f t="shared" si="10"/>
        <v>3363</v>
      </c>
      <c r="F38" s="10">
        <f t="shared" si="10"/>
        <v>4585</v>
      </c>
      <c r="G38" s="10">
        <f t="shared" si="10"/>
        <v>271</v>
      </c>
      <c r="H38" s="10">
        <f t="shared" si="10"/>
        <v>2294</v>
      </c>
      <c r="I38" s="10">
        <f t="shared" si="10"/>
        <v>2323</v>
      </c>
      <c r="J38" s="10">
        <f t="shared" si="10"/>
        <v>3108</v>
      </c>
      <c r="K38" s="10">
        <f t="shared" si="10"/>
        <v>3367</v>
      </c>
      <c r="L38" s="10">
        <f t="shared" si="10"/>
        <v>0</v>
      </c>
      <c r="M38" s="10">
        <f t="shared" si="10"/>
        <v>0</v>
      </c>
      <c r="N38" s="10">
        <f t="shared" si="10"/>
        <v>0</v>
      </c>
      <c r="O38" s="10">
        <f t="shared" si="10"/>
        <v>0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4074.833333333333</v>
      </c>
      <c r="X38" s="11">
        <f t="shared" si="10"/>
        <v>4110.8166666666666</v>
      </c>
      <c r="Y38" s="51">
        <f t="shared" si="10"/>
        <v>3967.3404761904767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428</v>
      </c>
      <c r="F39" s="10">
        <f t="shared" si="11"/>
        <v>476</v>
      </c>
      <c r="G39" s="10">
        <f t="shared" si="11"/>
        <v>0</v>
      </c>
      <c r="H39" s="10">
        <f t="shared" si="11"/>
        <v>139</v>
      </c>
      <c r="I39" s="10">
        <f t="shared" si="11"/>
        <v>0</v>
      </c>
      <c r="J39" s="10">
        <f t="shared" si="11"/>
        <v>419</v>
      </c>
      <c r="K39" s="10">
        <f t="shared" si="11"/>
        <v>415</v>
      </c>
      <c r="L39" s="10">
        <f t="shared" si="11"/>
        <v>0</v>
      </c>
      <c r="M39" s="10">
        <f t="shared" si="11"/>
        <v>0</v>
      </c>
      <c r="N39" s="10">
        <f t="shared" si="11"/>
        <v>0</v>
      </c>
      <c r="O39" s="10">
        <f t="shared" si="11"/>
        <v>0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420.66666666666663</v>
      </c>
      <c r="X39" s="11">
        <f t="shared" si="11"/>
        <v>434.5</v>
      </c>
      <c r="Y39" s="51">
        <f t="shared" si="11"/>
        <v>375.4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438</v>
      </c>
      <c r="F40" s="12">
        <f t="shared" si="12"/>
        <v>1178</v>
      </c>
      <c r="G40" s="12">
        <f t="shared" si="12"/>
        <v>0</v>
      </c>
      <c r="H40" s="12">
        <f t="shared" si="12"/>
        <v>206</v>
      </c>
      <c r="I40" s="12">
        <f t="shared" si="12"/>
        <v>1164</v>
      </c>
      <c r="J40" s="12">
        <f t="shared" si="12"/>
        <v>332</v>
      </c>
      <c r="K40" s="12">
        <f t="shared" si="12"/>
        <v>1113</v>
      </c>
      <c r="L40" s="12">
        <f t="shared" si="12"/>
        <v>0</v>
      </c>
      <c r="M40" s="12">
        <f t="shared" si="12"/>
        <v>0</v>
      </c>
      <c r="N40" s="12">
        <f t="shared" si="12"/>
        <v>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1150</v>
      </c>
      <c r="X40" s="13">
        <f t="shared" si="12"/>
        <v>1164.6666666666667</v>
      </c>
      <c r="Y40" s="52">
        <f t="shared" si="12"/>
        <v>1126.2166666666667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B4465 Easton Road</v>
      </c>
    </row>
    <row r="5" spans="1:25" x14ac:dyDescent="0.2">
      <c r="A5" s="14" t="s">
        <v>100</v>
      </c>
      <c r="B5" s="233" t="str">
        <f>'Front Cover'!H33</f>
        <v>Bannerman Road (N)</v>
      </c>
      <c r="C5" s="233"/>
      <c r="D5" s="43" t="s">
        <v>2</v>
      </c>
      <c r="E5" s="233" t="str">
        <f>'Front Cover'!D33</f>
        <v>Bouverie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0</v>
      </c>
      <c r="F10" s="15">
        <v>1</v>
      </c>
      <c r="G10" s="15" t="s">
        <v>135</v>
      </c>
      <c r="H10" s="15">
        <v>2</v>
      </c>
      <c r="I10" s="15">
        <v>1</v>
      </c>
      <c r="J10" s="15">
        <v>2</v>
      </c>
      <c r="K10" s="16">
        <v>1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</v>
      </c>
      <c r="X10" s="40">
        <f>IFERROR(AVERAGE(I10:M10,B10:F10,P10:T10),0)</f>
        <v>1</v>
      </c>
      <c r="Y10" s="47">
        <f>IFERROR(AVERAGE(B10:V10),0)</f>
        <v>1.1666666666666667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2</v>
      </c>
      <c r="F11" s="16">
        <v>0</v>
      </c>
      <c r="G11" s="16" t="s">
        <v>135</v>
      </c>
      <c r="H11" s="16">
        <v>1</v>
      </c>
      <c r="I11" s="16">
        <v>0</v>
      </c>
      <c r="J11" s="16">
        <v>0</v>
      </c>
      <c r="K11" s="16">
        <v>1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1</v>
      </c>
      <c r="X11" s="40">
        <f t="shared" ref="X11:X33" si="2">IFERROR(AVERAGE(I11:M11,B11:F11,P11:T11),0)</f>
        <v>0.6</v>
      </c>
      <c r="Y11" s="48">
        <f t="shared" ref="Y11:Y33" si="3">IFERROR(AVERAGE(B11:V11),0)</f>
        <v>0.66666666666666663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0</v>
      </c>
      <c r="F12" s="16">
        <v>1</v>
      </c>
      <c r="G12" s="16" t="s">
        <v>135</v>
      </c>
      <c r="H12" s="16">
        <v>1</v>
      </c>
      <c r="I12" s="16">
        <v>0</v>
      </c>
      <c r="J12" s="16">
        <v>2</v>
      </c>
      <c r="K12" s="16">
        <v>1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1</v>
      </c>
      <c r="X12" s="40">
        <f t="shared" si="2"/>
        <v>0.8</v>
      </c>
      <c r="Y12" s="48">
        <f t="shared" si="3"/>
        <v>0.83333333333333337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1</v>
      </c>
      <c r="G13" s="16" t="s">
        <v>135</v>
      </c>
      <c r="H13" s="16">
        <v>1</v>
      </c>
      <c r="I13" s="16">
        <v>0</v>
      </c>
      <c r="J13" s="16">
        <v>0</v>
      </c>
      <c r="K13" s="16">
        <v>2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0.66666666666666663</v>
      </c>
      <c r="X13" s="40">
        <f t="shared" si="2"/>
        <v>0.6</v>
      </c>
      <c r="Y13" s="48">
        <f t="shared" si="3"/>
        <v>0.66666666666666663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0</v>
      </c>
      <c r="F14" s="16">
        <v>2</v>
      </c>
      <c r="G14" s="16" t="s">
        <v>135</v>
      </c>
      <c r="H14" s="16">
        <v>1</v>
      </c>
      <c r="I14" s="16">
        <v>1</v>
      </c>
      <c r="J14" s="16">
        <v>1</v>
      </c>
      <c r="K14" s="16">
        <v>0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0.33333333333333331</v>
      </c>
      <c r="X14" s="40">
        <f t="shared" si="2"/>
        <v>0.8</v>
      </c>
      <c r="Y14" s="48">
        <f t="shared" si="3"/>
        <v>0.83333333333333337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2</v>
      </c>
      <c r="F15" s="16">
        <v>3</v>
      </c>
      <c r="G15" s="16" t="s">
        <v>135</v>
      </c>
      <c r="H15" s="16">
        <v>0</v>
      </c>
      <c r="I15" s="16">
        <v>1</v>
      </c>
      <c r="J15" s="16">
        <v>3</v>
      </c>
      <c r="K15" s="16">
        <v>1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2</v>
      </c>
      <c r="X15" s="40">
        <f t="shared" si="2"/>
        <v>2</v>
      </c>
      <c r="Y15" s="48">
        <f t="shared" si="3"/>
        <v>1.6666666666666667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4</v>
      </c>
      <c r="F16" s="16">
        <v>2</v>
      </c>
      <c r="G16" s="16" t="s">
        <v>135</v>
      </c>
      <c r="H16" s="16">
        <v>2</v>
      </c>
      <c r="I16" s="16" t="s">
        <v>135</v>
      </c>
      <c r="J16" s="16">
        <v>2</v>
      </c>
      <c r="K16" s="16">
        <v>3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3</v>
      </c>
      <c r="X16" s="40">
        <f t="shared" si="2"/>
        <v>2.75</v>
      </c>
      <c r="Y16" s="48">
        <f t="shared" si="3"/>
        <v>2.6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6</v>
      </c>
      <c r="F17" s="16">
        <v>1</v>
      </c>
      <c r="G17" s="16" t="s">
        <v>135</v>
      </c>
      <c r="H17" s="16">
        <v>0</v>
      </c>
      <c r="I17" s="16" t="s">
        <v>135</v>
      </c>
      <c r="J17" s="16">
        <v>7</v>
      </c>
      <c r="K17" s="16">
        <v>1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4.666666666666667</v>
      </c>
      <c r="X17" s="40">
        <f t="shared" si="2"/>
        <v>3.75</v>
      </c>
      <c r="Y17" s="48">
        <f t="shared" si="3"/>
        <v>3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5</v>
      </c>
      <c r="F18" s="16">
        <v>7</v>
      </c>
      <c r="G18" s="16" t="s">
        <v>135</v>
      </c>
      <c r="H18" s="16">
        <v>0</v>
      </c>
      <c r="I18" s="16" t="s">
        <v>135</v>
      </c>
      <c r="J18" s="16">
        <v>4</v>
      </c>
      <c r="K18" s="16">
        <v>7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5.333333333333333</v>
      </c>
      <c r="X18" s="40">
        <f t="shared" si="2"/>
        <v>5.75</v>
      </c>
      <c r="Y18" s="48">
        <f t="shared" si="3"/>
        <v>4.5999999999999996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7</v>
      </c>
      <c r="F19" s="16">
        <v>9</v>
      </c>
      <c r="G19" s="16" t="s">
        <v>135</v>
      </c>
      <c r="H19" s="16">
        <v>2</v>
      </c>
      <c r="I19" s="16" t="s">
        <v>135</v>
      </c>
      <c r="J19" s="16">
        <v>11</v>
      </c>
      <c r="K19" s="16">
        <v>9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9</v>
      </c>
      <c r="X19" s="40">
        <f t="shared" si="2"/>
        <v>9</v>
      </c>
      <c r="Y19" s="48">
        <f t="shared" si="3"/>
        <v>7.6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9</v>
      </c>
      <c r="F20" s="16">
        <v>10</v>
      </c>
      <c r="G20" s="16" t="s">
        <v>135</v>
      </c>
      <c r="H20" s="16">
        <v>1</v>
      </c>
      <c r="I20" s="16" t="s">
        <v>135</v>
      </c>
      <c r="J20" s="16">
        <v>10</v>
      </c>
      <c r="K20" s="16">
        <v>6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8.3333333333333339</v>
      </c>
      <c r="X20" s="40">
        <f t="shared" si="2"/>
        <v>8.75</v>
      </c>
      <c r="Y20" s="48">
        <f t="shared" si="3"/>
        <v>7.2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6</v>
      </c>
      <c r="F21" s="16">
        <v>16</v>
      </c>
      <c r="G21" s="16" t="s">
        <v>135</v>
      </c>
      <c r="H21" s="16">
        <v>2</v>
      </c>
      <c r="I21" s="16" t="s">
        <v>135</v>
      </c>
      <c r="J21" s="16">
        <v>9</v>
      </c>
      <c r="K21" s="16">
        <v>13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9.3333333333333339</v>
      </c>
      <c r="X21" s="40">
        <f t="shared" si="2"/>
        <v>11</v>
      </c>
      <c r="Y21" s="48">
        <f t="shared" si="3"/>
        <v>9.1999999999999993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11</v>
      </c>
      <c r="F22" s="16">
        <v>7</v>
      </c>
      <c r="G22" s="16" t="s">
        <v>135</v>
      </c>
      <c r="H22" s="16">
        <v>3</v>
      </c>
      <c r="I22" s="16" t="s">
        <v>135</v>
      </c>
      <c r="J22" s="16">
        <v>10</v>
      </c>
      <c r="K22" s="16">
        <v>10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10.333333333333334</v>
      </c>
      <c r="X22" s="40">
        <f t="shared" si="2"/>
        <v>9.5</v>
      </c>
      <c r="Y22" s="48">
        <f t="shared" si="3"/>
        <v>8.1999999999999993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8</v>
      </c>
      <c r="F23" s="16">
        <v>10</v>
      </c>
      <c r="G23" s="16" t="s">
        <v>135</v>
      </c>
      <c r="H23" s="16">
        <v>1</v>
      </c>
      <c r="I23" s="16" t="s">
        <v>135</v>
      </c>
      <c r="J23" s="16">
        <v>14</v>
      </c>
      <c r="K23" s="16">
        <v>12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11.333333333333334</v>
      </c>
      <c r="X23" s="40">
        <f t="shared" si="2"/>
        <v>11</v>
      </c>
      <c r="Y23" s="48">
        <f t="shared" si="3"/>
        <v>9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10</v>
      </c>
      <c r="F24" s="16">
        <v>16</v>
      </c>
      <c r="G24" s="16" t="s">
        <v>135</v>
      </c>
      <c r="H24" s="16">
        <v>1</v>
      </c>
      <c r="I24" s="16">
        <v>1</v>
      </c>
      <c r="J24" s="16">
        <v>10</v>
      </c>
      <c r="K24" s="16">
        <v>9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9.6666666666666661</v>
      </c>
      <c r="X24" s="40">
        <f t="shared" si="2"/>
        <v>9.1999999999999993</v>
      </c>
      <c r="Y24" s="48">
        <f t="shared" si="3"/>
        <v>7.833333333333333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14</v>
      </c>
      <c r="F25" s="16">
        <v>16</v>
      </c>
      <c r="G25" s="16" t="s">
        <v>135</v>
      </c>
      <c r="H25" s="16" t="s">
        <v>135</v>
      </c>
      <c r="I25" s="16">
        <v>15</v>
      </c>
      <c r="J25" s="16">
        <v>4</v>
      </c>
      <c r="K25" s="16">
        <v>13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10.333333333333334</v>
      </c>
      <c r="X25" s="40">
        <f t="shared" si="2"/>
        <v>12.4</v>
      </c>
      <c r="Y25" s="48">
        <f t="shared" si="3"/>
        <v>12.4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7</v>
      </c>
      <c r="F26" s="16">
        <v>14</v>
      </c>
      <c r="G26" s="16" t="s">
        <v>135</v>
      </c>
      <c r="H26" s="16">
        <v>6</v>
      </c>
      <c r="I26" s="16">
        <v>8</v>
      </c>
      <c r="J26" s="16" t="s">
        <v>135</v>
      </c>
      <c r="K26" s="16">
        <v>10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8.5</v>
      </c>
      <c r="X26" s="40">
        <f t="shared" si="2"/>
        <v>9.75</v>
      </c>
      <c r="Y26" s="48">
        <f t="shared" si="3"/>
        <v>9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5</v>
      </c>
      <c r="G27" s="16" t="s">
        <v>135</v>
      </c>
      <c r="H27" s="16" t="s">
        <v>135</v>
      </c>
      <c r="I27" s="16">
        <v>15</v>
      </c>
      <c r="J27" s="16" t="s">
        <v>135</v>
      </c>
      <c r="K27" s="16">
        <v>14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14</v>
      </c>
      <c r="X27" s="40">
        <f t="shared" si="2"/>
        <v>11.333333333333334</v>
      </c>
      <c r="Y27" s="48">
        <f t="shared" si="3"/>
        <v>11.333333333333334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>
        <v>4</v>
      </c>
      <c r="G28" s="16" t="s">
        <v>135</v>
      </c>
      <c r="H28" s="16" t="s">
        <v>135</v>
      </c>
      <c r="I28" s="16">
        <v>6</v>
      </c>
      <c r="J28" s="16">
        <v>7</v>
      </c>
      <c r="K28" s="16">
        <v>7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7</v>
      </c>
      <c r="X28" s="40">
        <f t="shared" si="2"/>
        <v>6</v>
      </c>
      <c r="Y28" s="48">
        <f t="shared" si="3"/>
        <v>6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>
        <v>4</v>
      </c>
      <c r="G29" s="16" t="s">
        <v>135</v>
      </c>
      <c r="H29" s="16">
        <v>0</v>
      </c>
      <c r="I29" s="16">
        <v>4</v>
      </c>
      <c r="J29" s="16">
        <v>3</v>
      </c>
      <c r="K29" s="16">
        <v>6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4.5</v>
      </c>
      <c r="X29" s="40">
        <f t="shared" si="2"/>
        <v>4.25</v>
      </c>
      <c r="Y29" s="48">
        <f t="shared" si="3"/>
        <v>3.4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>
        <v>3</v>
      </c>
      <c r="E30" s="16">
        <v>1</v>
      </c>
      <c r="F30" s="16">
        <v>4</v>
      </c>
      <c r="G30" s="16" t="s">
        <v>135</v>
      </c>
      <c r="H30" s="16">
        <v>1</v>
      </c>
      <c r="I30" s="16">
        <v>5</v>
      </c>
      <c r="J30" s="16">
        <v>2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2</v>
      </c>
      <c r="X30" s="40">
        <f t="shared" si="2"/>
        <v>3</v>
      </c>
      <c r="Y30" s="48">
        <f t="shared" si="3"/>
        <v>2.6666666666666665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>
        <v>0</v>
      </c>
      <c r="E31" s="16">
        <v>3</v>
      </c>
      <c r="F31" s="16">
        <v>1</v>
      </c>
      <c r="G31" s="16" t="s">
        <v>135</v>
      </c>
      <c r="H31" s="16">
        <v>0</v>
      </c>
      <c r="I31" s="16">
        <v>3</v>
      </c>
      <c r="J31" s="16">
        <v>3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2</v>
      </c>
      <c r="X31" s="40">
        <f t="shared" si="2"/>
        <v>2</v>
      </c>
      <c r="Y31" s="48">
        <f t="shared" si="3"/>
        <v>1.6666666666666667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>
        <v>1</v>
      </c>
      <c r="E32" s="16">
        <v>1</v>
      </c>
      <c r="F32" s="16">
        <v>1</v>
      </c>
      <c r="G32" s="16">
        <v>0</v>
      </c>
      <c r="H32" s="16">
        <v>0</v>
      </c>
      <c r="I32" s="16">
        <v>3</v>
      </c>
      <c r="J32" s="16">
        <v>2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1.3333333333333333</v>
      </c>
      <c r="X32" s="40">
        <f t="shared" si="2"/>
        <v>1.6</v>
      </c>
      <c r="Y32" s="48">
        <f t="shared" si="3"/>
        <v>1.1428571428571428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>
        <v>3</v>
      </c>
      <c r="E33" s="17">
        <v>2</v>
      </c>
      <c r="F33" s="17">
        <v>3</v>
      </c>
      <c r="G33" s="17">
        <v>1</v>
      </c>
      <c r="H33" s="17">
        <v>1</v>
      </c>
      <c r="I33" s="17">
        <v>1</v>
      </c>
      <c r="J33" s="17">
        <v>0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1.6666666666666667</v>
      </c>
      <c r="X33" s="7">
        <f t="shared" si="2"/>
        <v>1.8</v>
      </c>
      <c r="Y33" s="49">
        <f t="shared" si="3"/>
        <v>1.5714285714285714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83</v>
      </c>
      <c r="F35" s="8">
        <f t="shared" si="4"/>
        <v>115</v>
      </c>
      <c r="G35" s="8">
        <f t="shared" si="4"/>
        <v>0</v>
      </c>
      <c r="H35" s="8">
        <f t="shared" si="4"/>
        <v>16</v>
      </c>
      <c r="I35" s="8">
        <f t="shared" si="4"/>
        <v>45</v>
      </c>
      <c r="J35" s="8">
        <f t="shared" si="4"/>
        <v>86</v>
      </c>
      <c r="K35" s="8">
        <f t="shared" si="4"/>
        <v>111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107.83333333333334</v>
      </c>
      <c r="X35" s="9">
        <f t="shared" si="4"/>
        <v>107.43333333333334</v>
      </c>
      <c r="Y35" s="50">
        <f t="shared" si="4"/>
        <v>95.36666666666666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3</v>
      </c>
      <c r="E36" s="10">
        <f t="shared" si="5"/>
        <v>91</v>
      </c>
      <c r="F36" s="10">
        <f t="shared" si="5"/>
        <v>126</v>
      </c>
      <c r="G36" s="10">
        <f t="shared" si="5"/>
        <v>0</v>
      </c>
      <c r="H36" s="10">
        <f t="shared" si="5"/>
        <v>19</v>
      </c>
      <c r="I36" s="10">
        <f t="shared" si="5"/>
        <v>57</v>
      </c>
      <c r="J36" s="10">
        <f t="shared" si="5"/>
        <v>96</v>
      </c>
      <c r="K36" s="10">
        <f t="shared" si="5"/>
        <v>120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119.33333333333334</v>
      </c>
      <c r="X36" s="11">
        <f t="shared" si="5"/>
        <v>119.43333333333334</v>
      </c>
      <c r="Y36" s="51">
        <f t="shared" si="5"/>
        <v>105.7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7</v>
      </c>
      <c r="E37" s="10">
        <f t="shared" si="6"/>
        <v>94</v>
      </c>
      <c r="F37" s="10">
        <f t="shared" si="6"/>
        <v>130</v>
      </c>
      <c r="G37" s="10">
        <f t="shared" si="6"/>
        <v>1</v>
      </c>
      <c r="H37" s="10">
        <f t="shared" si="6"/>
        <v>20</v>
      </c>
      <c r="I37" s="10">
        <f t="shared" si="6"/>
        <v>61</v>
      </c>
      <c r="J37" s="10">
        <f t="shared" si="6"/>
        <v>98</v>
      </c>
      <c r="K37" s="10">
        <f t="shared" si="6"/>
        <v>120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122.33333333333334</v>
      </c>
      <c r="X37" s="11">
        <f t="shared" si="6"/>
        <v>122.83333333333333</v>
      </c>
      <c r="Y37" s="51">
        <f t="shared" si="6"/>
        <v>108.41428571428571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7</v>
      </c>
      <c r="E38" s="10">
        <f t="shared" si="7"/>
        <v>98</v>
      </c>
      <c r="F38" s="10">
        <f t="shared" si="7"/>
        <v>138</v>
      </c>
      <c r="G38" s="10">
        <f t="shared" si="7"/>
        <v>1</v>
      </c>
      <c r="H38" s="10">
        <f t="shared" si="7"/>
        <v>26</v>
      </c>
      <c r="I38" s="10">
        <f t="shared" si="7"/>
        <v>64</v>
      </c>
      <c r="J38" s="10">
        <f t="shared" si="7"/>
        <v>106</v>
      </c>
      <c r="K38" s="10">
        <f t="shared" si="7"/>
        <v>126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128.33333333333334</v>
      </c>
      <c r="X38" s="11">
        <f t="shared" si="7"/>
        <v>128.63333333333333</v>
      </c>
      <c r="Y38" s="51">
        <f t="shared" si="7"/>
        <v>114.24761904761905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18</v>
      </c>
      <c r="F39" s="10">
        <f t="shared" si="8"/>
        <v>17</v>
      </c>
      <c r="G39" s="10">
        <f t="shared" si="8"/>
        <v>0</v>
      </c>
      <c r="H39" s="10">
        <f t="shared" si="8"/>
        <v>2</v>
      </c>
      <c r="I39" s="10">
        <f t="shared" si="8"/>
        <v>0</v>
      </c>
      <c r="J39" s="10">
        <f t="shared" si="8"/>
        <v>22</v>
      </c>
      <c r="K39" s="10">
        <f t="shared" si="8"/>
        <v>17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19</v>
      </c>
      <c r="X39" s="11">
        <f t="shared" si="8"/>
        <v>18.5</v>
      </c>
      <c r="Y39" s="51">
        <f t="shared" si="8"/>
        <v>15.2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7</v>
      </c>
      <c r="F40" s="12">
        <f t="shared" si="9"/>
        <v>23</v>
      </c>
      <c r="G40" s="12">
        <f t="shared" si="9"/>
        <v>0</v>
      </c>
      <c r="H40" s="12">
        <f t="shared" si="9"/>
        <v>6</v>
      </c>
      <c r="I40" s="12">
        <f t="shared" si="9"/>
        <v>29</v>
      </c>
      <c r="J40" s="12">
        <f t="shared" si="9"/>
        <v>7</v>
      </c>
      <c r="K40" s="12">
        <f t="shared" si="9"/>
        <v>31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29.5</v>
      </c>
      <c r="X40" s="13">
        <f t="shared" si="9"/>
        <v>27.083333333333336</v>
      </c>
      <c r="Y40" s="52">
        <f t="shared" si="9"/>
        <v>26.333333333333336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B4465 Easton Road</v>
      </c>
    </row>
    <row r="5" spans="1:25" x14ac:dyDescent="0.2">
      <c r="A5" s="14" t="s">
        <v>100</v>
      </c>
      <c r="B5" s="233" t="str">
        <f>'Front Cover'!H33</f>
        <v>Bannerman Road (N)</v>
      </c>
      <c r="C5" s="233"/>
      <c r="D5" s="43" t="s">
        <v>2</v>
      </c>
      <c r="E5" s="233" t="str">
        <f>'Front Cover'!D33</f>
        <v>Bouverie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0</v>
      </c>
      <c r="F10" s="15">
        <v>0</v>
      </c>
      <c r="G10" s="15" t="s">
        <v>135</v>
      </c>
      <c r="H10" s="15">
        <v>0</v>
      </c>
      <c r="I10" s="15">
        <v>0</v>
      </c>
      <c r="J10" s="15">
        <v>0</v>
      </c>
      <c r="K10" s="16">
        <v>0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0</v>
      </c>
      <c r="F11" s="16">
        <v>0</v>
      </c>
      <c r="G11" s="16" t="s">
        <v>135</v>
      </c>
      <c r="H11" s="16">
        <v>0</v>
      </c>
      <c r="I11" s="16">
        <v>0</v>
      </c>
      <c r="J11" s="16">
        <v>0</v>
      </c>
      <c r="K11" s="16">
        <v>0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0</v>
      </c>
      <c r="F12" s="16">
        <v>0</v>
      </c>
      <c r="G12" s="16" t="s">
        <v>135</v>
      </c>
      <c r="H12" s="16">
        <v>0</v>
      </c>
      <c r="I12" s="16">
        <v>0</v>
      </c>
      <c r="J12" s="16">
        <v>0</v>
      </c>
      <c r="K12" s="16">
        <v>0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0</v>
      </c>
      <c r="G13" s="16" t="s">
        <v>135</v>
      </c>
      <c r="H13" s="16">
        <v>0</v>
      </c>
      <c r="I13" s="16">
        <v>0</v>
      </c>
      <c r="J13" s="16">
        <v>0</v>
      </c>
      <c r="K13" s="16">
        <v>0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0</v>
      </c>
      <c r="F14" s="16">
        <v>0</v>
      </c>
      <c r="G14" s="16" t="s">
        <v>135</v>
      </c>
      <c r="H14" s="16">
        <v>0</v>
      </c>
      <c r="I14" s="16">
        <v>0</v>
      </c>
      <c r="J14" s="16">
        <v>0</v>
      </c>
      <c r="K14" s="16">
        <v>0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0</v>
      </c>
      <c r="F15" s="16">
        <v>0</v>
      </c>
      <c r="G15" s="16" t="s">
        <v>135</v>
      </c>
      <c r="H15" s="16">
        <v>1</v>
      </c>
      <c r="I15" s="16">
        <v>0</v>
      </c>
      <c r="J15" s="16">
        <v>0</v>
      </c>
      <c r="K15" s="16">
        <v>0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0.16666666666666666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0</v>
      </c>
      <c r="F16" s="16">
        <v>0</v>
      </c>
      <c r="G16" s="16" t="s">
        <v>135</v>
      </c>
      <c r="H16" s="16">
        <v>0</v>
      </c>
      <c r="I16" s="16" t="s">
        <v>135</v>
      </c>
      <c r="J16" s="16">
        <v>0</v>
      </c>
      <c r="K16" s="16">
        <v>0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1</v>
      </c>
      <c r="F17" s="16">
        <v>0</v>
      </c>
      <c r="G17" s="16" t="s">
        <v>135</v>
      </c>
      <c r="H17" s="16">
        <v>0</v>
      </c>
      <c r="I17" s="16" t="s">
        <v>135</v>
      </c>
      <c r="J17" s="16">
        <v>1</v>
      </c>
      <c r="K17" s="16">
        <v>0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0.66666666666666663</v>
      </c>
      <c r="X17" s="40">
        <f t="shared" si="2"/>
        <v>0.5</v>
      </c>
      <c r="Y17" s="48">
        <f t="shared" si="3"/>
        <v>0.4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0</v>
      </c>
      <c r="F18" s="16">
        <v>1</v>
      </c>
      <c r="G18" s="16" t="s">
        <v>135</v>
      </c>
      <c r="H18" s="16">
        <v>0</v>
      </c>
      <c r="I18" s="16" t="s">
        <v>135</v>
      </c>
      <c r="J18" s="16">
        <v>0</v>
      </c>
      <c r="K18" s="16">
        <v>0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0.25</v>
      </c>
      <c r="Y18" s="48">
        <f t="shared" si="3"/>
        <v>0.2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0</v>
      </c>
      <c r="F19" s="16">
        <v>0</v>
      </c>
      <c r="G19" s="16" t="s">
        <v>135</v>
      </c>
      <c r="H19" s="16">
        <v>0</v>
      </c>
      <c r="I19" s="16" t="s">
        <v>135</v>
      </c>
      <c r="J19" s="16">
        <v>0</v>
      </c>
      <c r="K19" s="16">
        <v>0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0</v>
      </c>
      <c r="G20" s="16" t="s">
        <v>135</v>
      </c>
      <c r="H20" s="16">
        <v>0</v>
      </c>
      <c r="I20" s="16" t="s">
        <v>135</v>
      </c>
      <c r="J20" s="16">
        <v>0</v>
      </c>
      <c r="K20" s="16">
        <v>0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1</v>
      </c>
      <c r="F21" s="16">
        <v>1</v>
      </c>
      <c r="G21" s="16" t="s">
        <v>135</v>
      </c>
      <c r="H21" s="16">
        <v>0</v>
      </c>
      <c r="I21" s="16" t="s">
        <v>135</v>
      </c>
      <c r="J21" s="16">
        <v>0</v>
      </c>
      <c r="K21" s="16">
        <v>0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0.33333333333333331</v>
      </c>
      <c r="X21" s="40">
        <f t="shared" si="2"/>
        <v>0.5</v>
      </c>
      <c r="Y21" s="48">
        <f t="shared" si="3"/>
        <v>0.4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</v>
      </c>
      <c r="F22" s="16">
        <v>0</v>
      </c>
      <c r="G22" s="16" t="s">
        <v>135</v>
      </c>
      <c r="H22" s="16">
        <v>0</v>
      </c>
      <c r="I22" s="16" t="s">
        <v>135</v>
      </c>
      <c r="J22" s="16">
        <v>1</v>
      </c>
      <c r="K22" s="16">
        <v>0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0.66666666666666663</v>
      </c>
      <c r="X22" s="40">
        <f t="shared" si="2"/>
        <v>0.5</v>
      </c>
      <c r="Y22" s="48">
        <f t="shared" si="3"/>
        <v>0.4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</v>
      </c>
      <c r="F23" s="16">
        <v>1</v>
      </c>
      <c r="G23" s="16" t="s">
        <v>135</v>
      </c>
      <c r="H23" s="16">
        <v>0</v>
      </c>
      <c r="I23" s="16" t="s">
        <v>135</v>
      </c>
      <c r="J23" s="16">
        <v>1</v>
      </c>
      <c r="K23" s="16">
        <v>0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0.66666666666666663</v>
      </c>
      <c r="X23" s="40">
        <f t="shared" si="2"/>
        <v>0.75</v>
      </c>
      <c r="Y23" s="48">
        <f t="shared" si="3"/>
        <v>0.6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 t="s">
        <v>135</v>
      </c>
      <c r="H24" s="16">
        <v>0</v>
      </c>
      <c r="I24" s="16">
        <v>0</v>
      </c>
      <c r="J24" s="16">
        <v>0</v>
      </c>
      <c r="K24" s="16">
        <v>1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0.33333333333333331</v>
      </c>
      <c r="X24" s="40">
        <f t="shared" si="2"/>
        <v>0.2</v>
      </c>
      <c r="Y24" s="48">
        <f t="shared" si="3"/>
        <v>0.16666666666666666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1</v>
      </c>
      <c r="G25" s="16" t="s">
        <v>135</v>
      </c>
      <c r="H25" s="16" t="s">
        <v>135</v>
      </c>
      <c r="I25" s="16">
        <v>1</v>
      </c>
      <c r="J25" s="16">
        <v>3</v>
      </c>
      <c r="K25" s="16">
        <v>1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1.3333333333333333</v>
      </c>
      <c r="X25" s="40">
        <f t="shared" si="2"/>
        <v>1.2</v>
      </c>
      <c r="Y25" s="48">
        <f t="shared" si="3"/>
        <v>1.2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</v>
      </c>
      <c r="F26" s="16">
        <v>3</v>
      </c>
      <c r="G26" s="16" t="s">
        <v>135</v>
      </c>
      <c r="H26" s="16">
        <v>1</v>
      </c>
      <c r="I26" s="16">
        <v>1</v>
      </c>
      <c r="J26" s="16" t="s">
        <v>135</v>
      </c>
      <c r="K26" s="16">
        <v>0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0.5</v>
      </c>
      <c r="X26" s="40">
        <f t="shared" si="2"/>
        <v>1.25</v>
      </c>
      <c r="Y26" s="48">
        <f t="shared" si="3"/>
        <v>1.2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2</v>
      </c>
      <c r="G27" s="16" t="s">
        <v>135</v>
      </c>
      <c r="H27" s="16" t="s">
        <v>135</v>
      </c>
      <c r="I27" s="16">
        <v>1</v>
      </c>
      <c r="J27" s="16" t="s">
        <v>135</v>
      </c>
      <c r="K27" s="16">
        <v>0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1</v>
      </c>
      <c r="Y27" s="48">
        <f t="shared" si="3"/>
        <v>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>
        <v>2</v>
      </c>
      <c r="G28" s="16" t="s">
        <v>135</v>
      </c>
      <c r="H28" s="16" t="s">
        <v>135</v>
      </c>
      <c r="I28" s="16">
        <v>0</v>
      </c>
      <c r="J28" s="16">
        <v>2</v>
      </c>
      <c r="K28" s="16">
        <v>1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1.5</v>
      </c>
      <c r="X28" s="40">
        <f t="shared" si="2"/>
        <v>1.25</v>
      </c>
      <c r="Y28" s="48">
        <f t="shared" si="3"/>
        <v>1.25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>
        <v>1</v>
      </c>
      <c r="G29" s="16" t="s">
        <v>135</v>
      </c>
      <c r="H29" s="16">
        <v>0</v>
      </c>
      <c r="I29" s="16">
        <v>1</v>
      </c>
      <c r="J29" s="16">
        <v>1</v>
      </c>
      <c r="K29" s="16">
        <v>0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0.5</v>
      </c>
      <c r="X29" s="40">
        <f t="shared" si="2"/>
        <v>0.75</v>
      </c>
      <c r="Y29" s="48">
        <f t="shared" si="3"/>
        <v>0.6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>
        <v>1</v>
      </c>
      <c r="E30" s="16">
        <v>2</v>
      </c>
      <c r="F30" s="16">
        <v>0</v>
      </c>
      <c r="G30" s="16" t="s">
        <v>135</v>
      </c>
      <c r="H30" s="16">
        <v>0</v>
      </c>
      <c r="I30" s="16">
        <v>0</v>
      </c>
      <c r="J30" s="16">
        <v>0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</v>
      </c>
      <c r="X30" s="40">
        <f t="shared" si="2"/>
        <v>0.6</v>
      </c>
      <c r="Y30" s="48">
        <f t="shared" si="3"/>
        <v>0.5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>
        <v>0</v>
      </c>
      <c r="E31" s="16">
        <v>0</v>
      </c>
      <c r="F31" s="16">
        <v>1</v>
      </c>
      <c r="G31" s="16" t="s">
        <v>135</v>
      </c>
      <c r="H31" s="16">
        <v>0</v>
      </c>
      <c r="I31" s="16">
        <v>0</v>
      </c>
      <c r="J31" s="16">
        <v>0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0.2</v>
      </c>
      <c r="Y31" s="48">
        <f t="shared" si="3"/>
        <v>0.16666666666666666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>
        <v>0</v>
      </c>
      <c r="E32" s="16">
        <v>0</v>
      </c>
      <c r="F32" s="16">
        <v>0</v>
      </c>
      <c r="G32" s="16">
        <v>1</v>
      </c>
      <c r="H32" s="16">
        <v>0</v>
      </c>
      <c r="I32" s="16">
        <v>1</v>
      </c>
      <c r="J32" s="16">
        <v>0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0.2</v>
      </c>
      <c r="Y32" s="48">
        <f t="shared" si="3"/>
        <v>0.2857142857142857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5</v>
      </c>
      <c r="F35" s="8">
        <f t="shared" si="4"/>
        <v>11</v>
      </c>
      <c r="G35" s="8">
        <f t="shared" si="4"/>
        <v>0</v>
      </c>
      <c r="H35" s="8">
        <f t="shared" si="4"/>
        <v>1</v>
      </c>
      <c r="I35" s="8">
        <f t="shared" si="4"/>
        <v>3</v>
      </c>
      <c r="J35" s="8">
        <f t="shared" si="4"/>
        <v>8</v>
      </c>
      <c r="K35" s="8">
        <f t="shared" si="4"/>
        <v>3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6</v>
      </c>
      <c r="X35" s="9">
        <f t="shared" si="4"/>
        <v>7.4</v>
      </c>
      <c r="Y35" s="50">
        <f t="shared" si="4"/>
        <v>6.8166666666666664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1</v>
      </c>
      <c r="E36" s="10">
        <f t="shared" si="5"/>
        <v>7</v>
      </c>
      <c r="F36" s="10">
        <f t="shared" si="5"/>
        <v>13</v>
      </c>
      <c r="G36" s="10">
        <f t="shared" si="5"/>
        <v>0</v>
      </c>
      <c r="H36" s="10">
        <f t="shared" si="5"/>
        <v>1</v>
      </c>
      <c r="I36" s="10">
        <f t="shared" si="5"/>
        <v>4</v>
      </c>
      <c r="J36" s="10">
        <f t="shared" si="5"/>
        <v>9</v>
      </c>
      <c r="K36" s="10">
        <f t="shared" si="5"/>
        <v>3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7.5</v>
      </c>
      <c r="X36" s="11">
        <f t="shared" si="5"/>
        <v>8.9499999999999993</v>
      </c>
      <c r="Y36" s="51">
        <f t="shared" si="5"/>
        <v>8.0833333333333321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1</v>
      </c>
      <c r="E37" s="10">
        <f t="shared" si="6"/>
        <v>7</v>
      </c>
      <c r="F37" s="10">
        <f t="shared" si="6"/>
        <v>13</v>
      </c>
      <c r="G37" s="10">
        <f t="shared" si="6"/>
        <v>1</v>
      </c>
      <c r="H37" s="10">
        <f t="shared" si="6"/>
        <v>1</v>
      </c>
      <c r="I37" s="10">
        <f t="shared" si="6"/>
        <v>5</v>
      </c>
      <c r="J37" s="10">
        <f t="shared" si="6"/>
        <v>9</v>
      </c>
      <c r="K37" s="10">
        <f t="shared" si="6"/>
        <v>3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7.5</v>
      </c>
      <c r="X37" s="11">
        <f t="shared" si="6"/>
        <v>9.1499999999999986</v>
      </c>
      <c r="Y37" s="51">
        <f t="shared" si="6"/>
        <v>8.3690476190476186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1</v>
      </c>
      <c r="E38" s="10">
        <f t="shared" si="7"/>
        <v>7</v>
      </c>
      <c r="F38" s="10">
        <f t="shared" si="7"/>
        <v>13</v>
      </c>
      <c r="G38" s="10">
        <f t="shared" si="7"/>
        <v>1</v>
      </c>
      <c r="H38" s="10">
        <f t="shared" si="7"/>
        <v>2</v>
      </c>
      <c r="I38" s="10">
        <f t="shared" si="7"/>
        <v>5</v>
      </c>
      <c r="J38" s="10">
        <f t="shared" si="7"/>
        <v>9</v>
      </c>
      <c r="K38" s="10">
        <f t="shared" si="7"/>
        <v>3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7.5</v>
      </c>
      <c r="X38" s="11">
        <f t="shared" si="7"/>
        <v>9.1499999999999986</v>
      </c>
      <c r="Y38" s="51">
        <f t="shared" si="7"/>
        <v>8.5357142857142847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1</v>
      </c>
      <c r="F39" s="10">
        <f t="shared" si="8"/>
        <v>1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1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0.66666666666666663</v>
      </c>
      <c r="X39" s="11">
        <f t="shared" si="8"/>
        <v>0.75</v>
      </c>
      <c r="Y39" s="51">
        <f t="shared" si="8"/>
        <v>0.60000000000000009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7</v>
      </c>
      <c r="G40" s="12">
        <f t="shared" si="9"/>
        <v>0</v>
      </c>
      <c r="H40" s="12">
        <f t="shared" si="9"/>
        <v>1</v>
      </c>
      <c r="I40" s="12">
        <f t="shared" si="9"/>
        <v>2</v>
      </c>
      <c r="J40" s="12">
        <f t="shared" si="9"/>
        <v>2</v>
      </c>
      <c r="K40" s="12">
        <f t="shared" si="9"/>
        <v>1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2</v>
      </c>
      <c r="X40" s="13">
        <f t="shared" si="9"/>
        <v>3.5</v>
      </c>
      <c r="Y40" s="52">
        <f t="shared" si="9"/>
        <v>3.45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B4465 Easton Road</v>
      </c>
    </row>
    <row r="5" spans="1:25" x14ac:dyDescent="0.2">
      <c r="A5" s="14" t="s">
        <v>100</v>
      </c>
      <c r="B5" s="233" t="str">
        <f>'Front Cover'!H33</f>
        <v>Bannerman Road (N)</v>
      </c>
      <c r="C5" s="233"/>
      <c r="D5" s="43" t="s">
        <v>2</v>
      </c>
      <c r="E5" s="233" t="str">
        <f>'Front Cover'!D33</f>
        <v>Bouverie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158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>
        <f>IF(OR('Dir BA - Car &amp; LGV'!E10="*",'Dir BA - OGV1'!E10="*",'Dir BA - OGV2'!E10="*"),"*",'Dir BA - OGV2'!E10+'Dir BA - OGV1'!E10+'Dir BA - Car &amp; LGV'!E10)</f>
        <v>70</v>
      </c>
      <c r="F10" s="15">
        <f>IF(OR('Dir BA - Car &amp; LGV'!F10="*",'Dir BA - OGV1'!F10="*",'Dir BA - OGV2'!F10="*"),"*",'Dir BA - OGV2'!F10+'Dir BA - OGV1'!F10+'Dir BA - Car &amp; LGV'!F10)</f>
        <v>79</v>
      </c>
      <c r="G10" s="15" t="str">
        <f>IF(OR('Dir BA - Car &amp; LGV'!G10="*",'Dir BA - OGV1'!G10="*",'Dir BA - OGV2'!G10="*"),"*",'Dir BA - OGV2'!G10+'Dir BA - OGV1'!G10+'Dir BA - Car &amp; LGV'!G10)</f>
        <v>*</v>
      </c>
      <c r="H10" s="15">
        <f>IF(OR('Dir BA - Car &amp; LGV'!H10="*",'Dir BA - OGV1'!H10="*",'Dir BA - OGV2'!H10="*"),"*",'Dir BA - OGV2'!H10+'Dir BA - OGV1'!H10+'Dir BA - Car &amp; LGV'!H10)</f>
        <v>129</v>
      </c>
      <c r="I10" s="15">
        <f>IF(OR('Dir BA - Car &amp; LGV'!I10="*",'Dir BA - OGV1'!I10="*",'Dir BA - OGV2'!I10="*"),"*",'Dir BA - OGV2'!I10+'Dir BA - OGV1'!I10+'Dir BA - Car &amp; LGV'!I10)</f>
        <v>75</v>
      </c>
      <c r="J10" s="15">
        <f>IF(OR('Dir BA - Car &amp; LGV'!J10="*",'Dir BA - OGV1'!J10="*",'Dir BA - OGV2'!J10="*"),"*",'Dir BA - OGV2'!J10+'Dir BA - OGV1'!J10+'Dir BA - Car &amp; LGV'!J10)</f>
        <v>70</v>
      </c>
      <c r="K10" s="15">
        <f>IF(OR('Dir BA - Car &amp; LGV'!K10="*",'Dir BA - OGV1'!K10="*",'Dir BA - OGV2'!K10="*"),"*",'Dir BA - OGV2'!K10+'Dir BA - OGV1'!K10+'Dir BA - Car &amp; LGV'!K10)</f>
        <v>71</v>
      </c>
      <c r="L10" s="15" t="str">
        <f>IF(OR('Dir BA - Car &amp; LGV'!L10="*",'Dir BA - OGV1'!L10="*",'Dir BA - OGV2'!L10="*"),"*",'Dir BA - OGV2'!L10+'Dir BA - OGV1'!L10+'Dir BA - Car &amp; LGV'!L10)</f>
        <v>*</v>
      </c>
      <c r="M10" s="15" t="str">
        <f>IF(OR('Dir BA - Car &amp; LGV'!M10="*",'Dir BA - OGV1'!M10="*",'Dir BA - OGV2'!M10="*"),"*",'Dir BA - OGV2'!M10+'Dir BA - OGV1'!M10+'Dir BA - Car &amp; LGV'!M10)</f>
        <v>*</v>
      </c>
      <c r="N10" s="15" t="str">
        <f>IF(OR('Dir BA - Car &amp; LGV'!N10="*",'Dir BA - OGV1'!N10="*",'Dir BA - OGV2'!N10="*"),"*",'Dir BA - OGV2'!N10+'Dir BA - OGV1'!N10+'Dir BA - Car &amp; LGV'!N10)</f>
        <v>*</v>
      </c>
      <c r="O10" s="15" t="str">
        <f>IF(OR('Dir BA - Car &amp; LGV'!O10="*",'Dir BA - OGV1'!O10="*",'Dir BA - OGV2'!O10="*"),"*",'Dir BA - OGV2'!O10+'Dir BA - OGV1'!O10+'Dir BA - Car &amp; LGV'!O10)</f>
        <v>*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70.333333333333329</v>
      </c>
      <c r="X10" s="152">
        <f>IF(OR('Dir BA - Car &amp; LGV'!X10="*",'Dir BA - OGV1'!X10="*",'Dir BA - OGV2'!X10="*"),"*",'Dir BA - OGV2'!X10+'Dir BA - OGV1'!X10+'Dir BA - Car &amp; LGV'!X10)</f>
        <v>73</v>
      </c>
      <c r="Y10" s="153">
        <f>IF(OR('Dir BA - Car &amp; LGV'!Y10="*",'Dir BA - OGV1'!Y10="*",'Dir BA - OGV2'!Y10="*"),"*",'Dir BA - OGV2'!Y10+'Dir BA - OGV1'!Y10+'Dir BA - Car &amp; LGV'!Y10)</f>
        <v>82.333333333333343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>
        <f>IF(OR('Dir BA - Car &amp; LGV'!E11="*",'Dir BA - OGV1'!E11="*",'Dir BA - OGV2'!E11="*"),"*",'Dir BA - OGV2'!E11+'Dir BA - OGV1'!E11+'Dir BA - Car &amp; LGV'!E11)</f>
        <v>34</v>
      </c>
      <c r="F11" s="16">
        <f>IF(OR('Dir BA - Car &amp; LGV'!F11="*",'Dir BA - OGV1'!F11="*",'Dir BA - OGV2'!F11="*"),"*",'Dir BA - OGV2'!F11+'Dir BA - OGV1'!F11+'Dir BA - Car &amp; LGV'!F11)</f>
        <v>61</v>
      </c>
      <c r="G11" s="16" t="str">
        <f>IF(OR('Dir BA - Car &amp; LGV'!G11="*",'Dir BA - OGV1'!G11="*",'Dir BA - OGV2'!G11="*"),"*",'Dir BA - OGV2'!G11+'Dir BA - OGV1'!G11+'Dir BA - Car &amp; LGV'!G11)</f>
        <v>*</v>
      </c>
      <c r="H11" s="16">
        <f>IF(OR('Dir BA - Car &amp; LGV'!H11="*",'Dir BA - OGV1'!H11="*",'Dir BA - OGV2'!H11="*"),"*",'Dir BA - OGV2'!H11+'Dir BA - OGV1'!H11+'Dir BA - Car &amp; LGV'!H11)</f>
        <v>122</v>
      </c>
      <c r="I11" s="16">
        <f>IF(OR('Dir BA - Car &amp; LGV'!I11="*",'Dir BA - OGV1'!I11="*",'Dir BA - OGV2'!I11="*"),"*",'Dir BA - OGV2'!I11+'Dir BA - OGV1'!I11+'Dir BA - Car &amp; LGV'!I11)</f>
        <v>23</v>
      </c>
      <c r="J11" s="16">
        <f>IF(OR('Dir BA - Car &amp; LGV'!J11="*",'Dir BA - OGV1'!J11="*",'Dir BA - OGV2'!J11="*"),"*",'Dir BA - OGV2'!J11+'Dir BA - OGV1'!J11+'Dir BA - Car &amp; LGV'!J11)</f>
        <v>32</v>
      </c>
      <c r="K11" s="16">
        <f>IF(OR('Dir BA - Car &amp; LGV'!K11="*",'Dir BA - OGV1'!K11="*",'Dir BA - OGV2'!K11="*"),"*",'Dir BA - OGV2'!K11+'Dir BA - OGV1'!K11+'Dir BA - Car &amp; LGV'!K11)</f>
        <v>44</v>
      </c>
      <c r="L11" s="16" t="str">
        <f>IF(OR('Dir BA - Car &amp; LGV'!L11="*",'Dir BA - OGV1'!L11="*",'Dir BA - OGV2'!L11="*"),"*",'Dir BA - OGV2'!L11+'Dir BA - OGV1'!L11+'Dir BA - Car &amp; LGV'!L11)</f>
        <v>*</v>
      </c>
      <c r="M11" s="16" t="str">
        <f>IF(OR('Dir BA - Car &amp; LGV'!M11="*",'Dir BA - OGV1'!M11="*",'Dir BA - OGV2'!M11="*"),"*",'Dir BA - OGV2'!M11+'Dir BA - OGV1'!M11+'Dir BA - Car &amp; LGV'!M11)</f>
        <v>*</v>
      </c>
      <c r="N11" s="16" t="str">
        <f>IF(OR('Dir BA - Car &amp; LGV'!N11="*",'Dir BA - OGV1'!N11="*",'Dir BA - OGV2'!N11="*"),"*",'Dir BA - OGV2'!N11+'Dir BA - OGV1'!N11+'Dir BA - Car &amp; LGV'!N11)</f>
        <v>*</v>
      </c>
      <c r="O11" s="16" t="str">
        <f>IF(OR('Dir BA - Car &amp; LGV'!O11="*",'Dir BA - OGV1'!O11="*",'Dir BA - OGV2'!O11="*"),"*",'Dir BA - OGV2'!O11+'Dir BA - OGV1'!O11+'Dir BA - Car &amp; LGV'!O11)</f>
        <v>*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36.666666666666664</v>
      </c>
      <c r="X11" s="154">
        <f>IF(OR('Dir BA - Car &amp; LGV'!X11="*",'Dir BA - OGV1'!X11="*",'Dir BA - OGV2'!X11="*"),"*",'Dir BA - OGV2'!X11+'Dir BA - OGV1'!X11+'Dir BA - Car &amp; LGV'!X11)</f>
        <v>38.800000000000004</v>
      </c>
      <c r="Y11" s="155">
        <f>IF(OR('Dir BA - Car &amp; LGV'!Y11="*",'Dir BA - OGV1'!Y11="*",'Dir BA - OGV2'!Y11="*"),"*",'Dir BA - OGV2'!Y11+'Dir BA - OGV1'!Y11+'Dir BA - Car &amp; LGV'!Y11)</f>
        <v>52.666666666666664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>
        <f>IF(OR('Dir BA - Car &amp; LGV'!E12="*",'Dir BA - OGV1'!E12="*",'Dir BA - OGV2'!E12="*"),"*",'Dir BA - OGV2'!E12+'Dir BA - OGV1'!E12+'Dir BA - Car &amp; LGV'!E12)</f>
        <v>27</v>
      </c>
      <c r="F12" s="16">
        <f>IF(OR('Dir BA - Car &amp; LGV'!F12="*",'Dir BA - OGV1'!F12="*",'Dir BA - OGV2'!F12="*"),"*",'Dir BA - OGV2'!F12+'Dir BA - OGV1'!F12+'Dir BA - Car &amp; LGV'!F12)</f>
        <v>34</v>
      </c>
      <c r="G12" s="16" t="str">
        <f>IF(OR('Dir BA - Car &amp; LGV'!G12="*",'Dir BA - OGV1'!G12="*",'Dir BA - OGV2'!G12="*"),"*",'Dir BA - OGV2'!G12+'Dir BA - OGV1'!G12+'Dir BA - Car &amp; LGV'!G12)</f>
        <v>*</v>
      </c>
      <c r="H12" s="16">
        <f>IF(OR('Dir BA - Car &amp; LGV'!H12="*",'Dir BA - OGV1'!H12="*",'Dir BA - OGV2'!H12="*"),"*",'Dir BA - OGV2'!H12+'Dir BA - OGV1'!H12+'Dir BA - Car &amp; LGV'!H12)</f>
        <v>83</v>
      </c>
      <c r="I12" s="16">
        <f>IF(OR('Dir BA - Car &amp; LGV'!I12="*",'Dir BA - OGV1'!I12="*",'Dir BA - OGV2'!I12="*"),"*",'Dir BA - OGV2'!I12+'Dir BA - OGV1'!I12+'Dir BA - Car &amp; LGV'!I12)</f>
        <v>20</v>
      </c>
      <c r="J12" s="16">
        <f>IF(OR('Dir BA - Car &amp; LGV'!J12="*",'Dir BA - OGV1'!J12="*",'Dir BA - OGV2'!J12="*"),"*",'Dir BA - OGV2'!J12+'Dir BA - OGV1'!J12+'Dir BA - Car &amp; LGV'!J12)</f>
        <v>28</v>
      </c>
      <c r="K12" s="16">
        <f>IF(OR('Dir BA - Car &amp; LGV'!K12="*",'Dir BA - OGV1'!K12="*",'Dir BA - OGV2'!K12="*"),"*",'Dir BA - OGV2'!K12+'Dir BA - OGV1'!K12+'Dir BA - Car &amp; LGV'!K12)</f>
        <v>26</v>
      </c>
      <c r="L12" s="16" t="str">
        <f>IF(OR('Dir BA - Car &amp; LGV'!L12="*",'Dir BA - OGV1'!L12="*",'Dir BA - OGV2'!L12="*"),"*",'Dir BA - OGV2'!L12+'Dir BA - OGV1'!L12+'Dir BA - Car &amp; LGV'!L12)</f>
        <v>*</v>
      </c>
      <c r="M12" s="16" t="str">
        <f>IF(OR('Dir BA - Car &amp; LGV'!M12="*",'Dir BA - OGV1'!M12="*",'Dir BA - OGV2'!M12="*"),"*",'Dir BA - OGV2'!M12+'Dir BA - OGV1'!M12+'Dir BA - Car &amp; LGV'!M12)</f>
        <v>*</v>
      </c>
      <c r="N12" s="16" t="str">
        <f>IF(OR('Dir BA - Car &amp; LGV'!N12="*",'Dir BA - OGV1'!N12="*",'Dir BA - OGV2'!N12="*"),"*",'Dir BA - OGV2'!N12+'Dir BA - OGV1'!N12+'Dir BA - Car &amp; LGV'!N12)</f>
        <v>*</v>
      </c>
      <c r="O12" s="16" t="str">
        <f>IF(OR('Dir BA - Car &amp; LGV'!O12="*",'Dir BA - OGV1'!O12="*",'Dir BA - OGV2'!O12="*"),"*",'Dir BA - OGV2'!O12+'Dir BA - OGV1'!O12+'Dir BA - Car &amp; LGV'!O12)</f>
        <v>*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27</v>
      </c>
      <c r="X12" s="154">
        <f>IF(OR('Dir BA - Car &amp; LGV'!X12="*",'Dir BA - OGV1'!X12="*",'Dir BA - OGV2'!X12="*"),"*",'Dir BA - OGV2'!X12+'Dir BA - OGV1'!X12+'Dir BA - Car &amp; LGV'!X12)</f>
        <v>27</v>
      </c>
      <c r="Y12" s="155">
        <f>IF(OR('Dir BA - Car &amp; LGV'!Y12="*",'Dir BA - OGV1'!Y12="*",'Dir BA - OGV2'!Y12="*"),"*",'Dir BA - OGV2'!Y12+'Dir BA - OGV1'!Y12+'Dir BA - Car &amp; LGV'!Y12)</f>
        <v>36.333333333333336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>
        <f>IF(OR('Dir BA - Car &amp; LGV'!E13="*",'Dir BA - OGV1'!E13="*",'Dir BA - OGV2'!E13="*"),"*",'Dir BA - OGV2'!E13+'Dir BA - OGV1'!E13+'Dir BA - Car &amp; LGV'!E13)</f>
        <v>8</v>
      </c>
      <c r="F13" s="16">
        <f>IF(OR('Dir BA - Car &amp; LGV'!F13="*",'Dir BA - OGV1'!F13="*",'Dir BA - OGV2'!F13="*"),"*",'Dir BA - OGV2'!F13+'Dir BA - OGV1'!F13+'Dir BA - Car &amp; LGV'!F13)</f>
        <v>4</v>
      </c>
      <c r="G13" s="16" t="str">
        <f>IF(OR('Dir BA - Car &amp; LGV'!G13="*",'Dir BA - OGV1'!G13="*",'Dir BA - OGV2'!G13="*"),"*",'Dir BA - OGV2'!G13+'Dir BA - OGV1'!G13+'Dir BA - Car &amp; LGV'!G13)</f>
        <v>*</v>
      </c>
      <c r="H13" s="16">
        <f>IF(OR('Dir BA - Car &amp; LGV'!H13="*",'Dir BA - OGV1'!H13="*",'Dir BA - OGV2'!H13="*"),"*",'Dir BA - OGV2'!H13+'Dir BA - OGV1'!H13+'Dir BA - Car &amp; LGV'!H13)</f>
        <v>46</v>
      </c>
      <c r="I13" s="16">
        <f>IF(OR('Dir BA - Car &amp; LGV'!I13="*",'Dir BA - OGV1'!I13="*",'Dir BA - OGV2'!I13="*"),"*",'Dir BA - OGV2'!I13+'Dir BA - OGV1'!I13+'Dir BA - Car &amp; LGV'!I13)</f>
        <v>16</v>
      </c>
      <c r="J13" s="16">
        <f>IF(OR('Dir BA - Car &amp; LGV'!J13="*",'Dir BA - OGV1'!J13="*",'Dir BA - OGV2'!J13="*"),"*",'Dir BA - OGV2'!J13+'Dir BA - OGV1'!J13+'Dir BA - Car &amp; LGV'!J13)</f>
        <v>17</v>
      </c>
      <c r="K13" s="16">
        <f>IF(OR('Dir BA - Car &amp; LGV'!K13="*",'Dir BA - OGV1'!K13="*",'Dir BA - OGV2'!K13="*"),"*",'Dir BA - OGV2'!K13+'Dir BA - OGV1'!K13+'Dir BA - Car &amp; LGV'!K13)</f>
        <v>15</v>
      </c>
      <c r="L13" s="16" t="str">
        <f>IF(OR('Dir BA - Car &amp; LGV'!L13="*",'Dir BA - OGV1'!L13="*",'Dir BA - OGV2'!L13="*"),"*",'Dir BA - OGV2'!L13+'Dir BA - OGV1'!L13+'Dir BA - Car &amp; LGV'!L13)</f>
        <v>*</v>
      </c>
      <c r="M13" s="16" t="str">
        <f>IF(OR('Dir BA - Car &amp; LGV'!M13="*",'Dir BA - OGV1'!M13="*",'Dir BA - OGV2'!M13="*"),"*",'Dir BA - OGV2'!M13+'Dir BA - OGV1'!M13+'Dir BA - Car &amp; LGV'!M13)</f>
        <v>*</v>
      </c>
      <c r="N13" s="16" t="str">
        <f>IF(OR('Dir BA - Car &amp; LGV'!N13="*",'Dir BA - OGV1'!N13="*",'Dir BA - OGV2'!N13="*"),"*",'Dir BA - OGV2'!N13+'Dir BA - OGV1'!N13+'Dir BA - Car &amp; LGV'!N13)</f>
        <v>*</v>
      </c>
      <c r="O13" s="16" t="str">
        <f>IF(OR('Dir BA - Car &amp; LGV'!O13="*",'Dir BA - OGV1'!O13="*",'Dir BA - OGV2'!O13="*"),"*",'Dir BA - OGV2'!O13+'Dir BA - OGV1'!O13+'Dir BA - Car &amp; LGV'!O13)</f>
        <v>*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13.333333333333332</v>
      </c>
      <c r="X13" s="154">
        <f>IF(OR('Dir BA - Car &amp; LGV'!X13="*",'Dir BA - OGV1'!X13="*",'Dir BA - OGV2'!X13="*"),"*",'Dir BA - OGV2'!X13+'Dir BA - OGV1'!X13+'Dir BA - Car &amp; LGV'!X13)</f>
        <v>12</v>
      </c>
      <c r="Y13" s="155">
        <f>IF(OR('Dir BA - Car &amp; LGV'!Y13="*",'Dir BA - OGV1'!Y13="*",'Dir BA - OGV2'!Y13="*"),"*",'Dir BA - OGV2'!Y13+'Dir BA - OGV1'!Y13+'Dir BA - Car &amp; LGV'!Y13)</f>
        <v>17.666666666666668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>
        <f>IF(OR('Dir BA - Car &amp; LGV'!E14="*",'Dir BA - OGV1'!E14="*",'Dir BA - OGV2'!E14="*"),"*",'Dir BA - OGV2'!E14+'Dir BA - OGV1'!E14+'Dir BA - Car &amp; LGV'!E14)</f>
        <v>11</v>
      </c>
      <c r="F14" s="16">
        <f>IF(OR('Dir BA - Car &amp; LGV'!F14="*",'Dir BA - OGV1'!F14="*",'Dir BA - OGV2'!F14="*"),"*",'Dir BA - OGV2'!F14+'Dir BA - OGV1'!F14+'Dir BA - Car &amp; LGV'!F14)</f>
        <v>14</v>
      </c>
      <c r="G14" s="16" t="str">
        <f>IF(OR('Dir BA - Car &amp; LGV'!G14="*",'Dir BA - OGV1'!G14="*",'Dir BA - OGV2'!G14="*"),"*",'Dir BA - OGV2'!G14+'Dir BA - OGV1'!G14+'Dir BA - Car &amp; LGV'!G14)</f>
        <v>*</v>
      </c>
      <c r="H14" s="16">
        <f>IF(OR('Dir BA - Car &amp; LGV'!H14="*",'Dir BA - OGV1'!H14="*",'Dir BA - OGV2'!H14="*"),"*",'Dir BA - OGV2'!H14+'Dir BA - OGV1'!H14+'Dir BA - Car &amp; LGV'!H14)</f>
        <v>56</v>
      </c>
      <c r="I14" s="16">
        <f>IF(OR('Dir BA - Car &amp; LGV'!I14="*",'Dir BA - OGV1'!I14="*",'Dir BA - OGV2'!I14="*"),"*",'Dir BA - OGV2'!I14+'Dir BA - OGV1'!I14+'Dir BA - Car &amp; LGV'!I14)</f>
        <v>10</v>
      </c>
      <c r="J14" s="16">
        <f>IF(OR('Dir BA - Car &amp; LGV'!J14="*",'Dir BA - OGV1'!J14="*",'Dir BA - OGV2'!J14="*"),"*",'Dir BA - OGV2'!J14+'Dir BA - OGV1'!J14+'Dir BA - Car &amp; LGV'!J14)</f>
        <v>15</v>
      </c>
      <c r="K14" s="16">
        <f>IF(OR('Dir BA - Car &amp; LGV'!K14="*",'Dir BA - OGV1'!K14="*",'Dir BA - OGV2'!K14="*"),"*",'Dir BA - OGV2'!K14+'Dir BA - OGV1'!K14+'Dir BA - Car &amp; LGV'!K14)</f>
        <v>15</v>
      </c>
      <c r="L14" s="16" t="str">
        <f>IF(OR('Dir BA - Car &amp; LGV'!L14="*",'Dir BA - OGV1'!L14="*",'Dir BA - OGV2'!L14="*"),"*",'Dir BA - OGV2'!L14+'Dir BA - OGV1'!L14+'Dir BA - Car &amp; LGV'!L14)</f>
        <v>*</v>
      </c>
      <c r="M14" s="16" t="str">
        <f>IF(OR('Dir BA - Car &amp; LGV'!M14="*",'Dir BA - OGV1'!M14="*",'Dir BA - OGV2'!M14="*"),"*",'Dir BA - OGV2'!M14+'Dir BA - OGV1'!M14+'Dir BA - Car &amp; LGV'!M14)</f>
        <v>*</v>
      </c>
      <c r="N14" s="16" t="str">
        <f>IF(OR('Dir BA - Car &amp; LGV'!N14="*",'Dir BA - OGV1'!N14="*",'Dir BA - OGV2'!N14="*"),"*",'Dir BA - OGV2'!N14+'Dir BA - OGV1'!N14+'Dir BA - Car &amp; LGV'!N14)</f>
        <v>*</v>
      </c>
      <c r="O14" s="16" t="str">
        <f>IF(OR('Dir BA - Car &amp; LGV'!O14="*",'Dir BA - OGV1'!O14="*",'Dir BA - OGV2'!O14="*"),"*",'Dir BA - OGV2'!O14+'Dir BA - OGV1'!O14+'Dir BA - Car &amp; LGV'!O14)</f>
        <v>*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13.666666666666668</v>
      </c>
      <c r="X14" s="154">
        <f>IF(OR('Dir BA - Car &amp; LGV'!X14="*",'Dir BA - OGV1'!X14="*",'Dir BA - OGV2'!X14="*"),"*",'Dir BA - OGV2'!X14+'Dir BA - OGV1'!X14+'Dir BA - Car &amp; LGV'!X14)</f>
        <v>13</v>
      </c>
      <c r="Y14" s="155">
        <f>IF(OR('Dir BA - Car &amp; LGV'!Y14="*",'Dir BA - OGV1'!Y14="*",'Dir BA - OGV2'!Y14="*"),"*",'Dir BA - OGV2'!Y14+'Dir BA - OGV1'!Y14+'Dir BA - Car &amp; LGV'!Y14)</f>
        <v>20.166666666666664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>
        <f>IF(OR('Dir BA - Car &amp; LGV'!E15="*",'Dir BA - OGV1'!E15="*",'Dir BA - OGV2'!E15="*"),"*",'Dir BA - OGV2'!E15+'Dir BA - OGV1'!E15+'Dir BA - Car &amp; LGV'!E15)</f>
        <v>25</v>
      </c>
      <c r="F15" s="16">
        <f>IF(OR('Dir BA - Car &amp; LGV'!F15="*",'Dir BA - OGV1'!F15="*",'Dir BA - OGV2'!F15="*"),"*",'Dir BA - OGV2'!F15+'Dir BA - OGV1'!F15+'Dir BA - Car &amp; LGV'!F15)</f>
        <v>27</v>
      </c>
      <c r="G15" s="16" t="str">
        <f>IF(OR('Dir BA - Car &amp; LGV'!G15="*",'Dir BA - OGV1'!G15="*",'Dir BA - OGV2'!G15="*"),"*",'Dir BA - OGV2'!G15+'Dir BA - OGV1'!G15+'Dir BA - Car &amp; LGV'!G15)</f>
        <v>*</v>
      </c>
      <c r="H15" s="16">
        <f>IF(OR('Dir BA - Car &amp; LGV'!H15="*",'Dir BA - OGV1'!H15="*",'Dir BA - OGV2'!H15="*"),"*",'Dir BA - OGV2'!H15+'Dir BA - OGV1'!H15+'Dir BA - Car &amp; LGV'!H15)</f>
        <v>31</v>
      </c>
      <c r="I15" s="16">
        <f>IF(OR('Dir BA - Car &amp; LGV'!I15="*",'Dir BA - OGV1'!I15="*",'Dir BA - OGV2'!I15="*"),"*",'Dir BA - OGV2'!I15+'Dir BA - OGV1'!I15+'Dir BA - Car &amp; LGV'!I15)</f>
        <v>13</v>
      </c>
      <c r="J15" s="16">
        <f>IF(OR('Dir BA - Car &amp; LGV'!J15="*",'Dir BA - OGV1'!J15="*",'Dir BA - OGV2'!J15="*"),"*",'Dir BA - OGV2'!J15+'Dir BA - OGV1'!J15+'Dir BA - Car &amp; LGV'!J15)</f>
        <v>30</v>
      </c>
      <c r="K15" s="16">
        <f>IF(OR('Dir BA - Car &amp; LGV'!K15="*",'Dir BA - OGV1'!K15="*",'Dir BA - OGV2'!K15="*"),"*",'Dir BA - OGV2'!K15+'Dir BA - OGV1'!K15+'Dir BA - Car &amp; LGV'!K15)</f>
        <v>17</v>
      </c>
      <c r="L15" s="16" t="str">
        <f>IF(OR('Dir BA - Car &amp; LGV'!L15="*",'Dir BA - OGV1'!L15="*",'Dir BA - OGV2'!L15="*"),"*",'Dir BA - OGV2'!L15+'Dir BA - OGV1'!L15+'Dir BA - Car &amp; LGV'!L15)</f>
        <v>*</v>
      </c>
      <c r="M15" s="16" t="str">
        <f>IF(OR('Dir BA - Car &amp; LGV'!M15="*",'Dir BA - OGV1'!M15="*",'Dir BA - OGV2'!M15="*"),"*",'Dir BA - OGV2'!M15+'Dir BA - OGV1'!M15+'Dir BA - Car &amp; LGV'!M15)</f>
        <v>*</v>
      </c>
      <c r="N15" s="16" t="str">
        <f>IF(OR('Dir BA - Car &amp; LGV'!N15="*",'Dir BA - OGV1'!N15="*",'Dir BA - OGV2'!N15="*"),"*",'Dir BA - OGV2'!N15+'Dir BA - OGV1'!N15+'Dir BA - Car &amp; LGV'!N15)</f>
        <v>*</v>
      </c>
      <c r="O15" s="16" t="str">
        <f>IF(OR('Dir BA - Car &amp; LGV'!O15="*",'Dir BA - OGV1'!O15="*",'Dir BA - OGV2'!O15="*"),"*",'Dir BA - OGV2'!O15+'Dir BA - OGV1'!O15+'Dir BA - Car &amp; LGV'!O15)</f>
        <v>*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24</v>
      </c>
      <c r="X15" s="154">
        <f>IF(OR('Dir BA - Car &amp; LGV'!X15="*",'Dir BA - OGV1'!X15="*",'Dir BA - OGV2'!X15="*"),"*",'Dir BA - OGV2'!X15+'Dir BA - OGV1'!X15+'Dir BA - Car &amp; LGV'!X15)</f>
        <v>22.4</v>
      </c>
      <c r="Y15" s="155">
        <f>IF(OR('Dir BA - Car &amp; LGV'!Y15="*",'Dir BA - OGV1'!Y15="*",'Dir BA - OGV2'!Y15="*"),"*",'Dir BA - OGV2'!Y15+'Dir BA - OGV1'!Y15+'Dir BA - Car &amp; LGV'!Y15)</f>
        <v>23.833333333333332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>
        <f>IF(OR('Dir BA - Car &amp; LGV'!E16="*",'Dir BA - OGV1'!E16="*",'Dir BA - OGV2'!E16="*"),"*",'Dir BA - OGV2'!E16+'Dir BA - OGV1'!E16+'Dir BA - Car &amp; LGV'!E16)</f>
        <v>39</v>
      </c>
      <c r="F16" s="192">
        <f>IF(OR('Dir BA - Car &amp; LGV'!F16="*",'Dir BA - OGV1'!F16="*",'Dir BA - OGV2'!F16="*"),"*",'Dir BA - OGV2'!F16+'Dir BA - OGV1'!F16+'Dir BA - Car &amp; LGV'!F16)</f>
        <v>56</v>
      </c>
      <c r="G16" s="192" t="str">
        <f>IF(OR('Dir BA - Car &amp; LGV'!G16="*",'Dir BA - OGV1'!G16="*",'Dir BA - OGV2'!G16="*"),"*",'Dir BA - OGV2'!G16+'Dir BA - OGV1'!G16+'Dir BA - Car &amp; LGV'!G16)</f>
        <v>*</v>
      </c>
      <c r="H16" s="192">
        <f>IF(OR('Dir BA - Car &amp; LGV'!H16="*",'Dir BA - OGV1'!H16="*",'Dir BA - OGV2'!H16="*"),"*",'Dir BA - OGV2'!H16+'Dir BA - OGV1'!H16+'Dir BA - Car &amp; LGV'!H16)</f>
        <v>27</v>
      </c>
      <c r="I16" s="192" t="str">
        <f>IF(OR('Dir BA - Car &amp; LGV'!I16="*",'Dir BA - OGV1'!I16="*",'Dir BA - OGV2'!I16="*"),"*",'Dir BA - OGV2'!I16+'Dir BA - OGV1'!I16+'Dir BA - Car &amp; LGV'!I16)</f>
        <v>*</v>
      </c>
      <c r="J16" s="192">
        <f>IF(OR('Dir BA - Car &amp; LGV'!J16="*",'Dir BA - OGV1'!J16="*",'Dir BA - OGV2'!J16="*"),"*",'Dir BA - OGV2'!J16+'Dir BA - OGV1'!J16+'Dir BA - Car &amp; LGV'!J16)</f>
        <v>50</v>
      </c>
      <c r="K16" s="192">
        <f>IF(OR('Dir BA - Car &amp; LGV'!K16="*",'Dir BA - OGV1'!K16="*",'Dir BA - OGV2'!K16="*"),"*",'Dir BA - OGV2'!K16+'Dir BA - OGV1'!K16+'Dir BA - Car &amp; LGV'!K16)</f>
        <v>40</v>
      </c>
      <c r="L16" s="192" t="str">
        <f>IF(OR('Dir BA - Car &amp; LGV'!L16="*",'Dir BA - OGV1'!L16="*",'Dir BA - OGV2'!L16="*"),"*",'Dir BA - OGV2'!L16+'Dir BA - OGV1'!L16+'Dir BA - Car &amp; LGV'!L16)</f>
        <v>*</v>
      </c>
      <c r="M16" s="192" t="str">
        <f>IF(OR('Dir BA - Car &amp; LGV'!M16="*",'Dir BA - OGV1'!M16="*",'Dir BA - OGV2'!M16="*"),"*",'Dir BA - OGV2'!M16+'Dir BA - OGV1'!M16+'Dir BA - Car &amp; LGV'!M16)</f>
        <v>*</v>
      </c>
      <c r="N16" s="192" t="str">
        <f>IF(OR('Dir BA - Car &amp; LGV'!N16="*",'Dir BA - OGV1'!N16="*",'Dir BA - OGV2'!N16="*"),"*",'Dir BA - OGV2'!N16+'Dir BA - OGV1'!N16+'Dir BA - Car &amp; LGV'!N16)</f>
        <v>*</v>
      </c>
      <c r="O16" s="192" t="str">
        <f>IF(OR('Dir BA - Car &amp; LGV'!O16="*",'Dir BA - OGV1'!O16="*",'Dir BA - OGV2'!O16="*"),"*",'Dir BA - OGV2'!O16+'Dir BA - OGV1'!O16+'Dir BA - Car &amp; LGV'!O16)</f>
        <v>*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43</v>
      </c>
      <c r="X16" s="194">
        <f>IF(OR('Dir BA - Car &amp; LGV'!X16="*",'Dir BA - OGV1'!X16="*",'Dir BA - OGV2'!X16="*"),"*",'Dir BA - OGV2'!X16+'Dir BA - OGV1'!X16+'Dir BA - Car &amp; LGV'!X16)</f>
        <v>46.25</v>
      </c>
      <c r="Y16" s="195">
        <f>IF(OR('Dir BA - Car &amp; LGV'!Y16="*",'Dir BA - OGV1'!Y16="*",'Dir BA - OGV2'!Y16="*"),"*",'Dir BA - OGV2'!Y16+'Dir BA - OGV1'!Y16+'Dir BA - Car &amp; LGV'!Y16)</f>
        <v>42.4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>
        <f>IF(OR('Dir BA - Car &amp; LGV'!E17="*",'Dir BA - OGV1'!E17="*",'Dir BA - OGV2'!E17="*"),"*",'Dir BA - OGV2'!E17+'Dir BA - OGV1'!E17+'Dir BA - Car &amp; LGV'!E17)</f>
        <v>100</v>
      </c>
      <c r="F17" s="198">
        <f>IF(OR('Dir BA - Car &amp; LGV'!F17="*",'Dir BA - OGV1'!F17="*",'Dir BA - OGV2'!F17="*"),"*",'Dir BA - OGV2'!F17+'Dir BA - OGV1'!F17+'Dir BA - Car &amp; LGV'!F17)</f>
        <v>108</v>
      </c>
      <c r="G17" s="198" t="str">
        <f>IF(OR('Dir BA - Car &amp; LGV'!G17="*",'Dir BA - OGV1'!G17="*",'Dir BA - OGV2'!G17="*"),"*",'Dir BA - OGV2'!G17+'Dir BA - OGV1'!G17+'Dir BA - Car &amp; LGV'!G17)</f>
        <v>*</v>
      </c>
      <c r="H17" s="198">
        <f>IF(OR('Dir BA - Car &amp; LGV'!H17="*",'Dir BA - OGV1'!H17="*",'Dir BA - OGV2'!H17="*"),"*",'Dir BA - OGV2'!H17+'Dir BA - OGV1'!H17+'Dir BA - Car &amp; LGV'!H17)</f>
        <v>33</v>
      </c>
      <c r="I17" s="198" t="str">
        <f>IF(OR('Dir BA - Car &amp; LGV'!I17="*",'Dir BA - OGV1'!I17="*",'Dir BA - OGV2'!I17="*"),"*",'Dir BA - OGV2'!I17+'Dir BA - OGV1'!I17+'Dir BA - Car &amp; LGV'!I17)</f>
        <v>*</v>
      </c>
      <c r="J17" s="198">
        <f>IF(OR('Dir BA - Car &amp; LGV'!J17="*",'Dir BA - OGV1'!J17="*",'Dir BA - OGV2'!J17="*"),"*",'Dir BA - OGV2'!J17+'Dir BA - OGV1'!J17+'Dir BA - Car &amp; LGV'!J17)</f>
        <v>86</v>
      </c>
      <c r="K17" s="198">
        <f>IF(OR('Dir BA - Car &amp; LGV'!K17="*",'Dir BA - OGV1'!K17="*",'Dir BA - OGV2'!K17="*"),"*",'Dir BA - OGV2'!K17+'Dir BA - OGV1'!K17+'Dir BA - Car &amp; LGV'!K17)</f>
        <v>84</v>
      </c>
      <c r="L17" s="198" t="str">
        <f>IF(OR('Dir BA - Car &amp; LGV'!L17="*",'Dir BA - OGV1'!L17="*",'Dir BA - OGV2'!L17="*"),"*",'Dir BA - OGV2'!L17+'Dir BA - OGV1'!L17+'Dir BA - Car &amp; LGV'!L17)</f>
        <v>*</v>
      </c>
      <c r="M17" s="198" t="str">
        <f>IF(OR('Dir BA - Car &amp; LGV'!M17="*",'Dir BA - OGV1'!M17="*",'Dir BA - OGV2'!M17="*"),"*",'Dir BA - OGV2'!M17+'Dir BA - OGV1'!M17+'Dir BA - Car &amp; LGV'!M17)</f>
        <v>*</v>
      </c>
      <c r="N17" s="198" t="str">
        <f>IF(OR('Dir BA - Car &amp; LGV'!N17="*",'Dir BA - OGV1'!N17="*",'Dir BA - OGV2'!N17="*"),"*",'Dir BA - OGV2'!N17+'Dir BA - OGV1'!N17+'Dir BA - Car &amp; LGV'!N17)</f>
        <v>*</v>
      </c>
      <c r="O17" s="198" t="str">
        <f>IF(OR('Dir BA - Car &amp; LGV'!O17="*",'Dir BA - OGV1'!O17="*",'Dir BA - OGV2'!O17="*"),"*",'Dir BA - OGV2'!O17+'Dir BA - OGV1'!O17+'Dir BA - Car &amp; LGV'!O17)</f>
        <v>*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90</v>
      </c>
      <c r="X17" s="221">
        <f>IF(OR('Dir BA - Car &amp; LGV'!X17="*",'Dir BA - OGV1'!X17="*",'Dir BA - OGV2'!X17="*"),"*",'Dir BA - OGV2'!X17+'Dir BA - OGV1'!X17+'Dir BA - Car &amp; LGV'!X17)</f>
        <v>94.5</v>
      </c>
      <c r="Y17" s="215">
        <f>IF(OR('Dir BA - Car &amp; LGV'!Y17="*",'Dir BA - OGV1'!Y17="*",'Dir BA - OGV2'!Y17="*"),"*",'Dir BA - OGV2'!Y17+'Dir BA - OGV1'!Y17+'Dir BA - Car &amp; LGV'!Y17)</f>
        <v>82.2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>
        <f>IF(OR('Dir BA - Car &amp; LGV'!E18="*",'Dir BA - OGV1'!E18="*",'Dir BA - OGV2'!E18="*"),"*",'Dir BA - OGV2'!E18+'Dir BA - OGV1'!E18+'Dir BA - Car &amp; LGV'!E18)</f>
        <v>164</v>
      </c>
      <c r="F18" s="16">
        <f>IF(OR('Dir BA - Car &amp; LGV'!F18="*",'Dir BA - OGV1'!F18="*",'Dir BA - OGV2'!F18="*"),"*",'Dir BA - OGV2'!F18+'Dir BA - OGV1'!F18+'Dir BA - Car &amp; LGV'!F18)</f>
        <v>199</v>
      </c>
      <c r="G18" s="16" t="str">
        <f>IF(OR('Dir BA - Car &amp; LGV'!G18="*",'Dir BA - OGV1'!G18="*",'Dir BA - OGV2'!G18="*"),"*",'Dir BA - OGV2'!G18+'Dir BA - OGV1'!G18+'Dir BA - Car &amp; LGV'!G18)</f>
        <v>*</v>
      </c>
      <c r="H18" s="16">
        <f>IF(OR('Dir BA - Car &amp; LGV'!H18="*",'Dir BA - OGV1'!H18="*",'Dir BA - OGV2'!H18="*"),"*",'Dir BA - OGV2'!H18+'Dir BA - OGV1'!H18+'Dir BA - Car &amp; LGV'!H18)</f>
        <v>40</v>
      </c>
      <c r="I18" s="16" t="str">
        <f>IF(OR('Dir BA - Car &amp; LGV'!I18="*",'Dir BA - OGV1'!I18="*",'Dir BA - OGV2'!I18="*"),"*",'Dir BA - OGV2'!I18+'Dir BA - OGV1'!I18+'Dir BA - Car &amp; LGV'!I18)</f>
        <v>*</v>
      </c>
      <c r="J18" s="16">
        <f>IF(OR('Dir BA - Car &amp; LGV'!J18="*",'Dir BA - OGV1'!J18="*",'Dir BA - OGV2'!J18="*"),"*",'Dir BA - OGV2'!J18+'Dir BA - OGV1'!J18+'Dir BA - Car &amp; LGV'!J18)</f>
        <v>164</v>
      </c>
      <c r="K18" s="16">
        <f>IF(OR('Dir BA - Car &amp; LGV'!K18="*",'Dir BA - OGV1'!K18="*",'Dir BA - OGV2'!K18="*"),"*",'Dir BA - OGV2'!K18+'Dir BA - OGV1'!K18+'Dir BA - Car &amp; LGV'!K18)</f>
        <v>173</v>
      </c>
      <c r="L18" s="16" t="str">
        <f>IF(OR('Dir BA - Car &amp; LGV'!L18="*",'Dir BA - OGV1'!L18="*",'Dir BA - OGV2'!L18="*"),"*",'Dir BA - OGV2'!L18+'Dir BA - OGV1'!L18+'Dir BA - Car &amp; LGV'!L18)</f>
        <v>*</v>
      </c>
      <c r="M18" s="16" t="str">
        <f>IF(OR('Dir BA - Car &amp; LGV'!M18="*",'Dir BA - OGV1'!M18="*",'Dir BA - OGV2'!M18="*"),"*",'Dir BA - OGV2'!M18+'Dir BA - OGV1'!M18+'Dir BA - Car &amp; LGV'!M18)</f>
        <v>*</v>
      </c>
      <c r="N18" s="16" t="str">
        <f>IF(OR('Dir BA - Car &amp; LGV'!N18="*",'Dir BA - OGV1'!N18="*",'Dir BA - OGV2'!N18="*"),"*",'Dir BA - OGV2'!N18+'Dir BA - OGV1'!N18+'Dir BA - Car &amp; LGV'!N18)</f>
        <v>*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167</v>
      </c>
      <c r="X18" s="222">
        <f>IF(OR('Dir BA - Car &amp; LGV'!X18="*",'Dir BA - OGV1'!X18="*",'Dir BA - OGV2'!X18="*"),"*",'Dir BA - OGV2'!X18+'Dir BA - OGV1'!X18+'Dir BA - Car &amp; LGV'!X18)</f>
        <v>175</v>
      </c>
      <c r="Y18" s="155">
        <f>IF(OR('Dir BA - Car &amp; LGV'!Y18="*",'Dir BA - OGV1'!Y18="*",'Dir BA - OGV2'!Y18="*"),"*",'Dir BA - OGV2'!Y18+'Dir BA - OGV1'!Y18+'Dir BA - Car &amp; LGV'!Y18)</f>
        <v>148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>
        <f>IF(OR('Dir BA - Car &amp; LGV'!E19="*",'Dir BA - OGV1'!E19="*",'Dir BA - OGV2'!E19="*"),"*",'Dir BA - OGV2'!E19+'Dir BA - OGV1'!E19+'Dir BA - Car &amp; LGV'!E19)</f>
        <v>183</v>
      </c>
      <c r="F19" s="192">
        <f>IF(OR('Dir BA - Car &amp; LGV'!F19="*",'Dir BA - OGV1'!F19="*",'Dir BA - OGV2'!F19="*"),"*",'Dir BA - OGV2'!F19+'Dir BA - OGV1'!F19+'Dir BA - Car &amp; LGV'!F19)</f>
        <v>187</v>
      </c>
      <c r="G19" s="192" t="str">
        <f>IF(OR('Dir BA - Car &amp; LGV'!G19="*",'Dir BA - OGV1'!G19="*",'Dir BA - OGV2'!G19="*"),"*",'Dir BA - OGV2'!G19+'Dir BA - OGV1'!G19+'Dir BA - Car &amp; LGV'!G19)</f>
        <v>*</v>
      </c>
      <c r="H19" s="192">
        <f>IF(OR('Dir BA - Car &amp; LGV'!H19="*",'Dir BA - OGV1'!H19="*",'Dir BA - OGV2'!H19="*"),"*",'Dir BA - OGV2'!H19+'Dir BA - OGV1'!H19+'Dir BA - Car &amp; LGV'!H19)</f>
        <v>68</v>
      </c>
      <c r="I19" s="192" t="str">
        <f>IF(OR('Dir BA - Car &amp; LGV'!I19="*",'Dir BA - OGV1'!I19="*",'Dir BA - OGV2'!I19="*"),"*",'Dir BA - OGV2'!I19+'Dir BA - OGV1'!I19+'Dir BA - Car &amp; LGV'!I19)</f>
        <v>*</v>
      </c>
      <c r="J19" s="192">
        <f>IF(OR('Dir BA - Car &amp; LGV'!J19="*",'Dir BA - OGV1'!J19="*",'Dir BA - OGV2'!J19="*"),"*",'Dir BA - OGV2'!J19+'Dir BA - OGV1'!J19+'Dir BA - Car &amp; LGV'!J19)</f>
        <v>192</v>
      </c>
      <c r="K19" s="192">
        <f>IF(OR('Dir BA - Car &amp; LGV'!K19="*",'Dir BA - OGV1'!K19="*",'Dir BA - OGV2'!K19="*"),"*",'Dir BA - OGV2'!K19+'Dir BA - OGV1'!K19+'Dir BA - Car &amp; LGV'!K19)</f>
        <v>175</v>
      </c>
      <c r="L19" s="192" t="str">
        <f>IF(OR('Dir BA - Car &amp; LGV'!L19="*",'Dir BA - OGV1'!L19="*",'Dir BA - OGV2'!L19="*"),"*",'Dir BA - OGV2'!L19+'Dir BA - OGV1'!L19+'Dir BA - Car &amp; LGV'!L19)</f>
        <v>*</v>
      </c>
      <c r="M19" s="192" t="str">
        <f>IF(OR('Dir BA - Car &amp; LGV'!M19="*",'Dir BA - OGV1'!M19="*",'Dir BA - OGV2'!M19="*"),"*",'Dir BA - OGV2'!M19+'Dir BA - OGV1'!M19+'Dir BA - Car &amp; LGV'!M19)</f>
        <v>*</v>
      </c>
      <c r="N19" s="192" t="str">
        <f>IF(OR('Dir BA - Car &amp; LGV'!N19="*",'Dir BA - OGV1'!N19="*",'Dir BA - OGV2'!N19="*"),"*",'Dir BA - OGV2'!N19+'Dir BA - OGV1'!N19+'Dir BA - Car &amp; LGV'!N19)</f>
        <v>*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183.33333333333334</v>
      </c>
      <c r="X19" s="223">
        <f>IF(OR('Dir BA - Car &amp; LGV'!X19="*",'Dir BA - OGV1'!X19="*",'Dir BA - OGV2'!X19="*"),"*",'Dir BA - OGV2'!X19+'Dir BA - OGV1'!X19+'Dir BA - Car &amp; LGV'!X19)</f>
        <v>184.25</v>
      </c>
      <c r="Y19" s="195">
        <f>IF(OR('Dir BA - Car &amp; LGV'!Y19="*",'Dir BA - OGV1'!Y19="*",'Dir BA - OGV2'!Y19="*"),"*",'Dir BA - OGV2'!Y19+'Dir BA - OGV1'!Y19+'Dir BA - Car &amp; LGV'!Y19)</f>
        <v>161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>
        <f>IF(OR('Dir BA - Car &amp; LGV'!E20="*",'Dir BA - OGV1'!E20="*",'Dir BA - OGV2'!E20="*"),"*",'Dir BA - OGV2'!E20+'Dir BA - OGV1'!E20+'Dir BA - Car &amp; LGV'!E20)</f>
        <v>187</v>
      </c>
      <c r="F20" s="198">
        <f>IF(OR('Dir BA - Car &amp; LGV'!F20="*",'Dir BA - OGV1'!F20="*",'Dir BA - OGV2'!F20="*"),"*",'Dir BA - OGV2'!F20+'Dir BA - OGV1'!F20+'Dir BA - Car &amp; LGV'!F20)</f>
        <v>204</v>
      </c>
      <c r="G20" s="198" t="str">
        <f>IF(OR('Dir BA - Car &amp; LGV'!G20="*",'Dir BA - OGV1'!G20="*",'Dir BA - OGV2'!G20="*"),"*",'Dir BA - OGV2'!G20+'Dir BA - OGV1'!G20+'Dir BA - Car &amp; LGV'!G20)</f>
        <v>*</v>
      </c>
      <c r="H20" s="198">
        <f>IF(OR('Dir BA - Car &amp; LGV'!H20="*",'Dir BA - OGV1'!H20="*",'Dir BA - OGV2'!H20="*"),"*",'Dir BA - OGV2'!H20+'Dir BA - OGV1'!H20+'Dir BA - Car &amp; LGV'!H20)</f>
        <v>132</v>
      </c>
      <c r="I20" s="198" t="str">
        <f>IF(OR('Dir BA - Car &amp; LGV'!I20="*",'Dir BA - OGV1'!I20="*",'Dir BA - OGV2'!I20="*"),"*",'Dir BA - OGV2'!I20+'Dir BA - OGV1'!I20+'Dir BA - Car &amp; LGV'!I20)</f>
        <v>*</v>
      </c>
      <c r="J20" s="198">
        <f>IF(OR('Dir BA - Car &amp; LGV'!J20="*",'Dir BA - OGV1'!J20="*",'Dir BA - OGV2'!J20="*"),"*",'Dir BA - OGV2'!J20+'Dir BA - OGV1'!J20+'Dir BA - Car &amp; LGV'!J20)</f>
        <v>176</v>
      </c>
      <c r="K20" s="198">
        <f>IF(OR('Dir BA - Car &amp; LGV'!K20="*",'Dir BA - OGV1'!K20="*",'Dir BA - OGV2'!K20="*"),"*",'Dir BA - OGV2'!K20+'Dir BA - OGV1'!K20+'Dir BA - Car &amp; LGV'!K20)</f>
        <v>175</v>
      </c>
      <c r="L20" s="198" t="str">
        <f>IF(OR('Dir BA - Car &amp; LGV'!L20="*",'Dir BA - OGV1'!L20="*",'Dir BA - OGV2'!L20="*"),"*",'Dir BA - OGV2'!L20+'Dir BA - OGV1'!L20+'Dir BA - Car &amp; LGV'!L20)</f>
        <v>*</v>
      </c>
      <c r="M20" s="198" t="str">
        <f>IF(OR('Dir BA - Car &amp; LGV'!M20="*",'Dir BA - OGV1'!M20="*",'Dir BA - OGV2'!M20="*"),"*",'Dir BA - OGV2'!M20+'Dir BA - OGV1'!M20+'Dir BA - Car &amp; LGV'!M20)</f>
        <v>*</v>
      </c>
      <c r="N20" s="198" t="str">
        <f>IF(OR('Dir BA - Car &amp; LGV'!N20="*",'Dir BA - OGV1'!N20="*",'Dir BA - OGV2'!N20="*"),"*",'Dir BA - OGV2'!N20+'Dir BA - OGV1'!N20+'Dir BA - Car &amp; LGV'!N20)</f>
        <v>*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179.33333333333334</v>
      </c>
      <c r="X20" s="221">
        <f>IF(OR('Dir BA - Car &amp; LGV'!X20="*",'Dir BA - OGV1'!X20="*",'Dir BA - OGV2'!X20="*"),"*",'Dir BA - OGV2'!X20+'Dir BA - OGV1'!X20+'Dir BA - Car &amp; LGV'!X20)</f>
        <v>185.5</v>
      </c>
      <c r="Y20" s="215">
        <f>IF(OR('Dir BA - Car &amp; LGV'!Y20="*",'Dir BA - OGV1'!Y20="*",'Dir BA - OGV2'!Y20="*"),"*",'Dir BA - OGV2'!Y20+'Dir BA - OGV1'!Y20+'Dir BA - Car &amp; LGV'!Y20)</f>
        <v>174.79999999999998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>
        <f>IF(OR('Dir BA - Car &amp; LGV'!E21="*",'Dir BA - OGV1'!E21="*",'Dir BA - OGV2'!E21="*"),"*",'Dir BA - OGV2'!E21+'Dir BA - OGV1'!E21+'Dir BA - Car &amp; LGV'!E21)</f>
        <v>200</v>
      </c>
      <c r="F21" s="16">
        <f>IF(OR('Dir BA - Car &amp; LGV'!F21="*",'Dir BA - OGV1'!F21="*",'Dir BA - OGV2'!F21="*"),"*",'Dir BA - OGV2'!F21+'Dir BA - OGV1'!F21+'Dir BA - Car &amp; LGV'!F21)</f>
        <v>210</v>
      </c>
      <c r="G21" s="16" t="str">
        <f>IF(OR('Dir BA - Car &amp; LGV'!G21="*",'Dir BA - OGV1'!G21="*",'Dir BA - OGV2'!G21="*"),"*",'Dir BA - OGV2'!G21+'Dir BA - OGV1'!G21+'Dir BA - Car &amp; LGV'!G21)</f>
        <v>*</v>
      </c>
      <c r="H21" s="16">
        <f>IF(OR('Dir BA - Car &amp; LGV'!H21="*",'Dir BA - OGV1'!H21="*",'Dir BA - OGV2'!H21="*"),"*",'Dir BA - OGV2'!H21+'Dir BA - OGV1'!H21+'Dir BA - Car &amp; LGV'!H21)</f>
        <v>177</v>
      </c>
      <c r="I21" s="16" t="str">
        <f>IF(OR('Dir BA - Car &amp; LGV'!I21="*",'Dir BA - OGV1'!I21="*",'Dir BA - OGV2'!I21="*"),"*",'Dir BA - OGV2'!I21+'Dir BA - OGV1'!I21+'Dir BA - Car &amp; LGV'!I21)</f>
        <v>*</v>
      </c>
      <c r="J21" s="16">
        <f>IF(OR('Dir BA - Car &amp; LGV'!J21="*",'Dir BA - OGV1'!J21="*",'Dir BA - OGV2'!J21="*"),"*",'Dir BA - OGV2'!J21+'Dir BA - OGV1'!J21+'Dir BA - Car &amp; LGV'!J21)</f>
        <v>221</v>
      </c>
      <c r="K21" s="16">
        <f>IF(OR('Dir BA - Car &amp; LGV'!K21="*",'Dir BA - OGV1'!K21="*",'Dir BA - OGV2'!K21="*"),"*",'Dir BA - OGV2'!K21+'Dir BA - OGV1'!K21+'Dir BA - Car &amp; LGV'!K21)</f>
        <v>201</v>
      </c>
      <c r="L21" s="16" t="str">
        <f>IF(OR('Dir BA - Car &amp; LGV'!L21="*",'Dir BA - OGV1'!L21="*",'Dir BA - OGV2'!L21="*"),"*",'Dir BA - OGV2'!L21+'Dir BA - OGV1'!L21+'Dir BA - Car &amp; LGV'!L21)</f>
        <v>*</v>
      </c>
      <c r="M21" s="16" t="str">
        <f>IF(OR('Dir BA - Car &amp; LGV'!M21="*",'Dir BA - OGV1'!M21="*",'Dir BA - OGV2'!M21="*"),"*",'Dir BA - OGV2'!M21+'Dir BA - OGV1'!M21+'Dir BA - Car &amp; LGV'!M21)</f>
        <v>*</v>
      </c>
      <c r="N21" s="16" t="str">
        <f>IF(OR('Dir BA - Car &amp; LGV'!N21="*",'Dir BA - OGV1'!N21="*",'Dir BA - OGV2'!N21="*"),"*",'Dir BA - OGV2'!N21+'Dir BA - OGV1'!N21+'Dir BA - Car &amp; LGV'!N21)</f>
        <v>*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207.33333333333331</v>
      </c>
      <c r="X21" s="222">
        <f>IF(OR('Dir BA - Car &amp; LGV'!X21="*",'Dir BA - OGV1'!X21="*",'Dir BA - OGV2'!X21="*"),"*",'Dir BA - OGV2'!X21+'Dir BA - OGV1'!X21+'Dir BA - Car &amp; LGV'!X21)</f>
        <v>208</v>
      </c>
      <c r="Y21" s="155">
        <f>IF(OR('Dir BA - Car &amp; LGV'!Y21="*",'Dir BA - OGV1'!Y21="*",'Dir BA - OGV2'!Y21="*"),"*",'Dir BA - OGV2'!Y21+'Dir BA - OGV1'!Y21+'Dir BA - Car &amp; LGV'!Y21)</f>
        <v>201.79999999999998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>
        <f>IF(OR('Dir BA - Car &amp; LGV'!E22="*",'Dir BA - OGV1'!E22="*",'Dir BA - OGV2'!E22="*"),"*",'Dir BA - OGV2'!E22+'Dir BA - OGV1'!E22+'Dir BA - Car &amp; LGV'!E22)</f>
        <v>284</v>
      </c>
      <c r="F22" s="16">
        <f>IF(OR('Dir BA - Car &amp; LGV'!F22="*",'Dir BA - OGV1'!F22="*",'Dir BA - OGV2'!F22="*"),"*",'Dir BA - OGV2'!F22+'Dir BA - OGV1'!F22+'Dir BA - Car &amp; LGV'!F22)</f>
        <v>345</v>
      </c>
      <c r="G22" s="16" t="str">
        <f>IF(OR('Dir BA - Car &amp; LGV'!G22="*",'Dir BA - OGV1'!G22="*",'Dir BA - OGV2'!G22="*"),"*",'Dir BA - OGV2'!G22+'Dir BA - OGV1'!G22+'Dir BA - Car &amp; LGV'!G22)</f>
        <v>*</v>
      </c>
      <c r="H22" s="16">
        <f>IF(OR('Dir BA - Car &amp; LGV'!H22="*",'Dir BA - OGV1'!H22="*",'Dir BA - OGV2'!H22="*"),"*",'Dir BA - OGV2'!H22+'Dir BA - OGV1'!H22+'Dir BA - Car &amp; LGV'!H22)</f>
        <v>217</v>
      </c>
      <c r="I22" s="16" t="str">
        <f>IF(OR('Dir BA - Car &amp; LGV'!I22="*",'Dir BA - OGV1'!I22="*",'Dir BA - OGV2'!I22="*"),"*",'Dir BA - OGV2'!I22+'Dir BA - OGV1'!I22+'Dir BA - Car &amp; LGV'!I22)</f>
        <v>*</v>
      </c>
      <c r="J22" s="16">
        <f>IF(OR('Dir BA - Car &amp; LGV'!J22="*",'Dir BA - OGV1'!J22="*",'Dir BA - OGV2'!J22="*"),"*",'Dir BA - OGV2'!J22+'Dir BA - OGV1'!J22+'Dir BA - Car &amp; LGV'!J22)</f>
        <v>238</v>
      </c>
      <c r="K22" s="16">
        <f>IF(OR('Dir BA - Car &amp; LGV'!K22="*",'Dir BA - OGV1'!K22="*",'Dir BA - OGV2'!K22="*"),"*",'Dir BA - OGV2'!K22+'Dir BA - OGV1'!K22+'Dir BA - Car &amp; LGV'!K22)</f>
        <v>217</v>
      </c>
      <c r="L22" s="16" t="str">
        <f>IF(OR('Dir BA - Car &amp; LGV'!L22="*",'Dir BA - OGV1'!L22="*",'Dir BA - OGV2'!L22="*"),"*",'Dir BA - OGV2'!L22+'Dir BA - OGV1'!L22+'Dir BA - Car &amp; LGV'!L22)</f>
        <v>*</v>
      </c>
      <c r="M22" s="16" t="str">
        <f>IF(OR('Dir BA - Car &amp; LGV'!M22="*",'Dir BA - OGV1'!M22="*",'Dir BA - OGV2'!M22="*"),"*",'Dir BA - OGV2'!M22+'Dir BA - OGV1'!M22+'Dir BA - Car &amp; LGV'!M22)</f>
        <v>*</v>
      </c>
      <c r="N22" s="16" t="str">
        <f>IF(OR('Dir BA - Car &amp; LGV'!N22="*",'Dir BA - OGV1'!N22="*",'Dir BA - OGV2'!N22="*"),"*",'Dir BA - OGV2'!N22+'Dir BA - OGV1'!N22+'Dir BA - Car &amp; LGV'!N22)</f>
        <v>*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246.33333333333334</v>
      </c>
      <c r="X22" s="222">
        <f>IF(OR('Dir BA - Car &amp; LGV'!X22="*",'Dir BA - OGV1'!X22="*",'Dir BA - OGV2'!X22="*"),"*",'Dir BA - OGV2'!X22+'Dir BA - OGV1'!X22+'Dir BA - Car &amp; LGV'!X22)</f>
        <v>271</v>
      </c>
      <c r="Y22" s="155">
        <f>IF(OR('Dir BA - Car &amp; LGV'!Y22="*",'Dir BA - OGV1'!Y22="*",'Dir BA - OGV2'!Y22="*"),"*",'Dir BA - OGV2'!Y22+'Dir BA - OGV1'!Y22+'Dir BA - Car &amp; LGV'!Y22)</f>
        <v>260.2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>
        <f>IF(OR('Dir BA - Car &amp; LGV'!E23="*",'Dir BA - OGV1'!E23="*",'Dir BA - OGV2'!E23="*"),"*",'Dir BA - OGV2'!E23+'Dir BA - OGV1'!E23+'Dir BA - Car &amp; LGV'!E23)</f>
        <v>272</v>
      </c>
      <c r="F23" s="16">
        <f>IF(OR('Dir BA - Car &amp; LGV'!F23="*",'Dir BA - OGV1'!F23="*",'Dir BA - OGV2'!F23="*"),"*",'Dir BA - OGV2'!F23+'Dir BA - OGV1'!F23+'Dir BA - Car &amp; LGV'!F23)</f>
        <v>362</v>
      </c>
      <c r="G23" s="16" t="str">
        <f>IF(OR('Dir BA - Car &amp; LGV'!G23="*",'Dir BA - OGV1'!G23="*",'Dir BA - OGV2'!G23="*"),"*",'Dir BA - OGV2'!G23+'Dir BA - OGV1'!G23+'Dir BA - Car &amp; LGV'!G23)</f>
        <v>*</v>
      </c>
      <c r="H23" s="16">
        <f>IF(OR('Dir BA - Car &amp; LGV'!H23="*",'Dir BA - OGV1'!H23="*",'Dir BA - OGV2'!H23="*"),"*",'Dir BA - OGV2'!H23+'Dir BA - OGV1'!H23+'Dir BA - Car &amp; LGV'!H23)</f>
        <v>202</v>
      </c>
      <c r="I23" s="16" t="str">
        <f>IF(OR('Dir BA - Car &amp; LGV'!I23="*",'Dir BA - OGV1'!I23="*",'Dir BA - OGV2'!I23="*"),"*",'Dir BA - OGV2'!I23+'Dir BA - OGV1'!I23+'Dir BA - Car &amp; LGV'!I23)</f>
        <v>*</v>
      </c>
      <c r="J23" s="16">
        <f>IF(OR('Dir BA - Car &amp; LGV'!J23="*",'Dir BA - OGV1'!J23="*",'Dir BA - OGV2'!J23="*"),"*",'Dir BA - OGV2'!J23+'Dir BA - OGV1'!J23+'Dir BA - Car &amp; LGV'!J23)</f>
        <v>277</v>
      </c>
      <c r="K23" s="16">
        <f>IF(OR('Dir BA - Car &amp; LGV'!K23="*",'Dir BA - OGV1'!K23="*",'Dir BA - OGV2'!K23="*"),"*",'Dir BA - OGV2'!K23+'Dir BA - OGV1'!K23+'Dir BA - Car &amp; LGV'!K23)</f>
        <v>252</v>
      </c>
      <c r="L23" s="16" t="str">
        <f>IF(OR('Dir BA - Car &amp; LGV'!L23="*",'Dir BA - OGV1'!L23="*",'Dir BA - OGV2'!L23="*"),"*",'Dir BA - OGV2'!L23+'Dir BA - OGV1'!L23+'Dir BA - Car &amp; LGV'!L23)</f>
        <v>*</v>
      </c>
      <c r="M23" s="16" t="str">
        <f>IF(OR('Dir BA - Car &amp; LGV'!M23="*",'Dir BA - OGV1'!M23="*",'Dir BA - OGV2'!M23="*"),"*",'Dir BA - OGV2'!M23+'Dir BA - OGV1'!M23+'Dir BA - Car &amp; LGV'!M23)</f>
        <v>*</v>
      </c>
      <c r="N23" s="16" t="str">
        <f>IF(OR('Dir BA - Car &amp; LGV'!N23="*",'Dir BA - OGV1'!N23="*",'Dir BA - OGV2'!N23="*"),"*",'Dir BA - OGV2'!N23+'Dir BA - OGV1'!N23+'Dir BA - Car &amp; LGV'!N23)</f>
        <v>*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267</v>
      </c>
      <c r="X23" s="222">
        <f>IF(OR('Dir BA - Car &amp; LGV'!X23="*",'Dir BA - OGV1'!X23="*",'Dir BA - OGV2'!X23="*"),"*",'Dir BA - OGV2'!X23+'Dir BA - OGV1'!X23+'Dir BA - Car &amp; LGV'!X23)</f>
        <v>290.75</v>
      </c>
      <c r="Y23" s="155">
        <f>IF(OR('Dir BA - Car &amp; LGV'!Y23="*",'Dir BA - OGV1'!Y23="*",'Dir BA - OGV2'!Y23="*"),"*",'Dir BA - OGV2'!Y23+'Dir BA - OGV1'!Y23+'Dir BA - Car &amp; LGV'!Y23)</f>
        <v>273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>
        <f>IF(OR('Dir BA - Car &amp; LGV'!E24="*",'Dir BA - OGV1'!E24="*",'Dir BA - OGV2'!E24="*"),"*",'Dir BA - OGV2'!E24+'Dir BA - OGV1'!E24+'Dir BA - Car &amp; LGV'!E24)</f>
        <v>294</v>
      </c>
      <c r="F24" s="16">
        <f>IF(OR('Dir BA - Car &amp; LGV'!F24="*",'Dir BA - OGV1'!F24="*",'Dir BA - OGV2'!F24="*"),"*",'Dir BA - OGV2'!F24+'Dir BA - OGV1'!F24+'Dir BA - Car &amp; LGV'!F24)</f>
        <v>294</v>
      </c>
      <c r="G24" s="16" t="str">
        <f>IF(OR('Dir BA - Car &amp; LGV'!G24="*",'Dir BA - OGV1'!G24="*",'Dir BA - OGV2'!G24="*"),"*",'Dir BA - OGV2'!G24+'Dir BA - OGV1'!G24+'Dir BA - Car &amp; LGV'!G24)</f>
        <v>*</v>
      </c>
      <c r="H24" s="16">
        <f>IF(OR('Dir BA - Car &amp; LGV'!H24="*",'Dir BA - OGV1'!H24="*",'Dir BA - OGV2'!H24="*"),"*",'Dir BA - OGV2'!H24+'Dir BA - OGV1'!H24+'Dir BA - Car &amp; LGV'!H24)</f>
        <v>39</v>
      </c>
      <c r="I24" s="16">
        <f>IF(OR('Dir BA - Car &amp; LGV'!I24="*",'Dir BA - OGV1'!I24="*",'Dir BA - OGV2'!I24="*"),"*",'Dir BA - OGV2'!I24+'Dir BA - OGV1'!I24+'Dir BA - Car &amp; LGV'!I24)</f>
        <v>17</v>
      </c>
      <c r="J24" s="16">
        <f>IF(OR('Dir BA - Car &amp; LGV'!J24="*",'Dir BA - OGV1'!J24="*",'Dir BA - OGV2'!J24="*"),"*",'Dir BA - OGV2'!J24+'Dir BA - OGV1'!J24+'Dir BA - Car &amp; LGV'!J24)</f>
        <v>276</v>
      </c>
      <c r="K24" s="16">
        <f>IF(OR('Dir BA - Car &amp; LGV'!K24="*",'Dir BA - OGV1'!K24="*",'Dir BA - OGV2'!K24="*"),"*",'Dir BA - OGV2'!K24+'Dir BA - OGV1'!K24+'Dir BA - Car &amp; LGV'!K24)</f>
        <v>288</v>
      </c>
      <c r="L24" s="16" t="str">
        <f>IF(OR('Dir BA - Car &amp; LGV'!L24="*",'Dir BA - OGV1'!L24="*",'Dir BA - OGV2'!L24="*"),"*",'Dir BA - OGV2'!L24+'Dir BA - OGV1'!L24+'Dir BA - Car &amp; LGV'!L24)</f>
        <v>*</v>
      </c>
      <c r="M24" s="16" t="str">
        <f>IF(OR('Dir BA - Car &amp; LGV'!M24="*",'Dir BA - OGV1'!M24="*",'Dir BA - OGV2'!M24="*"),"*",'Dir BA - OGV2'!M24+'Dir BA - OGV1'!M24+'Dir BA - Car &amp; LGV'!M24)</f>
        <v>*</v>
      </c>
      <c r="N24" s="16" t="str">
        <f>IF(OR('Dir BA - Car &amp; LGV'!N24="*",'Dir BA - OGV1'!N24="*",'Dir BA - OGV2'!N24="*"),"*",'Dir BA - OGV2'!N24+'Dir BA - OGV1'!N24+'Dir BA - Car &amp; LGV'!N24)</f>
        <v>*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286</v>
      </c>
      <c r="X24" s="222">
        <f>IF(OR('Dir BA - Car &amp; LGV'!X24="*",'Dir BA - OGV1'!X24="*",'Dir BA - OGV2'!X24="*"),"*",'Dir BA - OGV2'!X24+'Dir BA - OGV1'!X24+'Dir BA - Car &amp; LGV'!X24)</f>
        <v>233.8</v>
      </c>
      <c r="Y24" s="155">
        <f>IF(OR('Dir BA - Car &amp; LGV'!Y24="*",'Dir BA - OGV1'!Y24="*",'Dir BA - OGV2'!Y24="*"),"*",'Dir BA - OGV2'!Y24+'Dir BA - OGV1'!Y24+'Dir BA - Car &amp; LGV'!Y24)</f>
        <v>201.33333333333334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>
        <f>IF(OR('Dir BA - Car &amp; LGV'!E25="*",'Dir BA - OGV1'!E25="*",'Dir BA - OGV2'!E25="*"),"*",'Dir BA - OGV2'!E25+'Dir BA - OGV1'!E25+'Dir BA - Car &amp; LGV'!E25)</f>
        <v>413</v>
      </c>
      <c r="F25" s="199">
        <f>IF(OR('Dir BA - Car &amp; LGV'!F25="*",'Dir BA - OGV1'!F25="*",'Dir BA - OGV2'!F25="*"),"*",'Dir BA - OGV2'!F25+'Dir BA - OGV1'!F25+'Dir BA - Car &amp; LGV'!F25)</f>
        <v>374</v>
      </c>
      <c r="G25" s="199" t="str">
        <f>IF(OR('Dir BA - Car &amp; LGV'!G25="*",'Dir BA - OGV1'!G25="*",'Dir BA - OGV2'!G25="*"),"*",'Dir BA - OGV2'!G25+'Dir BA - OGV1'!G25+'Dir BA - Car &amp; LGV'!G25)</f>
        <v>*</v>
      </c>
      <c r="H25" s="199" t="str">
        <f>IF(OR('Dir BA - Car &amp; LGV'!H25="*",'Dir BA - OGV1'!H25="*",'Dir BA - OGV2'!H25="*"),"*",'Dir BA - OGV2'!H25+'Dir BA - OGV1'!H25+'Dir BA - Car &amp; LGV'!H25)</f>
        <v>*</v>
      </c>
      <c r="I25" s="199">
        <f>IF(OR('Dir BA - Car &amp; LGV'!I25="*",'Dir BA - OGV1'!I25="*",'Dir BA - OGV2'!I25="*"),"*",'Dir BA - OGV2'!I25+'Dir BA - OGV1'!I25+'Dir BA - Car &amp; LGV'!I25)</f>
        <v>344</v>
      </c>
      <c r="J25" s="199">
        <f>IF(OR('Dir BA - Car &amp; LGV'!J25="*",'Dir BA - OGV1'!J25="*",'Dir BA - OGV2'!J25="*"),"*",'Dir BA - OGV2'!J25+'Dir BA - OGV1'!J25+'Dir BA - Car &amp; LGV'!J25)</f>
        <v>225</v>
      </c>
      <c r="K25" s="199">
        <f>IF(OR('Dir BA - Car &amp; LGV'!K25="*",'Dir BA - OGV1'!K25="*",'Dir BA - OGV2'!K25="*"),"*",'Dir BA - OGV2'!K25+'Dir BA - OGV1'!K25+'Dir BA - Car &amp; LGV'!K25)</f>
        <v>310</v>
      </c>
      <c r="L25" s="199" t="str">
        <f>IF(OR('Dir BA - Car &amp; LGV'!L25="*",'Dir BA - OGV1'!L25="*",'Dir BA - OGV2'!L25="*"),"*",'Dir BA - OGV2'!L25+'Dir BA - OGV1'!L25+'Dir BA - Car &amp; LGV'!L25)</f>
        <v>*</v>
      </c>
      <c r="M25" s="199" t="str">
        <f>IF(OR('Dir BA - Car &amp; LGV'!M25="*",'Dir BA - OGV1'!M25="*",'Dir BA - OGV2'!M25="*"),"*",'Dir BA - OGV2'!M25+'Dir BA - OGV1'!M25+'Dir BA - Car &amp; LGV'!M25)</f>
        <v>*</v>
      </c>
      <c r="N25" s="199" t="str">
        <f>IF(OR('Dir BA - Car &amp; LGV'!N25="*",'Dir BA - OGV1'!N25="*",'Dir BA - OGV2'!N25="*"),"*",'Dir BA - OGV2'!N25+'Dir BA - OGV1'!N25+'Dir BA - Car &amp; LGV'!N25)</f>
        <v>*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316</v>
      </c>
      <c r="X25" s="224">
        <f>IF(OR('Dir BA - Car &amp; LGV'!X25="*",'Dir BA - OGV1'!X25="*",'Dir BA - OGV2'!X25="*"),"*",'Dir BA - OGV2'!X25+'Dir BA - OGV1'!X25+'Dir BA - Car &amp; LGV'!X25)</f>
        <v>333.20000000000005</v>
      </c>
      <c r="Y25" s="216">
        <f>IF(OR('Dir BA - Car &amp; LGV'!Y25="*",'Dir BA - OGV1'!Y25="*",'Dir BA - OGV2'!Y25="*"),"*",'Dir BA - OGV2'!Y25+'Dir BA - OGV1'!Y25+'Dir BA - Car &amp; LGV'!Y25)</f>
        <v>333.20000000000005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>
        <f>IF(OR('Dir BA - Car &amp; LGV'!E26="*",'Dir BA - OGV1'!E26="*",'Dir BA - OGV2'!E26="*"),"*",'Dir BA - OGV2'!E26+'Dir BA - OGV1'!E26+'Dir BA - Car &amp; LGV'!E26)</f>
        <v>446</v>
      </c>
      <c r="F26" s="198">
        <f>IF(OR('Dir BA - Car &amp; LGV'!F26="*",'Dir BA - OGV1'!F26="*",'Dir BA - OGV2'!F26="*"),"*",'Dir BA - OGV2'!F26+'Dir BA - OGV1'!F26+'Dir BA - Car &amp; LGV'!F26)</f>
        <v>431</v>
      </c>
      <c r="G26" s="198" t="str">
        <f>IF(OR('Dir BA - Car &amp; LGV'!G26="*",'Dir BA - OGV1'!G26="*",'Dir BA - OGV2'!G26="*"),"*",'Dir BA - OGV2'!G26+'Dir BA - OGV1'!G26+'Dir BA - Car &amp; LGV'!G26)</f>
        <v>*</v>
      </c>
      <c r="H26" s="198">
        <f>IF(OR('Dir BA - Car &amp; LGV'!H26="*",'Dir BA - OGV1'!H26="*",'Dir BA - OGV2'!H26="*"),"*",'Dir BA - OGV2'!H26+'Dir BA - OGV1'!H26+'Dir BA - Car &amp; LGV'!H26)</f>
        <v>213</v>
      </c>
      <c r="I26" s="198">
        <f>IF(OR('Dir BA - Car &amp; LGV'!I26="*",'Dir BA - OGV1'!I26="*",'Dir BA - OGV2'!I26="*"),"*",'Dir BA - OGV2'!I26+'Dir BA - OGV1'!I26+'Dir BA - Car &amp; LGV'!I26)</f>
        <v>386</v>
      </c>
      <c r="J26" s="198" t="str">
        <f>IF(OR('Dir BA - Car &amp; LGV'!J26="*",'Dir BA - OGV1'!J26="*",'Dir BA - OGV2'!J26="*"),"*",'Dir BA - OGV2'!J26+'Dir BA - OGV1'!J26+'Dir BA - Car &amp; LGV'!J26)</f>
        <v>*</v>
      </c>
      <c r="K26" s="198">
        <f>IF(OR('Dir BA - Car &amp; LGV'!K26="*",'Dir BA - OGV1'!K26="*",'Dir BA - OGV2'!K26="*"),"*",'Dir BA - OGV2'!K26+'Dir BA - OGV1'!K26+'Dir BA - Car &amp; LGV'!K26)</f>
        <v>374</v>
      </c>
      <c r="L26" s="198" t="str">
        <f>IF(OR('Dir BA - Car &amp; LGV'!L26="*",'Dir BA - OGV1'!L26="*",'Dir BA - OGV2'!L26="*"),"*",'Dir BA - OGV2'!L26+'Dir BA - OGV1'!L26+'Dir BA - Car &amp; LGV'!L26)</f>
        <v>*</v>
      </c>
      <c r="M26" s="198" t="str">
        <f>IF(OR('Dir BA - Car &amp; LGV'!M26="*",'Dir BA - OGV1'!M26="*",'Dir BA - OGV2'!M26="*"),"*",'Dir BA - OGV2'!M26+'Dir BA - OGV1'!M26+'Dir BA - Car &amp; LGV'!M26)</f>
        <v>*</v>
      </c>
      <c r="N26" s="198" t="str">
        <f>IF(OR('Dir BA - Car &amp; LGV'!N26="*",'Dir BA - OGV1'!N26="*",'Dir BA - OGV2'!N26="*"),"*",'Dir BA - OGV2'!N26+'Dir BA - OGV1'!N26+'Dir BA - Car &amp; LGV'!N26)</f>
        <v>*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410</v>
      </c>
      <c r="X26" s="221">
        <f>IF(OR('Dir BA - Car &amp; LGV'!X26="*",'Dir BA - OGV1'!X26="*",'Dir BA - OGV2'!X26="*"),"*",'Dir BA - OGV2'!X26+'Dir BA - OGV1'!X26+'Dir BA - Car &amp; LGV'!X26)</f>
        <v>409.25</v>
      </c>
      <c r="Y26" s="215">
        <f>IF(OR('Dir BA - Car &amp; LGV'!Y26="*",'Dir BA - OGV1'!Y26="*",'Dir BA - OGV2'!Y26="*"),"*",'Dir BA - OGV2'!Y26+'Dir BA - OGV1'!Y26+'Dir BA - Car &amp; LGV'!Y26)</f>
        <v>370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 t="str">
        <f>IF(OR('Dir BA - Car &amp; LGV'!E27="*",'Dir BA - OGV1'!E27="*",'Dir BA - OGV2'!E27="*"),"*",'Dir BA - OGV2'!E27+'Dir BA - OGV1'!E27+'Dir BA - Car &amp; LGV'!E27)</f>
        <v>*</v>
      </c>
      <c r="F27" s="16">
        <f>IF(OR('Dir BA - Car &amp; LGV'!F27="*",'Dir BA - OGV1'!F27="*",'Dir BA - OGV2'!F27="*"),"*",'Dir BA - OGV2'!F27+'Dir BA - OGV1'!F27+'Dir BA - Car &amp; LGV'!F27)</f>
        <v>453</v>
      </c>
      <c r="G27" s="16" t="str">
        <f>IF(OR('Dir BA - Car &amp; LGV'!G27="*",'Dir BA - OGV1'!G27="*",'Dir BA - OGV2'!G27="*"),"*",'Dir BA - OGV2'!G27+'Dir BA - OGV1'!G27+'Dir BA - Car &amp; LGV'!G27)</f>
        <v>*</v>
      </c>
      <c r="H27" s="16" t="str">
        <f>IF(OR('Dir BA - Car &amp; LGV'!H27="*",'Dir BA - OGV1'!H27="*",'Dir BA - OGV2'!H27="*"),"*",'Dir BA - OGV2'!H27+'Dir BA - OGV1'!H27+'Dir BA - Car &amp; LGV'!H27)</f>
        <v>*</v>
      </c>
      <c r="I27" s="16">
        <f>IF(OR('Dir BA - Car &amp; LGV'!I27="*",'Dir BA - OGV1'!I27="*",'Dir BA - OGV2'!I27="*"),"*",'Dir BA - OGV2'!I27+'Dir BA - OGV1'!I27+'Dir BA - Car &amp; LGV'!I27)</f>
        <v>454</v>
      </c>
      <c r="J27" s="16" t="str">
        <f>IF(OR('Dir BA - Car &amp; LGV'!J27="*",'Dir BA - OGV1'!J27="*",'Dir BA - OGV2'!J27="*"),"*",'Dir BA - OGV2'!J27+'Dir BA - OGV1'!J27+'Dir BA - Car &amp; LGV'!J27)</f>
        <v>*</v>
      </c>
      <c r="K27" s="16">
        <f>IF(OR('Dir BA - Car &amp; LGV'!K27="*",'Dir BA - OGV1'!K27="*",'Dir BA - OGV2'!K27="*"),"*",'Dir BA - OGV2'!K27+'Dir BA - OGV1'!K27+'Dir BA - Car &amp; LGV'!K27)</f>
        <v>431</v>
      </c>
      <c r="L27" s="16" t="str">
        <f>IF(OR('Dir BA - Car &amp; LGV'!L27="*",'Dir BA - OGV1'!L27="*",'Dir BA - OGV2'!L27="*"),"*",'Dir BA - OGV2'!L27+'Dir BA - OGV1'!L27+'Dir BA - Car &amp; LGV'!L27)</f>
        <v>*</v>
      </c>
      <c r="M27" s="16" t="str">
        <f>IF(OR('Dir BA - Car &amp; LGV'!M27="*",'Dir BA - OGV1'!M27="*",'Dir BA - OGV2'!M27="*"),"*",'Dir BA - OGV2'!M27+'Dir BA - OGV1'!M27+'Dir BA - Car &amp; LGV'!M27)</f>
        <v>*</v>
      </c>
      <c r="N27" s="16" t="str">
        <f>IF(OR('Dir BA - Car &amp; LGV'!N27="*",'Dir BA - OGV1'!N27="*",'Dir BA - OGV2'!N27="*"),"*",'Dir BA - OGV2'!N27+'Dir BA - OGV1'!N27+'Dir BA - Car &amp; LGV'!N27)</f>
        <v>*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431</v>
      </c>
      <c r="X27" s="222">
        <f>IF(OR('Dir BA - Car &amp; LGV'!X27="*",'Dir BA - OGV1'!X27="*",'Dir BA - OGV2'!X27="*"),"*",'Dir BA - OGV2'!X27+'Dir BA - OGV1'!X27+'Dir BA - Car &amp; LGV'!X27)</f>
        <v>446</v>
      </c>
      <c r="Y27" s="155">
        <f>IF(OR('Dir BA - Car &amp; LGV'!Y27="*",'Dir BA - OGV1'!Y27="*",'Dir BA - OGV2'!Y27="*"),"*",'Dir BA - OGV2'!Y27+'Dir BA - OGV1'!Y27+'Dir BA - Car &amp; LGV'!Y27)</f>
        <v>446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 t="str">
        <f>IF(OR('Dir BA - Car &amp; LGV'!E28="*",'Dir BA - OGV1'!E28="*",'Dir BA - OGV2'!E28="*"),"*",'Dir BA - OGV2'!E28+'Dir BA - OGV1'!E28+'Dir BA - Car &amp; LGV'!E28)</f>
        <v>*</v>
      </c>
      <c r="F28" s="199">
        <f>IF(OR('Dir BA - Car &amp; LGV'!F28="*",'Dir BA - OGV1'!F28="*",'Dir BA - OGV2'!F28="*"),"*",'Dir BA - OGV2'!F28+'Dir BA - OGV1'!F28+'Dir BA - Car &amp; LGV'!F28)</f>
        <v>324</v>
      </c>
      <c r="G28" s="199" t="str">
        <f>IF(OR('Dir BA - Car &amp; LGV'!G28="*",'Dir BA - OGV1'!G28="*",'Dir BA - OGV2'!G28="*"),"*",'Dir BA - OGV2'!G28+'Dir BA - OGV1'!G28+'Dir BA - Car &amp; LGV'!G28)</f>
        <v>*</v>
      </c>
      <c r="H28" s="199" t="str">
        <f>IF(OR('Dir BA - Car &amp; LGV'!H28="*",'Dir BA - OGV1'!H28="*",'Dir BA - OGV2'!H28="*"),"*",'Dir BA - OGV2'!H28+'Dir BA - OGV1'!H28+'Dir BA - Car &amp; LGV'!H28)</f>
        <v>*</v>
      </c>
      <c r="I28" s="199">
        <f>IF(OR('Dir BA - Car &amp; LGV'!I28="*",'Dir BA - OGV1'!I28="*",'Dir BA - OGV2'!I28="*"),"*",'Dir BA - OGV2'!I28+'Dir BA - OGV1'!I28+'Dir BA - Car &amp; LGV'!I28)</f>
        <v>355</v>
      </c>
      <c r="J28" s="199">
        <f>IF(OR('Dir BA - Car &amp; LGV'!J28="*",'Dir BA - OGV1'!J28="*",'Dir BA - OGV2'!J28="*"),"*",'Dir BA - OGV2'!J28+'Dir BA - OGV1'!J28+'Dir BA - Car &amp; LGV'!J28)</f>
        <v>341</v>
      </c>
      <c r="K28" s="199">
        <f>IF(OR('Dir BA - Car &amp; LGV'!K28="*",'Dir BA - OGV1'!K28="*",'Dir BA - OGV2'!K28="*"),"*",'Dir BA - OGV2'!K28+'Dir BA - OGV1'!K28+'Dir BA - Car &amp; LGV'!K28)</f>
        <v>340</v>
      </c>
      <c r="L28" s="199" t="str">
        <f>IF(OR('Dir BA - Car &amp; LGV'!L28="*",'Dir BA - OGV1'!L28="*",'Dir BA - OGV2'!L28="*"),"*",'Dir BA - OGV2'!L28+'Dir BA - OGV1'!L28+'Dir BA - Car &amp; LGV'!L28)</f>
        <v>*</v>
      </c>
      <c r="M28" s="199" t="str">
        <f>IF(OR('Dir BA - Car &amp; LGV'!M28="*",'Dir BA - OGV1'!M28="*",'Dir BA - OGV2'!M28="*"),"*",'Dir BA - OGV2'!M28+'Dir BA - OGV1'!M28+'Dir BA - Car &amp; LGV'!M28)</f>
        <v>*</v>
      </c>
      <c r="N28" s="199" t="str">
        <f>IF(OR('Dir BA - Car &amp; LGV'!N28="*",'Dir BA - OGV1'!N28="*",'Dir BA - OGV2'!N28="*"),"*",'Dir BA - OGV2'!N28+'Dir BA - OGV1'!N28+'Dir BA - Car &amp; LGV'!N28)</f>
        <v>*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340.5</v>
      </c>
      <c r="X28" s="224">
        <f>IF(OR('Dir BA - Car &amp; LGV'!X28="*",'Dir BA - OGV1'!X28="*",'Dir BA - OGV2'!X28="*"),"*",'Dir BA - OGV2'!X28+'Dir BA - OGV1'!X28+'Dir BA - Car &amp; LGV'!X28)</f>
        <v>340</v>
      </c>
      <c r="Y28" s="216">
        <f>IF(OR('Dir BA - Car &amp; LGV'!Y28="*",'Dir BA - OGV1'!Y28="*",'Dir BA - OGV2'!Y28="*"),"*",'Dir BA - OGV2'!Y28+'Dir BA - OGV1'!Y28+'Dir BA - Car &amp; LGV'!Y28)</f>
        <v>340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 t="str">
        <f>IF(OR('Dir BA - Car &amp; LGV'!E29="*",'Dir BA - OGV1'!E29="*",'Dir BA - OGV2'!E29="*"),"*",'Dir BA - OGV2'!E29+'Dir BA - OGV1'!E29+'Dir BA - Car &amp; LGV'!E29)</f>
        <v>*</v>
      </c>
      <c r="F29" s="146">
        <f>IF(OR('Dir BA - Car &amp; LGV'!F29="*",'Dir BA - OGV1'!F29="*",'Dir BA - OGV2'!F29="*"),"*",'Dir BA - OGV2'!F29+'Dir BA - OGV1'!F29+'Dir BA - Car &amp; LGV'!F29)</f>
        <v>286</v>
      </c>
      <c r="G29" s="146" t="str">
        <f>IF(OR('Dir BA - Car &amp; LGV'!G29="*",'Dir BA - OGV1'!G29="*",'Dir BA - OGV2'!G29="*"),"*",'Dir BA - OGV2'!G29+'Dir BA - OGV1'!G29+'Dir BA - Car &amp; LGV'!G29)</f>
        <v>*</v>
      </c>
      <c r="H29" s="146">
        <f>IF(OR('Dir BA - Car &amp; LGV'!H29="*",'Dir BA - OGV1'!H29="*",'Dir BA - OGV2'!H29="*"),"*",'Dir BA - OGV2'!H29+'Dir BA - OGV1'!H29+'Dir BA - Car &amp; LGV'!H29)</f>
        <v>184</v>
      </c>
      <c r="I29" s="146">
        <f>IF(OR('Dir BA - Car &amp; LGV'!I29="*",'Dir BA - OGV1'!I29="*",'Dir BA - OGV2'!I29="*"),"*",'Dir BA - OGV2'!I29+'Dir BA - OGV1'!I29+'Dir BA - Car &amp; LGV'!I29)</f>
        <v>195</v>
      </c>
      <c r="J29" s="146">
        <f>IF(OR('Dir BA - Car &amp; LGV'!J29="*",'Dir BA - OGV1'!J29="*",'Dir BA - OGV2'!J29="*"),"*",'Dir BA - OGV2'!J29+'Dir BA - OGV1'!J29+'Dir BA - Car &amp; LGV'!J29)</f>
        <v>237</v>
      </c>
      <c r="K29" s="146">
        <f>IF(OR('Dir BA - Car &amp; LGV'!K29="*",'Dir BA - OGV1'!K29="*",'Dir BA - OGV2'!K29="*"),"*",'Dir BA - OGV2'!K29+'Dir BA - OGV1'!K29+'Dir BA - Car &amp; LGV'!K29)</f>
        <v>248</v>
      </c>
      <c r="L29" s="146" t="str">
        <f>IF(OR('Dir BA - Car &amp; LGV'!L29="*",'Dir BA - OGV1'!L29="*",'Dir BA - OGV2'!L29="*"),"*",'Dir BA - OGV2'!L29+'Dir BA - OGV1'!L29+'Dir BA - Car &amp; LGV'!L29)</f>
        <v>*</v>
      </c>
      <c r="M29" s="146" t="str">
        <f>IF(OR('Dir BA - Car &amp; LGV'!M29="*",'Dir BA - OGV1'!M29="*",'Dir BA - OGV2'!M29="*"),"*",'Dir BA - OGV2'!M29+'Dir BA - OGV1'!M29+'Dir BA - Car &amp; LGV'!M29)</f>
        <v>*</v>
      </c>
      <c r="N29" s="146" t="str">
        <f>IF(OR('Dir BA - Car &amp; LGV'!N29="*",'Dir BA - OGV1'!N29="*",'Dir BA - OGV2'!N29="*"),"*",'Dir BA - OGV2'!N29+'Dir BA - OGV1'!N29+'Dir BA - Car &amp; LGV'!N29)</f>
        <v>*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242.5</v>
      </c>
      <c r="X29" s="148">
        <f>IF(OR('Dir BA - Car &amp; LGV'!X29="*",'Dir BA - OGV1'!X29="*",'Dir BA - OGV2'!X29="*"),"*",'Dir BA - OGV2'!X29+'Dir BA - OGV1'!X29+'Dir BA - Car &amp; LGV'!X29)</f>
        <v>241.5</v>
      </c>
      <c r="Y29" s="197">
        <f>IF(OR('Dir BA - Car &amp; LGV'!Y29="*",'Dir BA - OGV1'!Y29="*",'Dir BA - OGV2'!Y29="*"),"*",'Dir BA - OGV2'!Y29+'Dir BA - OGV1'!Y29+'Dir BA - Car &amp; LGV'!Y29)</f>
        <v>230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>
        <f>IF(OR('Dir BA - Car &amp; LGV'!D30="*",'Dir BA - OGV1'!D30="*",'Dir BA - OGV2'!D30="*"),"*",'Dir BA - OGV2'!D30+'Dir BA - OGV1'!D30+'Dir BA - Car &amp; LGV'!D30)</f>
        <v>195</v>
      </c>
      <c r="E30" s="16">
        <f>IF(OR('Dir BA - Car &amp; LGV'!E30="*",'Dir BA - OGV1'!E30="*",'Dir BA - OGV2'!E30="*"),"*",'Dir BA - OGV2'!E30+'Dir BA - OGV1'!E30+'Dir BA - Car &amp; LGV'!E30)</f>
        <v>247</v>
      </c>
      <c r="F30" s="16">
        <f>IF(OR('Dir BA - Car &amp; LGV'!F30="*",'Dir BA - OGV1'!F30="*",'Dir BA - OGV2'!F30="*"),"*",'Dir BA - OGV2'!F30+'Dir BA - OGV1'!F30+'Dir BA - Car &amp; LGV'!F30)</f>
        <v>197</v>
      </c>
      <c r="G30" s="16" t="str">
        <f>IF(OR('Dir BA - Car &amp; LGV'!G30="*",'Dir BA - OGV1'!G30="*",'Dir BA - OGV2'!G30="*"),"*",'Dir BA - OGV2'!G30+'Dir BA - OGV1'!G30+'Dir BA - Car &amp; LGV'!G30)</f>
        <v>*</v>
      </c>
      <c r="H30" s="16">
        <f>IF(OR('Dir BA - Car &amp; LGV'!H30="*",'Dir BA - OGV1'!H30="*",'Dir BA - OGV2'!H30="*"),"*",'Dir BA - OGV2'!H30+'Dir BA - OGV1'!H30+'Dir BA - Car &amp; LGV'!H30)</f>
        <v>163</v>
      </c>
      <c r="I30" s="16">
        <f>IF(OR('Dir BA - Car &amp; LGV'!I30="*",'Dir BA - OGV1'!I30="*",'Dir BA - OGV2'!I30="*"),"*",'Dir BA - OGV2'!I30+'Dir BA - OGV1'!I30+'Dir BA - Car &amp; LGV'!I30)</f>
        <v>157</v>
      </c>
      <c r="J30" s="16">
        <f>IF(OR('Dir BA - Car &amp; LGV'!J30="*",'Dir BA - OGV1'!J30="*",'Dir BA - OGV2'!J30="*"),"*",'Dir BA - OGV2'!J30+'Dir BA - OGV1'!J30+'Dir BA - Car &amp; LGV'!J30)</f>
        <v>166</v>
      </c>
      <c r="K30" s="16" t="str">
        <f>IF(OR('Dir BA - Car &amp; LGV'!K30="*",'Dir BA - OGV1'!K30="*",'Dir BA - OGV2'!K30="*"),"*",'Dir BA - OGV2'!K30+'Dir BA - OGV1'!K30+'Dir BA - Car &amp; LGV'!K30)</f>
        <v>*</v>
      </c>
      <c r="L30" s="16" t="str">
        <f>IF(OR('Dir BA - Car &amp; LGV'!L30="*",'Dir BA - OGV1'!L30="*",'Dir BA - OGV2'!L30="*"),"*",'Dir BA - OGV2'!L30+'Dir BA - OGV1'!L30+'Dir BA - Car &amp; LGV'!L30)</f>
        <v>*</v>
      </c>
      <c r="M30" s="16" t="str">
        <f>IF(OR('Dir BA - Car &amp; LGV'!M30="*",'Dir BA - OGV1'!M30="*",'Dir BA - OGV2'!M30="*"),"*",'Dir BA - OGV2'!M30+'Dir BA - OGV1'!M30+'Dir BA - Car &amp; LGV'!M30)</f>
        <v>*</v>
      </c>
      <c r="N30" s="16" t="str">
        <f>IF(OR('Dir BA - Car &amp; LGV'!N30="*",'Dir BA - OGV1'!N30="*",'Dir BA - OGV2'!N30="*"),"*",'Dir BA - OGV2'!N30+'Dir BA - OGV1'!N30+'Dir BA - Car &amp; LGV'!N30)</f>
        <v>*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202.66666666666666</v>
      </c>
      <c r="X30" s="154">
        <f>IF(OR('Dir BA - Car &amp; LGV'!X30="*",'Dir BA - OGV1'!X30="*",'Dir BA - OGV2'!X30="*"),"*",'Dir BA - OGV2'!X30+'Dir BA - OGV1'!X30+'Dir BA - Car &amp; LGV'!X30)</f>
        <v>192.4</v>
      </c>
      <c r="Y30" s="155">
        <f>IF(OR('Dir BA - Car &amp; LGV'!Y30="*",'Dir BA - OGV1'!Y30="*",'Dir BA - OGV2'!Y30="*"),"*",'Dir BA - OGV2'!Y30+'Dir BA - OGV1'!Y30+'Dir BA - Car &amp; LGV'!Y30)</f>
        <v>187.5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>
        <f>IF(OR('Dir BA - Car &amp; LGV'!D31="*",'Dir BA - OGV1'!D31="*",'Dir BA - OGV2'!D31="*"),"*",'Dir BA - OGV2'!D31+'Dir BA - OGV1'!D31+'Dir BA - Car &amp; LGV'!D31)</f>
        <v>145</v>
      </c>
      <c r="E31" s="16">
        <f>IF(OR('Dir BA - Car &amp; LGV'!E31="*",'Dir BA - OGV1'!E31="*",'Dir BA - OGV2'!E31="*"),"*",'Dir BA - OGV2'!E31+'Dir BA - OGV1'!E31+'Dir BA - Car &amp; LGV'!E31)</f>
        <v>187</v>
      </c>
      <c r="F31" s="16">
        <f>IF(OR('Dir BA - Car &amp; LGV'!F31="*",'Dir BA - OGV1'!F31="*",'Dir BA - OGV2'!F31="*"),"*",'Dir BA - OGV2'!F31+'Dir BA - OGV1'!F31+'Dir BA - Car &amp; LGV'!F31)</f>
        <v>165</v>
      </c>
      <c r="G31" s="16" t="str">
        <f>IF(OR('Dir BA - Car &amp; LGV'!G31="*",'Dir BA - OGV1'!G31="*",'Dir BA - OGV2'!G31="*"),"*",'Dir BA - OGV2'!G31+'Dir BA - OGV1'!G31+'Dir BA - Car &amp; LGV'!G31)</f>
        <v>*</v>
      </c>
      <c r="H31" s="16">
        <f>IF(OR('Dir BA - Car &amp; LGV'!H31="*",'Dir BA - OGV1'!H31="*",'Dir BA - OGV2'!H31="*"),"*",'Dir BA - OGV2'!H31+'Dir BA - OGV1'!H31+'Dir BA - Car &amp; LGV'!H31)</f>
        <v>139</v>
      </c>
      <c r="I31" s="16">
        <f>IF(OR('Dir BA - Car &amp; LGV'!I31="*",'Dir BA - OGV1'!I31="*",'Dir BA - OGV2'!I31="*"),"*",'Dir BA - OGV2'!I31+'Dir BA - OGV1'!I31+'Dir BA - Car &amp; LGV'!I31)</f>
        <v>133</v>
      </c>
      <c r="J31" s="16">
        <f>IF(OR('Dir BA - Car &amp; LGV'!J31="*",'Dir BA - OGV1'!J31="*",'Dir BA - OGV2'!J31="*"),"*",'Dir BA - OGV2'!J31+'Dir BA - OGV1'!J31+'Dir BA - Car &amp; LGV'!J31)</f>
        <v>142</v>
      </c>
      <c r="K31" s="16" t="str">
        <f>IF(OR('Dir BA - Car &amp; LGV'!K31="*",'Dir BA - OGV1'!K31="*",'Dir BA - OGV2'!K31="*"),"*",'Dir BA - OGV2'!K31+'Dir BA - OGV1'!K31+'Dir BA - Car &amp; LGV'!K31)</f>
        <v>*</v>
      </c>
      <c r="L31" s="16" t="str">
        <f>IF(OR('Dir BA - Car &amp; LGV'!L31="*",'Dir BA - OGV1'!L31="*",'Dir BA - OGV2'!L31="*"),"*",'Dir BA - OGV2'!L31+'Dir BA - OGV1'!L31+'Dir BA - Car &amp; LGV'!L31)</f>
        <v>*</v>
      </c>
      <c r="M31" s="16" t="str">
        <f>IF(OR('Dir BA - Car &amp; LGV'!M31="*",'Dir BA - OGV1'!M31="*",'Dir BA - OGV2'!M31="*"),"*",'Dir BA - OGV2'!M31+'Dir BA - OGV1'!M31+'Dir BA - Car &amp; LGV'!M31)</f>
        <v>*</v>
      </c>
      <c r="N31" s="16" t="str">
        <f>IF(OR('Dir BA - Car &amp; LGV'!N31="*",'Dir BA - OGV1'!N31="*",'Dir BA - OGV2'!N31="*"),"*",'Dir BA - OGV2'!N31+'Dir BA - OGV1'!N31+'Dir BA - Car &amp; LGV'!N31)</f>
        <v>*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158</v>
      </c>
      <c r="X31" s="154">
        <f>IF(OR('Dir BA - Car &amp; LGV'!X31="*",'Dir BA - OGV1'!X31="*",'Dir BA - OGV2'!X31="*"),"*",'Dir BA - OGV2'!X31+'Dir BA - OGV1'!X31+'Dir BA - Car &amp; LGV'!X31)</f>
        <v>154.39999999999998</v>
      </c>
      <c r="Y31" s="155">
        <f>IF(OR('Dir BA - Car &amp; LGV'!Y31="*",'Dir BA - OGV1'!Y31="*",'Dir BA - OGV2'!Y31="*"),"*",'Dir BA - OGV2'!Y31+'Dir BA - OGV1'!Y31+'Dir BA - Car &amp; LGV'!Y31)</f>
        <v>151.83333333333334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>
        <f>IF(OR('Dir BA - Car &amp; LGV'!D32="*",'Dir BA - OGV1'!D32="*",'Dir BA - OGV2'!D32="*"),"*",'Dir BA - OGV2'!D32+'Dir BA - OGV1'!D32+'Dir BA - Car &amp; LGV'!D32)</f>
        <v>156</v>
      </c>
      <c r="E32" s="16">
        <f>IF(OR('Dir BA - Car &amp; LGV'!E32="*",'Dir BA - OGV1'!E32="*",'Dir BA - OGV2'!E32="*"),"*",'Dir BA - OGV2'!E32+'Dir BA - OGV1'!E32+'Dir BA - Car &amp; LGV'!E32)</f>
        <v>157</v>
      </c>
      <c r="F32" s="16">
        <f>IF(OR('Dir BA - Car &amp; LGV'!F32="*",'Dir BA - OGV1'!F32="*",'Dir BA - OGV2'!F32="*"),"*",'Dir BA - OGV2'!F32+'Dir BA - OGV1'!F32+'Dir BA - Car &amp; LGV'!F32)</f>
        <v>212</v>
      </c>
      <c r="G32" s="16">
        <f>IF(OR('Dir BA - Car &amp; LGV'!G32="*",'Dir BA - OGV1'!G32="*",'Dir BA - OGV2'!G32="*"),"*",'Dir BA - OGV2'!G32+'Dir BA - OGV1'!G32+'Dir BA - Car &amp; LGV'!G32)</f>
        <v>152</v>
      </c>
      <c r="H32" s="16">
        <f>IF(OR('Dir BA - Car &amp; LGV'!H32="*",'Dir BA - OGV1'!H32="*",'Dir BA - OGV2'!H32="*"),"*",'Dir BA - OGV2'!H32+'Dir BA - OGV1'!H32+'Dir BA - Car &amp; LGV'!H32)</f>
        <v>130</v>
      </c>
      <c r="I32" s="16">
        <f>IF(OR('Dir BA - Car &amp; LGV'!I32="*",'Dir BA - OGV1'!I32="*",'Dir BA - OGV2'!I32="*"),"*",'Dir BA - OGV2'!I32+'Dir BA - OGV1'!I32+'Dir BA - Car &amp; LGV'!I32)</f>
        <v>108</v>
      </c>
      <c r="J32" s="16">
        <f>IF(OR('Dir BA - Car &amp; LGV'!J32="*",'Dir BA - OGV1'!J32="*",'Dir BA - OGV2'!J32="*"),"*",'Dir BA - OGV2'!J32+'Dir BA - OGV1'!J32+'Dir BA - Car &amp; LGV'!J32)</f>
        <v>150</v>
      </c>
      <c r="K32" s="16" t="str">
        <f>IF(OR('Dir BA - Car &amp; LGV'!K32="*",'Dir BA - OGV1'!K32="*",'Dir BA - OGV2'!K32="*"),"*",'Dir BA - OGV2'!K32+'Dir BA - OGV1'!K32+'Dir BA - Car &amp; LGV'!K32)</f>
        <v>*</v>
      </c>
      <c r="L32" s="16" t="str">
        <f>IF(OR('Dir BA - Car &amp; LGV'!L32="*",'Dir BA - OGV1'!L32="*",'Dir BA - OGV2'!L32="*"),"*",'Dir BA - OGV2'!L32+'Dir BA - OGV1'!L32+'Dir BA - Car &amp; LGV'!L32)</f>
        <v>*</v>
      </c>
      <c r="M32" s="16" t="str">
        <f>IF(OR('Dir BA - Car &amp; LGV'!M32="*",'Dir BA - OGV1'!M32="*",'Dir BA - OGV2'!M32="*"),"*",'Dir BA - OGV2'!M32+'Dir BA - OGV1'!M32+'Dir BA - Car &amp; LGV'!M32)</f>
        <v>*</v>
      </c>
      <c r="N32" s="16" t="str">
        <f>IF(OR('Dir BA - Car &amp; LGV'!N32="*",'Dir BA - OGV1'!N32="*",'Dir BA - OGV2'!N32="*"),"*",'Dir BA - OGV2'!N32+'Dir BA - OGV1'!N32+'Dir BA - Car &amp; LGV'!N32)</f>
        <v>*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154.33333333333334</v>
      </c>
      <c r="X32" s="154">
        <f>IF(OR('Dir BA - Car &amp; LGV'!X32="*",'Dir BA - OGV1'!X32="*",'Dir BA - OGV2'!X32="*"),"*",'Dir BA - OGV2'!X32+'Dir BA - OGV1'!X32+'Dir BA - Car &amp; LGV'!X32)</f>
        <v>156.60000000000002</v>
      </c>
      <c r="Y32" s="155">
        <f>IF(OR('Dir BA - Car &amp; LGV'!Y32="*",'Dir BA - OGV1'!Y32="*",'Dir BA - OGV2'!Y32="*"),"*",'Dir BA - OGV2'!Y32+'Dir BA - OGV1'!Y32+'Dir BA - Car &amp; LGV'!Y32)</f>
        <v>152.14285714285714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>
        <f>IF(OR('Dir BA - Car &amp; LGV'!D33="*",'Dir BA - OGV1'!D33="*",'Dir BA - OGV2'!D33="*"),"*",'Dir BA - OGV2'!D33+'Dir BA - OGV1'!D33+'Dir BA - Car &amp; LGV'!D33)</f>
        <v>94</v>
      </c>
      <c r="E33" s="17">
        <f>IF(OR('Dir BA - Car &amp; LGV'!E33="*",'Dir BA - OGV1'!E33="*",'Dir BA - OGV2'!E33="*"),"*",'Dir BA - OGV2'!E33+'Dir BA - OGV1'!E33+'Dir BA - Car &amp; LGV'!E33)</f>
        <v>120</v>
      </c>
      <c r="F33" s="17">
        <f>IF(OR('Dir BA - Car &amp; LGV'!F33="*",'Dir BA - OGV1'!F33="*",'Dir BA - OGV2'!F33="*"),"*",'Dir BA - OGV2'!F33+'Dir BA - OGV1'!F33+'Dir BA - Car &amp; LGV'!F33)</f>
        <v>110</v>
      </c>
      <c r="G33" s="17">
        <f>IF(OR('Dir BA - Car &amp; LGV'!G33="*",'Dir BA - OGV1'!G33="*",'Dir BA - OGV2'!G33="*"),"*",'Dir BA - OGV2'!G33+'Dir BA - OGV1'!G33+'Dir BA - Car &amp; LGV'!G33)</f>
        <v>121</v>
      </c>
      <c r="H33" s="17">
        <f>IF(OR('Dir BA - Car &amp; LGV'!H33="*",'Dir BA - OGV1'!H33="*",'Dir BA - OGV2'!H33="*"),"*",'Dir BA - OGV2'!H33+'Dir BA - OGV1'!H33+'Dir BA - Car &amp; LGV'!H33)</f>
        <v>91</v>
      </c>
      <c r="I33" s="17">
        <f>IF(OR('Dir BA - Car &amp; LGV'!I33="*",'Dir BA - OGV1'!I33="*",'Dir BA - OGV2'!I33="*"),"*",'Dir BA - OGV2'!I33+'Dir BA - OGV1'!I33+'Dir BA - Car &amp; LGV'!I33)</f>
        <v>86</v>
      </c>
      <c r="J33" s="17">
        <f>IF(OR('Dir BA - Car &amp; LGV'!J33="*",'Dir BA - OGV1'!J33="*",'Dir BA - OGV2'!J33="*"),"*",'Dir BA - OGV2'!J33+'Dir BA - OGV1'!J33+'Dir BA - Car &amp; LGV'!J33)</f>
        <v>90</v>
      </c>
      <c r="K33" s="17" t="str">
        <f>IF(OR('Dir BA - Car &amp; LGV'!K33="*",'Dir BA - OGV1'!K33="*",'Dir BA - OGV2'!K33="*"),"*",'Dir BA - OGV2'!K33+'Dir BA - OGV1'!K33+'Dir BA - Car &amp; LGV'!K33)</f>
        <v>*</v>
      </c>
      <c r="L33" s="17" t="str">
        <f>IF(OR('Dir BA - Car &amp; LGV'!L33="*",'Dir BA - OGV1'!L33="*",'Dir BA - OGV2'!L33="*"),"*",'Dir BA - OGV2'!L33+'Dir BA - OGV1'!L33+'Dir BA - Car &amp; LGV'!L33)</f>
        <v>*</v>
      </c>
      <c r="M33" s="17" t="str">
        <f>IF(OR('Dir BA - Car &amp; LGV'!M33="*",'Dir BA - OGV1'!M33="*",'Dir BA - OGV2'!M33="*"),"*",'Dir BA - OGV2'!M33+'Dir BA - OGV1'!M33+'Dir BA - Car &amp; LGV'!M33)</f>
        <v>*</v>
      </c>
      <c r="N33" s="17" t="str">
        <f>IF(OR('Dir BA - Car &amp; LGV'!N33="*",'Dir BA - OGV1'!N33="*",'Dir BA - OGV2'!N33="*"),"*",'Dir BA - OGV2'!N33+'Dir BA - OGV1'!N33+'Dir BA - Car &amp; LGV'!N33)</f>
        <v>*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101.33333333333334</v>
      </c>
      <c r="X33" s="149">
        <f>IF(OR('Dir BA - Car &amp; LGV'!X33="*",'Dir BA - OGV1'!X33="*",'Dir BA - OGV2'!X33="*"),"*",'Dir BA - OGV2'!X33+'Dir BA - OGV1'!X33+'Dir BA - Car &amp; LGV'!X33)</f>
        <v>100</v>
      </c>
      <c r="Y33" s="156">
        <f>IF(OR('Dir BA - Car &amp; LGV'!Y33="*",'Dir BA - OGV1'!Y33="*",'Dir BA - OGV2'!Y33="*"),"*",'Dir BA - OGV2'!Y33+'Dir BA - OGV1'!Y33+'Dir BA - Car &amp; LGV'!Y33)</f>
        <v>101.71428571428571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2543</v>
      </c>
      <c r="F35" s="8">
        <f t="shared" si="1"/>
        <v>3491</v>
      </c>
      <c r="G35" s="8">
        <f t="shared" si="1"/>
        <v>0</v>
      </c>
      <c r="H35" s="8">
        <f t="shared" si="1"/>
        <v>1121</v>
      </c>
      <c r="I35" s="8">
        <f t="shared" si="1"/>
        <v>1556</v>
      </c>
      <c r="J35" s="8">
        <f t="shared" si="1"/>
        <v>2196</v>
      </c>
      <c r="K35" s="8">
        <f t="shared" si="1"/>
        <v>3020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3123.833333333333</v>
      </c>
      <c r="X35" s="9">
        <f t="shared" si="1"/>
        <v>3171.25</v>
      </c>
      <c r="Y35" s="50">
        <f t="shared" si="1"/>
        <v>2991.5333333333333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340</v>
      </c>
      <c r="E36" s="10">
        <f t="shared" si="2"/>
        <v>3016</v>
      </c>
      <c r="F36" s="10">
        <f t="shared" si="2"/>
        <v>4195</v>
      </c>
      <c r="G36" s="10">
        <f t="shared" si="2"/>
        <v>0</v>
      </c>
      <c r="H36" s="10">
        <f t="shared" si="2"/>
        <v>1634</v>
      </c>
      <c r="I36" s="10">
        <f t="shared" si="2"/>
        <v>2041</v>
      </c>
      <c r="J36" s="10">
        <f t="shared" si="2"/>
        <v>2791</v>
      </c>
      <c r="K36" s="10">
        <f t="shared" si="2"/>
        <v>3308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3769.9999999999995</v>
      </c>
      <c r="X36" s="11">
        <f t="shared" si="2"/>
        <v>3805.8</v>
      </c>
      <c r="Y36" s="51">
        <f t="shared" si="2"/>
        <v>3603.2666666666669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590</v>
      </c>
      <c r="E37" s="10">
        <f t="shared" si="3"/>
        <v>3293</v>
      </c>
      <c r="F37" s="10">
        <f t="shared" si="3"/>
        <v>4517</v>
      </c>
      <c r="G37" s="10">
        <f t="shared" si="3"/>
        <v>273</v>
      </c>
      <c r="H37" s="10">
        <f t="shared" si="3"/>
        <v>1855</v>
      </c>
      <c r="I37" s="10">
        <f t="shared" si="3"/>
        <v>2235</v>
      </c>
      <c r="J37" s="10">
        <f t="shared" si="3"/>
        <v>3031</v>
      </c>
      <c r="K37" s="10">
        <f t="shared" si="3"/>
        <v>3308</v>
      </c>
      <c r="L37" s="10">
        <f t="shared" si="3"/>
        <v>0</v>
      </c>
      <c r="M37" s="10">
        <f t="shared" si="3"/>
        <v>0</v>
      </c>
      <c r="N37" s="10">
        <f t="shared" si="3"/>
        <v>0</v>
      </c>
      <c r="O37" s="10">
        <f t="shared" si="3"/>
        <v>0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4025.6666666666665</v>
      </c>
      <c r="X37" s="11">
        <f t="shared" si="3"/>
        <v>4062.4</v>
      </c>
      <c r="Y37" s="51">
        <f t="shared" si="3"/>
        <v>3857.12380952381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590</v>
      </c>
      <c r="E38" s="10">
        <f t="shared" si="4"/>
        <v>3468</v>
      </c>
      <c r="F38" s="10">
        <f t="shared" si="4"/>
        <v>4736</v>
      </c>
      <c r="G38" s="10">
        <f t="shared" si="4"/>
        <v>273</v>
      </c>
      <c r="H38" s="10">
        <f t="shared" si="4"/>
        <v>2322</v>
      </c>
      <c r="I38" s="10">
        <f t="shared" si="4"/>
        <v>2392</v>
      </c>
      <c r="J38" s="10">
        <f t="shared" si="4"/>
        <v>3223</v>
      </c>
      <c r="K38" s="10">
        <f t="shared" si="4"/>
        <v>3496</v>
      </c>
      <c r="L38" s="10">
        <f t="shared" si="4"/>
        <v>0</v>
      </c>
      <c r="M38" s="10">
        <f t="shared" si="4"/>
        <v>0</v>
      </c>
      <c r="N38" s="10">
        <f t="shared" si="4"/>
        <v>0</v>
      </c>
      <c r="O38" s="10">
        <f t="shared" si="4"/>
        <v>0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4210.6666666666661</v>
      </c>
      <c r="X38" s="11">
        <f t="shared" si="4"/>
        <v>4248.6000000000004</v>
      </c>
      <c r="Y38" s="51">
        <f t="shared" si="4"/>
        <v>4090.12380952381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447</v>
      </c>
      <c r="F39" s="10">
        <f t="shared" si="5"/>
        <v>494</v>
      </c>
      <c r="G39" s="10">
        <f t="shared" si="5"/>
        <v>0</v>
      </c>
      <c r="H39" s="10">
        <f t="shared" si="5"/>
        <v>141</v>
      </c>
      <c r="I39" s="10">
        <f t="shared" si="5"/>
        <v>0</v>
      </c>
      <c r="J39" s="10">
        <f t="shared" si="5"/>
        <v>442</v>
      </c>
      <c r="K39" s="10">
        <f t="shared" si="5"/>
        <v>432</v>
      </c>
      <c r="L39" s="10">
        <f t="shared" si="5"/>
        <v>0</v>
      </c>
      <c r="M39" s="10">
        <f t="shared" si="5"/>
        <v>0</v>
      </c>
      <c r="N39" s="10">
        <f t="shared" si="5"/>
        <v>0</v>
      </c>
      <c r="O39" s="10">
        <f t="shared" si="5"/>
        <v>0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440.33333333333337</v>
      </c>
      <c r="X39" s="11">
        <f t="shared" si="5"/>
        <v>453.75</v>
      </c>
      <c r="Y39" s="51">
        <f t="shared" si="5"/>
        <v>391.2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446</v>
      </c>
      <c r="F40" s="12">
        <f t="shared" si="6"/>
        <v>1208</v>
      </c>
      <c r="G40" s="12">
        <f t="shared" si="6"/>
        <v>0</v>
      </c>
      <c r="H40" s="12">
        <f t="shared" si="6"/>
        <v>213</v>
      </c>
      <c r="I40" s="12">
        <f t="shared" si="6"/>
        <v>1195</v>
      </c>
      <c r="J40" s="12">
        <f t="shared" si="6"/>
        <v>341</v>
      </c>
      <c r="K40" s="12">
        <f t="shared" si="6"/>
        <v>1145</v>
      </c>
      <c r="L40" s="12">
        <f t="shared" si="6"/>
        <v>0</v>
      </c>
      <c r="M40" s="12">
        <f t="shared" si="6"/>
        <v>0</v>
      </c>
      <c r="N40" s="12">
        <f t="shared" si="6"/>
        <v>0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1181.5</v>
      </c>
      <c r="X40" s="13">
        <f t="shared" si="6"/>
        <v>1195.25</v>
      </c>
      <c r="Y40" s="52">
        <f t="shared" si="6"/>
        <v>1156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183</v>
      </c>
      <c r="F42" s="200">
        <f t="shared" si="7"/>
        <v>199</v>
      </c>
      <c r="G42" s="200">
        <f t="shared" si="7"/>
        <v>0</v>
      </c>
      <c r="H42" s="200">
        <f t="shared" si="7"/>
        <v>68</v>
      </c>
      <c r="I42" s="200">
        <f t="shared" si="7"/>
        <v>0</v>
      </c>
      <c r="J42" s="200">
        <f t="shared" si="7"/>
        <v>192</v>
      </c>
      <c r="K42" s="200">
        <f t="shared" si="7"/>
        <v>175</v>
      </c>
      <c r="L42" s="200">
        <f t="shared" si="7"/>
        <v>0</v>
      </c>
      <c r="M42" s="200">
        <f t="shared" si="7"/>
        <v>0</v>
      </c>
      <c r="N42" s="200">
        <f t="shared" si="7"/>
        <v>0</v>
      </c>
      <c r="O42" s="200">
        <f t="shared" si="7"/>
        <v>0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183.33333333333334</v>
      </c>
      <c r="X42" s="209">
        <f t="shared" si="7"/>
        <v>184.25</v>
      </c>
      <c r="Y42" s="212">
        <f t="shared" si="7"/>
        <v>161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413</v>
      </c>
      <c r="F43" s="201">
        <f t="shared" si="8"/>
        <v>374</v>
      </c>
      <c r="G43" s="201">
        <f t="shared" si="8"/>
        <v>0</v>
      </c>
      <c r="H43" s="201">
        <f t="shared" si="8"/>
        <v>217</v>
      </c>
      <c r="I43" s="201">
        <f t="shared" si="8"/>
        <v>344</v>
      </c>
      <c r="J43" s="201">
        <f t="shared" si="8"/>
        <v>277</v>
      </c>
      <c r="K43" s="201">
        <f t="shared" si="8"/>
        <v>310</v>
      </c>
      <c r="L43" s="201">
        <f t="shared" si="8"/>
        <v>0</v>
      </c>
      <c r="M43" s="201">
        <f t="shared" si="8"/>
        <v>0</v>
      </c>
      <c r="N43" s="201">
        <f t="shared" si="8"/>
        <v>0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316</v>
      </c>
      <c r="X43" s="210">
        <f t="shared" si="8"/>
        <v>333.20000000000005</v>
      </c>
      <c r="Y43" s="213">
        <f t="shared" si="8"/>
        <v>333.20000000000005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446</v>
      </c>
      <c r="F44" s="202">
        <f t="shared" si="9"/>
        <v>453</v>
      </c>
      <c r="G44" s="202">
        <f t="shared" si="9"/>
        <v>0</v>
      </c>
      <c r="H44" s="202">
        <f t="shared" si="9"/>
        <v>213</v>
      </c>
      <c r="I44" s="202">
        <f t="shared" si="9"/>
        <v>454</v>
      </c>
      <c r="J44" s="202">
        <f t="shared" si="9"/>
        <v>341</v>
      </c>
      <c r="K44" s="202">
        <f t="shared" si="9"/>
        <v>431</v>
      </c>
      <c r="L44" s="202">
        <f t="shared" si="9"/>
        <v>0</v>
      </c>
      <c r="M44" s="202">
        <f t="shared" si="9"/>
        <v>0</v>
      </c>
      <c r="N44" s="202">
        <f t="shared" si="9"/>
        <v>0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431</v>
      </c>
      <c r="X44" s="211">
        <f t="shared" si="9"/>
        <v>446</v>
      </c>
      <c r="Y44" s="214">
        <f t="shared" si="9"/>
        <v>446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42191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B4465 Easton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Bannerman Road (N)</v>
      </c>
      <c r="C5" s="236"/>
      <c r="D5" s="301" t="s">
        <v>2</v>
      </c>
      <c r="E5" s="235" t="str">
        <f>'Dir BA - Car &amp; LGV'!E5</f>
        <v>Bouverie Street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20</v>
      </c>
      <c r="E9" s="140">
        <v>27</v>
      </c>
      <c r="F9" s="140">
        <v>11</v>
      </c>
      <c r="G9" s="140" t="s">
        <v>107</v>
      </c>
      <c r="H9" s="140">
        <v>3</v>
      </c>
      <c r="I9" s="140">
        <v>2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4</v>
      </c>
      <c r="P9" s="260">
        <f>SUM(D9:O9)</f>
        <v>67</v>
      </c>
      <c r="Q9" s="257">
        <f>P9/SUM($P$9:$P$28)</f>
        <v>2.9776454379805343E-3</v>
      </c>
      <c r="R9" s="174">
        <f>Q9</f>
        <v>2.9776454379805343E-3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103</v>
      </c>
      <c r="E10" s="142">
        <v>130</v>
      </c>
      <c r="F10" s="142">
        <v>284</v>
      </c>
      <c r="G10" s="142">
        <v>206</v>
      </c>
      <c r="H10" s="142">
        <v>6</v>
      </c>
      <c r="I10" s="142">
        <v>4</v>
      </c>
      <c r="J10" s="142">
        <v>5</v>
      </c>
      <c r="K10" s="142">
        <v>3</v>
      </c>
      <c r="L10" s="142" t="s">
        <v>107</v>
      </c>
      <c r="M10" s="142">
        <v>1</v>
      </c>
      <c r="N10" s="142">
        <v>7</v>
      </c>
      <c r="O10" s="261">
        <v>105</v>
      </c>
      <c r="P10" s="261">
        <f t="shared" ref="P10:P28" si="0">SUM(D10:O10)</f>
        <v>854</v>
      </c>
      <c r="Q10" s="258">
        <f t="shared" ref="Q10:Q28" si="1">P10/SUM($P$9:$P$28)</f>
        <v>3.7953868716945914E-2</v>
      </c>
      <c r="R10" s="175">
        <f>Q10+R9</f>
        <v>4.0931514154926449E-2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114</v>
      </c>
      <c r="E11" s="142">
        <v>182</v>
      </c>
      <c r="F11" s="142">
        <v>2673</v>
      </c>
      <c r="G11" s="142">
        <v>1756</v>
      </c>
      <c r="H11" s="142">
        <v>115</v>
      </c>
      <c r="I11" s="142">
        <v>16</v>
      </c>
      <c r="J11" s="142">
        <v>4</v>
      </c>
      <c r="K11" s="142">
        <v>7</v>
      </c>
      <c r="L11" s="142">
        <v>1</v>
      </c>
      <c r="M11" s="142">
        <v>2</v>
      </c>
      <c r="N11" s="142">
        <v>2</v>
      </c>
      <c r="O11" s="261">
        <v>346</v>
      </c>
      <c r="P11" s="261">
        <f t="shared" si="0"/>
        <v>5218</v>
      </c>
      <c r="Q11" s="258">
        <f t="shared" si="1"/>
        <v>0.23190080440869296</v>
      </c>
      <c r="R11" s="175">
        <f t="shared" ref="R11:R28" si="2">Q11+R10</f>
        <v>0.27283231856361939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22</v>
      </c>
      <c r="E12" s="142">
        <v>88</v>
      </c>
      <c r="F12" s="142">
        <v>4677</v>
      </c>
      <c r="G12" s="142">
        <v>3068</v>
      </c>
      <c r="H12" s="142">
        <v>227</v>
      </c>
      <c r="I12" s="142">
        <v>6</v>
      </c>
      <c r="J12" s="142">
        <v>1</v>
      </c>
      <c r="K12" s="142">
        <v>10</v>
      </c>
      <c r="L12" s="142">
        <v>1</v>
      </c>
      <c r="M12" s="142">
        <v>3</v>
      </c>
      <c r="N12" s="142">
        <v>4</v>
      </c>
      <c r="O12" s="261">
        <v>139</v>
      </c>
      <c r="P12" s="261">
        <f t="shared" si="0"/>
        <v>8246</v>
      </c>
      <c r="Q12" s="258">
        <f t="shared" si="1"/>
        <v>0.36647260121772368</v>
      </c>
      <c r="R12" s="175">
        <f t="shared" si="2"/>
        <v>0.63930491978134307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2</v>
      </c>
      <c r="E13" s="142">
        <v>56</v>
      </c>
      <c r="F13" s="142">
        <v>2910</v>
      </c>
      <c r="G13" s="142">
        <v>3132</v>
      </c>
      <c r="H13" s="142">
        <v>154</v>
      </c>
      <c r="I13" s="142">
        <v>2</v>
      </c>
      <c r="J13" s="142" t="s">
        <v>107</v>
      </c>
      <c r="K13" s="142">
        <v>4</v>
      </c>
      <c r="L13" s="142" t="s">
        <v>107</v>
      </c>
      <c r="M13" s="142" t="s">
        <v>107</v>
      </c>
      <c r="N13" s="142" t="s">
        <v>107</v>
      </c>
      <c r="O13" s="261">
        <v>11</v>
      </c>
      <c r="P13" s="261">
        <f t="shared" si="0"/>
        <v>6271</v>
      </c>
      <c r="Q13" s="258">
        <f t="shared" si="1"/>
        <v>0.27869872450113331</v>
      </c>
      <c r="R13" s="175">
        <f t="shared" si="2"/>
        <v>0.91800364428247638</v>
      </c>
    </row>
    <row r="14" spans="1:18" x14ac:dyDescent="0.2">
      <c r="A14" s="141">
        <v>25</v>
      </c>
      <c r="B14" s="142" t="s">
        <v>34</v>
      </c>
      <c r="C14" s="261">
        <v>30</v>
      </c>
      <c r="D14" s="255">
        <v>1</v>
      </c>
      <c r="E14" s="142">
        <v>31</v>
      </c>
      <c r="F14" s="142">
        <v>553</v>
      </c>
      <c r="G14" s="142">
        <v>954</v>
      </c>
      <c r="H14" s="142">
        <v>37</v>
      </c>
      <c r="I14" s="142">
        <v>1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1577</v>
      </c>
      <c r="Q14" s="258">
        <f t="shared" si="1"/>
        <v>7.0085773965601533E-2</v>
      </c>
      <c r="R14" s="175">
        <f t="shared" si="2"/>
        <v>0.98808941824807794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14</v>
      </c>
      <c r="F15" s="142">
        <v>66</v>
      </c>
      <c r="G15" s="142">
        <v>136</v>
      </c>
      <c r="H15" s="142">
        <v>6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222</v>
      </c>
      <c r="Q15" s="258">
        <f t="shared" si="1"/>
        <v>9.866228167636994E-3</v>
      </c>
      <c r="R15" s="175">
        <f t="shared" si="2"/>
        <v>0.99795564641571499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4</v>
      </c>
      <c r="F16" s="142">
        <v>7</v>
      </c>
      <c r="G16" s="142">
        <v>28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39</v>
      </c>
      <c r="Q16" s="258">
        <f t="shared" si="1"/>
        <v>1.7332562997200123E-3</v>
      </c>
      <c r="R16" s="175">
        <f t="shared" si="2"/>
        <v>0.99968890271543498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1</v>
      </c>
      <c r="F17" s="142" t="s">
        <v>107</v>
      </c>
      <c r="G17" s="142">
        <v>3</v>
      </c>
      <c r="H17" s="142">
        <v>1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5</v>
      </c>
      <c r="Q17" s="258">
        <f t="shared" si="1"/>
        <v>2.2221234611795031E-4</v>
      </c>
      <c r="R17" s="175">
        <f t="shared" si="2"/>
        <v>0.99991111506155295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>
        <v>2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2</v>
      </c>
      <c r="Q18" s="258">
        <f t="shared" si="1"/>
        <v>8.8884938447180125E-5</v>
      </c>
      <c r="R18" s="175">
        <f t="shared" si="2"/>
        <v>1.0000000000000002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1.0000000000000002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1.0000000000000002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1.0000000000000002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1.0000000000000002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1.0000000000000002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1.0000000000000002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1.0000000000000002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1.0000000000000002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1.0000000000000002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1.0000000000000002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409552.5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2.9776454379805343E-3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22501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4.0931514154926449E-2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18.201524376694369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0.27283231856361939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23.77997926965396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0.63930491978134307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0.91800364428247638</v>
      </c>
      <c r="E37" s="31">
        <v>0.85</v>
      </c>
      <c r="F37" s="117">
        <f t="shared" si="3"/>
        <v>23.77997926965396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0.98808941824807794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0.99795564641571499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0.99968890271543498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0.99991111506155295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1.0000000000000002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1.0000000000000002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1.0000000000000002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1.0000000000000002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1.0000000000000002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1.0000000000000002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1.0000000000000002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1.0000000000000002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1.0000000000000002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1.0000000000000002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1.0000000000000002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145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141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142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143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146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147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144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B4465 Easton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Bouverie Street (S)</v>
      </c>
      <c r="E5" s="168"/>
      <c r="F5" s="39"/>
      <c r="G5" s="237" t="s">
        <v>2</v>
      </c>
      <c r="H5" s="169" t="str">
        <f>'Front Cover'!H33</f>
        <v>Bannerman Road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Bannerman Road (N)</v>
      </c>
      <c r="E6" s="171"/>
      <c r="F6" s="112"/>
      <c r="G6" s="238" t="s">
        <v>2</v>
      </c>
      <c r="H6" s="171" t="str">
        <f>D5</f>
        <v>Bouverie Street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>
        <v>51.461651000000003</v>
      </c>
      <c r="B8" s="330"/>
      <c r="C8" s="330"/>
      <c r="D8" s="329">
        <v>-2.566789</v>
      </c>
      <c r="E8" s="330"/>
      <c r="F8" s="331"/>
      <c r="G8" s="332">
        <v>42193</v>
      </c>
      <c r="H8" s="333"/>
      <c r="I8" s="334"/>
      <c r="J8" s="332">
        <v>42200</v>
      </c>
      <c r="K8" s="330"/>
      <c r="L8" s="331"/>
      <c r="M8" s="335">
        <v>30</v>
      </c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http://maps.google.co.uk/maps?hl=en&amp;safe=off&amp;q=51.461651,-2.566789&amp;cr=countryUK|countryGB&amp;um=1&amp;ie=UTF-8&amp;sa=N&amp;tab=wl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51.461651,-2.566789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http://maps.google.co.uk/maps?hl=en&amp;safe=off&amp;q=51.461651,-2.566789&amp;cr=countryUK|countryGB&amp;um=1&amp;ie=UTF-8&amp;sa=N&amp;tab=wl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3.5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 t="s">
        <v>150</v>
      </c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Vicky Tween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Bristol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Easton Safer Streets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55</v>
      </c>
      <c r="C13" s="58">
        <f>IFERROR(AVERAGE('Dir BA - Car &amp; LGV'!C10:E10,'Dir BA - Car &amp; LGV'!J10:L10,'Dir BA - Car &amp; LGV'!Q10:S10),0)</f>
        <v>69.333333333333329</v>
      </c>
      <c r="D13" s="58">
        <f>IFERROR(AVERAGE('Dir AB - OGV2'!C10:E10,'Dir AB - OGV2'!J10:L10,'Dir AB - OGV2'!Q10:S10)+AVERAGE('Dir AB - OGV1'!C10:E10,'Dir AB - OGV1'!J10:L10,'Dir AB - OGV1'!Q10:S10),0)</f>
        <v>0</v>
      </c>
      <c r="E13" s="58">
        <f>IFERROR(AVERAGE('Dir BA - OGV2'!C10:E10,'Dir BA - OGV2'!J10:L10,'Dir BA - OGV2'!Q10:S10)+AVERAGE('Dir BA - OGV1'!C10:E10,'Dir BA - OGV1'!J10:L10,'Dir BA - OGV1'!Q10:S10),0)</f>
        <v>1</v>
      </c>
      <c r="F13" s="232">
        <f>SUM(B13:E13)</f>
        <v>125.33333333333333</v>
      </c>
      <c r="G13" s="103">
        <v>0</v>
      </c>
      <c r="H13" s="104"/>
      <c r="I13" s="186">
        <f>MAX(F20:F22)</f>
        <v>693.66666666666663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33.666666666666664</v>
      </c>
      <c r="C14" s="60">
        <f>IFERROR(AVERAGE('Dir BA - Car &amp; LGV'!C11:E11,'Dir BA - Car &amp; LGV'!J11:L11,'Dir BA - Car &amp; LGV'!Q11:S11),0)</f>
        <v>35.666666666666664</v>
      </c>
      <c r="D14" s="60">
        <f>IFERROR(AVERAGE('Dir AB - OGV2'!C11:E11,'Dir AB - OGV2'!J11:L11,'Dir AB - OGV2'!Q11:S11)+AVERAGE('Dir AB - OGV1'!C11:E11,'Dir AB - OGV1'!J11:L11,'Dir AB - OGV1'!Q11:S11),0)</f>
        <v>0.66666666666666663</v>
      </c>
      <c r="E14" s="60">
        <f>IFERROR(AVERAGE('Dir BA - OGV2'!C11:E11,'Dir BA - OGV2'!J11:L11,'Dir BA - OGV2'!Q11:S11)+AVERAGE('Dir BA - OGV1'!C11:E11,'Dir BA - OGV1'!J11:L11,'Dir BA - OGV1'!Q11:S11),0)</f>
        <v>1</v>
      </c>
      <c r="F14" s="231">
        <f t="shared" ref="F14:F36" si="0">SUM(B14:E14)</f>
        <v>71</v>
      </c>
      <c r="G14" s="103">
        <v>4.1666666666666664E-2</v>
      </c>
      <c r="H14" s="104"/>
      <c r="I14" s="186">
        <f>MAX(F23:F28)</f>
        <v>703.66666666666663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21</v>
      </c>
      <c r="C15" s="60">
        <f>IFERROR(AVERAGE('Dir BA - Car &amp; LGV'!C12:E12,'Dir BA - Car &amp; LGV'!J12:L12,'Dir BA - Car &amp; LGV'!Q12:S12),0)</f>
        <v>26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1</v>
      </c>
      <c r="F15" s="231">
        <f t="shared" si="0"/>
        <v>48</v>
      </c>
      <c r="G15" s="103">
        <v>8.3333333333333329E-2</v>
      </c>
      <c r="H15" s="104"/>
      <c r="I15" s="186">
        <f>MAX(F29:F31)</f>
        <v>813.5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25.333333333333332</v>
      </c>
      <c r="C16" s="60">
        <f>IFERROR(AVERAGE('Dir BA - Car &amp; LGV'!C13:E13,'Dir BA - Car &amp; LGV'!J13:L13,'Dir BA - Car &amp; LGV'!Q13:S13),0)</f>
        <v>12.666666666666666</v>
      </c>
      <c r="D16" s="60">
        <f>IFERROR(AVERAGE('Dir AB - OGV2'!C13:E13,'Dir AB - OGV2'!J13:L13,'Dir AB - OGV2'!Q13:S13)+AVERAGE('Dir AB - OGV1'!C13:E13,'Dir AB - OGV1'!J13:L13,'Dir AB - OGV1'!Q13:S13),0)</f>
        <v>0.66666666666666663</v>
      </c>
      <c r="E16" s="60">
        <f>IFERROR(AVERAGE('Dir BA - OGV2'!C13:E13,'Dir BA - OGV2'!J13:L13,'Dir BA - OGV2'!Q13:S13)+AVERAGE('Dir BA - OGV1'!C13:E13,'Dir BA - OGV1'!J13:L13,'Dir BA - OGV1'!Q13:S13),0)</f>
        <v>0.66666666666666663</v>
      </c>
      <c r="F16" s="231">
        <f t="shared" si="0"/>
        <v>39.333333333333329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32.333333333333336</v>
      </c>
      <c r="C17" s="60">
        <f>IFERROR(AVERAGE('Dir BA - Car &amp; LGV'!C14:E14,'Dir BA - Car &amp; LGV'!J14:L14,'Dir BA - Car &amp; LGV'!Q14:S14),0)</f>
        <v>13.333333333333334</v>
      </c>
      <c r="D17" s="60">
        <f>IFERROR(AVERAGE('Dir AB - OGV2'!C14:E14,'Dir AB - OGV2'!J14:L14,'Dir AB - OGV2'!Q14:S14)+AVERAGE('Dir AB - OGV1'!C14:E14,'Dir AB - OGV1'!J14:L14,'Dir AB - OGV1'!Q14:S14),0)</f>
        <v>1.3333333333333333</v>
      </c>
      <c r="E17" s="60">
        <f>IFERROR(AVERAGE('Dir BA - OGV2'!C14:E14,'Dir BA - OGV2'!J14:L14,'Dir BA - OGV2'!Q14:S14)+AVERAGE('Dir BA - OGV1'!C14:E14,'Dir BA - OGV1'!J14:L14,'Dir BA - OGV1'!Q14:S14),0)</f>
        <v>0.33333333333333331</v>
      </c>
      <c r="F17" s="231">
        <f t="shared" si="0"/>
        <v>47.333333333333343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67.333333333333329</v>
      </c>
      <c r="C18" s="60">
        <f>IFERROR(AVERAGE('Dir BA - Car &amp; LGV'!C15:E15,'Dir BA - Car &amp; LGV'!J15:L15,'Dir BA - Car &amp; LGV'!Q15:S15),0)</f>
        <v>22</v>
      </c>
      <c r="D18" s="60">
        <f>IFERROR(AVERAGE('Dir AB - OGV2'!C15:E15,'Dir AB - OGV2'!J15:L15,'Dir AB - OGV2'!Q15:S15)+AVERAGE('Dir AB - OGV1'!C15:E15,'Dir AB - OGV1'!J15:L15,'Dir AB - OGV1'!Q15:S15),0)</f>
        <v>1</v>
      </c>
      <c r="E18" s="60">
        <f>IFERROR(AVERAGE('Dir BA - OGV2'!C15:E15,'Dir BA - OGV2'!J15:L15,'Dir BA - OGV2'!Q15:S15)+AVERAGE('Dir BA - OGV1'!C15:E15,'Dir BA - OGV1'!J15:L15,'Dir BA - OGV1'!Q15:S15),0)</f>
        <v>2</v>
      </c>
      <c r="F18" s="231">
        <f t="shared" si="0"/>
        <v>92.333333333333329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186.33333333333334</v>
      </c>
      <c r="C19" s="60">
        <f>IFERROR(AVERAGE('Dir BA - Car &amp; LGV'!C16:E16,'Dir BA - Car &amp; LGV'!J16:L16,'Dir BA - Car &amp; LGV'!Q16:S16),0)</f>
        <v>40</v>
      </c>
      <c r="D19" s="60">
        <f>IFERROR(AVERAGE('Dir AB - OGV2'!C16:E16,'Dir AB - OGV2'!J16:L16,'Dir AB - OGV2'!Q16:S16)+AVERAGE('Dir AB - OGV1'!C16:E16,'Dir AB - OGV1'!J16:L16,'Dir AB - OGV1'!Q16:S16),0)</f>
        <v>2.333333333333333</v>
      </c>
      <c r="E19" s="60">
        <f>IFERROR(AVERAGE('Dir BA - OGV2'!C16:E16,'Dir BA - OGV2'!J16:L16,'Dir BA - OGV2'!Q16:S16)+AVERAGE('Dir BA - OGV1'!C16:E16,'Dir BA - OGV1'!J16:L16,'Dir BA - OGV1'!Q16:S16),0)</f>
        <v>3</v>
      </c>
      <c r="F19" s="231">
        <f t="shared" si="0"/>
        <v>231.66666666666669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438.33333333333331</v>
      </c>
      <c r="C20" s="60">
        <f>IFERROR(AVERAGE('Dir BA - Car &amp; LGV'!C17:E17,'Dir BA - Car &amp; LGV'!J17:L17,'Dir BA - Car &amp; LGV'!Q17:S17),0)</f>
        <v>84.666666666666671</v>
      </c>
      <c r="D20" s="60">
        <f>IFERROR(AVERAGE('Dir AB - OGV2'!C17:E17,'Dir AB - OGV2'!J17:L17,'Dir AB - OGV2'!Q17:S17)+AVERAGE('Dir AB - OGV1'!C17:E17,'Dir AB - OGV1'!J17:L17,'Dir AB - OGV1'!Q17:S17),0)</f>
        <v>7</v>
      </c>
      <c r="E20" s="60">
        <f>IFERROR(AVERAGE('Dir BA - OGV2'!C17:E17,'Dir BA - OGV2'!J17:L17,'Dir BA - OGV2'!Q17:S17)+AVERAGE('Dir BA - OGV1'!C17:E17,'Dir BA - OGV1'!J17:L17,'Dir BA - OGV1'!Q17:S17),0)</f>
        <v>5.3333333333333339</v>
      </c>
      <c r="F20" s="231">
        <f t="shared" si="0"/>
        <v>535.33333333333337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518</v>
      </c>
      <c r="C21" s="60">
        <f>IFERROR(AVERAGE('Dir BA - Car &amp; LGV'!C18:E18,'Dir BA - Car &amp; LGV'!J18:L18,'Dir BA - Car &amp; LGV'!Q18:S18),0)</f>
        <v>161.66666666666666</v>
      </c>
      <c r="D21" s="60">
        <f>IFERROR(AVERAGE('Dir AB - OGV2'!C18:E18,'Dir AB - OGV2'!J18:L18,'Dir AB - OGV2'!Q18:S18)+AVERAGE('Dir AB - OGV1'!C18:E18,'Dir AB - OGV1'!J18:L18,'Dir AB - OGV1'!Q18:S18),0)</f>
        <v>8.6666666666666661</v>
      </c>
      <c r="E21" s="60">
        <f>IFERROR(AVERAGE('Dir BA - OGV2'!C18:E18,'Dir BA - OGV2'!J18:L18,'Dir BA - OGV2'!Q18:S18)+AVERAGE('Dir BA - OGV1'!C18:E18,'Dir BA - OGV1'!J18:L18,'Dir BA - OGV1'!Q18:S18),0)</f>
        <v>5.333333333333333</v>
      </c>
      <c r="F21" s="231">
        <f t="shared" si="0"/>
        <v>693.66666666666663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457.33333333333331</v>
      </c>
      <c r="C22" s="60">
        <f>IFERROR(AVERAGE('Dir BA - Car &amp; LGV'!C19:E19,'Dir BA - Car &amp; LGV'!J19:L19,'Dir BA - Car &amp; LGV'!Q19:S19),0)</f>
        <v>174.33333333333334</v>
      </c>
      <c r="D22" s="60">
        <f>IFERROR(AVERAGE('Dir AB - OGV2'!C19:E19,'Dir AB - OGV2'!J19:L19,'Dir AB - OGV2'!Q19:S19)+AVERAGE('Dir AB - OGV1'!C19:E19,'Dir AB - OGV1'!J19:L19,'Dir AB - OGV1'!Q19:S19),0)</f>
        <v>7.3333333333333339</v>
      </c>
      <c r="E22" s="60">
        <f>IFERROR(AVERAGE('Dir BA - OGV2'!C19:E19,'Dir BA - OGV2'!J19:L19,'Dir BA - OGV2'!Q19:S19)+AVERAGE('Dir BA - OGV1'!C19:E19,'Dir BA - OGV1'!J19:L19,'Dir BA - OGV1'!Q19:S19),0)</f>
        <v>9</v>
      </c>
      <c r="F22" s="231">
        <f t="shared" si="0"/>
        <v>648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334</v>
      </c>
      <c r="C23" s="60">
        <f>IFERROR(AVERAGE('Dir BA - Car &amp; LGV'!C20:E20,'Dir BA - Car &amp; LGV'!J20:L20,'Dir BA - Car &amp; LGV'!Q20:S20),0)</f>
        <v>171</v>
      </c>
      <c r="D23" s="60">
        <f>IFERROR(AVERAGE('Dir AB - OGV2'!C20:E20,'Dir AB - OGV2'!J20:L20,'Dir AB - OGV2'!Q20:S20)+AVERAGE('Dir AB - OGV1'!C20:E20,'Dir AB - OGV1'!J20:L20,'Dir AB - OGV1'!Q20:S20),0)</f>
        <v>10.333333333333334</v>
      </c>
      <c r="E23" s="60">
        <f>IFERROR(AVERAGE('Dir BA - OGV2'!C20:E20,'Dir BA - OGV2'!J20:L20,'Dir BA - OGV2'!Q20:S20)+AVERAGE('Dir BA - OGV1'!C20:E20,'Dir BA - OGV1'!J20:L20,'Dir BA - OGV1'!Q20:S20),0)</f>
        <v>8.3333333333333339</v>
      </c>
      <c r="F23" s="231">
        <f t="shared" si="0"/>
        <v>523.66666666666674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305.66666666666669</v>
      </c>
      <c r="C24" s="60">
        <f>IFERROR(AVERAGE('Dir BA - Car &amp; LGV'!C21:E21,'Dir BA - Car &amp; LGV'!J21:L21,'Dir BA - Car &amp; LGV'!Q21:S21),0)</f>
        <v>197.66666666666666</v>
      </c>
      <c r="D24" s="60">
        <f>IFERROR(AVERAGE('Dir AB - OGV2'!C21:E21,'Dir AB - OGV2'!J21:L21,'Dir AB - OGV2'!Q21:S21)+AVERAGE('Dir AB - OGV1'!C21:E21,'Dir AB - OGV1'!J21:L21,'Dir AB - OGV1'!Q21:S21),0)</f>
        <v>9</v>
      </c>
      <c r="E24" s="60">
        <f>IFERROR(AVERAGE('Dir BA - OGV2'!C21:E21,'Dir BA - OGV2'!J21:L21,'Dir BA - OGV2'!Q21:S21)+AVERAGE('Dir BA - OGV1'!C21:E21,'Dir BA - OGV1'!J21:L21,'Dir BA - OGV1'!Q21:S21),0)</f>
        <v>9.6666666666666679</v>
      </c>
      <c r="F24" s="231">
        <f t="shared" si="0"/>
        <v>522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343</v>
      </c>
      <c r="C25" s="60">
        <f>IFERROR(AVERAGE('Dir BA - Car &amp; LGV'!C22:E22,'Dir BA - Car &amp; LGV'!J22:L22,'Dir BA - Car &amp; LGV'!Q22:S22),0)</f>
        <v>235.33333333333334</v>
      </c>
      <c r="D25" s="60">
        <f>IFERROR(AVERAGE('Dir AB - OGV2'!C22:E22,'Dir AB - OGV2'!J22:L22,'Dir AB - OGV2'!Q22:S22)+AVERAGE('Dir AB - OGV1'!C22:E22,'Dir AB - OGV1'!J22:L22,'Dir AB - OGV1'!Q22:S22),0)</f>
        <v>15.666666666666666</v>
      </c>
      <c r="E25" s="60">
        <f>IFERROR(AVERAGE('Dir BA - OGV2'!C22:E22,'Dir BA - OGV2'!J22:L22,'Dir BA - OGV2'!Q22:S22)+AVERAGE('Dir BA - OGV1'!C22:E22,'Dir BA - OGV1'!J22:L22,'Dir BA - OGV1'!Q22:S22),0)</f>
        <v>11</v>
      </c>
      <c r="F25" s="231">
        <f t="shared" si="0"/>
        <v>605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342</v>
      </c>
      <c r="C26" s="60">
        <f>IFERROR(AVERAGE('Dir BA - Car &amp; LGV'!C23:E23,'Dir BA - Car &amp; LGV'!J23:L23,'Dir BA - Car &amp; LGV'!Q23:S23),0)</f>
        <v>255</v>
      </c>
      <c r="D26" s="60">
        <f>IFERROR(AVERAGE('Dir AB - OGV2'!C23:E23,'Dir AB - OGV2'!J23:L23,'Dir AB - OGV2'!Q23:S23)+AVERAGE('Dir AB - OGV1'!C23:E23,'Dir AB - OGV1'!J23:L23,'Dir AB - OGV1'!Q23:S23),0)</f>
        <v>13</v>
      </c>
      <c r="E26" s="60">
        <f>IFERROR(AVERAGE('Dir BA - OGV2'!C23:E23,'Dir BA - OGV2'!J23:L23,'Dir BA - OGV2'!Q23:S23)+AVERAGE('Dir BA - OGV1'!C23:E23,'Dir BA - OGV1'!J23:L23,'Dir BA - OGV1'!Q23:S23),0)</f>
        <v>12</v>
      </c>
      <c r="F26" s="231">
        <f t="shared" si="0"/>
        <v>622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340</v>
      </c>
      <c r="C27" s="60">
        <f>IFERROR(AVERAGE('Dir BA - Car &amp; LGV'!C24:E24,'Dir BA - Car &amp; LGV'!J24:L24,'Dir BA - Car &amp; LGV'!Q24:S24),0)</f>
        <v>276</v>
      </c>
      <c r="D27" s="60">
        <f>IFERROR(AVERAGE('Dir AB - OGV2'!C24:E24,'Dir AB - OGV2'!J24:L24,'Dir AB - OGV2'!Q24:S24)+AVERAGE('Dir AB - OGV1'!C24:E24,'Dir AB - OGV1'!J24:L24,'Dir AB - OGV1'!Q24:S24),0)</f>
        <v>18</v>
      </c>
      <c r="E27" s="60">
        <f>IFERROR(AVERAGE('Dir BA - OGV2'!C24:E24,'Dir BA - OGV2'!J24:L24,'Dir BA - OGV2'!Q24:S24)+AVERAGE('Dir BA - OGV1'!C24:E24,'Dir BA - OGV1'!J24:L24,'Dir BA - OGV1'!Q24:S24),0)</f>
        <v>10</v>
      </c>
      <c r="F27" s="231">
        <f t="shared" si="0"/>
        <v>644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376.33333333333331</v>
      </c>
      <c r="C28" s="60">
        <f>IFERROR(AVERAGE('Dir BA - Car &amp; LGV'!C25:E25,'Dir BA - Car &amp; LGV'!J25:L25,'Dir BA - Car &amp; LGV'!Q25:S25),0)</f>
        <v>304.33333333333331</v>
      </c>
      <c r="D28" s="60">
        <f>IFERROR(AVERAGE('Dir AB - OGV2'!C25:E25,'Dir AB - OGV2'!J25:L25,'Dir AB - OGV2'!Q25:S25)+AVERAGE('Dir AB - OGV1'!C25:E25,'Dir AB - OGV1'!J25:L25,'Dir AB - OGV1'!Q25:S25),0)</f>
        <v>11.333333333333334</v>
      </c>
      <c r="E28" s="60">
        <f>IFERROR(AVERAGE('Dir BA - OGV2'!C25:E25,'Dir BA - OGV2'!J25:L25,'Dir BA - OGV2'!Q25:S25)+AVERAGE('Dir BA - OGV1'!C25:E25,'Dir BA - OGV1'!J25:L25,'Dir BA - OGV1'!Q25:S25),0)</f>
        <v>11.666666666666668</v>
      </c>
      <c r="F28" s="231">
        <f t="shared" si="0"/>
        <v>703.66666666666663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397</v>
      </c>
      <c r="C29" s="60">
        <f>IFERROR(AVERAGE('Dir BA - Car &amp; LGV'!C26:E26,'Dir BA - Car &amp; LGV'!J26:L26,'Dir BA - Car &amp; LGV'!Q26:S26),0)</f>
        <v>401</v>
      </c>
      <c r="D29" s="60">
        <f>IFERROR(AVERAGE('Dir AB - OGV2'!C26:E26,'Dir AB - OGV2'!J26:L26,'Dir AB - OGV2'!Q26:S26)+AVERAGE('Dir AB - OGV1'!C26:E26,'Dir AB - OGV1'!J26:L26,'Dir AB - OGV1'!Q26:S26),0)</f>
        <v>6.5</v>
      </c>
      <c r="E29" s="60">
        <f>IFERROR(AVERAGE('Dir BA - OGV2'!C26:E26,'Dir BA - OGV2'!J26:L26,'Dir BA - OGV2'!Q26:S26)+AVERAGE('Dir BA - OGV1'!C26:E26,'Dir BA - OGV1'!J26:L26,'Dir BA - OGV1'!Q26:S26),0)</f>
        <v>9</v>
      </c>
      <c r="F29" s="231">
        <f t="shared" si="0"/>
        <v>813.5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331</v>
      </c>
      <c r="C30" s="60">
        <f>IFERROR(AVERAGE('Dir BA - Car &amp; LGV'!C27:E27,'Dir BA - Car &amp; LGV'!J27:L27,'Dir BA - Car &amp; LGV'!Q27:S27),0)</f>
        <v>417</v>
      </c>
      <c r="D30" s="60">
        <f>IFERROR(AVERAGE('Dir AB - OGV2'!C27:E27,'Dir AB - OGV2'!J27:L27,'Dir AB - OGV2'!Q27:S27)+AVERAGE('Dir AB - OGV1'!C27:E27,'Dir AB - OGV1'!J27:L27,'Dir AB - OGV1'!Q27:S27),0)</f>
        <v>8</v>
      </c>
      <c r="E30" s="60">
        <f>IFERROR(AVERAGE('Dir BA - OGV2'!C27:E27,'Dir BA - OGV2'!J27:L27,'Dir BA - OGV2'!Q27:S27)+AVERAGE('Dir BA - OGV1'!C27:E27,'Dir BA - OGV1'!J27:L27,'Dir BA - OGV1'!Q27:S27),0)</f>
        <v>14</v>
      </c>
      <c r="F30" s="231">
        <f t="shared" si="0"/>
        <v>770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279.5</v>
      </c>
      <c r="C31" s="60">
        <f>IFERROR(AVERAGE('Dir BA - Car &amp; LGV'!C28:E28,'Dir BA - Car &amp; LGV'!J28:L28,'Dir BA - Car &amp; LGV'!Q28:S28),0)</f>
        <v>332</v>
      </c>
      <c r="D31" s="60">
        <f>IFERROR(AVERAGE('Dir AB - OGV2'!C28:E28,'Dir AB - OGV2'!J28:L28,'Dir AB - OGV2'!Q28:S28)+AVERAGE('Dir AB - OGV1'!C28:E28,'Dir AB - OGV1'!J28:L28,'Dir AB - OGV1'!Q28:S28),0)</f>
        <v>3</v>
      </c>
      <c r="E31" s="60">
        <f>IFERROR(AVERAGE('Dir BA - OGV2'!C28:E28,'Dir BA - OGV2'!J28:L28,'Dir BA - OGV2'!Q28:S28)+AVERAGE('Dir BA - OGV1'!C28:E28,'Dir BA - OGV1'!J28:L28,'Dir BA - OGV1'!Q28:S28),0)</f>
        <v>8.5</v>
      </c>
      <c r="F31" s="231">
        <f t="shared" si="0"/>
        <v>623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245.5</v>
      </c>
      <c r="C32" s="60">
        <f>IFERROR(AVERAGE('Dir BA - Car &amp; LGV'!C29:E29,'Dir BA - Car &amp; LGV'!J29:L29,'Dir BA - Car &amp; LGV'!Q29:S29),0)</f>
        <v>237.5</v>
      </c>
      <c r="D32" s="60">
        <f>IFERROR(AVERAGE('Dir AB - OGV2'!C29:E29,'Dir AB - OGV2'!J29:L29,'Dir AB - OGV2'!Q29:S29)+AVERAGE('Dir AB - OGV1'!C29:E29,'Dir AB - OGV1'!J29:L29,'Dir AB - OGV1'!Q29:S29),0)</f>
        <v>4.1666666666666661</v>
      </c>
      <c r="E32" s="60">
        <f>IFERROR(AVERAGE('Dir BA - OGV2'!C29:E29,'Dir BA - OGV2'!J29:L29,'Dir BA - OGV2'!Q29:S29)+AVERAGE('Dir BA - OGV1'!C29:E29,'Dir BA - OGV1'!J29:L29,'Dir BA - OGV1'!Q29:S29),0)</f>
        <v>5</v>
      </c>
      <c r="F32" s="231">
        <f t="shared" si="0"/>
        <v>492.16666666666669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233.66666666666666</v>
      </c>
      <c r="C33" s="60">
        <f>IFERROR(AVERAGE('Dir BA - Car &amp; LGV'!C30:E30,'Dir BA - Car &amp; LGV'!J30:L30,'Dir BA - Car &amp; LGV'!Q30:S30),0)</f>
        <v>199.66666666666666</v>
      </c>
      <c r="D33" s="60">
        <f>IFERROR(AVERAGE('Dir AB - OGV2'!C30:E30,'Dir AB - OGV2'!J30:L30,'Dir AB - OGV2'!Q30:S30)+AVERAGE('Dir AB - OGV1'!C30:E30,'Dir AB - OGV1'!J30:L30,'Dir AB - OGV1'!Q30:S30),0)</f>
        <v>1.3333333333333333</v>
      </c>
      <c r="E33" s="60">
        <f>IFERROR(AVERAGE('Dir BA - OGV2'!C30:E30,'Dir BA - OGV2'!J30:L30,'Dir BA - OGV2'!Q30:S30)+AVERAGE('Dir BA - OGV1'!C30:E30,'Dir BA - OGV1'!J30:L30,'Dir BA - OGV1'!Q30:S30),0)</f>
        <v>3</v>
      </c>
      <c r="F33" s="231">
        <f t="shared" si="0"/>
        <v>437.66666666666663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165.33333333333334</v>
      </c>
      <c r="C34" s="60">
        <f>IFERROR(AVERAGE('Dir BA - Car &amp; LGV'!C31:E31,'Dir BA - Car &amp; LGV'!J31:L31,'Dir BA - Car &amp; LGV'!Q31:S31),0)</f>
        <v>156</v>
      </c>
      <c r="D34" s="60">
        <f>IFERROR(AVERAGE('Dir AB - OGV2'!C31:E31,'Dir AB - OGV2'!J31:L31,'Dir AB - OGV2'!Q31:S31)+AVERAGE('Dir AB - OGV1'!C31:E31,'Dir AB - OGV1'!J31:L31,'Dir AB - OGV1'!Q31:S31),0)</f>
        <v>1.3333333333333333</v>
      </c>
      <c r="E34" s="60">
        <f>IFERROR(AVERAGE('Dir BA - OGV2'!C31:E31,'Dir BA - OGV2'!J31:L31,'Dir BA - OGV2'!Q31:S31)+AVERAGE('Dir BA - OGV1'!C31:E31,'Dir BA - OGV1'!J31:L31,'Dir BA - OGV1'!Q31:S31),0)</f>
        <v>2</v>
      </c>
      <c r="F34" s="231">
        <f t="shared" si="0"/>
        <v>324.66666666666669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154</v>
      </c>
      <c r="C35" s="60">
        <f>IFERROR(AVERAGE('Dir BA - Car &amp; LGV'!C32:E32,'Dir BA - Car &amp; LGV'!J32:L32,'Dir BA - Car &amp; LGV'!Q32:S32),0)</f>
        <v>153</v>
      </c>
      <c r="D35" s="60">
        <f>IFERROR(AVERAGE('Dir AB - OGV2'!C32:E32,'Dir AB - OGV2'!J32:L32,'Dir AB - OGV2'!Q32:S32)+AVERAGE('Dir AB - OGV1'!C32:E32,'Dir AB - OGV1'!J32:L32,'Dir AB - OGV1'!Q32:S32),0)</f>
        <v>2</v>
      </c>
      <c r="E35" s="60">
        <f>IFERROR(AVERAGE('Dir BA - OGV2'!C32:E32,'Dir BA - OGV2'!J32:L32,'Dir BA - OGV2'!Q32:S32)+AVERAGE('Dir BA - OGV1'!C32:E32,'Dir BA - OGV1'!J32:L32,'Dir BA - OGV1'!Q32:S32),0)</f>
        <v>1.3333333333333333</v>
      </c>
      <c r="F35" s="231">
        <f t="shared" si="0"/>
        <v>310.33333333333331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110.33333333333333</v>
      </c>
      <c r="C36" s="115">
        <f>IFERROR(AVERAGE('Dir BA - Car &amp; LGV'!C33:E33,'Dir BA - Car &amp; LGV'!J33:L33,'Dir BA - Car &amp; LGV'!Q33:S33),0)</f>
        <v>99.666666666666671</v>
      </c>
      <c r="D36" s="115">
        <f>IFERROR(AVERAGE('Dir AB - OGV2'!C33:E33,'Dir AB - OGV2'!J33:L33,'Dir AB - OGV2'!Q33:S33)+AVERAGE('Dir AB - OGV1'!C33:E33,'Dir AB - OGV1'!J33:L33,'Dir AB - OGV1'!Q33:S33),0)</f>
        <v>1.3333333333333333</v>
      </c>
      <c r="E36" s="115">
        <f>IFERROR(AVERAGE('Dir BA - OGV2'!C33:E33,'Dir BA - OGV2'!J33:L33,'Dir BA - OGV2'!Q33:S33)+AVERAGE('Dir BA - OGV1'!C33:E33,'Dir BA - OGV1'!J33:L33,'Dir BA - OGV1'!Q33:S33),0)</f>
        <v>1.6666666666666667</v>
      </c>
      <c r="F36" s="116">
        <f t="shared" si="0"/>
        <v>213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0.33333333333333298</v>
      </c>
      <c r="C43" s="371">
        <f>K13</f>
        <v>0.37500033333333299</v>
      </c>
      <c r="D43" s="373">
        <f>I13</f>
        <v>693.66666666666663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0.625</v>
      </c>
      <c r="C45" s="372">
        <f>K14</f>
        <v>0.66666700000000001</v>
      </c>
      <c r="D45" s="374">
        <f>I14</f>
        <v>703.66666666666663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813.5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2.2540315274506253E-2</v>
      </c>
      <c r="C53" s="375">
        <f>IFERROR((SUM('Dir BA - OGV1'!B38:V38)+SUM('Dir BA - OGV2'!B38:V38))/SUM('Dir BA - All Vehicles'!B38:V38),0)</f>
        <v>2.9609756097560974E-2</v>
      </c>
      <c r="D53" s="381">
        <f>IFERROR((SUM('Dir AB - OGV1'!B38:V38)+SUM('Dir AB - OGV2'!B38:V38)+SUM('Dir BA - OGV2'!B38:V38)+SUM('Dir BA - OGV1'!B38:V38))/(SUM('Dir AB - All Vehicles'!B38:V38)+SUM('Dir BA - All Vehicles'!B38:V38)),0)</f>
        <v>2.55535918494646E-2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6.166779161808922E-3</v>
      </c>
      <c r="D61" s="84">
        <f>IFERROR('Dir BA - Speeds'!R9,0)</f>
        <v>2.9776454379805343E-3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9.728784438853777E-2</v>
      </c>
      <c r="D62" s="88">
        <f>IFERROR('Dir BA - Speeds'!R10,0)</f>
        <v>4.0931514154926449E-2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0.36595692458734735</v>
      </c>
      <c r="D63" s="88">
        <f>IFERROR('Dir BA - Speeds'!R11,0)</f>
        <v>0.27283231856361939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0.75946493219610978</v>
      </c>
      <c r="D64" s="88">
        <f>IFERROR('Dir BA - Speeds'!R12,0)</f>
        <v>0.63930491978134307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0.96376633736270489</v>
      </c>
      <c r="D65" s="88">
        <f>IFERROR('Dir BA - Speeds'!R13,0)</f>
        <v>0.91800364428247638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0.99619561882555085</v>
      </c>
      <c r="D66" s="88">
        <f>IFERROR('Dir BA - Speeds'!R14,0)</f>
        <v>0.98808941824807794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0.99911026569307249</v>
      </c>
      <c r="D67" s="88">
        <f>IFERROR('Dir BA - Speeds'!R15,0)</f>
        <v>0.99795564641571499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0.99978523654660378</v>
      </c>
      <c r="D68" s="88">
        <f>IFERROR('Dir BA - Speeds'!R16,0)</f>
        <v>0.99968890271543498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0.99996931950665779</v>
      </c>
      <c r="D69" s="88">
        <f>IFERROR('Dir BA - Speeds'!R17,0)</f>
        <v>0.99991111506155295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0.99996931950665779</v>
      </c>
      <c r="D70" s="88">
        <f>IFERROR('Dir BA - Speeds'!R18,0)</f>
        <v>1.0000000000000002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0.99996931950665779</v>
      </c>
      <c r="D71" s="88">
        <f>IFERROR('Dir BA - Speeds'!R19,0)</f>
        <v>1.0000000000000002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0.99996931950665779</v>
      </c>
      <c r="D72" s="88">
        <f>IFERROR('Dir BA - Speeds'!R20,0)</f>
        <v>1.0000000000000002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0.99996931950665779</v>
      </c>
      <c r="D73" s="88">
        <f>IFERROR('Dir BA - Speeds'!R21,0)</f>
        <v>1.0000000000000002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0.99996931950665779</v>
      </c>
      <c r="D74" s="88">
        <f>IFERROR('Dir BA - Speeds'!R22,0)</f>
        <v>1.0000000000000002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0.99996931950665779</v>
      </c>
      <c r="D75" s="88">
        <f>IFERROR('Dir BA - Speeds'!R23,0)</f>
        <v>1.0000000000000002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0.99996931950665779</v>
      </c>
      <c r="D76" s="88">
        <f>IFERROR('Dir BA - Speeds'!R24,0)</f>
        <v>1.0000000000000002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0.99996931950665779</v>
      </c>
      <c r="D77" s="88">
        <f>IFERROR('Dir BA - Speeds'!R25,0)</f>
        <v>1.0000000000000002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0.99996931950665779</v>
      </c>
      <c r="D78" s="88">
        <f>IFERROR('Dir BA - Speeds'!R26,0)</f>
        <v>1.0000000000000002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0.99996931950665779</v>
      </c>
      <c r="D79" s="88">
        <f>IFERROR('Dir BA - Speeds'!R27,0)</f>
        <v>1.0000000000000002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1.0000000000000002</v>
      </c>
      <c r="D80" s="92">
        <f>IFERROR('Dir BA - Speeds'!R28,0)</f>
        <v>1.0000000000000002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16.56301773332515</v>
      </c>
      <c r="C84" s="96">
        <f>IFERROR('Dir AB - Speeds'!I35,0)</f>
        <v>22.215723081543771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18.201524376694369</v>
      </c>
      <c r="C85" s="94">
        <f>IFERROR('Dir BA - Speeds'!I35,0)</f>
        <v>23.77997926965396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42191</v>
      </c>
      <c r="H3" s="3"/>
    </row>
    <row r="4" spans="1:34" x14ac:dyDescent="0.2">
      <c r="A4" s="3" t="s">
        <v>57</v>
      </c>
      <c r="B4" s="2" t="str">
        <f>'Front Cover'!C31</f>
        <v>B4465 Easton Road</v>
      </c>
    </row>
    <row r="5" spans="1:34" x14ac:dyDescent="0.2">
      <c r="A5" s="14" t="s">
        <v>100</v>
      </c>
      <c r="B5" s="233" t="str">
        <f>'Front Cover'!D33</f>
        <v>Bouverie Street (S)</v>
      </c>
      <c r="C5" s="233"/>
      <c r="D5" s="43" t="s">
        <v>2</v>
      </c>
      <c r="E5" s="233" t="str">
        <f>'Front Cover'!H33</f>
        <v>Bannerman Road (N)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67</v>
      </c>
      <c r="F10" s="15">
        <v>75</v>
      </c>
      <c r="G10" s="15" t="s">
        <v>135</v>
      </c>
      <c r="H10" s="15">
        <v>125</v>
      </c>
      <c r="I10" s="15">
        <v>52</v>
      </c>
      <c r="J10" s="15">
        <v>47</v>
      </c>
      <c r="K10" s="16">
        <v>51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55</v>
      </c>
      <c r="X10" s="40">
        <f>IFERROR(AVERAGE(I10:M10,B10:F10,P10:T10),0)</f>
        <v>58.4</v>
      </c>
      <c r="Y10" s="47">
        <f>IFERROR(AVERAGE(B10:V10),0)</f>
        <v>69.5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712</v>
      </c>
      <c r="AE10" s="304">
        <f t="shared" si="1"/>
        <v>5824</v>
      </c>
      <c r="AF10" s="304">
        <f t="shared" si="1"/>
        <v>7249</v>
      </c>
      <c r="AG10" s="304">
        <f t="shared" si="1"/>
        <v>270</v>
      </c>
      <c r="AH10" s="304">
        <f t="shared" si="1"/>
        <v>2983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35</v>
      </c>
      <c r="F11" s="16">
        <v>49</v>
      </c>
      <c r="G11" s="16" t="s">
        <v>135</v>
      </c>
      <c r="H11" s="16">
        <v>78</v>
      </c>
      <c r="I11" s="16">
        <v>32</v>
      </c>
      <c r="J11" s="16">
        <v>30</v>
      </c>
      <c r="K11" s="16">
        <v>36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33.666666666666664</v>
      </c>
      <c r="X11" s="40">
        <f t="shared" ref="X11:X33" si="3">IFERROR(AVERAGE(I11:M11,B11:F11,P11:T11),0)</f>
        <v>36.4</v>
      </c>
      <c r="Y11" s="48">
        <f t="shared" ref="Y11:Y33" si="4">IFERROR(AVERAGE(B11:V11),0)</f>
        <v>43.333333333333336</v>
      </c>
      <c r="AA11" s="303" t="s">
        <v>128</v>
      </c>
      <c r="AB11" s="304">
        <f>I38</f>
        <v>2200</v>
      </c>
      <c r="AC11" s="304">
        <f t="shared" ref="AC11:AH11" si="5">J38</f>
        <v>4487</v>
      </c>
      <c r="AD11" s="304">
        <f t="shared" si="5"/>
        <v>4769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23</v>
      </c>
      <c r="F12" s="16">
        <v>20</v>
      </c>
      <c r="G12" s="16" t="s">
        <v>135</v>
      </c>
      <c r="H12" s="16">
        <v>68</v>
      </c>
      <c r="I12" s="16">
        <v>15</v>
      </c>
      <c r="J12" s="16">
        <v>24</v>
      </c>
      <c r="K12" s="16">
        <v>16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21</v>
      </c>
      <c r="X12" s="40">
        <f t="shared" si="3"/>
        <v>19.600000000000001</v>
      </c>
      <c r="Y12" s="48">
        <f t="shared" si="4"/>
        <v>27.666666666666668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24</v>
      </c>
      <c r="F13" s="16">
        <v>23</v>
      </c>
      <c r="G13" s="16" t="s">
        <v>135</v>
      </c>
      <c r="H13" s="16">
        <v>76</v>
      </c>
      <c r="I13" s="16">
        <v>21</v>
      </c>
      <c r="J13" s="16">
        <v>34</v>
      </c>
      <c r="K13" s="16">
        <v>18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25.333333333333332</v>
      </c>
      <c r="X13" s="40">
        <f t="shared" si="3"/>
        <v>24</v>
      </c>
      <c r="Y13" s="48">
        <f t="shared" si="4"/>
        <v>32.666666666666664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2</v>
      </c>
      <c r="AE13" s="304">
        <f>'Dir AB - OGV1'!E38</f>
        <v>115</v>
      </c>
      <c r="AF13" s="304">
        <f>'Dir AB - OGV1'!F38</f>
        <v>150</v>
      </c>
      <c r="AG13" s="304">
        <f>'Dir AB - OGV1'!G38</f>
        <v>2</v>
      </c>
      <c r="AH13" s="304">
        <f>'Dir AB - OGV1'!H38</f>
        <v>9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40</v>
      </c>
      <c r="F14" s="16">
        <v>41</v>
      </c>
      <c r="G14" s="16" t="s">
        <v>135</v>
      </c>
      <c r="H14" s="16">
        <v>58</v>
      </c>
      <c r="I14" s="16">
        <v>29</v>
      </c>
      <c r="J14" s="16">
        <v>27</v>
      </c>
      <c r="K14" s="16">
        <v>30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32.333333333333336</v>
      </c>
      <c r="X14" s="40">
        <f t="shared" si="3"/>
        <v>33.4</v>
      </c>
      <c r="Y14" s="48">
        <f t="shared" si="4"/>
        <v>37.5</v>
      </c>
      <c r="AA14" s="303" t="s">
        <v>53</v>
      </c>
      <c r="AB14" s="304">
        <f>'Dir AB - OGV1'!I38</f>
        <v>8</v>
      </c>
      <c r="AC14" s="304">
        <f>'Dir AB - OGV1'!J38</f>
        <v>72</v>
      </c>
      <c r="AD14" s="304">
        <f>'Dir AB - OGV1'!K38</f>
        <v>94</v>
      </c>
      <c r="AE14" s="304">
        <f>'Dir AB - OGV1'!L38</f>
        <v>0</v>
      </c>
      <c r="AF14" s="304">
        <f>'Dir AB - OGV1'!M38</f>
        <v>0</v>
      </c>
      <c r="AG14" s="304">
        <f>'Dir AB - OGV1'!N38</f>
        <v>0</v>
      </c>
      <c r="AH14" s="304">
        <f>'Dir AB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81</v>
      </c>
      <c r="F15" s="16">
        <v>69</v>
      </c>
      <c r="G15" s="16" t="s">
        <v>135</v>
      </c>
      <c r="H15" s="16">
        <v>39</v>
      </c>
      <c r="I15" s="16">
        <v>16</v>
      </c>
      <c r="J15" s="16">
        <v>60</v>
      </c>
      <c r="K15" s="16">
        <v>61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67.333333333333329</v>
      </c>
      <c r="X15" s="40">
        <f t="shared" si="3"/>
        <v>57.4</v>
      </c>
      <c r="Y15" s="48">
        <f t="shared" si="4"/>
        <v>54.333333333333336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253</v>
      </c>
      <c r="F16" s="16">
        <v>235</v>
      </c>
      <c r="G16" s="16" t="s">
        <v>135</v>
      </c>
      <c r="H16" s="16">
        <v>35</v>
      </c>
      <c r="I16" s="16" t="s">
        <v>135</v>
      </c>
      <c r="J16" s="16">
        <v>144</v>
      </c>
      <c r="K16" s="16">
        <v>162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186.33333333333334</v>
      </c>
      <c r="X16" s="40">
        <f t="shared" si="3"/>
        <v>198.5</v>
      </c>
      <c r="Y16" s="48">
        <f t="shared" si="4"/>
        <v>165.8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4</v>
      </c>
      <c r="AE16" s="304">
        <f>'Dir AB - OGV2'!E38</f>
        <v>52</v>
      </c>
      <c r="AF16" s="304">
        <f>'Dir AB - OGV2'!F38</f>
        <v>54</v>
      </c>
      <c r="AG16" s="304">
        <f>'Dir AB - OGV2'!G38</f>
        <v>0</v>
      </c>
      <c r="AH16" s="304">
        <f>'Dir AB - OGV2'!H38</f>
        <v>4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428</v>
      </c>
      <c r="F17" s="16">
        <v>449</v>
      </c>
      <c r="G17" s="16" t="s">
        <v>135</v>
      </c>
      <c r="H17" s="16">
        <v>65</v>
      </c>
      <c r="I17" s="16" t="s">
        <v>135</v>
      </c>
      <c r="J17" s="16">
        <v>447</v>
      </c>
      <c r="K17" s="16">
        <v>440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438.33333333333331</v>
      </c>
      <c r="X17" s="40">
        <f t="shared" si="3"/>
        <v>441</v>
      </c>
      <c r="Y17" s="48">
        <f t="shared" si="4"/>
        <v>365.8</v>
      </c>
      <c r="AA17" s="303" t="s">
        <v>52</v>
      </c>
      <c r="AB17" s="304">
        <f>'Dir AB - OGV2'!I38</f>
        <v>10</v>
      </c>
      <c r="AC17" s="304">
        <f>'Dir AB - OGV2'!J38</f>
        <v>23</v>
      </c>
      <c r="AD17" s="304">
        <f>'Dir AB - OGV2'!K38</f>
        <v>23</v>
      </c>
      <c r="AE17" s="304">
        <f>'Dir AB - OGV2'!L38</f>
        <v>0</v>
      </c>
      <c r="AF17" s="304">
        <f>'Dir AB - OGV2'!M38</f>
        <v>0</v>
      </c>
      <c r="AG17" s="304">
        <f>'Dir AB - OGV2'!N38</f>
        <v>0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525</v>
      </c>
      <c r="F18" s="16">
        <v>547</v>
      </c>
      <c r="G18" s="16" t="s">
        <v>135</v>
      </c>
      <c r="H18" s="16">
        <v>74</v>
      </c>
      <c r="I18" s="16" t="s">
        <v>135</v>
      </c>
      <c r="J18" s="16">
        <v>504</v>
      </c>
      <c r="K18" s="16">
        <v>525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518</v>
      </c>
      <c r="X18" s="40">
        <f t="shared" si="3"/>
        <v>525.25</v>
      </c>
      <c r="Y18" s="48">
        <f t="shared" si="4"/>
        <v>435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541</v>
      </c>
      <c r="F19" s="16">
        <v>538</v>
      </c>
      <c r="G19" s="16" t="s">
        <v>135</v>
      </c>
      <c r="H19" s="16">
        <v>141</v>
      </c>
      <c r="I19" s="16" t="s">
        <v>135</v>
      </c>
      <c r="J19" s="16">
        <v>406</v>
      </c>
      <c r="K19" s="16">
        <v>425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457.33333333333331</v>
      </c>
      <c r="X19" s="40">
        <f t="shared" si="3"/>
        <v>477.5</v>
      </c>
      <c r="Y19" s="48">
        <f t="shared" si="4"/>
        <v>410.2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435</v>
      </c>
      <c r="F20" s="16">
        <v>454</v>
      </c>
      <c r="G20" s="16" t="s">
        <v>135</v>
      </c>
      <c r="H20" s="16">
        <v>245</v>
      </c>
      <c r="I20" s="16" t="s">
        <v>135</v>
      </c>
      <c r="J20" s="16">
        <v>270</v>
      </c>
      <c r="K20" s="16">
        <v>297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334</v>
      </c>
      <c r="X20" s="40">
        <f t="shared" si="3"/>
        <v>364</v>
      </c>
      <c r="Y20" s="48">
        <f t="shared" si="4"/>
        <v>340.2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407</v>
      </c>
      <c r="F21" s="16">
        <v>377</v>
      </c>
      <c r="G21" s="16" t="s">
        <v>135</v>
      </c>
      <c r="H21" s="16">
        <v>296</v>
      </c>
      <c r="I21" s="16" t="s">
        <v>135</v>
      </c>
      <c r="J21" s="16">
        <v>247</v>
      </c>
      <c r="K21" s="16">
        <v>263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305.66666666666669</v>
      </c>
      <c r="X21" s="40">
        <f t="shared" si="3"/>
        <v>323.5</v>
      </c>
      <c r="Y21" s="48">
        <f t="shared" si="4"/>
        <v>318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433</v>
      </c>
      <c r="F22" s="16">
        <v>446</v>
      </c>
      <c r="G22" s="16" t="s">
        <v>135</v>
      </c>
      <c r="H22" s="16">
        <v>319</v>
      </c>
      <c r="I22" s="16" t="s">
        <v>135</v>
      </c>
      <c r="J22" s="16">
        <v>302</v>
      </c>
      <c r="K22" s="16">
        <v>294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343</v>
      </c>
      <c r="X22" s="40">
        <f t="shared" si="3"/>
        <v>368.75</v>
      </c>
      <c r="Y22" s="48">
        <f t="shared" si="4"/>
        <v>358.8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445</v>
      </c>
      <c r="F23" s="16">
        <v>397</v>
      </c>
      <c r="G23" s="16" t="s">
        <v>135</v>
      </c>
      <c r="H23" s="16">
        <v>359</v>
      </c>
      <c r="I23" s="16" t="s">
        <v>135</v>
      </c>
      <c r="J23" s="16">
        <v>299</v>
      </c>
      <c r="K23" s="16">
        <v>282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342</v>
      </c>
      <c r="X23" s="40">
        <f t="shared" si="3"/>
        <v>355.75</v>
      </c>
      <c r="Y23" s="48">
        <f t="shared" si="4"/>
        <v>356.4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438</v>
      </c>
      <c r="F24" s="16">
        <v>546</v>
      </c>
      <c r="G24" s="16" t="s">
        <v>135</v>
      </c>
      <c r="H24" s="16">
        <v>87</v>
      </c>
      <c r="I24" s="16">
        <v>27</v>
      </c>
      <c r="J24" s="16">
        <v>309</v>
      </c>
      <c r="K24" s="16">
        <v>273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340</v>
      </c>
      <c r="X24" s="40">
        <f t="shared" si="3"/>
        <v>318.60000000000002</v>
      </c>
      <c r="Y24" s="48">
        <f t="shared" si="4"/>
        <v>280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477</v>
      </c>
      <c r="F25" s="16">
        <v>471</v>
      </c>
      <c r="G25" s="16" t="s">
        <v>135</v>
      </c>
      <c r="H25" s="16" t="s">
        <v>135</v>
      </c>
      <c r="I25" s="16">
        <v>321</v>
      </c>
      <c r="J25" s="16">
        <v>302</v>
      </c>
      <c r="K25" s="16">
        <v>350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376.33333333333331</v>
      </c>
      <c r="X25" s="40">
        <f t="shared" si="3"/>
        <v>384.2</v>
      </c>
      <c r="Y25" s="48">
        <f t="shared" si="4"/>
        <v>384.2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434</v>
      </c>
      <c r="F26" s="16">
        <v>444</v>
      </c>
      <c r="G26" s="16" t="s">
        <v>135</v>
      </c>
      <c r="H26" s="16">
        <v>235</v>
      </c>
      <c r="I26" s="16">
        <v>353</v>
      </c>
      <c r="J26" s="16" t="s">
        <v>135</v>
      </c>
      <c r="K26" s="16">
        <v>360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397</v>
      </c>
      <c r="X26" s="40">
        <f t="shared" si="3"/>
        <v>397.75</v>
      </c>
      <c r="Y26" s="48">
        <f t="shared" si="4"/>
        <v>365.2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455</v>
      </c>
      <c r="G27" s="16" t="s">
        <v>135</v>
      </c>
      <c r="H27" s="16" t="s">
        <v>135</v>
      </c>
      <c r="I27" s="16">
        <v>291</v>
      </c>
      <c r="J27" s="16" t="s">
        <v>135</v>
      </c>
      <c r="K27" s="16">
        <v>331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331</v>
      </c>
      <c r="X27" s="40">
        <f t="shared" si="3"/>
        <v>359</v>
      </c>
      <c r="Y27" s="48">
        <f t="shared" si="4"/>
        <v>359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>
        <v>422</v>
      </c>
      <c r="G28" s="16" t="s">
        <v>135</v>
      </c>
      <c r="H28" s="16" t="s">
        <v>135</v>
      </c>
      <c r="I28" s="16">
        <v>325</v>
      </c>
      <c r="J28" s="16">
        <v>263</v>
      </c>
      <c r="K28" s="16">
        <v>296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279.5</v>
      </c>
      <c r="X28" s="40">
        <f t="shared" si="3"/>
        <v>326.5</v>
      </c>
      <c r="Y28" s="48">
        <f t="shared" si="4"/>
        <v>326.5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>
        <v>367</v>
      </c>
      <c r="G29" s="16" t="s">
        <v>135</v>
      </c>
      <c r="H29" s="16">
        <v>188</v>
      </c>
      <c r="I29" s="16">
        <v>224</v>
      </c>
      <c r="J29" s="16">
        <v>232</v>
      </c>
      <c r="K29" s="16">
        <v>259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245.5</v>
      </c>
      <c r="X29" s="40">
        <f t="shared" si="3"/>
        <v>270.5</v>
      </c>
      <c r="Y29" s="48">
        <f t="shared" si="4"/>
        <v>254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>
        <v>249</v>
      </c>
      <c r="E30" s="16">
        <v>260</v>
      </c>
      <c r="F30" s="16">
        <v>288</v>
      </c>
      <c r="G30" s="16" t="s">
        <v>135</v>
      </c>
      <c r="H30" s="16">
        <v>150</v>
      </c>
      <c r="I30" s="16">
        <v>201</v>
      </c>
      <c r="J30" s="16">
        <v>192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233.66666666666666</v>
      </c>
      <c r="X30" s="40">
        <f t="shared" si="3"/>
        <v>238</v>
      </c>
      <c r="Y30" s="48">
        <f t="shared" si="4"/>
        <v>223.33333333333334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>
        <v>166</v>
      </c>
      <c r="E31" s="16">
        <v>208</v>
      </c>
      <c r="F31" s="16">
        <v>195</v>
      </c>
      <c r="G31" s="16" t="s">
        <v>135</v>
      </c>
      <c r="H31" s="16">
        <v>123</v>
      </c>
      <c r="I31" s="16">
        <v>116</v>
      </c>
      <c r="J31" s="16">
        <v>122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165.33333333333334</v>
      </c>
      <c r="X31" s="40">
        <f t="shared" si="3"/>
        <v>161.4</v>
      </c>
      <c r="Y31" s="48">
        <f t="shared" si="4"/>
        <v>155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>
        <v>173</v>
      </c>
      <c r="E32" s="16">
        <v>164</v>
      </c>
      <c r="F32" s="16">
        <v>218</v>
      </c>
      <c r="G32" s="16">
        <v>147</v>
      </c>
      <c r="H32" s="16">
        <v>125</v>
      </c>
      <c r="I32" s="16">
        <v>89</v>
      </c>
      <c r="J32" s="16">
        <v>125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154</v>
      </c>
      <c r="X32" s="40">
        <f t="shared" si="3"/>
        <v>153.80000000000001</v>
      </c>
      <c r="Y32" s="48">
        <f t="shared" si="4"/>
        <v>148.71428571428572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>
        <v>124</v>
      </c>
      <c r="E33" s="17">
        <v>106</v>
      </c>
      <c r="F33" s="17">
        <v>123</v>
      </c>
      <c r="G33" s="17">
        <v>123</v>
      </c>
      <c r="H33" s="17">
        <v>97</v>
      </c>
      <c r="I33" s="17">
        <v>88</v>
      </c>
      <c r="J33" s="17">
        <v>101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110.33333333333333</v>
      </c>
      <c r="X33" s="7">
        <f t="shared" si="3"/>
        <v>108.4</v>
      </c>
      <c r="Y33" s="49">
        <f t="shared" si="4"/>
        <v>108.85714285714286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4563</v>
      </c>
      <c r="F35" s="8">
        <f t="shared" si="7"/>
        <v>5546</v>
      </c>
      <c r="G35" s="8">
        <f t="shared" si="7"/>
        <v>0</v>
      </c>
      <c r="H35" s="8">
        <f t="shared" si="7"/>
        <v>1821</v>
      </c>
      <c r="I35" s="8">
        <f t="shared" si="7"/>
        <v>1317</v>
      </c>
      <c r="J35" s="8">
        <f t="shared" si="7"/>
        <v>3349</v>
      </c>
      <c r="K35" s="8">
        <f t="shared" si="7"/>
        <v>4136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4462.1666666666661</v>
      </c>
      <c r="X35" s="9">
        <f t="shared" si="7"/>
        <v>4641.7999999999993</v>
      </c>
      <c r="Y35" s="50">
        <f t="shared" si="7"/>
        <v>4299.2999999999993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415</v>
      </c>
      <c r="E36" s="10">
        <f t="shared" si="9"/>
        <v>5284</v>
      </c>
      <c r="F36" s="10">
        <f t="shared" si="9"/>
        <v>6631</v>
      </c>
      <c r="G36" s="10">
        <f t="shared" si="9"/>
        <v>0</v>
      </c>
      <c r="H36" s="10">
        <f t="shared" si="9"/>
        <v>2317</v>
      </c>
      <c r="I36" s="10">
        <f t="shared" si="9"/>
        <v>1858</v>
      </c>
      <c r="J36" s="10">
        <f t="shared" si="9"/>
        <v>4039</v>
      </c>
      <c r="K36" s="10">
        <f t="shared" si="9"/>
        <v>4557</v>
      </c>
      <c r="L36" s="10">
        <f t="shared" si="9"/>
        <v>0</v>
      </c>
      <c r="M36" s="10">
        <f t="shared" si="9"/>
        <v>0</v>
      </c>
      <c r="N36" s="10">
        <f t="shared" si="9"/>
        <v>0</v>
      </c>
      <c r="O36" s="10">
        <f t="shared" si="9"/>
        <v>0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5293</v>
      </c>
      <c r="X36" s="11">
        <f t="shared" si="9"/>
        <v>5510.1999999999989</v>
      </c>
      <c r="Y36" s="51">
        <f t="shared" si="9"/>
        <v>5097.4333333333334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712</v>
      </c>
      <c r="E37" s="10">
        <f t="shared" si="11"/>
        <v>5554</v>
      </c>
      <c r="F37" s="10">
        <f t="shared" si="11"/>
        <v>6972</v>
      </c>
      <c r="G37" s="10">
        <f t="shared" si="11"/>
        <v>270</v>
      </c>
      <c r="H37" s="10">
        <f t="shared" si="11"/>
        <v>2539</v>
      </c>
      <c r="I37" s="10">
        <f t="shared" si="11"/>
        <v>2035</v>
      </c>
      <c r="J37" s="10">
        <f t="shared" si="11"/>
        <v>4265</v>
      </c>
      <c r="K37" s="10">
        <f t="shared" si="11"/>
        <v>4557</v>
      </c>
      <c r="L37" s="10">
        <f t="shared" si="11"/>
        <v>0</v>
      </c>
      <c r="M37" s="10">
        <f t="shared" si="11"/>
        <v>0</v>
      </c>
      <c r="N37" s="10">
        <f t="shared" si="11"/>
        <v>0</v>
      </c>
      <c r="O37" s="10">
        <f t="shared" si="11"/>
        <v>0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5557.333333333333</v>
      </c>
      <c r="X37" s="11">
        <f t="shared" si="11"/>
        <v>5772.3999999999987</v>
      </c>
      <c r="Y37" s="51">
        <f t="shared" si="11"/>
        <v>5355.0047619047618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712</v>
      </c>
      <c r="E38" s="10">
        <f t="shared" si="13"/>
        <v>5824</v>
      </c>
      <c r="F38" s="10">
        <f t="shared" si="13"/>
        <v>7249</v>
      </c>
      <c r="G38" s="10">
        <f t="shared" si="13"/>
        <v>270</v>
      </c>
      <c r="H38" s="10">
        <f t="shared" si="13"/>
        <v>2983</v>
      </c>
      <c r="I38" s="10">
        <f t="shared" si="13"/>
        <v>2200</v>
      </c>
      <c r="J38" s="10">
        <f t="shared" si="13"/>
        <v>4487</v>
      </c>
      <c r="K38" s="10">
        <f t="shared" si="13"/>
        <v>4769</v>
      </c>
      <c r="L38" s="10">
        <f t="shared" si="13"/>
        <v>0</v>
      </c>
      <c r="M38" s="10">
        <f t="shared" si="13"/>
        <v>0</v>
      </c>
      <c r="N38" s="10">
        <f t="shared" si="13"/>
        <v>0</v>
      </c>
      <c r="O38" s="10">
        <f t="shared" si="13"/>
        <v>0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5791.9999999999991</v>
      </c>
      <c r="X38" s="11">
        <f t="shared" si="13"/>
        <v>6001.5999999999995</v>
      </c>
      <c r="Y38" s="51">
        <f t="shared" si="13"/>
        <v>5620.0047619047618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1494</v>
      </c>
      <c r="F39" s="10">
        <f t="shared" si="15"/>
        <v>1534</v>
      </c>
      <c r="G39" s="10">
        <f t="shared" si="15"/>
        <v>0</v>
      </c>
      <c r="H39" s="10">
        <f t="shared" si="15"/>
        <v>280</v>
      </c>
      <c r="I39" s="10">
        <f t="shared" si="15"/>
        <v>0</v>
      </c>
      <c r="J39" s="10">
        <f t="shared" si="15"/>
        <v>1357</v>
      </c>
      <c r="K39" s="10">
        <f t="shared" si="15"/>
        <v>1390</v>
      </c>
      <c r="L39" s="10">
        <f t="shared" si="15"/>
        <v>0</v>
      </c>
      <c r="M39" s="10">
        <f t="shared" si="15"/>
        <v>0</v>
      </c>
      <c r="N39" s="10">
        <f t="shared" si="15"/>
        <v>0</v>
      </c>
      <c r="O39" s="10">
        <f t="shared" si="15"/>
        <v>0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1413.6666666666665</v>
      </c>
      <c r="X39" s="11">
        <f t="shared" si="15"/>
        <v>1443.75</v>
      </c>
      <c r="Y39" s="51">
        <f t="shared" si="15"/>
        <v>1211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434</v>
      </c>
      <c r="F40" s="12">
        <f t="shared" si="17"/>
        <v>1321</v>
      </c>
      <c r="G40" s="12">
        <f t="shared" si="17"/>
        <v>0</v>
      </c>
      <c r="H40" s="12">
        <f t="shared" si="17"/>
        <v>235</v>
      </c>
      <c r="I40" s="12">
        <f t="shared" si="17"/>
        <v>969</v>
      </c>
      <c r="J40" s="12">
        <f t="shared" si="17"/>
        <v>263</v>
      </c>
      <c r="K40" s="12">
        <f t="shared" si="17"/>
        <v>987</v>
      </c>
      <c r="L40" s="12">
        <f t="shared" si="17"/>
        <v>0</v>
      </c>
      <c r="M40" s="12">
        <f t="shared" si="17"/>
        <v>0</v>
      </c>
      <c r="N40" s="12">
        <f t="shared" si="17"/>
        <v>0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1007.5</v>
      </c>
      <c r="X40" s="13">
        <f t="shared" si="17"/>
        <v>1083.25</v>
      </c>
      <c r="Y40" s="52">
        <f t="shared" si="17"/>
        <v>1050.7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B4465 Easton Road</v>
      </c>
    </row>
    <row r="5" spans="1:25" x14ac:dyDescent="0.2">
      <c r="A5" s="14" t="s">
        <v>100</v>
      </c>
      <c r="B5" s="233" t="str">
        <f>'Front Cover'!D33</f>
        <v>Bouverie Street (S)</v>
      </c>
      <c r="C5" s="233"/>
      <c r="D5" s="43" t="s">
        <v>2</v>
      </c>
      <c r="E5" s="233" t="str">
        <f>'Front Cover'!H33</f>
        <v>Bannerman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0</v>
      </c>
      <c r="F10" s="15">
        <v>2</v>
      </c>
      <c r="G10" s="15" t="s">
        <v>135</v>
      </c>
      <c r="H10" s="15">
        <v>0</v>
      </c>
      <c r="I10" s="15">
        <v>1</v>
      </c>
      <c r="J10" s="15">
        <v>0</v>
      </c>
      <c r="K10" s="16">
        <v>0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0.6</v>
      </c>
      <c r="Y10" s="47">
        <f>IFERROR(AVERAGE(B10:V10),0)</f>
        <v>0.5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0</v>
      </c>
      <c r="F11" s="16">
        <v>0</v>
      </c>
      <c r="G11" s="16" t="s">
        <v>135</v>
      </c>
      <c r="H11" s="16">
        <v>0</v>
      </c>
      <c r="I11" s="16">
        <v>0</v>
      </c>
      <c r="J11" s="16">
        <v>0</v>
      </c>
      <c r="K11" s="16">
        <v>1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0.33333333333333331</v>
      </c>
      <c r="X11" s="40">
        <f t="shared" ref="X11:X33" si="2">IFERROR(AVERAGE(I11:M11,B11:F11,P11:T11),0)</f>
        <v>0.2</v>
      </c>
      <c r="Y11" s="48">
        <f t="shared" ref="Y11:Y33" si="3">IFERROR(AVERAGE(B11:V11),0)</f>
        <v>0.16666666666666666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0</v>
      </c>
      <c r="F12" s="16">
        <v>0</v>
      </c>
      <c r="G12" s="16" t="s">
        <v>135</v>
      </c>
      <c r="H12" s="16">
        <v>0</v>
      </c>
      <c r="I12" s="16">
        <v>0</v>
      </c>
      <c r="J12" s="16">
        <v>0</v>
      </c>
      <c r="K12" s="16">
        <v>0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2</v>
      </c>
      <c r="G13" s="16" t="s">
        <v>135</v>
      </c>
      <c r="H13" s="16">
        <v>0</v>
      </c>
      <c r="I13" s="16">
        <v>0</v>
      </c>
      <c r="J13" s="16">
        <v>1</v>
      </c>
      <c r="K13" s="16">
        <v>1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0.66666666666666663</v>
      </c>
      <c r="X13" s="40">
        <f t="shared" si="2"/>
        <v>0.8</v>
      </c>
      <c r="Y13" s="48">
        <f t="shared" si="3"/>
        <v>0.66666666666666663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2</v>
      </c>
      <c r="F14" s="16">
        <v>0</v>
      </c>
      <c r="G14" s="16" t="s">
        <v>135</v>
      </c>
      <c r="H14" s="16">
        <v>0</v>
      </c>
      <c r="I14" s="16">
        <v>1</v>
      </c>
      <c r="J14" s="16">
        <v>0</v>
      </c>
      <c r="K14" s="16">
        <v>0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0.66666666666666663</v>
      </c>
      <c r="X14" s="40">
        <f t="shared" si="2"/>
        <v>0.6</v>
      </c>
      <c r="Y14" s="48">
        <f t="shared" si="3"/>
        <v>0.5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1</v>
      </c>
      <c r="F15" s="16">
        <v>0</v>
      </c>
      <c r="G15" s="16" t="s">
        <v>135</v>
      </c>
      <c r="H15" s="16">
        <v>0</v>
      </c>
      <c r="I15" s="16">
        <v>1</v>
      </c>
      <c r="J15" s="16">
        <v>1</v>
      </c>
      <c r="K15" s="16">
        <v>0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0.66666666666666663</v>
      </c>
      <c r="X15" s="40">
        <f t="shared" si="2"/>
        <v>0.6</v>
      </c>
      <c r="Y15" s="48">
        <f t="shared" si="3"/>
        <v>0.5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1</v>
      </c>
      <c r="F16" s="16">
        <v>1</v>
      </c>
      <c r="G16" s="16" t="s">
        <v>135</v>
      </c>
      <c r="H16" s="16">
        <v>1</v>
      </c>
      <c r="I16" s="16" t="s">
        <v>135</v>
      </c>
      <c r="J16" s="16">
        <v>0</v>
      </c>
      <c r="K16" s="16">
        <v>2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1</v>
      </c>
      <c r="X16" s="40">
        <f t="shared" si="2"/>
        <v>1</v>
      </c>
      <c r="Y16" s="48">
        <f t="shared" si="3"/>
        <v>1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2</v>
      </c>
      <c r="F17" s="16">
        <v>2</v>
      </c>
      <c r="G17" s="16" t="s">
        <v>135</v>
      </c>
      <c r="H17" s="16">
        <v>0</v>
      </c>
      <c r="I17" s="16" t="s">
        <v>135</v>
      </c>
      <c r="J17" s="16">
        <v>4</v>
      </c>
      <c r="K17" s="16">
        <v>1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2.3333333333333335</v>
      </c>
      <c r="X17" s="40">
        <f t="shared" si="2"/>
        <v>2.25</v>
      </c>
      <c r="Y17" s="48">
        <f t="shared" si="3"/>
        <v>1.8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1</v>
      </c>
      <c r="F18" s="16">
        <v>1</v>
      </c>
      <c r="G18" s="16" t="s">
        <v>135</v>
      </c>
      <c r="H18" s="16">
        <v>1</v>
      </c>
      <c r="I18" s="16" t="s">
        <v>135</v>
      </c>
      <c r="J18" s="16">
        <v>5</v>
      </c>
      <c r="K18" s="16">
        <v>1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2.3333333333333335</v>
      </c>
      <c r="X18" s="40">
        <f t="shared" si="2"/>
        <v>2</v>
      </c>
      <c r="Y18" s="48">
        <f t="shared" si="3"/>
        <v>1.8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8</v>
      </c>
      <c r="F19" s="16">
        <v>9</v>
      </c>
      <c r="G19" s="16" t="s">
        <v>135</v>
      </c>
      <c r="H19" s="16">
        <v>0</v>
      </c>
      <c r="I19" s="16" t="s">
        <v>135</v>
      </c>
      <c r="J19" s="16">
        <v>5</v>
      </c>
      <c r="K19" s="16">
        <v>4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5.666666666666667</v>
      </c>
      <c r="X19" s="40">
        <f t="shared" si="2"/>
        <v>6.5</v>
      </c>
      <c r="Y19" s="48">
        <f t="shared" si="3"/>
        <v>5.2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15</v>
      </c>
      <c r="F20" s="16">
        <v>22</v>
      </c>
      <c r="G20" s="16" t="s">
        <v>135</v>
      </c>
      <c r="H20" s="16">
        <v>0</v>
      </c>
      <c r="I20" s="16" t="s">
        <v>135</v>
      </c>
      <c r="J20" s="16">
        <v>7</v>
      </c>
      <c r="K20" s="16">
        <v>6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9.3333333333333339</v>
      </c>
      <c r="X20" s="40">
        <f t="shared" si="2"/>
        <v>12.5</v>
      </c>
      <c r="Y20" s="48">
        <f t="shared" si="3"/>
        <v>10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10</v>
      </c>
      <c r="F21" s="16">
        <v>12</v>
      </c>
      <c r="G21" s="16" t="s">
        <v>135</v>
      </c>
      <c r="H21" s="16">
        <v>0</v>
      </c>
      <c r="I21" s="16" t="s">
        <v>135</v>
      </c>
      <c r="J21" s="16">
        <v>5</v>
      </c>
      <c r="K21" s="16">
        <v>7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7.333333333333333</v>
      </c>
      <c r="X21" s="40">
        <f t="shared" si="2"/>
        <v>8.5</v>
      </c>
      <c r="Y21" s="48">
        <f t="shared" si="3"/>
        <v>6.8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17</v>
      </c>
      <c r="F22" s="16">
        <v>11</v>
      </c>
      <c r="G22" s="16" t="s">
        <v>135</v>
      </c>
      <c r="H22" s="16">
        <v>2</v>
      </c>
      <c r="I22" s="16" t="s">
        <v>135</v>
      </c>
      <c r="J22" s="16">
        <v>12</v>
      </c>
      <c r="K22" s="16">
        <v>13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14</v>
      </c>
      <c r="X22" s="40">
        <f t="shared" si="2"/>
        <v>13.25</v>
      </c>
      <c r="Y22" s="48">
        <f t="shared" si="3"/>
        <v>11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14</v>
      </c>
      <c r="F23" s="16">
        <v>14</v>
      </c>
      <c r="G23" s="16" t="s">
        <v>135</v>
      </c>
      <c r="H23" s="16">
        <v>1</v>
      </c>
      <c r="I23" s="16" t="s">
        <v>135</v>
      </c>
      <c r="J23" s="16">
        <v>7</v>
      </c>
      <c r="K23" s="16">
        <v>11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10.666666666666666</v>
      </c>
      <c r="X23" s="40">
        <f t="shared" si="2"/>
        <v>11.5</v>
      </c>
      <c r="Y23" s="48">
        <f t="shared" si="3"/>
        <v>9.4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22</v>
      </c>
      <c r="F24" s="16">
        <v>28</v>
      </c>
      <c r="G24" s="16" t="s">
        <v>135</v>
      </c>
      <c r="H24" s="16">
        <v>1</v>
      </c>
      <c r="I24" s="16">
        <v>1</v>
      </c>
      <c r="J24" s="16">
        <v>12</v>
      </c>
      <c r="K24" s="16">
        <v>9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14.333333333333334</v>
      </c>
      <c r="X24" s="40">
        <f t="shared" si="2"/>
        <v>14.4</v>
      </c>
      <c r="Y24" s="48">
        <f t="shared" si="3"/>
        <v>12.166666666666666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10</v>
      </c>
      <c r="F25" s="16">
        <v>27</v>
      </c>
      <c r="G25" s="16" t="s">
        <v>135</v>
      </c>
      <c r="H25" s="16" t="s">
        <v>135</v>
      </c>
      <c r="I25" s="16">
        <v>1</v>
      </c>
      <c r="J25" s="16">
        <v>9</v>
      </c>
      <c r="K25" s="16">
        <v>9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9.3333333333333339</v>
      </c>
      <c r="X25" s="40">
        <f t="shared" si="2"/>
        <v>11.2</v>
      </c>
      <c r="Y25" s="48">
        <f t="shared" si="3"/>
        <v>11.2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2</v>
      </c>
      <c r="F26" s="16">
        <v>14</v>
      </c>
      <c r="G26" s="16" t="s">
        <v>135</v>
      </c>
      <c r="H26" s="16">
        <v>0</v>
      </c>
      <c r="I26" s="16">
        <v>1</v>
      </c>
      <c r="J26" s="16" t="s">
        <v>135</v>
      </c>
      <c r="K26" s="16">
        <v>7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4.5</v>
      </c>
      <c r="X26" s="40">
        <f t="shared" si="2"/>
        <v>6</v>
      </c>
      <c r="Y26" s="48">
        <f t="shared" si="3"/>
        <v>4.8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</v>
      </c>
      <c r="F27" s="16" t="s">
        <v>135</v>
      </c>
      <c r="G27" s="16" t="s">
        <v>135</v>
      </c>
      <c r="H27" s="16" t="s">
        <v>135</v>
      </c>
      <c r="I27" s="16">
        <v>0</v>
      </c>
      <c r="J27" s="16" t="s">
        <v>135</v>
      </c>
      <c r="K27" s="16">
        <v>9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6</v>
      </c>
      <c r="X27" s="40">
        <f t="shared" si="2"/>
        <v>4</v>
      </c>
      <c r="Y27" s="48">
        <f t="shared" si="3"/>
        <v>4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 t="s">
        <v>135</v>
      </c>
      <c r="G28" s="16" t="s">
        <v>135</v>
      </c>
      <c r="H28" s="16" t="s">
        <v>135</v>
      </c>
      <c r="I28" s="16">
        <v>1</v>
      </c>
      <c r="J28" s="16">
        <v>0</v>
      </c>
      <c r="K28" s="16">
        <v>6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2</v>
      </c>
      <c r="X28" s="40">
        <f t="shared" si="2"/>
        <v>1.75</v>
      </c>
      <c r="Y28" s="48">
        <f t="shared" si="3"/>
        <v>1.75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 t="s">
        <v>135</v>
      </c>
      <c r="G29" s="16" t="s">
        <v>135</v>
      </c>
      <c r="H29" s="16">
        <v>1</v>
      </c>
      <c r="I29" s="16">
        <v>0</v>
      </c>
      <c r="J29" s="16">
        <v>1</v>
      </c>
      <c r="K29" s="16">
        <v>7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2.6666666666666665</v>
      </c>
      <c r="X29" s="40">
        <f t="shared" si="2"/>
        <v>2</v>
      </c>
      <c r="Y29" s="48">
        <f t="shared" si="3"/>
        <v>1.8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>
        <v>1</v>
      </c>
      <c r="E30" s="16">
        <v>2</v>
      </c>
      <c r="F30" s="16">
        <v>3</v>
      </c>
      <c r="G30" s="16" t="s">
        <v>135</v>
      </c>
      <c r="H30" s="16">
        <v>1</v>
      </c>
      <c r="I30" s="16">
        <v>1</v>
      </c>
      <c r="J30" s="16">
        <v>1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1.3333333333333333</v>
      </c>
      <c r="X30" s="40">
        <f t="shared" si="2"/>
        <v>1.6</v>
      </c>
      <c r="Y30" s="48">
        <f t="shared" si="3"/>
        <v>1.5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>
        <v>0</v>
      </c>
      <c r="E31" s="16">
        <v>1</v>
      </c>
      <c r="F31" s="16">
        <v>2</v>
      </c>
      <c r="G31" s="16" t="s">
        <v>135</v>
      </c>
      <c r="H31" s="16">
        <v>0</v>
      </c>
      <c r="I31" s="16">
        <v>0</v>
      </c>
      <c r="J31" s="16">
        <v>1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0.66666666666666663</v>
      </c>
      <c r="X31" s="40">
        <f t="shared" si="2"/>
        <v>0.8</v>
      </c>
      <c r="Y31" s="48">
        <f t="shared" si="3"/>
        <v>0.66666666666666663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>
        <v>0</v>
      </c>
      <c r="E32" s="16">
        <v>3</v>
      </c>
      <c r="F32" s="16">
        <v>0</v>
      </c>
      <c r="G32" s="16">
        <v>2</v>
      </c>
      <c r="H32" s="16">
        <v>1</v>
      </c>
      <c r="I32" s="16">
        <v>0</v>
      </c>
      <c r="J32" s="16">
        <v>1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1.3333333333333333</v>
      </c>
      <c r="X32" s="40">
        <f t="shared" si="2"/>
        <v>0.8</v>
      </c>
      <c r="Y32" s="48">
        <f t="shared" si="3"/>
        <v>1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>
        <v>1</v>
      </c>
      <c r="E33" s="17">
        <v>1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0.66666666666666663</v>
      </c>
      <c r="X33" s="7">
        <f t="shared" si="2"/>
        <v>0.4</v>
      </c>
      <c r="Y33" s="49">
        <f t="shared" si="3"/>
        <v>0.2857142857142857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104</v>
      </c>
      <c r="F35" s="8">
        <f t="shared" si="4"/>
        <v>140</v>
      </c>
      <c r="G35" s="8">
        <f t="shared" si="4"/>
        <v>0</v>
      </c>
      <c r="H35" s="8">
        <f t="shared" si="4"/>
        <v>5</v>
      </c>
      <c r="I35" s="8">
        <f t="shared" si="4"/>
        <v>4</v>
      </c>
      <c r="J35" s="8">
        <f t="shared" si="4"/>
        <v>66</v>
      </c>
      <c r="K35" s="8">
        <f t="shared" si="4"/>
        <v>83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87.833333333333329</v>
      </c>
      <c r="X35" s="9">
        <f t="shared" si="4"/>
        <v>93.850000000000009</v>
      </c>
      <c r="Y35" s="50">
        <f t="shared" si="4"/>
        <v>79.916666666666657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1</v>
      </c>
      <c r="E36" s="10">
        <f t="shared" si="5"/>
        <v>108</v>
      </c>
      <c r="F36" s="10">
        <f t="shared" si="5"/>
        <v>146</v>
      </c>
      <c r="G36" s="10">
        <f t="shared" si="5"/>
        <v>0</v>
      </c>
      <c r="H36" s="10">
        <f t="shared" si="5"/>
        <v>8</v>
      </c>
      <c r="I36" s="10">
        <f t="shared" si="5"/>
        <v>5</v>
      </c>
      <c r="J36" s="10">
        <f t="shared" si="5"/>
        <v>69</v>
      </c>
      <c r="K36" s="10">
        <f t="shared" si="5"/>
        <v>92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93.5</v>
      </c>
      <c r="X36" s="11">
        <f t="shared" si="5"/>
        <v>99.25</v>
      </c>
      <c r="Y36" s="51">
        <f t="shared" si="5"/>
        <v>84.883333333333326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2</v>
      </c>
      <c r="E37" s="10">
        <f t="shared" si="6"/>
        <v>112</v>
      </c>
      <c r="F37" s="10">
        <f t="shared" si="6"/>
        <v>146</v>
      </c>
      <c r="G37" s="10">
        <f t="shared" si="6"/>
        <v>2</v>
      </c>
      <c r="H37" s="10">
        <f t="shared" si="6"/>
        <v>9</v>
      </c>
      <c r="I37" s="10">
        <f t="shared" si="6"/>
        <v>5</v>
      </c>
      <c r="J37" s="10">
        <f t="shared" si="6"/>
        <v>70</v>
      </c>
      <c r="K37" s="10">
        <f t="shared" si="6"/>
        <v>92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95.5</v>
      </c>
      <c r="X37" s="11">
        <f t="shared" si="6"/>
        <v>100.45</v>
      </c>
      <c r="Y37" s="51">
        <f t="shared" si="6"/>
        <v>86.169047619047618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2</v>
      </c>
      <c r="E38" s="10">
        <f t="shared" si="7"/>
        <v>115</v>
      </c>
      <c r="F38" s="10">
        <f t="shared" si="7"/>
        <v>150</v>
      </c>
      <c r="G38" s="10">
        <f t="shared" si="7"/>
        <v>2</v>
      </c>
      <c r="H38" s="10">
        <f t="shared" si="7"/>
        <v>9</v>
      </c>
      <c r="I38" s="10">
        <f t="shared" si="7"/>
        <v>8</v>
      </c>
      <c r="J38" s="10">
        <f t="shared" si="7"/>
        <v>72</v>
      </c>
      <c r="K38" s="10">
        <f t="shared" si="7"/>
        <v>94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97.833333333333329</v>
      </c>
      <c r="X38" s="11">
        <f t="shared" si="7"/>
        <v>103.25</v>
      </c>
      <c r="Y38" s="51">
        <f t="shared" si="7"/>
        <v>88.50238095238096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11</v>
      </c>
      <c r="F39" s="10">
        <f t="shared" si="8"/>
        <v>12</v>
      </c>
      <c r="G39" s="10">
        <f t="shared" si="8"/>
        <v>0</v>
      </c>
      <c r="H39" s="10">
        <f t="shared" si="8"/>
        <v>1</v>
      </c>
      <c r="I39" s="10">
        <f t="shared" si="8"/>
        <v>0</v>
      </c>
      <c r="J39" s="10">
        <f t="shared" si="8"/>
        <v>14</v>
      </c>
      <c r="K39" s="10">
        <f t="shared" si="8"/>
        <v>6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10.333333333333334</v>
      </c>
      <c r="X39" s="11">
        <f t="shared" si="8"/>
        <v>10.75</v>
      </c>
      <c r="Y39" s="51">
        <f t="shared" si="8"/>
        <v>8.8000000000000007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5</v>
      </c>
      <c r="F40" s="12">
        <f t="shared" si="9"/>
        <v>14</v>
      </c>
      <c r="G40" s="12">
        <f t="shared" si="9"/>
        <v>0</v>
      </c>
      <c r="H40" s="12">
        <f t="shared" si="9"/>
        <v>0</v>
      </c>
      <c r="I40" s="12">
        <f t="shared" si="9"/>
        <v>2</v>
      </c>
      <c r="J40" s="12">
        <f t="shared" si="9"/>
        <v>0</v>
      </c>
      <c r="K40" s="12">
        <f t="shared" si="9"/>
        <v>22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12.5</v>
      </c>
      <c r="X40" s="13">
        <f t="shared" si="9"/>
        <v>11.75</v>
      </c>
      <c r="Y40" s="52">
        <f t="shared" si="9"/>
        <v>10.55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B4465 Easton Road</v>
      </c>
    </row>
    <row r="5" spans="1:25" x14ac:dyDescent="0.2">
      <c r="A5" s="14" t="s">
        <v>100</v>
      </c>
      <c r="B5" s="233" t="str">
        <f>'Front Cover'!D33</f>
        <v>Bouverie Street (S)</v>
      </c>
      <c r="C5" s="233"/>
      <c r="D5" s="43" t="s">
        <v>2</v>
      </c>
      <c r="E5" s="233" t="str">
        <f>'Front Cover'!H33</f>
        <v>Bannerman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0</v>
      </c>
      <c r="F10" s="15">
        <v>0</v>
      </c>
      <c r="G10" s="15" t="s">
        <v>135</v>
      </c>
      <c r="H10" s="15">
        <v>0</v>
      </c>
      <c r="I10" s="15">
        <v>0</v>
      </c>
      <c r="J10" s="15">
        <v>0</v>
      </c>
      <c r="K10" s="16">
        <v>0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0</v>
      </c>
      <c r="F11" s="16">
        <v>0</v>
      </c>
      <c r="G11" s="16" t="s">
        <v>135</v>
      </c>
      <c r="H11" s="16">
        <v>0</v>
      </c>
      <c r="I11" s="16">
        <v>0</v>
      </c>
      <c r="J11" s="16">
        <v>1</v>
      </c>
      <c r="K11" s="16">
        <v>0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0.33333333333333331</v>
      </c>
      <c r="X11" s="40">
        <f t="shared" ref="X11:X33" si="2">IFERROR(AVERAGE(I11:M11,B11:F11,P11:T11),0)</f>
        <v>0.2</v>
      </c>
      <c r="Y11" s="48">
        <f t="shared" ref="Y11:Y33" si="3">IFERROR(AVERAGE(B11:V11),0)</f>
        <v>0.16666666666666666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0</v>
      </c>
      <c r="F12" s="16">
        <v>1</v>
      </c>
      <c r="G12" s="16" t="s">
        <v>135</v>
      </c>
      <c r="H12" s="16">
        <v>0</v>
      </c>
      <c r="I12" s="16">
        <v>0</v>
      </c>
      <c r="J12" s="16">
        <v>0</v>
      </c>
      <c r="K12" s="16">
        <v>0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0.2</v>
      </c>
      <c r="Y12" s="48">
        <f t="shared" si="3"/>
        <v>0.16666666666666666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0</v>
      </c>
      <c r="G13" s="16" t="s">
        <v>135</v>
      </c>
      <c r="H13" s="16">
        <v>0</v>
      </c>
      <c r="I13" s="16">
        <v>0</v>
      </c>
      <c r="J13" s="16">
        <v>0</v>
      </c>
      <c r="K13" s="16">
        <v>0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1</v>
      </c>
      <c r="F14" s="16">
        <v>0</v>
      </c>
      <c r="G14" s="16" t="s">
        <v>135</v>
      </c>
      <c r="H14" s="16">
        <v>0</v>
      </c>
      <c r="I14" s="16">
        <v>0</v>
      </c>
      <c r="J14" s="16">
        <v>1</v>
      </c>
      <c r="K14" s="16">
        <v>0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0.66666666666666663</v>
      </c>
      <c r="X14" s="40">
        <f t="shared" si="2"/>
        <v>0.4</v>
      </c>
      <c r="Y14" s="48">
        <f t="shared" si="3"/>
        <v>0.33333333333333331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0</v>
      </c>
      <c r="F15" s="16">
        <v>0</v>
      </c>
      <c r="G15" s="16" t="s">
        <v>135</v>
      </c>
      <c r="H15" s="16">
        <v>0</v>
      </c>
      <c r="I15" s="16">
        <v>0</v>
      </c>
      <c r="J15" s="16">
        <v>1</v>
      </c>
      <c r="K15" s="16">
        <v>0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0.33333333333333331</v>
      </c>
      <c r="X15" s="40">
        <f t="shared" si="2"/>
        <v>0.2</v>
      </c>
      <c r="Y15" s="48">
        <f t="shared" si="3"/>
        <v>0.16666666666666666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2</v>
      </c>
      <c r="F16" s="16">
        <v>3</v>
      </c>
      <c r="G16" s="16" t="s">
        <v>135</v>
      </c>
      <c r="H16" s="16">
        <v>0</v>
      </c>
      <c r="I16" s="16" t="s">
        <v>135</v>
      </c>
      <c r="J16" s="16">
        <v>2</v>
      </c>
      <c r="K16" s="16">
        <v>0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1.3333333333333333</v>
      </c>
      <c r="X16" s="40">
        <f t="shared" si="2"/>
        <v>1.75</v>
      </c>
      <c r="Y16" s="48">
        <f t="shared" si="3"/>
        <v>1.4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8</v>
      </c>
      <c r="F17" s="16">
        <v>3</v>
      </c>
      <c r="G17" s="16" t="s">
        <v>135</v>
      </c>
      <c r="H17" s="16">
        <v>0</v>
      </c>
      <c r="I17" s="16" t="s">
        <v>135</v>
      </c>
      <c r="J17" s="16">
        <v>1</v>
      </c>
      <c r="K17" s="16">
        <v>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4.666666666666667</v>
      </c>
      <c r="X17" s="40">
        <f t="shared" si="2"/>
        <v>4.25</v>
      </c>
      <c r="Y17" s="48">
        <f t="shared" si="3"/>
        <v>3.4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11</v>
      </c>
      <c r="F18" s="16">
        <v>5</v>
      </c>
      <c r="G18" s="16" t="s">
        <v>135</v>
      </c>
      <c r="H18" s="16">
        <v>0</v>
      </c>
      <c r="I18" s="16" t="s">
        <v>135</v>
      </c>
      <c r="J18" s="16">
        <v>2</v>
      </c>
      <c r="K18" s="16">
        <v>6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6.333333333333333</v>
      </c>
      <c r="X18" s="40">
        <f t="shared" si="2"/>
        <v>6</v>
      </c>
      <c r="Y18" s="48">
        <f t="shared" si="3"/>
        <v>4.8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2</v>
      </c>
      <c r="F19" s="16">
        <v>5</v>
      </c>
      <c r="G19" s="16" t="s">
        <v>135</v>
      </c>
      <c r="H19" s="16">
        <v>1</v>
      </c>
      <c r="I19" s="16" t="s">
        <v>135</v>
      </c>
      <c r="J19" s="16">
        <v>2</v>
      </c>
      <c r="K19" s="16">
        <v>1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1.6666666666666667</v>
      </c>
      <c r="X19" s="40">
        <f t="shared" si="2"/>
        <v>2.5</v>
      </c>
      <c r="Y19" s="48">
        <f t="shared" si="3"/>
        <v>2.2000000000000002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2</v>
      </c>
      <c r="F20" s="16">
        <v>3</v>
      </c>
      <c r="G20" s="16" t="s">
        <v>135</v>
      </c>
      <c r="H20" s="16">
        <v>0</v>
      </c>
      <c r="I20" s="16" t="s">
        <v>135</v>
      </c>
      <c r="J20" s="16">
        <v>1</v>
      </c>
      <c r="K20" s="16">
        <v>0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1</v>
      </c>
      <c r="X20" s="40">
        <f t="shared" si="2"/>
        <v>1.5</v>
      </c>
      <c r="Y20" s="48">
        <f t="shared" si="3"/>
        <v>1.2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2</v>
      </c>
      <c r="F21" s="16">
        <v>5</v>
      </c>
      <c r="G21" s="16" t="s">
        <v>135</v>
      </c>
      <c r="H21" s="16">
        <v>1</v>
      </c>
      <c r="I21" s="16" t="s">
        <v>135</v>
      </c>
      <c r="J21" s="16">
        <v>1</v>
      </c>
      <c r="K21" s="16">
        <v>2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1.6666666666666667</v>
      </c>
      <c r="X21" s="40">
        <f t="shared" si="2"/>
        <v>2.5</v>
      </c>
      <c r="Y21" s="48">
        <f t="shared" si="3"/>
        <v>2.2000000000000002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2</v>
      </c>
      <c r="F22" s="16">
        <v>2</v>
      </c>
      <c r="G22" s="16" t="s">
        <v>135</v>
      </c>
      <c r="H22" s="16">
        <v>0</v>
      </c>
      <c r="I22" s="16" t="s">
        <v>135</v>
      </c>
      <c r="J22" s="16">
        <v>3</v>
      </c>
      <c r="K22" s="16">
        <v>0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1.6666666666666667</v>
      </c>
      <c r="X22" s="40">
        <f t="shared" si="2"/>
        <v>1.75</v>
      </c>
      <c r="Y22" s="48">
        <f t="shared" si="3"/>
        <v>1.4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5</v>
      </c>
      <c r="F23" s="16">
        <v>4</v>
      </c>
      <c r="G23" s="16" t="s">
        <v>135</v>
      </c>
      <c r="H23" s="16">
        <v>1</v>
      </c>
      <c r="I23" s="16" t="s">
        <v>135</v>
      </c>
      <c r="J23" s="16">
        <v>2</v>
      </c>
      <c r="K23" s="16">
        <v>0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2.3333333333333335</v>
      </c>
      <c r="X23" s="40">
        <f t="shared" si="2"/>
        <v>2.75</v>
      </c>
      <c r="Y23" s="48">
        <f t="shared" si="3"/>
        <v>2.4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5</v>
      </c>
      <c r="F24" s="16">
        <v>5</v>
      </c>
      <c r="G24" s="16" t="s">
        <v>135</v>
      </c>
      <c r="H24" s="16">
        <v>1</v>
      </c>
      <c r="I24" s="16">
        <v>0</v>
      </c>
      <c r="J24" s="16">
        <v>3</v>
      </c>
      <c r="K24" s="16">
        <v>3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3.6666666666666665</v>
      </c>
      <c r="X24" s="40">
        <f t="shared" si="2"/>
        <v>3.2</v>
      </c>
      <c r="Y24" s="48">
        <f t="shared" si="3"/>
        <v>2.8333333333333335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5</v>
      </c>
      <c r="F25" s="16">
        <v>4</v>
      </c>
      <c r="G25" s="16" t="s">
        <v>135</v>
      </c>
      <c r="H25" s="16" t="s">
        <v>135</v>
      </c>
      <c r="I25" s="16">
        <v>2</v>
      </c>
      <c r="J25" s="16">
        <v>1</v>
      </c>
      <c r="K25" s="16">
        <v>0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2</v>
      </c>
      <c r="X25" s="40">
        <f t="shared" si="2"/>
        <v>2.4</v>
      </c>
      <c r="Y25" s="48">
        <f t="shared" si="3"/>
        <v>2.4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3</v>
      </c>
      <c r="F26" s="16">
        <v>2</v>
      </c>
      <c r="G26" s="16" t="s">
        <v>135</v>
      </c>
      <c r="H26" s="16">
        <v>0</v>
      </c>
      <c r="I26" s="16">
        <v>2</v>
      </c>
      <c r="J26" s="16" t="s">
        <v>135</v>
      </c>
      <c r="K26" s="16">
        <v>1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2</v>
      </c>
      <c r="X26" s="40">
        <f t="shared" si="2"/>
        <v>2</v>
      </c>
      <c r="Y26" s="48">
        <f t="shared" si="3"/>
        <v>1.6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</v>
      </c>
      <c r="F27" s="16">
        <v>4</v>
      </c>
      <c r="G27" s="16" t="s">
        <v>135</v>
      </c>
      <c r="H27" s="16" t="s">
        <v>135</v>
      </c>
      <c r="I27" s="16">
        <v>3</v>
      </c>
      <c r="J27" s="16" t="s">
        <v>135</v>
      </c>
      <c r="K27" s="16">
        <v>1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</v>
      </c>
      <c r="X27" s="40">
        <f t="shared" si="2"/>
        <v>2.75</v>
      </c>
      <c r="Y27" s="48">
        <f t="shared" si="3"/>
        <v>2.75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>
        <v>4</v>
      </c>
      <c r="G28" s="16" t="s">
        <v>135</v>
      </c>
      <c r="H28" s="16" t="s">
        <v>135</v>
      </c>
      <c r="I28" s="16">
        <v>1</v>
      </c>
      <c r="J28" s="16">
        <v>0</v>
      </c>
      <c r="K28" s="16">
        <v>2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</v>
      </c>
      <c r="X28" s="40">
        <f t="shared" si="2"/>
        <v>1.75</v>
      </c>
      <c r="Y28" s="48">
        <f t="shared" si="3"/>
        <v>1.75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>
        <v>1</v>
      </c>
      <c r="G29" s="16" t="s">
        <v>135</v>
      </c>
      <c r="H29" s="16">
        <v>0</v>
      </c>
      <c r="I29" s="16">
        <v>0</v>
      </c>
      <c r="J29" s="16">
        <v>1</v>
      </c>
      <c r="K29" s="16">
        <v>2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1.5</v>
      </c>
      <c r="X29" s="40">
        <f t="shared" si="2"/>
        <v>1</v>
      </c>
      <c r="Y29" s="48">
        <f t="shared" si="3"/>
        <v>0.8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>
        <v>0</v>
      </c>
      <c r="E30" s="16" t="s">
        <v>135</v>
      </c>
      <c r="F30" s="16">
        <v>0</v>
      </c>
      <c r="G30" s="16" t="s">
        <v>135</v>
      </c>
      <c r="H30" s="16">
        <v>0</v>
      </c>
      <c r="I30" s="16">
        <v>0</v>
      </c>
      <c r="J30" s="16">
        <v>0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>
        <v>0</v>
      </c>
      <c r="E31" s="16">
        <v>1</v>
      </c>
      <c r="F31" s="16">
        <v>2</v>
      </c>
      <c r="G31" s="16" t="s">
        <v>135</v>
      </c>
      <c r="H31" s="16">
        <v>0</v>
      </c>
      <c r="I31" s="16">
        <v>1</v>
      </c>
      <c r="J31" s="16">
        <v>1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0.66666666666666663</v>
      </c>
      <c r="X31" s="40">
        <f t="shared" si="2"/>
        <v>1</v>
      </c>
      <c r="Y31" s="48">
        <f t="shared" si="3"/>
        <v>0.83333333333333337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>
        <v>2</v>
      </c>
      <c r="E32" s="16">
        <v>0</v>
      </c>
      <c r="F32" s="16">
        <v>0</v>
      </c>
      <c r="G32" s="16">
        <v>0</v>
      </c>
      <c r="H32" s="16">
        <v>0</v>
      </c>
      <c r="I32" s="16">
        <v>1</v>
      </c>
      <c r="J32" s="16">
        <v>0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0.66666666666666663</v>
      </c>
      <c r="X32" s="40">
        <f t="shared" si="2"/>
        <v>0.6</v>
      </c>
      <c r="Y32" s="48">
        <f t="shared" si="3"/>
        <v>0.42857142857142855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>
        <v>2</v>
      </c>
      <c r="E33" s="17">
        <v>0</v>
      </c>
      <c r="F33" s="17">
        <v>1</v>
      </c>
      <c r="G33" s="17">
        <v>0</v>
      </c>
      <c r="H33" s="17">
        <v>0</v>
      </c>
      <c r="I33" s="17">
        <v>0</v>
      </c>
      <c r="J33" s="17">
        <v>0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0.66666666666666663</v>
      </c>
      <c r="X33" s="7">
        <f t="shared" si="2"/>
        <v>0.6</v>
      </c>
      <c r="Y33" s="49">
        <f t="shared" si="3"/>
        <v>0.42857142857142855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48</v>
      </c>
      <c r="F35" s="8">
        <f t="shared" si="4"/>
        <v>46</v>
      </c>
      <c r="G35" s="8">
        <f t="shared" si="4"/>
        <v>0</v>
      </c>
      <c r="H35" s="8">
        <f t="shared" si="4"/>
        <v>4</v>
      </c>
      <c r="I35" s="8">
        <f t="shared" si="4"/>
        <v>8</v>
      </c>
      <c r="J35" s="8">
        <f t="shared" si="4"/>
        <v>16</v>
      </c>
      <c r="K35" s="8">
        <f t="shared" si="4"/>
        <v>21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30</v>
      </c>
      <c r="X35" s="9">
        <f t="shared" si="4"/>
        <v>33.349999999999994</v>
      </c>
      <c r="Y35" s="50">
        <f t="shared" si="4"/>
        <v>28.93333333333333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51</v>
      </c>
      <c r="F36" s="10">
        <f t="shared" si="5"/>
        <v>52</v>
      </c>
      <c r="G36" s="10">
        <f t="shared" si="5"/>
        <v>0</v>
      </c>
      <c r="H36" s="10">
        <f t="shared" si="5"/>
        <v>4</v>
      </c>
      <c r="I36" s="10">
        <f t="shared" si="5"/>
        <v>9</v>
      </c>
      <c r="J36" s="10">
        <f t="shared" si="5"/>
        <v>20</v>
      </c>
      <c r="K36" s="10">
        <f t="shared" si="5"/>
        <v>23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33.499999999999993</v>
      </c>
      <c r="X36" s="11">
        <f t="shared" si="5"/>
        <v>37.099999999999994</v>
      </c>
      <c r="Y36" s="51">
        <f t="shared" si="5"/>
        <v>31.966666666666661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4</v>
      </c>
      <c r="E37" s="10">
        <f t="shared" si="6"/>
        <v>51</v>
      </c>
      <c r="F37" s="10">
        <f t="shared" si="6"/>
        <v>53</v>
      </c>
      <c r="G37" s="10">
        <f t="shared" si="6"/>
        <v>0</v>
      </c>
      <c r="H37" s="10">
        <f t="shared" si="6"/>
        <v>4</v>
      </c>
      <c r="I37" s="10">
        <f t="shared" si="6"/>
        <v>10</v>
      </c>
      <c r="J37" s="10">
        <f t="shared" si="6"/>
        <v>20</v>
      </c>
      <c r="K37" s="10">
        <f t="shared" si="6"/>
        <v>23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34.833333333333321</v>
      </c>
      <c r="X37" s="11">
        <f t="shared" si="6"/>
        <v>38.299999999999997</v>
      </c>
      <c r="Y37" s="51">
        <f t="shared" si="6"/>
        <v>32.823809523809523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4</v>
      </c>
      <c r="E38" s="10">
        <f t="shared" si="7"/>
        <v>52</v>
      </c>
      <c r="F38" s="10">
        <f t="shared" si="7"/>
        <v>54</v>
      </c>
      <c r="G38" s="10">
        <f t="shared" si="7"/>
        <v>0</v>
      </c>
      <c r="H38" s="10">
        <f t="shared" si="7"/>
        <v>4</v>
      </c>
      <c r="I38" s="10">
        <f t="shared" si="7"/>
        <v>10</v>
      </c>
      <c r="J38" s="10">
        <f t="shared" si="7"/>
        <v>23</v>
      </c>
      <c r="K38" s="10">
        <f t="shared" si="7"/>
        <v>23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36.166666666666664</v>
      </c>
      <c r="X38" s="11">
        <f t="shared" si="7"/>
        <v>39.299999999999997</v>
      </c>
      <c r="Y38" s="51">
        <f t="shared" si="7"/>
        <v>33.657142857142858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21</v>
      </c>
      <c r="F39" s="10">
        <f t="shared" si="8"/>
        <v>13</v>
      </c>
      <c r="G39" s="10">
        <f t="shared" si="8"/>
        <v>0</v>
      </c>
      <c r="H39" s="10">
        <f t="shared" si="8"/>
        <v>1</v>
      </c>
      <c r="I39" s="10">
        <f t="shared" si="8"/>
        <v>0</v>
      </c>
      <c r="J39" s="10">
        <f t="shared" si="8"/>
        <v>5</v>
      </c>
      <c r="K39" s="10">
        <f t="shared" si="8"/>
        <v>12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12.666666666666666</v>
      </c>
      <c r="X39" s="11">
        <f t="shared" si="8"/>
        <v>12.75</v>
      </c>
      <c r="Y39" s="51">
        <f t="shared" si="8"/>
        <v>10.399999999999999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6</v>
      </c>
      <c r="F40" s="12">
        <f t="shared" si="9"/>
        <v>10</v>
      </c>
      <c r="G40" s="12">
        <f t="shared" si="9"/>
        <v>0</v>
      </c>
      <c r="H40" s="12">
        <f t="shared" si="9"/>
        <v>0</v>
      </c>
      <c r="I40" s="12">
        <f t="shared" si="9"/>
        <v>6</v>
      </c>
      <c r="J40" s="12">
        <f t="shared" si="9"/>
        <v>0</v>
      </c>
      <c r="K40" s="12">
        <f t="shared" si="9"/>
        <v>4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5</v>
      </c>
      <c r="X40" s="13">
        <f t="shared" si="9"/>
        <v>6.5</v>
      </c>
      <c r="Y40" s="52">
        <f t="shared" si="9"/>
        <v>6.1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B4465 Easton Road</v>
      </c>
    </row>
    <row r="5" spans="1:25" x14ac:dyDescent="0.2">
      <c r="A5" s="14" t="s">
        <v>100</v>
      </c>
      <c r="B5" s="233" t="str">
        <f>'Front Cover'!D33</f>
        <v>Bouverie Street (S)</v>
      </c>
      <c r="C5" s="233"/>
      <c r="D5" s="43" t="s">
        <v>2</v>
      </c>
      <c r="E5" s="233" t="str">
        <f>'Front Cover'!H33</f>
        <v>Bannerman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158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>
        <f>IF(OR('Dir AB - Car &amp; LGV'!E10="*",'Dir AB - OGV1'!E10="*",'Dir AB - OGV2'!E10="*"),"*",'Dir AB - OGV2'!E10+'Dir AB - OGV1'!E10+'Dir AB - Car &amp; LGV'!E10)</f>
        <v>67</v>
      </c>
      <c r="F10" s="15">
        <f>IF(OR('Dir AB - Car &amp; LGV'!F10="*",'Dir AB - OGV1'!F10="*",'Dir AB - OGV2'!F10="*"),"*",'Dir AB - OGV2'!F10+'Dir AB - OGV1'!F10+'Dir AB - Car &amp; LGV'!F10)</f>
        <v>77</v>
      </c>
      <c r="G10" s="15" t="str">
        <f>IF(OR('Dir AB - Car &amp; LGV'!G10="*",'Dir AB - OGV1'!G10="*",'Dir AB - OGV2'!G10="*"),"*",'Dir AB - OGV2'!G10+'Dir AB - OGV1'!G10+'Dir AB - Car &amp; LGV'!G10)</f>
        <v>*</v>
      </c>
      <c r="H10" s="15">
        <f>IF(OR('Dir AB - Car &amp; LGV'!H10="*",'Dir AB - OGV1'!H10="*",'Dir AB - OGV2'!H10="*"),"*",'Dir AB - OGV2'!H10+'Dir AB - OGV1'!H10+'Dir AB - Car &amp; LGV'!H10)</f>
        <v>125</v>
      </c>
      <c r="I10" s="15">
        <f>IF(OR('Dir AB - Car &amp; LGV'!I10="*",'Dir AB - OGV1'!I10="*",'Dir AB - OGV2'!I10="*"),"*",'Dir AB - OGV2'!I10+'Dir AB - OGV1'!I10+'Dir AB - Car &amp; LGV'!I10)</f>
        <v>53</v>
      </c>
      <c r="J10" s="15">
        <f>IF(OR('Dir AB - Car &amp; LGV'!J10="*",'Dir AB - OGV1'!J10="*",'Dir AB - OGV2'!J10="*"),"*",'Dir AB - OGV2'!J10+'Dir AB - OGV1'!J10+'Dir AB - Car &amp; LGV'!J10)</f>
        <v>47</v>
      </c>
      <c r="K10" s="15">
        <f>IF(OR('Dir AB - Car &amp; LGV'!K10="*",'Dir AB - OGV1'!K10="*",'Dir AB - OGV2'!K10="*"),"*",'Dir AB - OGV2'!K10+'Dir AB - OGV1'!K10+'Dir AB - Car &amp; LGV'!K10)</f>
        <v>51</v>
      </c>
      <c r="L10" s="15" t="str">
        <f>IF(OR('Dir AB - Car &amp; LGV'!L10="*",'Dir AB - OGV1'!L10="*",'Dir AB - OGV2'!L10="*"),"*",'Dir AB - OGV2'!L10+'Dir AB - OGV1'!L10+'Dir AB - Car &amp; LGV'!L10)</f>
        <v>*</v>
      </c>
      <c r="M10" s="15" t="str">
        <f>IF(OR('Dir AB - Car &amp; LGV'!M10="*",'Dir AB - OGV1'!M10="*",'Dir AB - OGV2'!M10="*"),"*",'Dir AB - OGV2'!M10+'Dir AB - OGV1'!M10+'Dir AB - Car &amp; LGV'!M10)</f>
        <v>*</v>
      </c>
      <c r="N10" s="15" t="str">
        <f>IF(OR('Dir AB - Car &amp; LGV'!N10="*",'Dir AB - OGV1'!N10="*",'Dir AB - OGV2'!N10="*"),"*",'Dir AB - OGV2'!N10+'Dir AB - OGV1'!N10+'Dir AB - Car &amp; LGV'!N10)</f>
        <v>*</v>
      </c>
      <c r="O10" s="15" t="str">
        <f>IF(OR('Dir AB - Car &amp; LGV'!O10="*",'Dir AB - OGV1'!O10="*",'Dir AB - OGV2'!O10="*"),"*",'Dir AB - OGV2'!O10+'Dir AB - OGV1'!O10+'Dir AB - Car &amp; LGV'!O10)</f>
        <v>*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55</v>
      </c>
      <c r="X10" s="152">
        <f>IF(OR('Dir AB - Car &amp; LGV'!X10="*",'Dir AB - OGV1'!X10="*",'Dir AB - OGV2'!X10="*"),"*",'Dir AB - OGV2'!X10+'Dir AB - OGV1'!X10+'Dir AB - Car &amp; LGV'!X10)</f>
        <v>59</v>
      </c>
      <c r="Y10" s="153">
        <f>IF(OR('Dir AB - Car &amp; LGV'!Y10="*",'Dir AB - OGV1'!Y10="*",'Dir AB - OGV2'!Y10="*"),"*",'Dir AB - OGV2'!Y10+'Dir AB - OGV1'!Y10+'Dir AB - Car &amp; LGV'!Y10)</f>
        <v>70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>
        <f>IF(OR('Dir AB - Car &amp; LGV'!E11="*",'Dir AB - OGV1'!E11="*",'Dir AB - OGV2'!E11="*"),"*",'Dir AB - OGV2'!E11+'Dir AB - OGV1'!E11+'Dir AB - Car &amp; LGV'!E11)</f>
        <v>35</v>
      </c>
      <c r="F11" s="16">
        <f>IF(OR('Dir AB - Car &amp; LGV'!F11="*",'Dir AB - OGV1'!F11="*",'Dir AB - OGV2'!F11="*"),"*",'Dir AB - OGV2'!F11+'Dir AB - OGV1'!F11+'Dir AB - Car &amp; LGV'!F11)</f>
        <v>49</v>
      </c>
      <c r="G11" s="16" t="str">
        <f>IF(OR('Dir AB - Car &amp; LGV'!G11="*",'Dir AB - OGV1'!G11="*",'Dir AB - OGV2'!G11="*"),"*",'Dir AB - OGV2'!G11+'Dir AB - OGV1'!G11+'Dir AB - Car &amp; LGV'!G11)</f>
        <v>*</v>
      </c>
      <c r="H11" s="16">
        <f>IF(OR('Dir AB - Car &amp; LGV'!H11="*",'Dir AB - OGV1'!H11="*",'Dir AB - OGV2'!H11="*"),"*",'Dir AB - OGV2'!H11+'Dir AB - OGV1'!H11+'Dir AB - Car &amp; LGV'!H11)</f>
        <v>78</v>
      </c>
      <c r="I11" s="16">
        <f>IF(OR('Dir AB - Car &amp; LGV'!I11="*",'Dir AB - OGV1'!I11="*",'Dir AB - OGV2'!I11="*"),"*",'Dir AB - OGV2'!I11+'Dir AB - OGV1'!I11+'Dir AB - Car &amp; LGV'!I11)</f>
        <v>32</v>
      </c>
      <c r="J11" s="16">
        <f>IF(OR('Dir AB - Car &amp; LGV'!J11="*",'Dir AB - OGV1'!J11="*",'Dir AB - OGV2'!J11="*"),"*",'Dir AB - OGV2'!J11+'Dir AB - OGV1'!J11+'Dir AB - Car &amp; LGV'!J11)</f>
        <v>31</v>
      </c>
      <c r="K11" s="16">
        <f>IF(OR('Dir AB - Car &amp; LGV'!K11="*",'Dir AB - OGV1'!K11="*",'Dir AB - OGV2'!K11="*"),"*",'Dir AB - OGV2'!K11+'Dir AB - OGV1'!K11+'Dir AB - Car &amp; LGV'!K11)</f>
        <v>37</v>
      </c>
      <c r="L11" s="16" t="str">
        <f>IF(OR('Dir AB - Car &amp; LGV'!L11="*",'Dir AB - OGV1'!L11="*",'Dir AB - OGV2'!L11="*"),"*",'Dir AB - OGV2'!L11+'Dir AB - OGV1'!L11+'Dir AB - Car &amp; LGV'!L11)</f>
        <v>*</v>
      </c>
      <c r="M11" s="16" t="str">
        <f>IF(OR('Dir AB - Car &amp; LGV'!M11="*",'Dir AB - OGV1'!M11="*",'Dir AB - OGV2'!M11="*"),"*",'Dir AB - OGV2'!M11+'Dir AB - OGV1'!M11+'Dir AB - Car &amp; LGV'!M11)</f>
        <v>*</v>
      </c>
      <c r="N11" s="16" t="str">
        <f>IF(OR('Dir AB - Car &amp; LGV'!N11="*",'Dir AB - OGV1'!N11="*",'Dir AB - OGV2'!N11="*"),"*",'Dir AB - OGV2'!N11+'Dir AB - OGV1'!N11+'Dir AB - Car &amp; LGV'!N11)</f>
        <v>*</v>
      </c>
      <c r="O11" s="16" t="str">
        <f>IF(OR('Dir AB - Car &amp; LGV'!O11="*",'Dir AB - OGV1'!O11="*",'Dir AB - OGV2'!O11="*"),"*",'Dir AB - OGV2'!O11+'Dir AB - OGV1'!O11+'Dir AB - Car &amp; LGV'!O11)</f>
        <v>*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34.333333333333329</v>
      </c>
      <c r="X11" s="154">
        <f>IF(OR('Dir AB - Car &amp; LGV'!X11="*",'Dir AB - OGV1'!X11="*",'Dir AB - OGV2'!X11="*"),"*",'Dir AB - OGV2'!X11+'Dir AB - OGV1'!X11+'Dir AB - Car &amp; LGV'!X11)</f>
        <v>36.799999999999997</v>
      </c>
      <c r="Y11" s="155">
        <f>IF(OR('Dir AB - Car &amp; LGV'!Y11="*",'Dir AB - OGV1'!Y11="*",'Dir AB - OGV2'!Y11="*"),"*",'Dir AB - OGV2'!Y11+'Dir AB - OGV1'!Y11+'Dir AB - Car &amp; LGV'!Y11)</f>
        <v>43.666666666666671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>
        <f>IF(OR('Dir AB - Car &amp; LGV'!E12="*",'Dir AB - OGV1'!E12="*",'Dir AB - OGV2'!E12="*"),"*",'Dir AB - OGV2'!E12+'Dir AB - OGV1'!E12+'Dir AB - Car &amp; LGV'!E12)</f>
        <v>23</v>
      </c>
      <c r="F12" s="16">
        <f>IF(OR('Dir AB - Car &amp; LGV'!F12="*",'Dir AB - OGV1'!F12="*",'Dir AB - OGV2'!F12="*"),"*",'Dir AB - OGV2'!F12+'Dir AB - OGV1'!F12+'Dir AB - Car &amp; LGV'!F12)</f>
        <v>21</v>
      </c>
      <c r="G12" s="16" t="str">
        <f>IF(OR('Dir AB - Car &amp; LGV'!G12="*",'Dir AB - OGV1'!G12="*",'Dir AB - OGV2'!G12="*"),"*",'Dir AB - OGV2'!G12+'Dir AB - OGV1'!G12+'Dir AB - Car &amp; LGV'!G12)</f>
        <v>*</v>
      </c>
      <c r="H12" s="16">
        <f>IF(OR('Dir AB - Car &amp; LGV'!H12="*",'Dir AB - OGV1'!H12="*",'Dir AB - OGV2'!H12="*"),"*",'Dir AB - OGV2'!H12+'Dir AB - OGV1'!H12+'Dir AB - Car &amp; LGV'!H12)</f>
        <v>68</v>
      </c>
      <c r="I12" s="16">
        <f>IF(OR('Dir AB - Car &amp; LGV'!I12="*",'Dir AB - OGV1'!I12="*",'Dir AB - OGV2'!I12="*"),"*",'Dir AB - OGV2'!I12+'Dir AB - OGV1'!I12+'Dir AB - Car &amp; LGV'!I12)</f>
        <v>15</v>
      </c>
      <c r="J12" s="16">
        <f>IF(OR('Dir AB - Car &amp; LGV'!J12="*",'Dir AB - OGV1'!J12="*",'Dir AB - OGV2'!J12="*"),"*",'Dir AB - OGV2'!J12+'Dir AB - OGV1'!J12+'Dir AB - Car &amp; LGV'!J12)</f>
        <v>24</v>
      </c>
      <c r="K12" s="16">
        <f>IF(OR('Dir AB - Car &amp; LGV'!K12="*",'Dir AB - OGV1'!K12="*",'Dir AB - OGV2'!K12="*"),"*",'Dir AB - OGV2'!K12+'Dir AB - OGV1'!K12+'Dir AB - Car &amp; LGV'!K12)</f>
        <v>16</v>
      </c>
      <c r="L12" s="16" t="str">
        <f>IF(OR('Dir AB - Car &amp; LGV'!L12="*",'Dir AB - OGV1'!L12="*",'Dir AB - OGV2'!L12="*"),"*",'Dir AB - OGV2'!L12+'Dir AB - OGV1'!L12+'Dir AB - Car &amp; LGV'!L12)</f>
        <v>*</v>
      </c>
      <c r="M12" s="16" t="str">
        <f>IF(OR('Dir AB - Car &amp; LGV'!M12="*",'Dir AB - OGV1'!M12="*",'Dir AB - OGV2'!M12="*"),"*",'Dir AB - OGV2'!M12+'Dir AB - OGV1'!M12+'Dir AB - Car &amp; LGV'!M12)</f>
        <v>*</v>
      </c>
      <c r="N12" s="16" t="str">
        <f>IF(OR('Dir AB - Car &amp; LGV'!N12="*",'Dir AB - OGV1'!N12="*",'Dir AB - OGV2'!N12="*"),"*",'Dir AB - OGV2'!N12+'Dir AB - OGV1'!N12+'Dir AB - Car &amp; LGV'!N12)</f>
        <v>*</v>
      </c>
      <c r="O12" s="16" t="str">
        <f>IF(OR('Dir AB - Car &amp; LGV'!O12="*",'Dir AB - OGV1'!O12="*",'Dir AB - OGV2'!O12="*"),"*",'Dir AB - OGV2'!O12+'Dir AB - OGV1'!O12+'Dir AB - Car &amp; LGV'!O12)</f>
        <v>*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21</v>
      </c>
      <c r="X12" s="154">
        <f>IF(OR('Dir AB - Car &amp; LGV'!X12="*",'Dir AB - OGV1'!X12="*",'Dir AB - OGV2'!X12="*"),"*",'Dir AB - OGV2'!X12+'Dir AB - OGV1'!X12+'Dir AB - Car &amp; LGV'!X12)</f>
        <v>19.8</v>
      </c>
      <c r="Y12" s="155">
        <f>IF(OR('Dir AB - Car &amp; LGV'!Y12="*",'Dir AB - OGV1'!Y12="*",'Dir AB - OGV2'!Y12="*"),"*",'Dir AB - OGV2'!Y12+'Dir AB - OGV1'!Y12+'Dir AB - Car &amp; LGV'!Y12)</f>
        <v>27.833333333333336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>
        <f>IF(OR('Dir AB - Car &amp; LGV'!E13="*",'Dir AB - OGV1'!E13="*",'Dir AB - OGV2'!E13="*"),"*",'Dir AB - OGV2'!E13+'Dir AB - OGV1'!E13+'Dir AB - Car &amp; LGV'!E13)</f>
        <v>24</v>
      </c>
      <c r="F13" s="16">
        <f>IF(OR('Dir AB - Car &amp; LGV'!F13="*",'Dir AB - OGV1'!F13="*",'Dir AB - OGV2'!F13="*"),"*",'Dir AB - OGV2'!F13+'Dir AB - OGV1'!F13+'Dir AB - Car &amp; LGV'!F13)</f>
        <v>25</v>
      </c>
      <c r="G13" s="16" t="str">
        <f>IF(OR('Dir AB - Car &amp; LGV'!G13="*",'Dir AB - OGV1'!G13="*",'Dir AB - OGV2'!G13="*"),"*",'Dir AB - OGV2'!G13+'Dir AB - OGV1'!G13+'Dir AB - Car &amp; LGV'!G13)</f>
        <v>*</v>
      </c>
      <c r="H13" s="16">
        <f>IF(OR('Dir AB - Car &amp; LGV'!H13="*",'Dir AB - OGV1'!H13="*",'Dir AB - OGV2'!H13="*"),"*",'Dir AB - OGV2'!H13+'Dir AB - OGV1'!H13+'Dir AB - Car &amp; LGV'!H13)</f>
        <v>76</v>
      </c>
      <c r="I13" s="16">
        <f>IF(OR('Dir AB - Car &amp; LGV'!I13="*",'Dir AB - OGV1'!I13="*",'Dir AB - OGV2'!I13="*"),"*",'Dir AB - OGV2'!I13+'Dir AB - OGV1'!I13+'Dir AB - Car &amp; LGV'!I13)</f>
        <v>21</v>
      </c>
      <c r="J13" s="16">
        <f>IF(OR('Dir AB - Car &amp; LGV'!J13="*",'Dir AB - OGV1'!J13="*",'Dir AB - OGV2'!J13="*"),"*",'Dir AB - OGV2'!J13+'Dir AB - OGV1'!J13+'Dir AB - Car &amp; LGV'!J13)</f>
        <v>35</v>
      </c>
      <c r="K13" s="16">
        <f>IF(OR('Dir AB - Car &amp; LGV'!K13="*",'Dir AB - OGV1'!K13="*",'Dir AB - OGV2'!K13="*"),"*",'Dir AB - OGV2'!K13+'Dir AB - OGV1'!K13+'Dir AB - Car &amp; LGV'!K13)</f>
        <v>19</v>
      </c>
      <c r="L13" s="16" t="str">
        <f>IF(OR('Dir AB - Car &amp; LGV'!L13="*",'Dir AB - OGV1'!L13="*",'Dir AB - OGV2'!L13="*"),"*",'Dir AB - OGV2'!L13+'Dir AB - OGV1'!L13+'Dir AB - Car &amp; LGV'!L13)</f>
        <v>*</v>
      </c>
      <c r="M13" s="16" t="str">
        <f>IF(OR('Dir AB - Car &amp; LGV'!M13="*",'Dir AB - OGV1'!M13="*",'Dir AB - OGV2'!M13="*"),"*",'Dir AB - OGV2'!M13+'Dir AB - OGV1'!M13+'Dir AB - Car &amp; LGV'!M13)</f>
        <v>*</v>
      </c>
      <c r="N13" s="16" t="str">
        <f>IF(OR('Dir AB - Car &amp; LGV'!N13="*",'Dir AB - OGV1'!N13="*",'Dir AB - OGV2'!N13="*"),"*",'Dir AB - OGV2'!N13+'Dir AB - OGV1'!N13+'Dir AB - Car &amp; LGV'!N13)</f>
        <v>*</v>
      </c>
      <c r="O13" s="16" t="str">
        <f>IF(OR('Dir AB - Car &amp; LGV'!O13="*",'Dir AB - OGV1'!O13="*",'Dir AB - OGV2'!O13="*"),"*",'Dir AB - OGV2'!O13+'Dir AB - OGV1'!O13+'Dir AB - Car &amp; LGV'!O13)</f>
        <v>*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26</v>
      </c>
      <c r="X13" s="154">
        <f>IF(OR('Dir AB - Car &amp; LGV'!X13="*",'Dir AB - OGV1'!X13="*",'Dir AB - OGV2'!X13="*"),"*",'Dir AB - OGV2'!X13+'Dir AB - OGV1'!X13+'Dir AB - Car &amp; LGV'!X13)</f>
        <v>24.8</v>
      </c>
      <c r="Y13" s="155">
        <f>IF(OR('Dir AB - Car &amp; LGV'!Y13="*",'Dir AB - OGV1'!Y13="*",'Dir AB - OGV2'!Y13="*"),"*",'Dir AB - OGV2'!Y13+'Dir AB - OGV1'!Y13+'Dir AB - Car &amp; LGV'!Y13)</f>
        <v>33.333333333333329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>
        <f>IF(OR('Dir AB - Car &amp; LGV'!E14="*",'Dir AB - OGV1'!E14="*",'Dir AB - OGV2'!E14="*"),"*",'Dir AB - OGV2'!E14+'Dir AB - OGV1'!E14+'Dir AB - Car &amp; LGV'!E14)</f>
        <v>43</v>
      </c>
      <c r="F14" s="16">
        <f>IF(OR('Dir AB - Car &amp; LGV'!F14="*",'Dir AB - OGV1'!F14="*",'Dir AB - OGV2'!F14="*"),"*",'Dir AB - OGV2'!F14+'Dir AB - OGV1'!F14+'Dir AB - Car &amp; LGV'!F14)</f>
        <v>41</v>
      </c>
      <c r="G14" s="16" t="str">
        <f>IF(OR('Dir AB - Car &amp; LGV'!G14="*",'Dir AB - OGV1'!G14="*",'Dir AB - OGV2'!G14="*"),"*",'Dir AB - OGV2'!G14+'Dir AB - OGV1'!G14+'Dir AB - Car &amp; LGV'!G14)</f>
        <v>*</v>
      </c>
      <c r="H14" s="16">
        <f>IF(OR('Dir AB - Car &amp; LGV'!H14="*",'Dir AB - OGV1'!H14="*",'Dir AB - OGV2'!H14="*"),"*",'Dir AB - OGV2'!H14+'Dir AB - OGV1'!H14+'Dir AB - Car &amp; LGV'!H14)</f>
        <v>58</v>
      </c>
      <c r="I14" s="16">
        <f>IF(OR('Dir AB - Car &amp; LGV'!I14="*",'Dir AB - OGV1'!I14="*",'Dir AB - OGV2'!I14="*"),"*",'Dir AB - OGV2'!I14+'Dir AB - OGV1'!I14+'Dir AB - Car &amp; LGV'!I14)</f>
        <v>30</v>
      </c>
      <c r="J14" s="16">
        <f>IF(OR('Dir AB - Car &amp; LGV'!J14="*",'Dir AB - OGV1'!J14="*",'Dir AB - OGV2'!J14="*"),"*",'Dir AB - OGV2'!J14+'Dir AB - OGV1'!J14+'Dir AB - Car &amp; LGV'!J14)</f>
        <v>28</v>
      </c>
      <c r="K14" s="16">
        <f>IF(OR('Dir AB - Car &amp; LGV'!K14="*",'Dir AB - OGV1'!K14="*",'Dir AB - OGV2'!K14="*"),"*",'Dir AB - OGV2'!K14+'Dir AB - OGV1'!K14+'Dir AB - Car &amp; LGV'!K14)</f>
        <v>30</v>
      </c>
      <c r="L14" s="16" t="str">
        <f>IF(OR('Dir AB - Car &amp; LGV'!L14="*",'Dir AB - OGV1'!L14="*",'Dir AB - OGV2'!L14="*"),"*",'Dir AB - OGV2'!L14+'Dir AB - OGV1'!L14+'Dir AB - Car &amp; LGV'!L14)</f>
        <v>*</v>
      </c>
      <c r="M14" s="16" t="str">
        <f>IF(OR('Dir AB - Car &amp; LGV'!M14="*",'Dir AB - OGV1'!M14="*",'Dir AB - OGV2'!M14="*"),"*",'Dir AB - OGV2'!M14+'Dir AB - OGV1'!M14+'Dir AB - Car &amp; LGV'!M14)</f>
        <v>*</v>
      </c>
      <c r="N14" s="16" t="str">
        <f>IF(OR('Dir AB - Car &amp; LGV'!N14="*",'Dir AB - OGV1'!N14="*",'Dir AB - OGV2'!N14="*"),"*",'Dir AB - OGV2'!N14+'Dir AB - OGV1'!N14+'Dir AB - Car &amp; LGV'!N14)</f>
        <v>*</v>
      </c>
      <c r="O14" s="16" t="str">
        <f>IF(OR('Dir AB - Car &amp; LGV'!O14="*",'Dir AB - OGV1'!O14="*",'Dir AB - OGV2'!O14="*"),"*",'Dir AB - OGV2'!O14+'Dir AB - OGV1'!O14+'Dir AB - Car &amp; LGV'!O14)</f>
        <v>*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33.666666666666671</v>
      </c>
      <c r="X14" s="154">
        <f>IF(OR('Dir AB - Car &amp; LGV'!X14="*",'Dir AB - OGV1'!X14="*",'Dir AB - OGV2'!X14="*"),"*",'Dir AB - OGV2'!X14+'Dir AB - OGV1'!X14+'Dir AB - Car &amp; LGV'!X14)</f>
        <v>34.4</v>
      </c>
      <c r="Y14" s="155">
        <f>IF(OR('Dir AB - Car &amp; LGV'!Y14="*",'Dir AB - OGV1'!Y14="*",'Dir AB - OGV2'!Y14="*"),"*",'Dir AB - OGV2'!Y14+'Dir AB - OGV1'!Y14+'Dir AB - Car &amp; LGV'!Y14)</f>
        <v>38.333333333333336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>
        <f>IF(OR('Dir AB - Car &amp; LGV'!E15="*",'Dir AB - OGV1'!E15="*",'Dir AB - OGV2'!E15="*"),"*",'Dir AB - OGV2'!E15+'Dir AB - OGV1'!E15+'Dir AB - Car &amp; LGV'!E15)</f>
        <v>82</v>
      </c>
      <c r="F15" s="16">
        <f>IF(OR('Dir AB - Car &amp; LGV'!F15="*",'Dir AB - OGV1'!F15="*",'Dir AB - OGV2'!F15="*"),"*",'Dir AB - OGV2'!F15+'Dir AB - OGV1'!F15+'Dir AB - Car &amp; LGV'!F15)</f>
        <v>69</v>
      </c>
      <c r="G15" s="16" t="str">
        <f>IF(OR('Dir AB - Car &amp; LGV'!G15="*",'Dir AB - OGV1'!G15="*",'Dir AB - OGV2'!G15="*"),"*",'Dir AB - OGV2'!G15+'Dir AB - OGV1'!G15+'Dir AB - Car &amp; LGV'!G15)</f>
        <v>*</v>
      </c>
      <c r="H15" s="16">
        <f>IF(OR('Dir AB - Car &amp; LGV'!H15="*",'Dir AB - OGV1'!H15="*",'Dir AB - OGV2'!H15="*"),"*",'Dir AB - OGV2'!H15+'Dir AB - OGV1'!H15+'Dir AB - Car &amp; LGV'!H15)</f>
        <v>39</v>
      </c>
      <c r="I15" s="16">
        <f>IF(OR('Dir AB - Car &amp; LGV'!I15="*",'Dir AB - OGV1'!I15="*",'Dir AB - OGV2'!I15="*"),"*",'Dir AB - OGV2'!I15+'Dir AB - OGV1'!I15+'Dir AB - Car &amp; LGV'!I15)</f>
        <v>17</v>
      </c>
      <c r="J15" s="16">
        <f>IF(OR('Dir AB - Car &amp; LGV'!J15="*",'Dir AB - OGV1'!J15="*",'Dir AB - OGV2'!J15="*"),"*",'Dir AB - OGV2'!J15+'Dir AB - OGV1'!J15+'Dir AB - Car &amp; LGV'!J15)</f>
        <v>62</v>
      </c>
      <c r="K15" s="16">
        <f>IF(OR('Dir AB - Car &amp; LGV'!K15="*",'Dir AB - OGV1'!K15="*",'Dir AB - OGV2'!K15="*"),"*",'Dir AB - OGV2'!K15+'Dir AB - OGV1'!K15+'Dir AB - Car &amp; LGV'!K15)</f>
        <v>61</v>
      </c>
      <c r="L15" s="16" t="str">
        <f>IF(OR('Dir AB - Car &amp; LGV'!L15="*",'Dir AB - OGV1'!L15="*",'Dir AB - OGV2'!L15="*"),"*",'Dir AB - OGV2'!L15+'Dir AB - OGV1'!L15+'Dir AB - Car &amp; LGV'!L15)</f>
        <v>*</v>
      </c>
      <c r="M15" s="16" t="str">
        <f>IF(OR('Dir AB - Car &amp; LGV'!M15="*",'Dir AB - OGV1'!M15="*",'Dir AB - OGV2'!M15="*"),"*",'Dir AB - OGV2'!M15+'Dir AB - OGV1'!M15+'Dir AB - Car &amp; LGV'!M15)</f>
        <v>*</v>
      </c>
      <c r="N15" s="16" t="str">
        <f>IF(OR('Dir AB - Car &amp; LGV'!N15="*",'Dir AB - OGV1'!N15="*",'Dir AB - OGV2'!N15="*"),"*",'Dir AB - OGV2'!N15+'Dir AB - OGV1'!N15+'Dir AB - Car &amp; LGV'!N15)</f>
        <v>*</v>
      </c>
      <c r="O15" s="16" t="str">
        <f>IF(OR('Dir AB - Car &amp; LGV'!O15="*",'Dir AB - OGV1'!O15="*",'Dir AB - OGV2'!O15="*"),"*",'Dir AB - OGV2'!O15+'Dir AB - OGV1'!O15+'Dir AB - Car &amp; LGV'!O15)</f>
        <v>*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68.333333333333329</v>
      </c>
      <c r="X15" s="154">
        <f>IF(OR('Dir AB - Car &amp; LGV'!X15="*",'Dir AB - OGV1'!X15="*",'Dir AB - OGV2'!X15="*"),"*",'Dir AB - OGV2'!X15+'Dir AB - OGV1'!X15+'Dir AB - Car &amp; LGV'!X15)</f>
        <v>58.199999999999996</v>
      </c>
      <c r="Y15" s="155">
        <f>IF(OR('Dir AB - Car &amp; LGV'!Y15="*",'Dir AB - OGV1'!Y15="*",'Dir AB - OGV2'!Y15="*"),"*",'Dir AB - OGV2'!Y15+'Dir AB - OGV1'!Y15+'Dir AB - Car &amp; LGV'!Y15)</f>
        <v>55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>
        <f>IF(OR('Dir AB - Car &amp; LGV'!E16="*",'Dir AB - OGV1'!E16="*",'Dir AB - OGV2'!E16="*"),"*",'Dir AB - OGV2'!E16+'Dir AB - OGV1'!E16+'Dir AB - Car &amp; LGV'!E16)</f>
        <v>256</v>
      </c>
      <c r="F16" s="192">
        <f>IF(OR('Dir AB - Car &amp; LGV'!F16="*",'Dir AB - OGV1'!F16="*",'Dir AB - OGV2'!F16="*"),"*",'Dir AB - OGV2'!F16+'Dir AB - OGV1'!F16+'Dir AB - Car &amp; LGV'!F16)</f>
        <v>239</v>
      </c>
      <c r="G16" s="192" t="str">
        <f>IF(OR('Dir AB - Car &amp; LGV'!G16="*",'Dir AB - OGV1'!G16="*",'Dir AB - OGV2'!G16="*"),"*",'Dir AB - OGV2'!G16+'Dir AB - OGV1'!G16+'Dir AB - Car &amp; LGV'!G16)</f>
        <v>*</v>
      </c>
      <c r="H16" s="192">
        <f>IF(OR('Dir AB - Car &amp; LGV'!H16="*",'Dir AB - OGV1'!H16="*",'Dir AB - OGV2'!H16="*"),"*",'Dir AB - OGV2'!H16+'Dir AB - OGV1'!H16+'Dir AB - Car &amp; LGV'!H16)</f>
        <v>36</v>
      </c>
      <c r="I16" s="192" t="str">
        <f>IF(OR('Dir AB - Car &amp; LGV'!I16="*",'Dir AB - OGV1'!I16="*",'Dir AB - OGV2'!I16="*"),"*",'Dir AB - OGV2'!I16+'Dir AB - OGV1'!I16+'Dir AB - Car &amp; LGV'!I16)</f>
        <v>*</v>
      </c>
      <c r="J16" s="192">
        <f>IF(OR('Dir AB - Car &amp; LGV'!J16="*",'Dir AB - OGV1'!J16="*",'Dir AB - OGV2'!J16="*"),"*",'Dir AB - OGV2'!J16+'Dir AB - OGV1'!J16+'Dir AB - Car &amp; LGV'!J16)</f>
        <v>146</v>
      </c>
      <c r="K16" s="192">
        <f>IF(OR('Dir AB - Car &amp; LGV'!K16="*",'Dir AB - OGV1'!K16="*",'Dir AB - OGV2'!K16="*"),"*",'Dir AB - OGV2'!K16+'Dir AB - OGV1'!K16+'Dir AB - Car &amp; LGV'!K16)</f>
        <v>164</v>
      </c>
      <c r="L16" s="192" t="str">
        <f>IF(OR('Dir AB - Car &amp; LGV'!L16="*",'Dir AB - OGV1'!L16="*",'Dir AB - OGV2'!L16="*"),"*",'Dir AB - OGV2'!L16+'Dir AB - OGV1'!L16+'Dir AB - Car &amp; LGV'!L16)</f>
        <v>*</v>
      </c>
      <c r="M16" s="192" t="str">
        <f>IF(OR('Dir AB - Car &amp; LGV'!M16="*",'Dir AB - OGV1'!M16="*",'Dir AB - OGV2'!M16="*"),"*",'Dir AB - OGV2'!M16+'Dir AB - OGV1'!M16+'Dir AB - Car &amp; LGV'!M16)</f>
        <v>*</v>
      </c>
      <c r="N16" s="192" t="str">
        <f>IF(OR('Dir AB - Car &amp; LGV'!N16="*",'Dir AB - OGV1'!N16="*",'Dir AB - OGV2'!N16="*"),"*",'Dir AB - OGV2'!N16+'Dir AB - OGV1'!N16+'Dir AB - Car &amp; LGV'!N16)</f>
        <v>*</v>
      </c>
      <c r="O16" s="192" t="str">
        <f>IF(OR('Dir AB - Car &amp; LGV'!O16="*",'Dir AB - OGV1'!O16="*",'Dir AB - OGV2'!O16="*"),"*",'Dir AB - OGV2'!O16+'Dir AB - OGV1'!O16+'Dir AB - Car &amp; LGV'!O16)</f>
        <v>*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188.66666666666669</v>
      </c>
      <c r="X16" s="194">
        <f>IF(OR('Dir AB - Car &amp; LGV'!X16="*",'Dir AB - OGV1'!X16="*",'Dir AB - OGV2'!X16="*"),"*",'Dir AB - OGV2'!X16+'Dir AB - OGV1'!X16+'Dir AB - Car &amp; LGV'!X16)</f>
        <v>201.25</v>
      </c>
      <c r="Y16" s="195">
        <f>IF(OR('Dir AB - Car &amp; LGV'!Y16="*",'Dir AB - OGV1'!Y16="*",'Dir AB - OGV2'!Y16="*"),"*",'Dir AB - OGV2'!Y16+'Dir AB - OGV1'!Y16+'Dir AB - Car &amp; LGV'!Y16)</f>
        <v>168.20000000000002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>
        <f>IF(OR('Dir AB - Car &amp; LGV'!E17="*",'Dir AB - OGV1'!E17="*",'Dir AB - OGV2'!E17="*"),"*",'Dir AB - OGV2'!E17+'Dir AB - OGV1'!E17+'Dir AB - Car &amp; LGV'!E17)</f>
        <v>438</v>
      </c>
      <c r="F17" s="198">
        <f>IF(OR('Dir AB - Car &amp; LGV'!F17="*",'Dir AB - OGV1'!F17="*",'Dir AB - OGV2'!F17="*"),"*",'Dir AB - OGV2'!F17+'Dir AB - OGV1'!F17+'Dir AB - Car &amp; LGV'!F17)</f>
        <v>454</v>
      </c>
      <c r="G17" s="198" t="str">
        <f>IF(OR('Dir AB - Car &amp; LGV'!G17="*",'Dir AB - OGV1'!G17="*",'Dir AB - OGV2'!G17="*"),"*",'Dir AB - OGV2'!G17+'Dir AB - OGV1'!G17+'Dir AB - Car &amp; LGV'!G17)</f>
        <v>*</v>
      </c>
      <c r="H17" s="198">
        <f>IF(OR('Dir AB - Car &amp; LGV'!H17="*",'Dir AB - OGV1'!H17="*",'Dir AB - OGV2'!H17="*"),"*",'Dir AB - OGV2'!H17+'Dir AB - OGV1'!H17+'Dir AB - Car &amp; LGV'!H17)</f>
        <v>65</v>
      </c>
      <c r="I17" s="198" t="str">
        <f>IF(OR('Dir AB - Car &amp; LGV'!I17="*",'Dir AB - OGV1'!I17="*",'Dir AB - OGV2'!I17="*"),"*",'Dir AB - OGV2'!I17+'Dir AB - OGV1'!I17+'Dir AB - Car &amp; LGV'!I17)</f>
        <v>*</v>
      </c>
      <c r="J17" s="198">
        <f>IF(OR('Dir AB - Car &amp; LGV'!J17="*",'Dir AB - OGV1'!J17="*",'Dir AB - OGV2'!J17="*"),"*",'Dir AB - OGV2'!J17+'Dir AB - OGV1'!J17+'Dir AB - Car &amp; LGV'!J17)</f>
        <v>452</v>
      </c>
      <c r="K17" s="198">
        <f>IF(OR('Dir AB - Car &amp; LGV'!K17="*",'Dir AB - OGV1'!K17="*",'Dir AB - OGV2'!K17="*"),"*",'Dir AB - OGV2'!K17+'Dir AB - OGV1'!K17+'Dir AB - Car &amp; LGV'!K17)</f>
        <v>446</v>
      </c>
      <c r="L17" s="198" t="str">
        <f>IF(OR('Dir AB - Car &amp; LGV'!L17="*",'Dir AB - OGV1'!L17="*",'Dir AB - OGV2'!L17="*"),"*",'Dir AB - OGV2'!L17+'Dir AB - OGV1'!L17+'Dir AB - Car &amp; LGV'!L17)</f>
        <v>*</v>
      </c>
      <c r="M17" s="198" t="str">
        <f>IF(OR('Dir AB - Car &amp; LGV'!M17="*",'Dir AB - OGV1'!M17="*",'Dir AB - OGV2'!M17="*"),"*",'Dir AB - OGV2'!M17+'Dir AB - OGV1'!M17+'Dir AB - Car &amp; LGV'!M17)</f>
        <v>*</v>
      </c>
      <c r="N17" s="198" t="str">
        <f>IF(OR('Dir AB - Car &amp; LGV'!N17="*",'Dir AB - OGV1'!N17="*",'Dir AB - OGV2'!N17="*"),"*",'Dir AB - OGV2'!N17+'Dir AB - OGV1'!N17+'Dir AB - Car &amp; LGV'!N17)</f>
        <v>*</v>
      </c>
      <c r="O17" s="198" t="str">
        <f>IF(OR('Dir AB - Car &amp; LGV'!O17="*",'Dir AB - OGV1'!O17="*",'Dir AB - OGV2'!O17="*"),"*",'Dir AB - OGV2'!O17+'Dir AB - OGV1'!O17+'Dir AB - Car &amp; LGV'!O17)</f>
        <v>*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445.33333333333331</v>
      </c>
      <c r="X17" s="221">
        <f>IF(OR('Dir AB - Car &amp; LGV'!X17="*",'Dir AB - OGV1'!X17="*",'Dir AB - OGV2'!X17="*"),"*",'Dir AB - OGV2'!X17+'Dir AB - OGV1'!X17+'Dir AB - Car &amp; LGV'!X17)</f>
        <v>447.5</v>
      </c>
      <c r="Y17" s="215">
        <f>IF(OR('Dir AB - Car &amp; LGV'!Y17="*",'Dir AB - OGV1'!Y17="*",'Dir AB - OGV2'!Y17="*"),"*",'Dir AB - OGV2'!Y17+'Dir AB - OGV1'!Y17+'Dir AB - Car &amp; LGV'!Y17)</f>
        <v>371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>
        <f>IF(OR('Dir AB - Car &amp; LGV'!E18="*",'Dir AB - OGV1'!E18="*",'Dir AB - OGV2'!E18="*"),"*",'Dir AB - OGV2'!E18+'Dir AB - OGV1'!E18+'Dir AB - Car &amp; LGV'!E18)</f>
        <v>537</v>
      </c>
      <c r="F18" s="16">
        <f>IF(OR('Dir AB - Car &amp; LGV'!F18="*",'Dir AB - OGV1'!F18="*",'Dir AB - OGV2'!F18="*"),"*",'Dir AB - OGV2'!F18+'Dir AB - OGV1'!F18+'Dir AB - Car &amp; LGV'!F18)</f>
        <v>553</v>
      </c>
      <c r="G18" s="16" t="str">
        <f>IF(OR('Dir AB - Car &amp; LGV'!G18="*",'Dir AB - OGV1'!G18="*",'Dir AB - OGV2'!G18="*"),"*",'Dir AB - OGV2'!G18+'Dir AB - OGV1'!G18+'Dir AB - Car &amp; LGV'!G18)</f>
        <v>*</v>
      </c>
      <c r="H18" s="16">
        <f>IF(OR('Dir AB - Car &amp; LGV'!H18="*",'Dir AB - OGV1'!H18="*",'Dir AB - OGV2'!H18="*"),"*",'Dir AB - OGV2'!H18+'Dir AB - OGV1'!H18+'Dir AB - Car &amp; LGV'!H18)</f>
        <v>75</v>
      </c>
      <c r="I18" s="16" t="str">
        <f>IF(OR('Dir AB - Car &amp; LGV'!I18="*",'Dir AB - OGV1'!I18="*",'Dir AB - OGV2'!I18="*"),"*",'Dir AB - OGV2'!I18+'Dir AB - OGV1'!I18+'Dir AB - Car &amp; LGV'!I18)</f>
        <v>*</v>
      </c>
      <c r="J18" s="16">
        <f>IF(OR('Dir AB - Car &amp; LGV'!J18="*",'Dir AB - OGV1'!J18="*",'Dir AB - OGV2'!J18="*"),"*",'Dir AB - OGV2'!J18+'Dir AB - OGV1'!J18+'Dir AB - Car &amp; LGV'!J18)</f>
        <v>511</v>
      </c>
      <c r="K18" s="16">
        <f>IF(OR('Dir AB - Car &amp; LGV'!K18="*",'Dir AB - OGV1'!K18="*",'Dir AB - OGV2'!K18="*"),"*",'Dir AB - OGV2'!K18+'Dir AB - OGV1'!K18+'Dir AB - Car &amp; LGV'!K18)</f>
        <v>532</v>
      </c>
      <c r="L18" s="16" t="str">
        <f>IF(OR('Dir AB - Car &amp; LGV'!L18="*",'Dir AB - OGV1'!L18="*",'Dir AB - OGV2'!L18="*"),"*",'Dir AB - OGV2'!L18+'Dir AB - OGV1'!L18+'Dir AB - Car &amp; LGV'!L18)</f>
        <v>*</v>
      </c>
      <c r="M18" s="16" t="str">
        <f>IF(OR('Dir AB - Car &amp; LGV'!M18="*",'Dir AB - OGV1'!M18="*",'Dir AB - OGV2'!M18="*"),"*",'Dir AB - OGV2'!M18+'Dir AB - OGV1'!M18+'Dir AB - Car &amp; LGV'!M18)</f>
        <v>*</v>
      </c>
      <c r="N18" s="16" t="str">
        <f>IF(OR('Dir AB - Car &amp; LGV'!N18="*",'Dir AB - OGV1'!N18="*",'Dir AB - OGV2'!N18="*"),"*",'Dir AB - OGV2'!N18+'Dir AB - OGV1'!N18+'Dir AB - Car &amp; LGV'!N18)</f>
        <v>*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526.66666666666663</v>
      </c>
      <c r="X18" s="222">
        <f>IF(OR('Dir AB - Car &amp; LGV'!X18="*",'Dir AB - OGV1'!X18="*",'Dir AB - OGV2'!X18="*"),"*",'Dir AB - OGV2'!X18+'Dir AB - OGV1'!X18+'Dir AB - Car &amp; LGV'!X18)</f>
        <v>533.25</v>
      </c>
      <c r="Y18" s="155">
        <f>IF(OR('Dir AB - Car &amp; LGV'!Y18="*",'Dir AB - OGV1'!Y18="*",'Dir AB - OGV2'!Y18="*"),"*",'Dir AB - OGV2'!Y18+'Dir AB - OGV1'!Y18+'Dir AB - Car &amp; LGV'!Y18)</f>
        <v>441.6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>
        <f>IF(OR('Dir AB - Car &amp; LGV'!E19="*",'Dir AB - OGV1'!E19="*",'Dir AB - OGV2'!E19="*"),"*",'Dir AB - OGV2'!E19+'Dir AB - OGV1'!E19+'Dir AB - Car &amp; LGV'!E19)</f>
        <v>551</v>
      </c>
      <c r="F19" s="192">
        <f>IF(OR('Dir AB - Car &amp; LGV'!F19="*",'Dir AB - OGV1'!F19="*",'Dir AB - OGV2'!F19="*"),"*",'Dir AB - OGV2'!F19+'Dir AB - OGV1'!F19+'Dir AB - Car &amp; LGV'!F19)</f>
        <v>552</v>
      </c>
      <c r="G19" s="192" t="str">
        <f>IF(OR('Dir AB - Car &amp; LGV'!G19="*",'Dir AB - OGV1'!G19="*",'Dir AB - OGV2'!G19="*"),"*",'Dir AB - OGV2'!G19+'Dir AB - OGV1'!G19+'Dir AB - Car &amp; LGV'!G19)</f>
        <v>*</v>
      </c>
      <c r="H19" s="192">
        <f>IF(OR('Dir AB - Car &amp; LGV'!H19="*",'Dir AB - OGV1'!H19="*",'Dir AB - OGV2'!H19="*"),"*",'Dir AB - OGV2'!H19+'Dir AB - OGV1'!H19+'Dir AB - Car &amp; LGV'!H19)</f>
        <v>142</v>
      </c>
      <c r="I19" s="192" t="str">
        <f>IF(OR('Dir AB - Car &amp; LGV'!I19="*",'Dir AB - OGV1'!I19="*",'Dir AB - OGV2'!I19="*"),"*",'Dir AB - OGV2'!I19+'Dir AB - OGV1'!I19+'Dir AB - Car &amp; LGV'!I19)</f>
        <v>*</v>
      </c>
      <c r="J19" s="192">
        <f>IF(OR('Dir AB - Car &amp; LGV'!J19="*",'Dir AB - OGV1'!J19="*",'Dir AB - OGV2'!J19="*"),"*",'Dir AB - OGV2'!J19+'Dir AB - OGV1'!J19+'Dir AB - Car &amp; LGV'!J19)</f>
        <v>413</v>
      </c>
      <c r="K19" s="192">
        <f>IF(OR('Dir AB - Car &amp; LGV'!K19="*",'Dir AB - OGV1'!K19="*",'Dir AB - OGV2'!K19="*"),"*",'Dir AB - OGV2'!K19+'Dir AB - OGV1'!K19+'Dir AB - Car &amp; LGV'!K19)</f>
        <v>430</v>
      </c>
      <c r="L19" s="192" t="str">
        <f>IF(OR('Dir AB - Car &amp; LGV'!L19="*",'Dir AB - OGV1'!L19="*",'Dir AB - OGV2'!L19="*"),"*",'Dir AB - OGV2'!L19+'Dir AB - OGV1'!L19+'Dir AB - Car &amp; LGV'!L19)</f>
        <v>*</v>
      </c>
      <c r="M19" s="192" t="str">
        <f>IF(OR('Dir AB - Car &amp; LGV'!M19="*",'Dir AB - OGV1'!M19="*",'Dir AB - OGV2'!M19="*"),"*",'Dir AB - OGV2'!M19+'Dir AB - OGV1'!M19+'Dir AB - Car &amp; LGV'!M19)</f>
        <v>*</v>
      </c>
      <c r="N19" s="192" t="str">
        <f>IF(OR('Dir AB - Car &amp; LGV'!N19="*",'Dir AB - OGV1'!N19="*",'Dir AB - OGV2'!N19="*"),"*",'Dir AB - OGV2'!N19+'Dir AB - OGV1'!N19+'Dir AB - Car &amp; LGV'!N19)</f>
        <v>*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464.66666666666663</v>
      </c>
      <c r="X19" s="223">
        <f>IF(OR('Dir AB - Car &amp; LGV'!X19="*",'Dir AB - OGV1'!X19="*",'Dir AB - OGV2'!X19="*"),"*",'Dir AB - OGV2'!X19+'Dir AB - OGV1'!X19+'Dir AB - Car &amp; LGV'!X19)</f>
        <v>486.5</v>
      </c>
      <c r="Y19" s="195">
        <f>IF(OR('Dir AB - Car &amp; LGV'!Y19="*",'Dir AB - OGV1'!Y19="*",'Dir AB - OGV2'!Y19="*"),"*",'Dir AB - OGV2'!Y19+'Dir AB - OGV1'!Y19+'Dir AB - Car &amp; LGV'!Y19)</f>
        <v>417.59999999999997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>
        <f>IF(OR('Dir AB - Car &amp; LGV'!E20="*",'Dir AB - OGV1'!E20="*",'Dir AB - OGV2'!E20="*"),"*",'Dir AB - OGV2'!E20+'Dir AB - OGV1'!E20+'Dir AB - Car &amp; LGV'!E20)</f>
        <v>452</v>
      </c>
      <c r="F20" s="198">
        <f>IF(OR('Dir AB - Car &amp; LGV'!F20="*",'Dir AB - OGV1'!F20="*",'Dir AB - OGV2'!F20="*"),"*",'Dir AB - OGV2'!F20+'Dir AB - OGV1'!F20+'Dir AB - Car &amp; LGV'!F20)</f>
        <v>479</v>
      </c>
      <c r="G20" s="198" t="str">
        <f>IF(OR('Dir AB - Car &amp; LGV'!G20="*",'Dir AB - OGV1'!G20="*",'Dir AB - OGV2'!G20="*"),"*",'Dir AB - OGV2'!G20+'Dir AB - OGV1'!G20+'Dir AB - Car &amp; LGV'!G20)</f>
        <v>*</v>
      </c>
      <c r="H20" s="198">
        <f>IF(OR('Dir AB - Car &amp; LGV'!H20="*",'Dir AB - OGV1'!H20="*",'Dir AB - OGV2'!H20="*"),"*",'Dir AB - OGV2'!H20+'Dir AB - OGV1'!H20+'Dir AB - Car &amp; LGV'!H20)</f>
        <v>245</v>
      </c>
      <c r="I20" s="198" t="str">
        <f>IF(OR('Dir AB - Car &amp; LGV'!I20="*",'Dir AB - OGV1'!I20="*",'Dir AB - OGV2'!I20="*"),"*",'Dir AB - OGV2'!I20+'Dir AB - OGV1'!I20+'Dir AB - Car &amp; LGV'!I20)</f>
        <v>*</v>
      </c>
      <c r="J20" s="198">
        <f>IF(OR('Dir AB - Car &amp; LGV'!J20="*",'Dir AB - OGV1'!J20="*",'Dir AB - OGV2'!J20="*"),"*",'Dir AB - OGV2'!J20+'Dir AB - OGV1'!J20+'Dir AB - Car &amp; LGV'!J20)</f>
        <v>278</v>
      </c>
      <c r="K20" s="198">
        <f>IF(OR('Dir AB - Car &amp; LGV'!K20="*",'Dir AB - OGV1'!K20="*",'Dir AB - OGV2'!K20="*"),"*",'Dir AB - OGV2'!K20+'Dir AB - OGV1'!K20+'Dir AB - Car &amp; LGV'!K20)</f>
        <v>303</v>
      </c>
      <c r="L20" s="198" t="str">
        <f>IF(OR('Dir AB - Car &amp; LGV'!L20="*",'Dir AB - OGV1'!L20="*",'Dir AB - OGV2'!L20="*"),"*",'Dir AB - OGV2'!L20+'Dir AB - OGV1'!L20+'Dir AB - Car &amp; LGV'!L20)</f>
        <v>*</v>
      </c>
      <c r="M20" s="198" t="str">
        <f>IF(OR('Dir AB - Car &amp; LGV'!M20="*",'Dir AB - OGV1'!M20="*",'Dir AB - OGV2'!M20="*"),"*",'Dir AB - OGV2'!M20+'Dir AB - OGV1'!M20+'Dir AB - Car &amp; LGV'!M20)</f>
        <v>*</v>
      </c>
      <c r="N20" s="198" t="str">
        <f>IF(OR('Dir AB - Car &amp; LGV'!N20="*",'Dir AB - OGV1'!N20="*",'Dir AB - OGV2'!N20="*"),"*",'Dir AB - OGV2'!N20+'Dir AB - OGV1'!N20+'Dir AB - Car &amp; LGV'!N20)</f>
        <v>*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344.33333333333331</v>
      </c>
      <c r="X20" s="221">
        <f>IF(OR('Dir AB - Car &amp; LGV'!X20="*",'Dir AB - OGV1'!X20="*",'Dir AB - OGV2'!X20="*"),"*",'Dir AB - OGV2'!X20+'Dir AB - OGV1'!X20+'Dir AB - Car &amp; LGV'!X20)</f>
        <v>378</v>
      </c>
      <c r="Y20" s="215">
        <f>IF(OR('Dir AB - Car &amp; LGV'!Y20="*",'Dir AB - OGV1'!Y20="*",'Dir AB - OGV2'!Y20="*"),"*",'Dir AB - OGV2'!Y20+'Dir AB - OGV1'!Y20+'Dir AB - Car &amp; LGV'!Y20)</f>
        <v>351.4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>
        <f>IF(OR('Dir AB - Car &amp; LGV'!E21="*",'Dir AB - OGV1'!E21="*",'Dir AB - OGV2'!E21="*"),"*",'Dir AB - OGV2'!E21+'Dir AB - OGV1'!E21+'Dir AB - Car &amp; LGV'!E21)</f>
        <v>419</v>
      </c>
      <c r="F21" s="16">
        <f>IF(OR('Dir AB - Car &amp; LGV'!F21="*",'Dir AB - OGV1'!F21="*",'Dir AB - OGV2'!F21="*"),"*",'Dir AB - OGV2'!F21+'Dir AB - OGV1'!F21+'Dir AB - Car &amp; LGV'!F21)</f>
        <v>394</v>
      </c>
      <c r="G21" s="16" t="str">
        <f>IF(OR('Dir AB - Car &amp; LGV'!G21="*",'Dir AB - OGV1'!G21="*",'Dir AB - OGV2'!G21="*"),"*",'Dir AB - OGV2'!G21+'Dir AB - OGV1'!G21+'Dir AB - Car &amp; LGV'!G21)</f>
        <v>*</v>
      </c>
      <c r="H21" s="16">
        <f>IF(OR('Dir AB - Car &amp; LGV'!H21="*",'Dir AB - OGV1'!H21="*",'Dir AB - OGV2'!H21="*"),"*",'Dir AB - OGV2'!H21+'Dir AB - OGV1'!H21+'Dir AB - Car &amp; LGV'!H21)</f>
        <v>297</v>
      </c>
      <c r="I21" s="16" t="str">
        <f>IF(OR('Dir AB - Car &amp; LGV'!I21="*",'Dir AB - OGV1'!I21="*",'Dir AB - OGV2'!I21="*"),"*",'Dir AB - OGV2'!I21+'Dir AB - OGV1'!I21+'Dir AB - Car &amp; LGV'!I21)</f>
        <v>*</v>
      </c>
      <c r="J21" s="16">
        <f>IF(OR('Dir AB - Car &amp; LGV'!J21="*",'Dir AB - OGV1'!J21="*",'Dir AB - OGV2'!J21="*"),"*",'Dir AB - OGV2'!J21+'Dir AB - OGV1'!J21+'Dir AB - Car &amp; LGV'!J21)</f>
        <v>253</v>
      </c>
      <c r="K21" s="16">
        <f>IF(OR('Dir AB - Car &amp; LGV'!K21="*",'Dir AB - OGV1'!K21="*",'Dir AB - OGV2'!K21="*"),"*",'Dir AB - OGV2'!K21+'Dir AB - OGV1'!K21+'Dir AB - Car &amp; LGV'!K21)</f>
        <v>272</v>
      </c>
      <c r="L21" s="16" t="str">
        <f>IF(OR('Dir AB - Car &amp; LGV'!L21="*",'Dir AB - OGV1'!L21="*",'Dir AB - OGV2'!L21="*"),"*",'Dir AB - OGV2'!L21+'Dir AB - OGV1'!L21+'Dir AB - Car &amp; LGV'!L21)</f>
        <v>*</v>
      </c>
      <c r="M21" s="16" t="str">
        <f>IF(OR('Dir AB - Car &amp; LGV'!M21="*",'Dir AB - OGV1'!M21="*",'Dir AB - OGV2'!M21="*"),"*",'Dir AB - OGV2'!M21+'Dir AB - OGV1'!M21+'Dir AB - Car &amp; LGV'!M21)</f>
        <v>*</v>
      </c>
      <c r="N21" s="16" t="str">
        <f>IF(OR('Dir AB - Car &amp; LGV'!N21="*",'Dir AB - OGV1'!N21="*",'Dir AB - OGV2'!N21="*"),"*",'Dir AB - OGV2'!N21+'Dir AB - OGV1'!N21+'Dir AB - Car &amp; LGV'!N21)</f>
        <v>*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314.66666666666669</v>
      </c>
      <c r="X21" s="222">
        <f>IF(OR('Dir AB - Car &amp; LGV'!X21="*",'Dir AB - OGV1'!X21="*",'Dir AB - OGV2'!X21="*"),"*",'Dir AB - OGV2'!X21+'Dir AB - OGV1'!X21+'Dir AB - Car &amp; LGV'!X21)</f>
        <v>334.5</v>
      </c>
      <c r="Y21" s="155">
        <f>IF(OR('Dir AB - Car &amp; LGV'!Y21="*",'Dir AB - OGV1'!Y21="*",'Dir AB - OGV2'!Y21="*"),"*",'Dir AB - OGV2'!Y21+'Dir AB - OGV1'!Y21+'Dir AB - Car &amp; LGV'!Y21)</f>
        <v>327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>
        <f>IF(OR('Dir AB - Car &amp; LGV'!E22="*",'Dir AB - OGV1'!E22="*",'Dir AB - OGV2'!E22="*"),"*",'Dir AB - OGV2'!E22+'Dir AB - OGV1'!E22+'Dir AB - Car &amp; LGV'!E22)</f>
        <v>452</v>
      </c>
      <c r="F22" s="16">
        <f>IF(OR('Dir AB - Car &amp; LGV'!F22="*",'Dir AB - OGV1'!F22="*",'Dir AB - OGV2'!F22="*"),"*",'Dir AB - OGV2'!F22+'Dir AB - OGV1'!F22+'Dir AB - Car &amp; LGV'!F22)</f>
        <v>459</v>
      </c>
      <c r="G22" s="16" t="str">
        <f>IF(OR('Dir AB - Car &amp; LGV'!G22="*",'Dir AB - OGV1'!G22="*",'Dir AB - OGV2'!G22="*"),"*",'Dir AB - OGV2'!G22+'Dir AB - OGV1'!G22+'Dir AB - Car &amp; LGV'!G22)</f>
        <v>*</v>
      </c>
      <c r="H22" s="16">
        <f>IF(OR('Dir AB - Car &amp; LGV'!H22="*",'Dir AB - OGV1'!H22="*",'Dir AB - OGV2'!H22="*"),"*",'Dir AB - OGV2'!H22+'Dir AB - OGV1'!H22+'Dir AB - Car &amp; LGV'!H22)</f>
        <v>321</v>
      </c>
      <c r="I22" s="16" t="str">
        <f>IF(OR('Dir AB - Car &amp; LGV'!I22="*",'Dir AB - OGV1'!I22="*",'Dir AB - OGV2'!I22="*"),"*",'Dir AB - OGV2'!I22+'Dir AB - OGV1'!I22+'Dir AB - Car &amp; LGV'!I22)</f>
        <v>*</v>
      </c>
      <c r="J22" s="16">
        <f>IF(OR('Dir AB - Car &amp; LGV'!J22="*",'Dir AB - OGV1'!J22="*",'Dir AB - OGV2'!J22="*"),"*",'Dir AB - OGV2'!J22+'Dir AB - OGV1'!J22+'Dir AB - Car &amp; LGV'!J22)</f>
        <v>317</v>
      </c>
      <c r="K22" s="16">
        <f>IF(OR('Dir AB - Car &amp; LGV'!K22="*",'Dir AB - OGV1'!K22="*",'Dir AB - OGV2'!K22="*"),"*",'Dir AB - OGV2'!K22+'Dir AB - OGV1'!K22+'Dir AB - Car &amp; LGV'!K22)</f>
        <v>307</v>
      </c>
      <c r="L22" s="16" t="str">
        <f>IF(OR('Dir AB - Car &amp; LGV'!L22="*",'Dir AB - OGV1'!L22="*",'Dir AB - OGV2'!L22="*"),"*",'Dir AB - OGV2'!L22+'Dir AB - OGV1'!L22+'Dir AB - Car &amp; LGV'!L22)</f>
        <v>*</v>
      </c>
      <c r="M22" s="16" t="str">
        <f>IF(OR('Dir AB - Car &amp; LGV'!M22="*",'Dir AB - OGV1'!M22="*",'Dir AB - OGV2'!M22="*"),"*",'Dir AB - OGV2'!M22+'Dir AB - OGV1'!M22+'Dir AB - Car &amp; LGV'!M22)</f>
        <v>*</v>
      </c>
      <c r="N22" s="16" t="str">
        <f>IF(OR('Dir AB - Car &amp; LGV'!N22="*",'Dir AB - OGV1'!N22="*",'Dir AB - OGV2'!N22="*"),"*",'Dir AB - OGV2'!N22+'Dir AB - OGV1'!N22+'Dir AB - Car &amp; LGV'!N22)</f>
        <v>*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358.66666666666669</v>
      </c>
      <c r="X22" s="222">
        <f>IF(OR('Dir AB - Car &amp; LGV'!X22="*",'Dir AB - OGV1'!X22="*",'Dir AB - OGV2'!X22="*"),"*",'Dir AB - OGV2'!X22+'Dir AB - OGV1'!X22+'Dir AB - Car &amp; LGV'!X22)</f>
        <v>383.75</v>
      </c>
      <c r="Y22" s="155">
        <f>IF(OR('Dir AB - Car &amp; LGV'!Y22="*",'Dir AB - OGV1'!Y22="*",'Dir AB - OGV2'!Y22="*"),"*",'Dir AB - OGV2'!Y22+'Dir AB - OGV1'!Y22+'Dir AB - Car &amp; LGV'!Y22)</f>
        <v>371.2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>
        <f>IF(OR('Dir AB - Car &amp; LGV'!E23="*",'Dir AB - OGV1'!E23="*",'Dir AB - OGV2'!E23="*"),"*",'Dir AB - OGV2'!E23+'Dir AB - OGV1'!E23+'Dir AB - Car &amp; LGV'!E23)</f>
        <v>464</v>
      </c>
      <c r="F23" s="16">
        <f>IF(OR('Dir AB - Car &amp; LGV'!F23="*",'Dir AB - OGV1'!F23="*",'Dir AB - OGV2'!F23="*"),"*",'Dir AB - OGV2'!F23+'Dir AB - OGV1'!F23+'Dir AB - Car &amp; LGV'!F23)</f>
        <v>415</v>
      </c>
      <c r="G23" s="16" t="str">
        <f>IF(OR('Dir AB - Car &amp; LGV'!G23="*",'Dir AB - OGV1'!G23="*",'Dir AB - OGV2'!G23="*"),"*",'Dir AB - OGV2'!G23+'Dir AB - OGV1'!G23+'Dir AB - Car &amp; LGV'!G23)</f>
        <v>*</v>
      </c>
      <c r="H23" s="16">
        <f>IF(OR('Dir AB - Car &amp; LGV'!H23="*",'Dir AB - OGV1'!H23="*",'Dir AB - OGV2'!H23="*"),"*",'Dir AB - OGV2'!H23+'Dir AB - OGV1'!H23+'Dir AB - Car &amp; LGV'!H23)</f>
        <v>361</v>
      </c>
      <c r="I23" s="16" t="str">
        <f>IF(OR('Dir AB - Car &amp; LGV'!I23="*",'Dir AB - OGV1'!I23="*",'Dir AB - OGV2'!I23="*"),"*",'Dir AB - OGV2'!I23+'Dir AB - OGV1'!I23+'Dir AB - Car &amp; LGV'!I23)</f>
        <v>*</v>
      </c>
      <c r="J23" s="16">
        <f>IF(OR('Dir AB - Car &amp; LGV'!J23="*",'Dir AB - OGV1'!J23="*",'Dir AB - OGV2'!J23="*"),"*",'Dir AB - OGV2'!J23+'Dir AB - OGV1'!J23+'Dir AB - Car &amp; LGV'!J23)</f>
        <v>308</v>
      </c>
      <c r="K23" s="16">
        <f>IF(OR('Dir AB - Car &amp; LGV'!K23="*",'Dir AB - OGV1'!K23="*",'Dir AB - OGV2'!K23="*"),"*",'Dir AB - OGV2'!K23+'Dir AB - OGV1'!K23+'Dir AB - Car &amp; LGV'!K23)</f>
        <v>293</v>
      </c>
      <c r="L23" s="16" t="str">
        <f>IF(OR('Dir AB - Car &amp; LGV'!L23="*",'Dir AB - OGV1'!L23="*",'Dir AB - OGV2'!L23="*"),"*",'Dir AB - OGV2'!L23+'Dir AB - OGV1'!L23+'Dir AB - Car &amp; LGV'!L23)</f>
        <v>*</v>
      </c>
      <c r="M23" s="16" t="str">
        <f>IF(OR('Dir AB - Car &amp; LGV'!M23="*",'Dir AB - OGV1'!M23="*",'Dir AB - OGV2'!M23="*"),"*",'Dir AB - OGV2'!M23+'Dir AB - OGV1'!M23+'Dir AB - Car &amp; LGV'!M23)</f>
        <v>*</v>
      </c>
      <c r="N23" s="16" t="str">
        <f>IF(OR('Dir AB - Car &amp; LGV'!N23="*",'Dir AB - OGV1'!N23="*",'Dir AB - OGV2'!N23="*"),"*",'Dir AB - OGV2'!N23+'Dir AB - OGV1'!N23+'Dir AB - Car &amp; LGV'!N23)</f>
        <v>*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355</v>
      </c>
      <c r="X23" s="222">
        <f>IF(OR('Dir AB - Car &amp; LGV'!X23="*",'Dir AB - OGV1'!X23="*",'Dir AB - OGV2'!X23="*"),"*",'Dir AB - OGV2'!X23+'Dir AB - OGV1'!X23+'Dir AB - Car &amp; LGV'!X23)</f>
        <v>370</v>
      </c>
      <c r="Y23" s="155">
        <f>IF(OR('Dir AB - Car &amp; LGV'!Y23="*",'Dir AB - OGV1'!Y23="*",'Dir AB - OGV2'!Y23="*"),"*",'Dir AB - OGV2'!Y23+'Dir AB - OGV1'!Y23+'Dir AB - Car &amp; LGV'!Y23)</f>
        <v>368.2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>
        <f>IF(OR('Dir AB - Car &amp; LGV'!E24="*",'Dir AB - OGV1'!E24="*",'Dir AB - OGV2'!E24="*"),"*",'Dir AB - OGV2'!E24+'Dir AB - OGV1'!E24+'Dir AB - Car &amp; LGV'!E24)</f>
        <v>465</v>
      </c>
      <c r="F24" s="16">
        <f>IF(OR('Dir AB - Car &amp; LGV'!F24="*",'Dir AB - OGV1'!F24="*",'Dir AB - OGV2'!F24="*"),"*",'Dir AB - OGV2'!F24+'Dir AB - OGV1'!F24+'Dir AB - Car &amp; LGV'!F24)</f>
        <v>579</v>
      </c>
      <c r="G24" s="16" t="str">
        <f>IF(OR('Dir AB - Car &amp; LGV'!G24="*",'Dir AB - OGV1'!G24="*",'Dir AB - OGV2'!G24="*"),"*",'Dir AB - OGV2'!G24+'Dir AB - OGV1'!G24+'Dir AB - Car &amp; LGV'!G24)</f>
        <v>*</v>
      </c>
      <c r="H24" s="16">
        <f>IF(OR('Dir AB - Car &amp; LGV'!H24="*",'Dir AB - OGV1'!H24="*",'Dir AB - OGV2'!H24="*"),"*",'Dir AB - OGV2'!H24+'Dir AB - OGV1'!H24+'Dir AB - Car &amp; LGV'!H24)</f>
        <v>89</v>
      </c>
      <c r="I24" s="16">
        <f>IF(OR('Dir AB - Car &amp; LGV'!I24="*",'Dir AB - OGV1'!I24="*",'Dir AB - OGV2'!I24="*"),"*",'Dir AB - OGV2'!I24+'Dir AB - OGV1'!I24+'Dir AB - Car &amp; LGV'!I24)</f>
        <v>28</v>
      </c>
      <c r="J24" s="16">
        <f>IF(OR('Dir AB - Car &amp; LGV'!J24="*",'Dir AB - OGV1'!J24="*",'Dir AB - OGV2'!J24="*"),"*",'Dir AB - OGV2'!J24+'Dir AB - OGV1'!J24+'Dir AB - Car &amp; LGV'!J24)</f>
        <v>324</v>
      </c>
      <c r="K24" s="16">
        <f>IF(OR('Dir AB - Car &amp; LGV'!K24="*",'Dir AB - OGV1'!K24="*",'Dir AB - OGV2'!K24="*"),"*",'Dir AB - OGV2'!K24+'Dir AB - OGV1'!K24+'Dir AB - Car &amp; LGV'!K24)</f>
        <v>285</v>
      </c>
      <c r="L24" s="16" t="str">
        <f>IF(OR('Dir AB - Car &amp; LGV'!L24="*",'Dir AB - OGV1'!L24="*",'Dir AB - OGV2'!L24="*"),"*",'Dir AB - OGV2'!L24+'Dir AB - OGV1'!L24+'Dir AB - Car &amp; LGV'!L24)</f>
        <v>*</v>
      </c>
      <c r="M24" s="16" t="str">
        <f>IF(OR('Dir AB - Car &amp; LGV'!M24="*",'Dir AB - OGV1'!M24="*",'Dir AB - OGV2'!M24="*"),"*",'Dir AB - OGV2'!M24+'Dir AB - OGV1'!M24+'Dir AB - Car &amp; LGV'!M24)</f>
        <v>*</v>
      </c>
      <c r="N24" s="16" t="str">
        <f>IF(OR('Dir AB - Car &amp; LGV'!N24="*",'Dir AB - OGV1'!N24="*",'Dir AB - OGV2'!N24="*"),"*",'Dir AB - OGV2'!N24+'Dir AB - OGV1'!N24+'Dir AB - Car &amp; LGV'!N24)</f>
        <v>*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358</v>
      </c>
      <c r="X24" s="222">
        <f>IF(OR('Dir AB - Car &amp; LGV'!X24="*",'Dir AB - OGV1'!X24="*",'Dir AB - OGV2'!X24="*"),"*",'Dir AB - OGV2'!X24+'Dir AB - OGV1'!X24+'Dir AB - Car &amp; LGV'!X24)</f>
        <v>336.20000000000005</v>
      </c>
      <c r="Y24" s="155">
        <f>IF(OR('Dir AB - Car &amp; LGV'!Y24="*",'Dir AB - OGV1'!Y24="*",'Dir AB - OGV2'!Y24="*"),"*",'Dir AB - OGV2'!Y24+'Dir AB - OGV1'!Y24+'Dir AB - Car &amp; LGV'!Y24)</f>
        <v>295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>
        <f>IF(OR('Dir AB - Car &amp; LGV'!E25="*",'Dir AB - OGV1'!E25="*",'Dir AB - OGV2'!E25="*"),"*",'Dir AB - OGV2'!E25+'Dir AB - OGV1'!E25+'Dir AB - Car &amp; LGV'!E25)</f>
        <v>492</v>
      </c>
      <c r="F25" s="199">
        <f>IF(OR('Dir AB - Car &amp; LGV'!F25="*",'Dir AB - OGV1'!F25="*",'Dir AB - OGV2'!F25="*"),"*",'Dir AB - OGV2'!F25+'Dir AB - OGV1'!F25+'Dir AB - Car &amp; LGV'!F25)</f>
        <v>502</v>
      </c>
      <c r="G25" s="199" t="str">
        <f>IF(OR('Dir AB - Car &amp; LGV'!G25="*",'Dir AB - OGV1'!G25="*",'Dir AB - OGV2'!G25="*"),"*",'Dir AB - OGV2'!G25+'Dir AB - OGV1'!G25+'Dir AB - Car &amp; LGV'!G25)</f>
        <v>*</v>
      </c>
      <c r="H25" s="199" t="str">
        <f>IF(OR('Dir AB - Car &amp; LGV'!H25="*",'Dir AB - OGV1'!H25="*",'Dir AB - OGV2'!H25="*"),"*",'Dir AB - OGV2'!H25+'Dir AB - OGV1'!H25+'Dir AB - Car &amp; LGV'!H25)</f>
        <v>*</v>
      </c>
      <c r="I25" s="199">
        <f>IF(OR('Dir AB - Car &amp; LGV'!I25="*",'Dir AB - OGV1'!I25="*",'Dir AB - OGV2'!I25="*"),"*",'Dir AB - OGV2'!I25+'Dir AB - OGV1'!I25+'Dir AB - Car &amp; LGV'!I25)</f>
        <v>324</v>
      </c>
      <c r="J25" s="199">
        <f>IF(OR('Dir AB - Car &amp; LGV'!J25="*",'Dir AB - OGV1'!J25="*",'Dir AB - OGV2'!J25="*"),"*",'Dir AB - OGV2'!J25+'Dir AB - OGV1'!J25+'Dir AB - Car &amp; LGV'!J25)</f>
        <v>312</v>
      </c>
      <c r="K25" s="199">
        <f>IF(OR('Dir AB - Car &amp; LGV'!K25="*",'Dir AB - OGV1'!K25="*",'Dir AB - OGV2'!K25="*"),"*",'Dir AB - OGV2'!K25+'Dir AB - OGV1'!K25+'Dir AB - Car &amp; LGV'!K25)</f>
        <v>359</v>
      </c>
      <c r="L25" s="199" t="str">
        <f>IF(OR('Dir AB - Car &amp; LGV'!L25="*",'Dir AB - OGV1'!L25="*",'Dir AB - OGV2'!L25="*"),"*",'Dir AB - OGV2'!L25+'Dir AB - OGV1'!L25+'Dir AB - Car &amp; LGV'!L25)</f>
        <v>*</v>
      </c>
      <c r="M25" s="199" t="str">
        <f>IF(OR('Dir AB - Car &amp; LGV'!M25="*",'Dir AB - OGV1'!M25="*",'Dir AB - OGV2'!M25="*"),"*",'Dir AB - OGV2'!M25+'Dir AB - OGV1'!M25+'Dir AB - Car &amp; LGV'!M25)</f>
        <v>*</v>
      </c>
      <c r="N25" s="199" t="str">
        <f>IF(OR('Dir AB - Car &amp; LGV'!N25="*",'Dir AB - OGV1'!N25="*",'Dir AB - OGV2'!N25="*"),"*",'Dir AB - OGV2'!N25+'Dir AB - OGV1'!N25+'Dir AB - Car &amp; LGV'!N25)</f>
        <v>*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387.66666666666663</v>
      </c>
      <c r="X25" s="224">
        <f>IF(OR('Dir AB - Car &amp; LGV'!X25="*",'Dir AB - OGV1'!X25="*",'Dir AB - OGV2'!X25="*"),"*",'Dir AB - OGV2'!X25+'Dir AB - OGV1'!X25+'Dir AB - Car &amp; LGV'!X25)</f>
        <v>397.8</v>
      </c>
      <c r="Y25" s="216">
        <f>IF(OR('Dir AB - Car &amp; LGV'!Y25="*",'Dir AB - OGV1'!Y25="*",'Dir AB - OGV2'!Y25="*"),"*",'Dir AB - OGV2'!Y25+'Dir AB - OGV1'!Y25+'Dir AB - Car &amp; LGV'!Y25)</f>
        <v>397.8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>
        <f>IF(OR('Dir AB - Car &amp; LGV'!E26="*",'Dir AB - OGV1'!E26="*",'Dir AB - OGV2'!E26="*"),"*",'Dir AB - OGV2'!E26+'Dir AB - OGV1'!E26+'Dir AB - Car &amp; LGV'!E26)</f>
        <v>439</v>
      </c>
      <c r="F26" s="198">
        <f>IF(OR('Dir AB - Car &amp; LGV'!F26="*",'Dir AB - OGV1'!F26="*",'Dir AB - OGV2'!F26="*"),"*",'Dir AB - OGV2'!F26+'Dir AB - OGV1'!F26+'Dir AB - Car &amp; LGV'!F26)</f>
        <v>460</v>
      </c>
      <c r="G26" s="198" t="str">
        <f>IF(OR('Dir AB - Car &amp; LGV'!G26="*",'Dir AB - OGV1'!G26="*",'Dir AB - OGV2'!G26="*"),"*",'Dir AB - OGV2'!G26+'Dir AB - OGV1'!G26+'Dir AB - Car &amp; LGV'!G26)</f>
        <v>*</v>
      </c>
      <c r="H26" s="198">
        <f>IF(OR('Dir AB - Car &amp; LGV'!H26="*",'Dir AB - OGV1'!H26="*",'Dir AB - OGV2'!H26="*"),"*",'Dir AB - OGV2'!H26+'Dir AB - OGV1'!H26+'Dir AB - Car &amp; LGV'!H26)</f>
        <v>235</v>
      </c>
      <c r="I26" s="198">
        <f>IF(OR('Dir AB - Car &amp; LGV'!I26="*",'Dir AB - OGV1'!I26="*",'Dir AB - OGV2'!I26="*"),"*",'Dir AB - OGV2'!I26+'Dir AB - OGV1'!I26+'Dir AB - Car &amp; LGV'!I26)</f>
        <v>356</v>
      </c>
      <c r="J26" s="198" t="str">
        <f>IF(OR('Dir AB - Car &amp; LGV'!J26="*",'Dir AB - OGV1'!J26="*",'Dir AB - OGV2'!J26="*"),"*",'Dir AB - OGV2'!J26+'Dir AB - OGV1'!J26+'Dir AB - Car &amp; LGV'!J26)</f>
        <v>*</v>
      </c>
      <c r="K26" s="198">
        <f>IF(OR('Dir AB - Car &amp; LGV'!K26="*",'Dir AB - OGV1'!K26="*",'Dir AB - OGV2'!K26="*"),"*",'Dir AB - OGV2'!K26+'Dir AB - OGV1'!K26+'Dir AB - Car &amp; LGV'!K26)</f>
        <v>368</v>
      </c>
      <c r="L26" s="198" t="str">
        <f>IF(OR('Dir AB - Car &amp; LGV'!L26="*",'Dir AB - OGV1'!L26="*",'Dir AB - OGV2'!L26="*"),"*",'Dir AB - OGV2'!L26+'Dir AB - OGV1'!L26+'Dir AB - Car &amp; LGV'!L26)</f>
        <v>*</v>
      </c>
      <c r="M26" s="198" t="str">
        <f>IF(OR('Dir AB - Car &amp; LGV'!M26="*",'Dir AB - OGV1'!M26="*",'Dir AB - OGV2'!M26="*"),"*",'Dir AB - OGV2'!M26+'Dir AB - OGV1'!M26+'Dir AB - Car &amp; LGV'!M26)</f>
        <v>*</v>
      </c>
      <c r="N26" s="198" t="str">
        <f>IF(OR('Dir AB - Car &amp; LGV'!N26="*",'Dir AB - OGV1'!N26="*",'Dir AB - OGV2'!N26="*"),"*",'Dir AB - OGV2'!N26+'Dir AB - OGV1'!N26+'Dir AB - Car &amp; LGV'!N26)</f>
        <v>*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403.5</v>
      </c>
      <c r="X26" s="221">
        <f>IF(OR('Dir AB - Car &amp; LGV'!X26="*",'Dir AB - OGV1'!X26="*",'Dir AB - OGV2'!X26="*"),"*",'Dir AB - OGV2'!X26+'Dir AB - OGV1'!X26+'Dir AB - Car &amp; LGV'!X26)</f>
        <v>405.75</v>
      </c>
      <c r="Y26" s="215">
        <f>IF(OR('Dir AB - Car &amp; LGV'!Y26="*",'Dir AB - OGV1'!Y26="*",'Dir AB - OGV2'!Y26="*"),"*",'Dir AB - OGV2'!Y26+'Dir AB - OGV1'!Y26+'Dir AB - Car &amp; LGV'!Y26)</f>
        <v>371.59999999999997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 t="str">
        <f>IF(OR('Dir AB - Car &amp; LGV'!E27="*",'Dir AB - OGV1'!E27="*",'Dir AB - OGV2'!E27="*"),"*",'Dir AB - OGV2'!E27+'Dir AB - OGV1'!E27+'Dir AB - Car &amp; LGV'!E27)</f>
        <v>*</v>
      </c>
      <c r="F27" s="16" t="str">
        <f>IF(OR('Dir AB - Car &amp; LGV'!F27="*",'Dir AB - OGV1'!F27="*",'Dir AB - OGV2'!F27="*"),"*",'Dir AB - OGV2'!F27+'Dir AB - OGV1'!F27+'Dir AB - Car &amp; LGV'!F27)</f>
        <v>*</v>
      </c>
      <c r="G27" s="16" t="str">
        <f>IF(OR('Dir AB - Car &amp; LGV'!G27="*",'Dir AB - OGV1'!G27="*",'Dir AB - OGV2'!G27="*"),"*",'Dir AB - OGV2'!G27+'Dir AB - OGV1'!G27+'Dir AB - Car &amp; LGV'!G27)</f>
        <v>*</v>
      </c>
      <c r="H27" s="16" t="str">
        <f>IF(OR('Dir AB - Car &amp; LGV'!H27="*",'Dir AB - OGV1'!H27="*",'Dir AB - OGV2'!H27="*"),"*",'Dir AB - OGV2'!H27+'Dir AB - OGV1'!H27+'Dir AB - Car &amp; LGV'!H27)</f>
        <v>*</v>
      </c>
      <c r="I27" s="16">
        <f>IF(OR('Dir AB - Car &amp; LGV'!I27="*",'Dir AB - OGV1'!I27="*",'Dir AB - OGV2'!I27="*"),"*",'Dir AB - OGV2'!I27+'Dir AB - OGV1'!I27+'Dir AB - Car &amp; LGV'!I27)</f>
        <v>294</v>
      </c>
      <c r="J27" s="16" t="str">
        <f>IF(OR('Dir AB - Car &amp; LGV'!J27="*",'Dir AB - OGV1'!J27="*",'Dir AB - OGV2'!J27="*"),"*",'Dir AB - OGV2'!J27+'Dir AB - OGV1'!J27+'Dir AB - Car &amp; LGV'!J27)</f>
        <v>*</v>
      </c>
      <c r="K27" s="16">
        <f>IF(OR('Dir AB - Car &amp; LGV'!K27="*",'Dir AB - OGV1'!K27="*",'Dir AB - OGV2'!K27="*"),"*",'Dir AB - OGV2'!K27+'Dir AB - OGV1'!K27+'Dir AB - Car &amp; LGV'!K27)</f>
        <v>341</v>
      </c>
      <c r="L27" s="16" t="str">
        <f>IF(OR('Dir AB - Car &amp; LGV'!L27="*",'Dir AB - OGV1'!L27="*",'Dir AB - OGV2'!L27="*"),"*",'Dir AB - OGV2'!L27+'Dir AB - OGV1'!L27+'Dir AB - Car &amp; LGV'!L27)</f>
        <v>*</v>
      </c>
      <c r="M27" s="16" t="str">
        <f>IF(OR('Dir AB - Car &amp; LGV'!M27="*",'Dir AB - OGV1'!M27="*",'Dir AB - OGV2'!M27="*"),"*",'Dir AB - OGV2'!M27+'Dir AB - OGV1'!M27+'Dir AB - Car &amp; LGV'!M27)</f>
        <v>*</v>
      </c>
      <c r="N27" s="16" t="str">
        <f>IF(OR('Dir AB - Car &amp; LGV'!N27="*",'Dir AB - OGV1'!N27="*",'Dir AB - OGV2'!N27="*"),"*",'Dir AB - OGV2'!N27+'Dir AB - OGV1'!N27+'Dir AB - Car &amp; LGV'!N27)</f>
        <v>*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339</v>
      </c>
      <c r="X27" s="222">
        <f>IF(OR('Dir AB - Car &amp; LGV'!X27="*",'Dir AB - OGV1'!X27="*",'Dir AB - OGV2'!X27="*"),"*",'Dir AB - OGV2'!X27+'Dir AB - OGV1'!X27+'Dir AB - Car &amp; LGV'!X27)</f>
        <v>365.75</v>
      </c>
      <c r="Y27" s="155">
        <f>IF(OR('Dir AB - Car &amp; LGV'!Y27="*",'Dir AB - OGV1'!Y27="*",'Dir AB - OGV2'!Y27="*"),"*",'Dir AB - OGV2'!Y27+'Dir AB - OGV1'!Y27+'Dir AB - Car &amp; LGV'!Y27)</f>
        <v>365.75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 t="str">
        <f>IF(OR('Dir AB - Car &amp; LGV'!E28="*",'Dir AB - OGV1'!E28="*",'Dir AB - OGV2'!E28="*"),"*",'Dir AB - OGV2'!E28+'Dir AB - OGV1'!E28+'Dir AB - Car &amp; LGV'!E28)</f>
        <v>*</v>
      </c>
      <c r="F28" s="199" t="str">
        <f>IF(OR('Dir AB - Car &amp; LGV'!F28="*",'Dir AB - OGV1'!F28="*",'Dir AB - OGV2'!F28="*"),"*",'Dir AB - OGV2'!F28+'Dir AB - OGV1'!F28+'Dir AB - Car &amp; LGV'!F28)</f>
        <v>*</v>
      </c>
      <c r="G28" s="199" t="str">
        <f>IF(OR('Dir AB - Car &amp; LGV'!G28="*",'Dir AB - OGV1'!G28="*",'Dir AB - OGV2'!G28="*"),"*",'Dir AB - OGV2'!G28+'Dir AB - OGV1'!G28+'Dir AB - Car &amp; LGV'!G28)</f>
        <v>*</v>
      </c>
      <c r="H28" s="199" t="str">
        <f>IF(OR('Dir AB - Car &amp; LGV'!H28="*",'Dir AB - OGV1'!H28="*",'Dir AB - OGV2'!H28="*"),"*",'Dir AB - OGV2'!H28+'Dir AB - OGV1'!H28+'Dir AB - Car &amp; LGV'!H28)</f>
        <v>*</v>
      </c>
      <c r="I28" s="199">
        <f>IF(OR('Dir AB - Car &amp; LGV'!I28="*",'Dir AB - OGV1'!I28="*",'Dir AB - OGV2'!I28="*"),"*",'Dir AB - OGV2'!I28+'Dir AB - OGV1'!I28+'Dir AB - Car &amp; LGV'!I28)</f>
        <v>327</v>
      </c>
      <c r="J28" s="199">
        <f>IF(OR('Dir AB - Car &amp; LGV'!J28="*",'Dir AB - OGV1'!J28="*",'Dir AB - OGV2'!J28="*"),"*",'Dir AB - OGV2'!J28+'Dir AB - OGV1'!J28+'Dir AB - Car &amp; LGV'!J28)</f>
        <v>263</v>
      </c>
      <c r="K28" s="199">
        <f>IF(OR('Dir AB - Car &amp; LGV'!K28="*",'Dir AB - OGV1'!K28="*",'Dir AB - OGV2'!K28="*"),"*",'Dir AB - OGV2'!K28+'Dir AB - OGV1'!K28+'Dir AB - Car &amp; LGV'!K28)</f>
        <v>304</v>
      </c>
      <c r="L28" s="199" t="str">
        <f>IF(OR('Dir AB - Car &amp; LGV'!L28="*",'Dir AB - OGV1'!L28="*",'Dir AB - OGV2'!L28="*"),"*",'Dir AB - OGV2'!L28+'Dir AB - OGV1'!L28+'Dir AB - Car &amp; LGV'!L28)</f>
        <v>*</v>
      </c>
      <c r="M28" s="199" t="str">
        <f>IF(OR('Dir AB - Car &amp; LGV'!M28="*",'Dir AB - OGV1'!M28="*",'Dir AB - OGV2'!M28="*"),"*",'Dir AB - OGV2'!M28+'Dir AB - OGV1'!M28+'Dir AB - Car &amp; LGV'!M28)</f>
        <v>*</v>
      </c>
      <c r="N28" s="199" t="str">
        <f>IF(OR('Dir AB - Car &amp; LGV'!N28="*",'Dir AB - OGV1'!N28="*",'Dir AB - OGV2'!N28="*"),"*",'Dir AB - OGV2'!N28+'Dir AB - OGV1'!N28+'Dir AB - Car &amp; LGV'!N28)</f>
        <v>*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282.5</v>
      </c>
      <c r="X28" s="224">
        <f>IF(OR('Dir AB - Car &amp; LGV'!X28="*",'Dir AB - OGV1'!X28="*",'Dir AB - OGV2'!X28="*"),"*",'Dir AB - OGV2'!X28+'Dir AB - OGV1'!X28+'Dir AB - Car &amp; LGV'!X28)</f>
        <v>330</v>
      </c>
      <c r="Y28" s="216">
        <f>IF(OR('Dir AB - Car &amp; LGV'!Y28="*",'Dir AB - OGV1'!Y28="*",'Dir AB - OGV2'!Y28="*"),"*",'Dir AB - OGV2'!Y28+'Dir AB - OGV1'!Y28+'Dir AB - Car &amp; LGV'!Y28)</f>
        <v>330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 t="str">
        <f>IF(OR('Dir AB - Car &amp; LGV'!E29="*",'Dir AB - OGV1'!E29="*",'Dir AB - OGV2'!E29="*"),"*",'Dir AB - OGV2'!E29+'Dir AB - OGV1'!E29+'Dir AB - Car &amp; LGV'!E29)</f>
        <v>*</v>
      </c>
      <c r="F29" s="146" t="str">
        <f>IF(OR('Dir AB - Car &amp; LGV'!F29="*",'Dir AB - OGV1'!F29="*",'Dir AB - OGV2'!F29="*"),"*",'Dir AB - OGV2'!F29+'Dir AB - OGV1'!F29+'Dir AB - Car &amp; LGV'!F29)</f>
        <v>*</v>
      </c>
      <c r="G29" s="146" t="str">
        <f>IF(OR('Dir AB - Car &amp; LGV'!G29="*",'Dir AB - OGV1'!G29="*",'Dir AB - OGV2'!G29="*"),"*",'Dir AB - OGV2'!G29+'Dir AB - OGV1'!G29+'Dir AB - Car &amp; LGV'!G29)</f>
        <v>*</v>
      </c>
      <c r="H29" s="146">
        <f>IF(OR('Dir AB - Car &amp; LGV'!H29="*",'Dir AB - OGV1'!H29="*",'Dir AB - OGV2'!H29="*"),"*",'Dir AB - OGV2'!H29+'Dir AB - OGV1'!H29+'Dir AB - Car &amp; LGV'!H29)</f>
        <v>189</v>
      </c>
      <c r="I29" s="146">
        <f>IF(OR('Dir AB - Car &amp; LGV'!I29="*",'Dir AB - OGV1'!I29="*",'Dir AB - OGV2'!I29="*"),"*",'Dir AB - OGV2'!I29+'Dir AB - OGV1'!I29+'Dir AB - Car &amp; LGV'!I29)</f>
        <v>224</v>
      </c>
      <c r="J29" s="146">
        <f>IF(OR('Dir AB - Car &amp; LGV'!J29="*",'Dir AB - OGV1'!J29="*",'Dir AB - OGV2'!J29="*"),"*",'Dir AB - OGV2'!J29+'Dir AB - OGV1'!J29+'Dir AB - Car &amp; LGV'!J29)</f>
        <v>234</v>
      </c>
      <c r="K29" s="146">
        <f>IF(OR('Dir AB - Car &amp; LGV'!K29="*",'Dir AB - OGV1'!K29="*",'Dir AB - OGV2'!K29="*"),"*",'Dir AB - OGV2'!K29+'Dir AB - OGV1'!K29+'Dir AB - Car &amp; LGV'!K29)</f>
        <v>268</v>
      </c>
      <c r="L29" s="146" t="str">
        <f>IF(OR('Dir AB - Car &amp; LGV'!L29="*",'Dir AB - OGV1'!L29="*",'Dir AB - OGV2'!L29="*"),"*",'Dir AB - OGV2'!L29+'Dir AB - OGV1'!L29+'Dir AB - Car &amp; LGV'!L29)</f>
        <v>*</v>
      </c>
      <c r="M29" s="146" t="str">
        <f>IF(OR('Dir AB - Car &amp; LGV'!M29="*",'Dir AB - OGV1'!M29="*",'Dir AB - OGV2'!M29="*"),"*",'Dir AB - OGV2'!M29+'Dir AB - OGV1'!M29+'Dir AB - Car &amp; LGV'!M29)</f>
        <v>*</v>
      </c>
      <c r="N29" s="146" t="str">
        <f>IF(OR('Dir AB - Car &amp; LGV'!N29="*",'Dir AB - OGV1'!N29="*",'Dir AB - OGV2'!N29="*"),"*",'Dir AB - OGV2'!N29+'Dir AB - OGV1'!N29+'Dir AB - Car &amp; LGV'!N29)</f>
        <v>*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249.66666666666666</v>
      </c>
      <c r="X29" s="148">
        <f>IF(OR('Dir AB - Car &amp; LGV'!X29="*",'Dir AB - OGV1'!X29="*",'Dir AB - OGV2'!X29="*"),"*",'Dir AB - OGV2'!X29+'Dir AB - OGV1'!X29+'Dir AB - Car &amp; LGV'!X29)</f>
        <v>273.5</v>
      </c>
      <c r="Y29" s="197">
        <f>IF(OR('Dir AB - Car &amp; LGV'!Y29="*",'Dir AB - OGV1'!Y29="*",'Dir AB - OGV2'!Y29="*"),"*",'Dir AB - OGV2'!Y29+'Dir AB - OGV1'!Y29+'Dir AB - Car &amp; LGV'!Y29)</f>
        <v>256.60000000000002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>
        <f>IF(OR('Dir AB - Car &amp; LGV'!D30="*",'Dir AB - OGV1'!D30="*",'Dir AB - OGV2'!D30="*"),"*",'Dir AB - OGV2'!D30+'Dir AB - OGV1'!D30+'Dir AB - Car &amp; LGV'!D30)</f>
        <v>250</v>
      </c>
      <c r="E30" s="16" t="str">
        <f>IF(OR('Dir AB - Car &amp; LGV'!E30="*",'Dir AB - OGV1'!E30="*",'Dir AB - OGV2'!E30="*"),"*",'Dir AB - OGV2'!E30+'Dir AB - OGV1'!E30+'Dir AB - Car &amp; LGV'!E30)</f>
        <v>*</v>
      </c>
      <c r="F30" s="16">
        <f>IF(OR('Dir AB - Car &amp; LGV'!F30="*",'Dir AB - OGV1'!F30="*",'Dir AB - OGV2'!F30="*"),"*",'Dir AB - OGV2'!F30+'Dir AB - OGV1'!F30+'Dir AB - Car &amp; LGV'!F30)</f>
        <v>291</v>
      </c>
      <c r="G30" s="16" t="str">
        <f>IF(OR('Dir AB - Car &amp; LGV'!G30="*",'Dir AB - OGV1'!G30="*",'Dir AB - OGV2'!G30="*"),"*",'Dir AB - OGV2'!G30+'Dir AB - OGV1'!G30+'Dir AB - Car &amp; LGV'!G30)</f>
        <v>*</v>
      </c>
      <c r="H30" s="16">
        <f>IF(OR('Dir AB - Car &amp; LGV'!H30="*",'Dir AB - OGV1'!H30="*",'Dir AB - OGV2'!H30="*"),"*",'Dir AB - OGV2'!H30+'Dir AB - OGV1'!H30+'Dir AB - Car &amp; LGV'!H30)</f>
        <v>151</v>
      </c>
      <c r="I30" s="16">
        <f>IF(OR('Dir AB - Car &amp; LGV'!I30="*",'Dir AB - OGV1'!I30="*",'Dir AB - OGV2'!I30="*"),"*",'Dir AB - OGV2'!I30+'Dir AB - OGV1'!I30+'Dir AB - Car &amp; LGV'!I30)</f>
        <v>202</v>
      </c>
      <c r="J30" s="16">
        <f>IF(OR('Dir AB - Car &amp; LGV'!J30="*",'Dir AB - OGV1'!J30="*",'Dir AB - OGV2'!J30="*"),"*",'Dir AB - OGV2'!J30+'Dir AB - OGV1'!J30+'Dir AB - Car &amp; LGV'!J30)</f>
        <v>193</v>
      </c>
      <c r="K30" s="16" t="str">
        <f>IF(OR('Dir AB - Car &amp; LGV'!K30="*",'Dir AB - OGV1'!K30="*",'Dir AB - OGV2'!K30="*"),"*",'Dir AB - OGV2'!K30+'Dir AB - OGV1'!K30+'Dir AB - Car &amp; LGV'!K30)</f>
        <v>*</v>
      </c>
      <c r="L30" s="16" t="str">
        <f>IF(OR('Dir AB - Car &amp; LGV'!L30="*",'Dir AB - OGV1'!L30="*",'Dir AB - OGV2'!L30="*"),"*",'Dir AB - OGV2'!L30+'Dir AB - OGV1'!L30+'Dir AB - Car &amp; LGV'!L30)</f>
        <v>*</v>
      </c>
      <c r="M30" s="16" t="str">
        <f>IF(OR('Dir AB - Car &amp; LGV'!M30="*",'Dir AB - OGV1'!M30="*",'Dir AB - OGV2'!M30="*"),"*",'Dir AB - OGV2'!M30+'Dir AB - OGV1'!M30+'Dir AB - Car &amp; LGV'!M30)</f>
        <v>*</v>
      </c>
      <c r="N30" s="16" t="str">
        <f>IF(OR('Dir AB - Car &amp; LGV'!N30="*",'Dir AB - OGV1'!N30="*",'Dir AB - OGV2'!N30="*"),"*",'Dir AB - OGV2'!N30+'Dir AB - OGV1'!N30+'Dir AB - Car &amp; LGV'!N30)</f>
        <v>*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235</v>
      </c>
      <c r="X30" s="154">
        <f>IF(OR('Dir AB - Car &amp; LGV'!X30="*",'Dir AB - OGV1'!X30="*",'Dir AB - OGV2'!X30="*"),"*",'Dir AB - OGV2'!X30+'Dir AB - OGV1'!X30+'Dir AB - Car &amp; LGV'!X30)</f>
        <v>239.6</v>
      </c>
      <c r="Y30" s="155">
        <f>IF(OR('Dir AB - Car &amp; LGV'!Y30="*",'Dir AB - OGV1'!Y30="*",'Dir AB - OGV2'!Y30="*"),"*",'Dir AB - OGV2'!Y30+'Dir AB - OGV1'!Y30+'Dir AB - Car &amp; LGV'!Y30)</f>
        <v>224.83333333333334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>
        <f>IF(OR('Dir AB - Car &amp; LGV'!D31="*",'Dir AB - OGV1'!D31="*",'Dir AB - OGV2'!D31="*"),"*",'Dir AB - OGV2'!D31+'Dir AB - OGV1'!D31+'Dir AB - Car &amp; LGV'!D31)</f>
        <v>166</v>
      </c>
      <c r="E31" s="16">
        <f>IF(OR('Dir AB - Car &amp; LGV'!E31="*",'Dir AB - OGV1'!E31="*",'Dir AB - OGV2'!E31="*"),"*",'Dir AB - OGV2'!E31+'Dir AB - OGV1'!E31+'Dir AB - Car &amp; LGV'!E31)</f>
        <v>210</v>
      </c>
      <c r="F31" s="16">
        <f>IF(OR('Dir AB - Car &amp; LGV'!F31="*",'Dir AB - OGV1'!F31="*",'Dir AB - OGV2'!F31="*"),"*",'Dir AB - OGV2'!F31+'Dir AB - OGV1'!F31+'Dir AB - Car &amp; LGV'!F31)</f>
        <v>199</v>
      </c>
      <c r="G31" s="16" t="str">
        <f>IF(OR('Dir AB - Car &amp; LGV'!G31="*",'Dir AB - OGV1'!G31="*",'Dir AB - OGV2'!G31="*"),"*",'Dir AB - OGV2'!G31+'Dir AB - OGV1'!G31+'Dir AB - Car &amp; LGV'!G31)</f>
        <v>*</v>
      </c>
      <c r="H31" s="16">
        <f>IF(OR('Dir AB - Car &amp; LGV'!H31="*",'Dir AB - OGV1'!H31="*",'Dir AB - OGV2'!H31="*"),"*",'Dir AB - OGV2'!H31+'Dir AB - OGV1'!H31+'Dir AB - Car &amp; LGV'!H31)</f>
        <v>123</v>
      </c>
      <c r="I31" s="16">
        <f>IF(OR('Dir AB - Car &amp; LGV'!I31="*",'Dir AB - OGV1'!I31="*",'Dir AB - OGV2'!I31="*"),"*",'Dir AB - OGV2'!I31+'Dir AB - OGV1'!I31+'Dir AB - Car &amp; LGV'!I31)</f>
        <v>117</v>
      </c>
      <c r="J31" s="16">
        <f>IF(OR('Dir AB - Car &amp; LGV'!J31="*",'Dir AB - OGV1'!J31="*",'Dir AB - OGV2'!J31="*"),"*",'Dir AB - OGV2'!J31+'Dir AB - OGV1'!J31+'Dir AB - Car &amp; LGV'!J31)</f>
        <v>124</v>
      </c>
      <c r="K31" s="16" t="str">
        <f>IF(OR('Dir AB - Car &amp; LGV'!K31="*",'Dir AB - OGV1'!K31="*",'Dir AB - OGV2'!K31="*"),"*",'Dir AB - OGV2'!K31+'Dir AB - OGV1'!K31+'Dir AB - Car &amp; LGV'!K31)</f>
        <v>*</v>
      </c>
      <c r="L31" s="16" t="str">
        <f>IF(OR('Dir AB - Car &amp; LGV'!L31="*",'Dir AB - OGV1'!L31="*",'Dir AB - OGV2'!L31="*"),"*",'Dir AB - OGV2'!L31+'Dir AB - OGV1'!L31+'Dir AB - Car &amp; LGV'!L31)</f>
        <v>*</v>
      </c>
      <c r="M31" s="16" t="str">
        <f>IF(OR('Dir AB - Car &amp; LGV'!M31="*",'Dir AB - OGV1'!M31="*",'Dir AB - OGV2'!M31="*"),"*",'Dir AB - OGV2'!M31+'Dir AB - OGV1'!M31+'Dir AB - Car &amp; LGV'!M31)</f>
        <v>*</v>
      </c>
      <c r="N31" s="16" t="str">
        <f>IF(OR('Dir AB - Car &amp; LGV'!N31="*",'Dir AB - OGV1'!N31="*",'Dir AB - OGV2'!N31="*"),"*",'Dir AB - OGV2'!N31+'Dir AB - OGV1'!N31+'Dir AB - Car &amp; LGV'!N31)</f>
        <v>*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166.66666666666669</v>
      </c>
      <c r="X31" s="154">
        <f>IF(OR('Dir AB - Car &amp; LGV'!X31="*",'Dir AB - OGV1'!X31="*",'Dir AB - OGV2'!X31="*"),"*",'Dir AB - OGV2'!X31+'Dir AB - OGV1'!X31+'Dir AB - Car &amp; LGV'!X31)</f>
        <v>163.20000000000002</v>
      </c>
      <c r="Y31" s="155">
        <f>IF(OR('Dir AB - Car &amp; LGV'!Y31="*",'Dir AB - OGV1'!Y31="*",'Dir AB - OGV2'!Y31="*"),"*",'Dir AB - OGV2'!Y31+'Dir AB - OGV1'!Y31+'Dir AB - Car &amp; LGV'!Y31)</f>
        <v>156.5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>
        <f>IF(OR('Dir AB - Car &amp; LGV'!D32="*",'Dir AB - OGV1'!D32="*",'Dir AB - OGV2'!D32="*"),"*",'Dir AB - OGV2'!D32+'Dir AB - OGV1'!D32+'Dir AB - Car &amp; LGV'!D32)</f>
        <v>175</v>
      </c>
      <c r="E32" s="16">
        <f>IF(OR('Dir AB - Car &amp; LGV'!E32="*",'Dir AB - OGV1'!E32="*",'Dir AB - OGV2'!E32="*"),"*",'Dir AB - OGV2'!E32+'Dir AB - OGV1'!E32+'Dir AB - Car &amp; LGV'!E32)</f>
        <v>167</v>
      </c>
      <c r="F32" s="16">
        <f>IF(OR('Dir AB - Car &amp; LGV'!F32="*",'Dir AB - OGV1'!F32="*",'Dir AB - OGV2'!F32="*"),"*",'Dir AB - OGV2'!F32+'Dir AB - OGV1'!F32+'Dir AB - Car &amp; LGV'!F32)</f>
        <v>218</v>
      </c>
      <c r="G32" s="16">
        <f>IF(OR('Dir AB - Car &amp; LGV'!G32="*",'Dir AB - OGV1'!G32="*",'Dir AB - OGV2'!G32="*"),"*",'Dir AB - OGV2'!G32+'Dir AB - OGV1'!G32+'Dir AB - Car &amp; LGV'!G32)</f>
        <v>149</v>
      </c>
      <c r="H32" s="16">
        <f>IF(OR('Dir AB - Car &amp; LGV'!H32="*",'Dir AB - OGV1'!H32="*",'Dir AB - OGV2'!H32="*"),"*",'Dir AB - OGV2'!H32+'Dir AB - OGV1'!H32+'Dir AB - Car &amp; LGV'!H32)</f>
        <v>126</v>
      </c>
      <c r="I32" s="16">
        <f>IF(OR('Dir AB - Car &amp; LGV'!I32="*",'Dir AB - OGV1'!I32="*",'Dir AB - OGV2'!I32="*"),"*",'Dir AB - OGV2'!I32+'Dir AB - OGV1'!I32+'Dir AB - Car &amp; LGV'!I32)</f>
        <v>90</v>
      </c>
      <c r="J32" s="16">
        <f>IF(OR('Dir AB - Car &amp; LGV'!J32="*",'Dir AB - OGV1'!J32="*",'Dir AB - OGV2'!J32="*"),"*",'Dir AB - OGV2'!J32+'Dir AB - OGV1'!J32+'Dir AB - Car &amp; LGV'!J32)</f>
        <v>126</v>
      </c>
      <c r="K32" s="16" t="str">
        <f>IF(OR('Dir AB - Car &amp; LGV'!K32="*",'Dir AB - OGV1'!K32="*",'Dir AB - OGV2'!K32="*"),"*",'Dir AB - OGV2'!K32+'Dir AB - OGV1'!K32+'Dir AB - Car &amp; LGV'!K32)</f>
        <v>*</v>
      </c>
      <c r="L32" s="16" t="str">
        <f>IF(OR('Dir AB - Car &amp; LGV'!L32="*",'Dir AB - OGV1'!L32="*",'Dir AB - OGV2'!L32="*"),"*",'Dir AB - OGV2'!L32+'Dir AB - OGV1'!L32+'Dir AB - Car &amp; LGV'!L32)</f>
        <v>*</v>
      </c>
      <c r="M32" s="16" t="str">
        <f>IF(OR('Dir AB - Car &amp; LGV'!M32="*",'Dir AB - OGV1'!M32="*",'Dir AB - OGV2'!M32="*"),"*",'Dir AB - OGV2'!M32+'Dir AB - OGV1'!M32+'Dir AB - Car &amp; LGV'!M32)</f>
        <v>*</v>
      </c>
      <c r="N32" s="16" t="str">
        <f>IF(OR('Dir AB - Car &amp; LGV'!N32="*",'Dir AB - OGV1'!N32="*",'Dir AB - OGV2'!N32="*"),"*",'Dir AB - OGV2'!N32+'Dir AB - OGV1'!N32+'Dir AB - Car &amp; LGV'!N32)</f>
        <v>*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156</v>
      </c>
      <c r="X32" s="154">
        <f>IF(OR('Dir AB - Car &amp; LGV'!X32="*",'Dir AB - OGV1'!X32="*",'Dir AB - OGV2'!X32="*"),"*",'Dir AB - OGV2'!X32+'Dir AB - OGV1'!X32+'Dir AB - Car &amp; LGV'!X32)</f>
        <v>155.20000000000002</v>
      </c>
      <c r="Y32" s="155">
        <f>IF(OR('Dir AB - Car &amp; LGV'!Y32="*",'Dir AB - OGV1'!Y32="*",'Dir AB - OGV2'!Y32="*"),"*",'Dir AB - OGV2'!Y32+'Dir AB - OGV1'!Y32+'Dir AB - Car &amp; LGV'!Y32)</f>
        <v>150.14285714285714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>
        <f>IF(OR('Dir AB - Car &amp; LGV'!D33="*",'Dir AB - OGV1'!D33="*",'Dir AB - OGV2'!D33="*"),"*",'Dir AB - OGV2'!D33+'Dir AB - OGV1'!D33+'Dir AB - Car &amp; LGV'!D33)</f>
        <v>127</v>
      </c>
      <c r="E33" s="17">
        <f>IF(OR('Dir AB - Car &amp; LGV'!E33="*",'Dir AB - OGV1'!E33="*",'Dir AB - OGV2'!E33="*"),"*",'Dir AB - OGV2'!E33+'Dir AB - OGV1'!E33+'Dir AB - Car &amp; LGV'!E33)</f>
        <v>107</v>
      </c>
      <c r="F33" s="17">
        <f>IF(OR('Dir AB - Car &amp; LGV'!F33="*",'Dir AB - OGV1'!F33="*",'Dir AB - OGV2'!F33="*"),"*",'Dir AB - OGV2'!F33+'Dir AB - OGV1'!F33+'Dir AB - Car &amp; LGV'!F33)</f>
        <v>124</v>
      </c>
      <c r="G33" s="17">
        <f>IF(OR('Dir AB - Car &amp; LGV'!G33="*",'Dir AB - OGV1'!G33="*",'Dir AB - OGV2'!G33="*"),"*",'Dir AB - OGV2'!G33+'Dir AB - OGV1'!G33+'Dir AB - Car &amp; LGV'!G33)</f>
        <v>123</v>
      </c>
      <c r="H33" s="17">
        <f>IF(OR('Dir AB - Car &amp; LGV'!H33="*",'Dir AB - OGV1'!H33="*",'Dir AB - OGV2'!H33="*"),"*",'Dir AB - OGV2'!H33+'Dir AB - OGV1'!H33+'Dir AB - Car &amp; LGV'!H33)</f>
        <v>97</v>
      </c>
      <c r="I33" s="17">
        <f>IF(OR('Dir AB - Car &amp; LGV'!I33="*",'Dir AB - OGV1'!I33="*",'Dir AB - OGV2'!I33="*"),"*",'Dir AB - OGV2'!I33+'Dir AB - OGV1'!I33+'Dir AB - Car &amp; LGV'!I33)</f>
        <v>88</v>
      </c>
      <c r="J33" s="17">
        <f>IF(OR('Dir AB - Car &amp; LGV'!J33="*",'Dir AB - OGV1'!J33="*",'Dir AB - OGV2'!J33="*"),"*",'Dir AB - OGV2'!J33+'Dir AB - OGV1'!J33+'Dir AB - Car &amp; LGV'!J33)</f>
        <v>101</v>
      </c>
      <c r="K33" s="17" t="str">
        <f>IF(OR('Dir AB - Car &amp; LGV'!K33="*",'Dir AB - OGV1'!K33="*",'Dir AB - OGV2'!K33="*"),"*",'Dir AB - OGV2'!K33+'Dir AB - OGV1'!K33+'Dir AB - Car &amp; LGV'!K33)</f>
        <v>*</v>
      </c>
      <c r="L33" s="17" t="str">
        <f>IF(OR('Dir AB - Car &amp; LGV'!L33="*",'Dir AB - OGV1'!L33="*",'Dir AB - OGV2'!L33="*"),"*",'Dir AB - OGV2'!L33+'Dir AB - OGV1'!L33+'Dir AB - Car &amp; LGV'!L33)</f>
        <v>*</v>
      </c>
      <c r="M33" s="17" t="str">
        <f>IF(OR('Dir AB - Car &amp; LGV'!M33="*",'Dir AB - OGV1'!M33="*",'Dir AB - OGV2'!M33="*"),"*",'Dir AB - OGV2'!M33+'Dir AB - OGV1'!M33+'Dir AB - Car &amp; LGV'!M33)</f>
        <v>*</v>
      </c>
      <c r="N33" s="17" t="str">
        <f>IF(OR('Dir AB - Car &amp; LGV'!N33="*",'Dir AB - OGV1'!N33="*",'Dir AB - OGV2'!N33="*"),"*",'Dir AB - OGV2'!N33+'Dir AB - OGV1'!N33+'Dir AB - Car &amp; LGV'!N33)</f>
        <v>*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111.66666666666666</v>
      </c>
      <c r="X33" s="149">
        <f>IF(OR('Dir AB - Car &amp; LGV'!X33="*",'Dir AB - OGV1'!X33="*",'Dir AB - OGV2'!X33="*"),"*",'Dir AB - OGV2'!X33+'Dir AB - OGV1'!X33+'Dir AB - Car &amp; LGV'!X33)</f>
        <v>109.4</v>
      </c>
      <c r="Y33" s="156">
        <f>IF(OR('Dir AB - Car &amp; LGV'!Y33="*",'Dir AB - OGV1'!Y33="*",'Dir AB - OGV2'!Y33="*"),"*",'Dir AB - OGV2'!Y33+'Dir AB - OGV1'!Y33+'Dir AB - Car &amp; LGV'!Y33)</f>
        <v>109.57142857142857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4709</v>
      </c>
      <c r="F35" s="8">
        <f t="shared" si="1"/>
        <v>4847</v>
      </c>
      <c r="G35" s="8">
        <f t="shared" si="1"/>
        <v>0</v>
      </c>
      <c r="H35" s="8">
        <f t="shared" si="1"/>
        <v>1830</v>
      </c>
      <c r="I35" s="8">
        <f t="shared" si="1"/>
        <v>1329</v>
      </c>
      <c r="J35" s="8">
        <f t="shared" si="1"/>
        <v>3431</v>
      </c>
      <c r="K35" s="8">
        <f t="shared" si="1"/>
        <v>4240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4580</v>
      </c>
      <c r="X35" s="9">
        <f t="shared" si="2"/>
        <v>4769</v>
      </c>
      <c r="Y35" s="50">
        <f t="shared" si="2"/>
        <v>4408.1499999999996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416</v>
      </c>
      <c r="E36" s="10">
        <f t="shared" si="3"/>
        <v>5175</v>
      </c>
      <c r="F36" s="10">
        <f t="shared" si="3"/>
        <v>5576</v>
      </c>
      <c r="G36" s="10">
        <f t="shared" si="3"/>
        <v>0</v>
      </c>
      <c r="H36" s="10">
        <f t="shared" si="3"/>
        <v>2329</v>
      </c>
      <c r="I36" s="10">
        <f t="shared" si="3"/>
        <v>1872</v>
      </c>
      <c r="J36" s="10">
        <f t="shared" si="3"/>
        <v>4128</v>
      </c>
      <c r="K36" s="10">
        <f t="shared" si="3"/>
        <v>4672</v>
      </c>
      <c r="L36" s="10">
        <f t="shared" si="3"/>
        <v>0</v>
      </c>
      <c r="M36" s="10">
        <f t="shared" si="3"/>
        <v>0</v>
      </c>
      <c r="N36" s="10">
        <f t="shared" si="3"/>
        <v>0</v>
      </c>
      <c r="O36" s="10">
        <f t="shared" si="3"/>
        <v>0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5420</v>
      </c>
      <c r="X36" s="11">
        <f t="shared" si="4"/>
        <v>5646.55</v>
      </c>
      <c r="Y36" s="51">
        <f t="shared" si="4"/>
        <v>5214.2833333333338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718</v>
      </c>
      <c r="E37" s="10">
        <f t="shared" si="5"/>
        <v>5449</v>
      </c>
      <c r="F37" s="10">
        <f t="shared" si="5"/>
        <v>5918</v>
      </c>
      <c r="G37" s="10">
        <f t="shared" si="5"/>
        <v>272</v>
      </c>
      <c r="H37" s="10">
        <f t="shared" si="5"/>
        <v>2552</v>
      </c>
      <c r="I37" s="10">
        <f t="shared" si="5"/>
        <v>2050</v>
      </c>
      <c r="J37" s="10">
        <f t="shared" si="5"/>
        <v>4355</v>
      </c>
      <c r="K37" s="10">
        <f t="shared" si="5"/>
        <v>4672</v>
      </c>
      <c r="L37" s="10">
        <f t="shared" si="5"/>
        <v>0</v>
      </c>
      <c r="M37" s="10">
        <f t="shared" si="5"/>
        <v>0</v>
      </c>
      <c r="N37" s="10">
        <f t="shared" si="5"/>
        <v>0</v>
      </c>
      <c r="O37" s="10">
        <f t="shared" si="5"/>
        <v>0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5687.666666666667</v>
      </c>
      <c r="X37" s="11">
        <f t="shared" si="6"/>
        <v>5911.15</v>
      </c>
      <c r="Y37" s="51">
        <f t="shared" si="6"/>
        <v>5473.9976190476191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718</v>
      </c>
      <c r="E38" s="10">
        <f t="shared" si="7"/>
        <v>5723</v>
      </c>
      <c r="F38" s="10">
        <f t="shared" si="7"/>
        <v>6200</v>
      </c>
      <c r="G38" s="10">
        <f t="shared" si="7"/>
        <v>272</v>
      </c>
      <c r="H38" s="10">
        <f t="shared" si="7"/>
        <v>2996</v>
      </c>
      <c r="I38" s="10">
        <f t="shared" si="7"/>
        <v>2218</v>
      </c>
      <c r="J38" s="10">
        <f t="shared" si="7"/>
        <v>4582</v>
      </c>
      <c r="K38" s="10">
        <f t="shared" si="7"/>
        <v>4886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5926.0000000000009</v>
      </c>
      <c r="X38" s="11">
        <f t="shared" si="8"/>
        <v>6144.15</v>
      </c>
      <c r="Y38" s="51">
        <f t="shared" si="8"/>
        <v>5742.1642857142851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1526</v>
      </c>
      <c r="F39" s="10">
        <f t="shared" si="9"/>
        <v>1559</v>
      </c>
      <c r="G39" s="10">
        <f t="shared" si="9"/>
        <v>0</v>
      </c>
      <c r="H39" s="10">
        <f t="shared" si="9"/>
        <v>282</v>
      </c>
      <c r="I39" s="10">
        <f t="shared" si="9"/>
        <v>0</v>
      </c>
      <c r="J39" s="10">
        <f t="shared" si="9"/>
        <v>1376</v>
      </c>
      <c r="K39" s="10">
        <f t="shared" si="9"/>
        <v>1408</v>
      </c>
      <c r="L39" s="10">
        <f t="shared" si="9"/>
        <v>0</v>
      </c>
      <c r="M39" s="10">
        <f t="shared" si="9"/>
        <v>0</v>
      </c>
      <c r="N39" s="10">
        <f t="shared" si="9"/>
        <v>0</v>
      </c>
      <c r="O39" s="10">
        <f t="shared" si="9"/>
        <v>0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1436.6666666666665</v>
      </c>
      <c r="X39" s="11">
        <f t="shared" si="10"/>
        <v>1467.25</v>
      </c>
      <c r="Y39" s="51">
        <f t="shared" si="10"/>
        <v>1230.2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439</v>
      </c>
      <c r="F40" s="12">
        <f t="shared" si="11"/>
        <v>460</v>
      </c>
      <c r="G40" s="12">
        <f t="shared" si="11"/>
        <v>0</v>
      </c>
      <c r="H40" s="12">
        <f t="shared" si="11"/>
        <v>235</v>
      </c>
      <c r="I40" s="12">
        <f t="shared" si="11"/>
        <v>977</v>
      </c>
      <c r="J40" s="12">
        <f t="shared" si="11"/>
        <v>263</v>
      </c>
      <c r="K40" s="12">
        <f t="shared" si="11"/>
        <v>1013</v>
      </c>
      <c r="L40" s="12">
        <f t="shared" si="11"/>
        <v>0</v>
      </c>
      <c r="M40" s="12">
        <f t="shared" si="11"/>
        <v>0</v>
      </c>
      <c r="N40" s="12">
        <f t="shared" si="11"/>
        <v>0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1025</v>
      </c>
      <c r="X40" s="13">
        <f t="shared" si="12"/>
        <v>1101.5</v>
      </c>
      <c r="Y40" s="52">
        <f t="shared" si="12"/>
        <v>1067.3499999999999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551</v>
      </c>
      <c r="F42" s="200">
        <f t="shared" si="13"/>
        <v>553</v>
      </c>
      <c r="G42" s="200">
        <f t="shared" si="13"/>
        <v>0</v>
      </c>
      <c r="H42" s="200">
        <f t="shared" si="13"/>
        <v>142</v>
      </c>
      <c r="I42" s="200">
        <f t="shared" si="13"/>
        <v>0</v>
      </c>
      <c r="J42" s="200">
        <f t="shared" si="13"/>
        <v>511</v>
      </c>
      <c r="K42" s="200">
        <f t="shared" si="13"/>
        <v>532</v>
      </c>
      <c r="L42" s="200">
        <f t="shared" si="13"/>
        <v>0</v>
      </c>
      <c r="M42" s="200">
        <f t="shared" si="13"/>
        <v>0</v>
      </c>
      <c r="N42" s="200">
        <f t="shared" si="13"/>
        <v>0</v>
      </c>
      <c r="O42" s="200">
        <f t="shared" ref="O42:Y42" si="14">MAX(O17:O19)</f>
        <v>0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526.66666666666663</v>
      </c>
      <c r="X42" s="209">
        <f t="shared" si="14"/>
        <v>533.25</v>
      </c>
      <c r="Y42" s="212">
        <f t="shared" si="14"/>
        <v>441.6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492</v>
      </c>
      <c r="F43" s="201">
        <f t="shared" si="15"/>
        <v>579</v>
      </c>
      <c r="G43" s="201">
        <f t="shared" si="15"/>
        <v>0</v>
      </c>
      <c r="H43" s="201">
        <f t="shared" si="15"/>
        <v>361</v>
      </c>
      <c r="I43" s="201">
        <f t="shared" si="15"/>
        <v>324</v>
      </c>
      <c r="J43" s="201">
        <f t="shared" si="15"/>
        <v>324</v>
      </c>
      <c r="K43" s="201">
        <f t="shared" si="15"/>
        <v>359</v>
      </c>
      <c r="L43" s="201">
        <f t="shared" si="15"/>
        <v>0</v>
      </c>
      <c r="M43" s="201">
        <f t="shared" si="15"/>
        <v>0</v>
      </c>
      <c r="N43" s="201">
        <f t="shared" si="15"/>
        <v>0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387.66666666666663</v>
      </c>
      <c r="X43" s="210">
        <f t="shared" si="16"/>
        <v>397.8</v>
      </c>
      <c r="Y43" s="213">
        <f t="shared" si="16"/>
        <v>397.8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439</v>
      </c>
      <c r="F44" s="202">
        <f t="shared" si="17"/>
        <v>460</v>
      </c>
      <c r="G44" s="202">
        <f t="shared" si="17"/>
        <v>0</v>
      </c>
      <c r="H44" s="202">
        <f t="shared" si="17"/>
        <v>235</v>
      </c>
      <c r="I44" s="202">
        <f t="shared" si="17"/>
        <v>356</v>
      </c>
      <c r="J44" s="202">
        <f t="shared" si="17"/>
        <v>263</v>
      </c>
      <c r="K44" s="202">
        <f t="shared" si="17"/>
        <v>368</v>
      </c>
      <c r="L44" s="202">
        <f t="shared" si="17"/>
        <v>0</v>
      </c>
      <c r="M44" s="202">
        <f t="shared" si="17"/>
        <v>0</v>
      </c>
      <c r="N44" s="202">
        <f t="shared" si="17"/>
        <v>0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403.5</v>
      </c>
      <c r="X44" s="211">
        <f t="shared" si="18"/>
        <v>405.75</v>
      </c>
      <c r="Y44" s="214">
        <f t="shared" si="18"/>
        <v>371.59999999999997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42191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B4465 Easton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Bouverie Street (S)</v>
      </c>
      <c r="C5" s="236"/>
      <c r="D5" s="301" t="s">
        <v>2</v>
      </c>
      <c r="E5" s="235" t="str">
        <f>'Dir AB - Car &amp; LGV'!E5</f>
        <v>Bannerman Road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11</v>
      </c>
      <c r="E9" s="140">
        <v>2</v>
      </c>
      <c r="F9" s="140">
        <v>95</v>
      </c>
      <c r="G9" s="140">
        <v>40</v>
      </c>
      <c r="H9" s="140">
        <v>16</v>
      </c>
      <c r="I9" s="140">
        <v>2</v>
      </c>
      <c r="J9" s="140" t="s">
        <v>107</v>
      </c>
      <c r="K9" s="140">
        <v>1</v>
      </c>
      <c r="L9" s="140" t="s">
        <v>107</v>
      </c>
      <c r="M9" s="140" t="s">
        <v>107</v>
      </c>
      <c r="N9" s="140">
        <v>7</v>
      </c>
      <c r="O9" s="260">
        <v>27</v>
      </c>
      <c r="P9" s="260">
        <f>SUM(D9:O9)</f>
        <v>201</v>
      </c>
      <c r="Q9" s="257">
        <f>P9/SUM($P$9:$P$28)</f>
        <v>6.166779161808922E-3</v>
      </c>
      <c r="R9" s="174">
        <f>Q9</f>
        <v>6.166779161808922E-3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97</v>
      </c>
      <c r="E10" s="142">
        <v>67</v>
      </c>
      <c r="F10" s="142">
        <v>1820</v>
      </c>
      <c r="G10" s="142">
        <v>726</v>
      </c>
      <c r="H10" s="142">
        <v>34</v>
      </c>
      <c r="I10" s="142" t="s">
        <v>107</v>
      </c>
      <c r="J10" s="142">
        <v>5</v>
      </c>
      <c r="K10" s="142">
        <v>23</v>
      </c>
      <c r="L10" s="142" t="s">
        <v>107</v>
      </c>
      <c r="M10" s="142">
        <v>7</v>
      </c>
      <c r="N10" s="142">
        <v>15</v>
      </c>
      <c r="O10" s="261">
        <v>176</v>
      </c>
      <c r="P10" s="261">
        <f t="shared" ref="P10:P28" si="0">SUM(D10:O10)</f>
        <v>2970</v>
      </c>
      <c r="Q10" s="258">
        <f t="shared" ref="Q10:Q28" si="1">P10/SUM($P$9:$P$28)</f>
        <v>9.1121065226728845E-2</v>
      </c>
      <c r="R10" s="175">
        <f>Q10+R9</f>
        <v>9.728784438853777E-2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289</v>
      </c>
      <c r="E11" s="142">
        <v>251</v>
      </c>
      <c r="F11" s="142">
        <v>5017</v>
      </c>
      <c r="G11" s="142">
        <v>2695</v>
      </c>
      <c r="H11" s="142">
        <v>123</v>
      </c>
      <c r="I11" s="142">
        <v>11</v>
      </c>
      <c r="J11" s="142">
        <v>19</v>
      </c>
      <c r="K11" s="142">
        <v>34</v>
      </c>
      <c r="L11" s="142">
        <v>1</v>
      </c>
      <c r="M11" s="142">
        <v>11</v>
      </c>
      <c r="N11" s="142" t="s">
        <v>107</v>
      </c>
      <c r="O11" s="261">
        <v>306</v>
      </c>
      <c r="P11" s="261">
        <f t="shared" si="0"/>
        <v>8757</v>
      </c>
      <c r="Q11" s="258">
        <f t="shared" si="1"/>
        <v>0.26866908019880958</v>
      </c>
      <c r="R11" s="175">
        <f t="shared" ref="R11:R28" si="2">Q11+R10</f>
        <v>0.36595692458734735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86</v>
      </c>
      <c r="E12" s="142">
        <v>172</v>
      </c>
      <c r="F12" s="142">
        <v>7157</v>
      </c>
      <c r="G12" s="142">
        <v>4701</v>
      </c>
      <c r="H12" s="142">
        <v>212</v>
      </c>
      <c r="I12" s="142">
        <v>1</v>
      </c>
      <c r="J12" s="142">
        <v>8</v>
      </c>
      <c r="K12" s="142">
        <v>48</v>
      </c>
      <c r="L12" s="142">
        <v>1</v>
      </c>
      <c r="M12" s="142">
        <v>9</v>
      </c>
      <c r="N12" s="142">
        <v>2</v>
      </c>
      <c r="O12" s="261">
        <v>429</v>
      </c>
      <c r="P12" s="261">
        <f t="shared" si="0"/>
        <v>12826</v>
      </c>
      <c r="Q12" s="258">
        <f t="shared" si="1"/>
        <v>0.39350800760876237</v>
      </c>
      <c r="R12" s="175">
        <f t="shared" si="2"/>
        <v>0.75946493219610978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10</v>
      </c>
      <c r="E13" s="142">
        <v>70</v>
      </c>
      <c r="F13" s="142">
        <v>3558</v>
      </c>
      <c r="G13" s="142">
        <v>2636</v>
      </c>
      <c r="H13" s="142">
        <v>82</v>
      </c>
      <c r="I13" s="142">
        <v>2</v>
      </c>
      <c r="J13" s="142">
        <v>3</v>
      </c>
      <c r="K13" s="142">
        <v>6</v>
      </c>
      <c r="L13" s="142" t="s">
        <v>107</v>
      </c>
      <c r="M13" s="142">
        <v>2</v>
      </c>
      <c r="N13" s="142" t="s">
        <v>107</v>
      </c>
      <c r="O13" s="261">
        <v>290</v>
      </c>
      <c r="P13" s="261">
        <f t="shared" si="0"/>
        <v>6659</v>
      </c>
      <c r="Q13" s="258">
        <f t="shared" si="1"/>
        <v>0.20430140516659509</v>
      </c>
      <c r="R13" s="175">
        <f t="shared" si="2"/>
        <v>0.96376633736270489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33</v>
      </c>
      <c r="F14" s="142">
        <v>534</v>
      </c>
      <c r="G14" s="142">
        <v>423</v>
      </c>
      <c r="H14" s="142">
        <v>9</v>
      </c>
      <c r="I14" s="142" t="s">
        <v>107</v>
      </c>
      <c r="J14" s="142">
        <v>1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>
        <v>57</v>
      </c>
      <c r="P14" s="261">
        <f t="shared" si="0"/>
        <v>1057</v>
      </c>
      <c r="Q14" s="258">
        <f t="shared" si="1"/>
        <v>3.2429281462845926E-2</v>
      </c>
      <c r="R14" s="175">
        <f t="shared" si="2"/>
        <v>0.99619561882555085</v>
      </c>
    </row>
    <row r="15" spans="1:18" x14ac:dyDescent="0.2">
      <c r="A15" s="141">
        <v>30</v>
      </c>
      <c r="B15" s="142" t="s">
        <v>34</v>
      </c>
      <c r="C15" s="261">
        <v>35</v>
      </c>
      <c r="D15" s="255">
        <v>1</v>
      </c>
      <c r="E15" s="142">
        <v>9</v>
      </c>
      <c r="F15" s="142">
        <v>50</v>
      </c>
      <c r="G15" s="142">
        <v>33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>
        <v>2</v>
      </c>
      <c r="P15" s="261">
        <f t="shared" si="0"/>
        <v>95</v>
      </c>
      <c r="Q15" s="258">
        <f t="shared" si="1"/>
        <v>2.91464686752163E-3</v>
      </c>
      <c r="R15" s="175">
        <f t="shared" si="2"/>
        <v>0.99911026569307249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4</v>
      </c>
      <c r="F16" s="142">
        <v>13</v>
      </c>
      <c r="G16" s="142">
        <v>4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>
        <v>1</v>
      </c>
      <c r="P16" s="261">
        <f t="shared" si="0"/>
        <v>22</v>
      </c>
      <c r="Q16" s="258">
        <f t="shared" si="1"/>
        <v>6.7497085353132483E-4</v>
      </c>
      <c r="R16" s="175">
        <f t="shared" si="2"/>
        <v>0.99978523654660378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>
        <v>5</v>
      </c>
      <c r="G17" s="142">
        <v>1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6</v>
      </c>
      <c r="Q17" s="258">
        <f t="shared" si="1"/>
        <v>1.8408296005399766E-4</v>
      </c>
      <c r="R17" s="175">
        <f t="shared" si="2"/>
        <v>0.99996931950665779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0.99996931950665779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0.99996931950665779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0.99996931950665779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0.99996931950665779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0.99996931950665779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0.99996931950665779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0.99996931950665779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0.99996931950665779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0.99996931950665779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0.99996931950665779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>
        <v>1</v>
      </c>
      <c r="O28" s="262" t="s">
        <v>107</v>
      </c>
      <c r="P28" s="262">
        <f t="shared" si="0"/>
        <v>1</v>
      </c>
      <c r="Q28" s="259">
        <f t="shared" si="1"/>
        <v>3.0680493342332946E-5</v>
      </c>
      <c r="R28" s="176">
        <f t="shared" si="2"/>
        <v>1.0000000000000002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539855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6.166779161808922E-3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32594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9.728784438853777E-2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16.56301773332515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0.36595692458734735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22.215723081543771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0.75946493219610978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0.96376633736270489</v>
      </c>
      <c r="E37" s="31">
        <v>0.85</v>
      </c>
      <c r="F37" s="117">
        <f t="shared" si="3"/>
        <v>22.215723081543771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0.99619561882555085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0.99911026569307249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0.99978523654660378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0.99996931950665779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0.99996931950665779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0.99996931950665779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0.99996931950665779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0.99996931950665779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0.99996931950665779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0.99996931950665779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0.99996931950665779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0.99996931950665779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0.99996931950665779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0.99996931950665779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1.0000000000000002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2015-08-12T09:35:44Z</dcterms:modified>
</cp:coreProperties>
</file>