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2015\ID02343 Easton Safer Streets ANPR\04_Survey Data\04_Active Data\ATCs\"/>
    </mc:Choice>
  </mc:AlternateContent>
  <bookViews>
    <workbookView xWindow="0" yWindow="105" windowWidth="10545" windowHeight="10110" tabRatio="898"/>
  </bookViews>
  <sheets>
    <sheet name="Front Cover" sheetId="42" r:id="rId1"/>
    <sheet name="QA &amp; Issue Sheet" sheetId="43" r:id="rId2"/>
    <sheet name="Site Details" sheetId="58" r:id="rId3"/>
    <sheet name="ID Summary" sheetId="52" r:id="rId4"/>
    <sheet name="Dir AB - Car &amp; LGV" sheetId="30" r:id="rId5"/>
    <sheet name="Dir AB - OGV1" sheetId="36" r:id="rId6"/>
    <sheet name="Dir AB - OGV2" sheetId="37" r:id="rId7"/>
    <sheet name="Dir AB - All Vehicles" sheetId="48" r:id="rId8"/>
    <sheet name="Dir AB - Speeds" sheetId="34" r:id="rId9"/>
    <sheet name="Dir BA - Car &amp; LGV" sheetId="53" r:id="rId10"/>
    <sheet name="Dir BA - OGV1" sheetId="54" r:id="rId11"/>
    <sheet name="Dir BA - OGV2" sheetId="55" r:id="rId12"/>
    <sheet name="Dir BA - All Vehicles" sheetId="56" r:id="rId13"/>
    <sheet name="Dir BA - Speeds" sheetId="57" r:id="rId14"/>
  </sheets>
  <definedNames>
    <definedName name="_xlnm.Print_Area" localSheetId="7">'Dir AB - All Vehicles'!$A$1:$Y$46</definedName>
    <definedName name="_xlnm.Print_Area" localSheetId="4">'Dir AB - Car &amp; LGV'!$A$1:$Y$41</definedName>
    <definedName name="_xlnm.Print_Area" localSheetId="5">'Dir AB - OGV1'!$A$1:$Y$41</definedName>
    <definedName name="_xlnm.Print_Area" localSheetId="6">'Dir AB - OGV2'!$A$1:$Y$41</definedName>
    <definedName name="_xlnm.Print_Area" localSheetId="8">'Dir AB - Speeds'!$A$1:$R$53</definedName>
    <definedName name="_xlnm.Print_Area" localSheetId="12">'Dir BA - All Vehicles'!$A$1:$Y$46</definedName>
    <definedName name="_xlnm.Print_Area" localSheetId="9">'Dir BA - Car &amp; LGV'!$A$1:$Y$41</definedName>
    <definedName name="_xlnm.Print_Area" localSheetId="10">'Dir BA - OGV1'!$A$1:$Y$41</definedName>
    <definedName name="_xlnm.Print_Area" localSheetId="11">'Dir BA - OGV2'!$A$1:$Y$41</definedName>
    <definedName name="_xlnm.Print_Area" localSheetId="13">'Dir BA - Speeds'!$A$1:$R$53</definedName>
    <definedName name="_xlnm.Print_Area" localSheetId="3">'ID Summary'!$A$1:$K$109</definedName>
    <definedName name="_xlnm.Print_Area" localSheetId="1">'QA &amp; Issue Sheet'!$A$1:$H$47</definedName>
    <definedName name="_xlnm.Print_Area" localSheetId="2">'Site Details'!$A$1:$O$43</definedName>
  </definedNames>
  <calcPr calcId="152511"/>
</workbook>
</file>

<file path=xl/calcChain.xml><?xml version="1.0" encoding="utf-8"?>
<calcChain xmlns="http://schemas.openxmlformats.org/spreadsheetml/2006/main">
  <c r="P28" i="57" l="1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Q9" i="57" s="1"/>
  <c r="P28" i="34"/>
  <c r="P27" i="34"/>
  <c r="P26" i="34"/>
  <c r="P25" i="34"/>
  <c r="P24" i="34"/>
  <c r="P23" i="34"/>
  <c r="P22" i="34"/>
  <c r="P21" i="34"/>
  <c r="P20" i="34"/>
  <c r="P19" i="34"/>
  <c r="P18" i="34"/>
  <c r="P17" i="34"/>
  <c r="P16" i="34"/>
  <c r="P15" i="34"/>
  <c r="P14" i="34"/>
  <c r="P13" i="34"/>
  <c r="P12" i="34"/>
  <c r="P11" i="34"/>
  <c r="P10" i="34"/>
  <c r="P9" i="34"/>
  <c r="Q9" i="34" s="1"/>
  <c r="Q13" i="34" l="1"/>
  <c r="Q17" i="57"/>
  <c r="Q25" i="57"/>
  <c r="Q18" i="34"/>
  <c r="Q26" i="34"/>
  <c r="Q14" i="57"/>
  <c r="Q26" i="57"/>
  <c r="Q11" i="34"/>
  <c r="Q15" i="34"/>
  <c r="Q19" i="34"/>
  <c r="Q23" i="34"/>
  <c r="Q27" i="34"/>
  <c r="Q11" i="57"/>
  <c r="Q15" i="57"/>
  <c r="Q19" i="57"/>
  <c r="Q23" i="57"/>
  <c r="Q27" i="57"/>
  <c r="Q17" i="34"/>
  <c r="Q21" i="34"/>
  <c r="Q25" i="34"/>
  <c r="Q13" i="57"/>
  <c r="Q21" i="57"/>
  <c r="Q10" i="34"/>
  <c r="Q14" i="34"/>
  <c r="Q22" i="34"/>
  <c r="Q10" i="57"/>
  <c r="Q18" i="57"/>
  <c r="Q22" i="57"/>
  <c r="Q12" i="34"/>
  <c r="Q16" i="34"/>
  <c r="Q20" i="34"/>
  <c r="Q24" i="34"/>
  <c r="Q28" i="34"/>
  <c r="Q12" i="57"/>
  <c r="Q16" i="57"/>
  <c r="Q20" i="57"/>
  <c r="Q24" i="57"/>
  <c r="Q28" i="57"/>
  <c r="W10" i="30"/>
  <c r="Y33" i="54" l="1"/>
  <c r="X33" i="54"/>
  <c r="W33" i="54"/>
  <c r="Y32" i="54"/>
  <c r="X32" i="54"/>
  <c r="W32" i="54"/>
  <c r="Y31" i="54"/>
  <c r="X31" i="54"/>
  <c r="W31" i="54"/>
  <c r="Y30" i="54"/>
  <c r="X30" i="54"/>
  <c r="W30" i="54"/>
  <c r="Y29" i="54"/>
  <c r="X29" i="54"/>
  <c r="W29" i="54"/>
  <c r="Y28" i="54"/>
  <c r="X28" i="54"/>
  <c r="W28" i="54"/>
  <c r="Y27" i="54"/>
  <c r="X27" i="54"/>
  <c r="W27" i="54"/>
  <c r="Y26" i="54"/>
  <c r="X26" i="54"/>
  <c r="W26" i="54"/>
  <c r="Y25" i="54"/>
  <c r="X25" i="54"/>
  <c r="W25" i="54"/>
  <c r="Y24" i="54"/>
  <c r="X24" i="54"/>
  <c r="W24" i="54"/>
  <c r="Y23" i="54"/>
  <c r="X23" i="54"/>
  <c r="W23" i="54"/>
  <c r="Y22" i="54"/>
  <c r="X22" i="54"/>
  <c r="W22" i="54"/>
  <c r="Y21" i="54"/>
  <c r="X21" i="54"/>
  <c r="W21" i="54"/>
  <c r="Y20" i="54"/>
  <c r="X20" i="54"/>
  <c r="W20" i="54"/>
  <c r="Y19" i="54"/>
  <c r="X19" i="54"/>
  <c r="W19" i="54"/>
  <c r="Y18" i="54"/>
  <c r="X18" i="54"/>
  <c r="W18" i="54"/>
  <c r="Y17" i="54"/>
  <c r="X17" i="54"/>
  <c r="W17" i="54"/>
  <c r="Y16" i="54"/>
  <c r="X16" i="54"/>
  <c r="W16" i="54"/>
  <c r="Y15" i="54"/>
  <c r="X15" i="54"/>
  <c r="W15" i="54"/>
  <c r="Y14" i="54"/>
  <c r="X14" i="54"/>
  <c r="W14" i="54"/>
  <c r="Y13" i="54"/>
  <c r="X13" i="54"/>
  <c r="W13" i="54"/>
  <c r="Y12" i="54"/>
  <c r="X12" i="54"/>
  <c r="W12" i="54"/>
  <c r="Y11" i="54"/>
  <c r="X11" i="54"/>
  <c r="W11" i="54"/>
  <c r="Y10" i="54"/>
  <c r="X10" i="54"/>
  <c r="W10" i="54"/>
  <c r="Y33" i="55"/>
  <c r="X33" i="55"/>
  <c r="W33" i="55"/>
  <c r="Y32" i="55"/>
  <c r="X32" i="55"/>
  <c r="W32" i="55"/>
  <c r="Y31" i="55"/>
  <c r="X31" i="55"/>
  <c r="W31" i="55"/>
  <c r="Y30" i="55"/>
  <c r="X30" i="55"/>
  <c r="W30" i="55"/>
  <c r="Y29" i="55"/>
  <c r="X29" i="55"/>
  <c r="W29" i="55"/>
  <c r="Y28" i="55"/>
  <c r="X28" i="55"/>
  <c r="W28" i="55"/>
  <c r="Y27" i="55"/>
  <c r="X27" i="55"/>
  <c r="W27" i="55"/>
  <c r="Y26" i="55"/>
  <c r="X26" i="55"/>
  <c r="W26" i="55"/>
  <c r="Y25" i="55"/>
  <c r="X25" i="55"/>
  <c r="W25" i="55"/>
  <c r="Y24" i="55"/>
  <c r="X24" i="55"/>
  <c r="W24" i="55"/>
  <c r="Y23" i="55"/>
  <c r="X23" i="55"/>
  <c r="W23" i="55"/>
  <c r="Y22" i="55"/>
  <c r="X22" i="55"/>
  <c r="W22" i="55"/>
  <c r="Y21" i="55"/>
  <c r="X21" i="55"/>
  <c r="W21" i="55"/>
  <c r="Y20" i="55"/>
  <c r="X20" i="55"/>
  <c r="W20" i="55"/>
  <c r="Y19" i="55"/>
  <c r="X19" i="55"/>
  <c r="W19" i="55"/>
  <c r="Y18" i="55"/>
  <c r="X18" i="55"/>
  <c r="W18" i="55"/>
  <c r="Y17" i="55"/>
  <c r="X17" i="55"/>
  <c r="W17" i="55"/>
  <c r="Y16" i="55"/>
  <c r="X16" i="55"/>
  <c r="W16" i="55"/>
  <c r="Y15" i="55"/>
  <c r="X15" i="55"/>
  <c r="W15" i="55"/>
  <c r="Y14" i="55"/>
  <c r="X14" i="55"/>
  <c r="W14" i="55"/>
  <c r="Y13" i="55"/>
  <c r="X13" i="55"/>
  <c r="W13" i="55"/>
  <c r="Y12" i="55"/>
  <c r="X12" i="55"/>
  <c r="W12" i="55"/>
  <c r="Y11" i="55"/>
  <c r="X11" i="55"/>
  <c r="W11" i="55"/>
  <c r="Y10" i="55"/>
  <c r="X10" i="55"/>
  <c r="W10" i="55"/>
  <c r="Y33" i="53"/>
  <c r="X33" i="53"/>
  <c r="W33" i="53"/>
  <c r="Y32" i="53"/>
  <c r="X32" i="53"/>
  <c r="W32" i="53"/>
  <c r="Y31" i="53"/>
  <c r="X31" i="53"/>
  <c r="W31" i="53"/>
  <c r="Y30" i="53"/>
  <c r="X30" i="53"/>
  <c r="W30" i="53"/>
  <c r="Y29" i="53"/>
  <c r="X29" i="53"/>
  <c r="W29" i="53"/>
  <c r="Y28" i="53"/>
  <c r="X28" i="53"/>
  <c r="W28" i="53"/>
  <c r="Y27" i="53"/>
  <c r="X27" i="53"/>
  <c r="W27" i="53"/>
  <c r="Y26" i="53"/>
  <c r="X26" i="53"/>
  <c r="W26" i="53"/>
  <c r="Y25" i="53"/>
  <c r="X25" i="53"/>
  <c r="W25" i="53"/>
  <c r="Y24" i="53"/>
  <c r="X24" i="53"/>
  <c r="W24" i="53"/>
  <c r="Y23" i="53"/>
  <c r="X23" i="53"/>
  <c r="W23" i="53"/>
  <c r="Y22" i="53"/>
  <c r="X22" i="53"/>
  <c r="W22" i="53"/>
  <c r="Y21" i="53"/>
  <c r="X21" i="53"/>
  <c r="W21" i="53"/>
  <c r="Y20" i="53"/>
  <c r="X20" i="53"/>
  <c r="W20" i="53"/>
  <c r="Y19" i="53"/>
  <c r="X19" i="53"/>
  <c r="W19" i="53"/>
  <c r="Y18" i="53"/>
  <c r="X18" i="53"/>
  <c r="W18" i="53"/>
  <c r="Y17" i="53"/>
  <c r="X17" i="53"/>
  <c r="W17" i="53"/>
  <c r="Y16" i="53"/>
  <c r="X16" i="53"/>
  <c r="W16" i="53"/>
  <c r="Y15" i="53"/>
  <c r="X15" i="53"/>
  <c r="W15" i="53"/>
  <c r="Y14" i="53"/>
  <c r="X14" i="53"/>
  <c r="W14" i="53"/>
  <c r="Y13" i="53"/>
  <c r="X13" i="53"/>
  <c r="W13" i="53"/>
  <c r="Y12" i="53"/>
  <c r="X12" i="53"/>
  <c r="W12" i="53"/>
  <c r="Y11" i="53"/>
  <c r="X11" i="53"/>
  <c r="W11" i="53"/>
  <c r="Y10" i="53"/>
  <c r="X10" i="53"/>
  <c r="W10" i="53"/>
  <c r="Y33" i="37"/>
  <c r="X33" i="37"/>
  <c r="W33" i="37"/>
  <c r="Y32" i="37"/>
  <c r="X32" i="37"/>
  <c r="W32" i="37"/>
  <c r="Y31" i="37"/>
  <c r="X31" i="37"/>
  <c r="W31" i="37"/>
  <c r="Y30" i="37"/>
  <c r="X30" i="37"/>
  <c r="W30" i="37"/>
  <c r="Y29" i="37"/>
  <c r="X29" i="37"/>
  <c r="W29" i="37"/>
  <c r="Y28" i="37"/>
  <c r="X28" i="37"/>
  <c r="W28" i="37"/>
  <c r="Y27" i="37"/>
  <c r="X27" i="37"/>
  <c r="W27" i="37"/>
  <c r="Y26" i="37"/>
  <c r="X26" i="37"/>
  <c r="W26" i="37"/>
  <c r="Y25" i="37"/>
  <c r="X25" i="37"/>
  <c r="W25" i="37"/>
  <c r="Y24" i="37"/>
  <c r="X24" i="37"/>
  <c r="W24" i="37"/>
  <c r="Y23" i="37"/>
  <c r="X23" i="37"/>
  <c r="W23" i="37"/>
  <c r="Y22" i="37"/>
  <c r="X22" i="37"/>
  <c r="W22" i="37"/>
  <c r="Y21" i="37"/>
  <c r="X21" i="37"/>
  <c r="W21" i="37"/>
  <c r="Y20" i="37"/>
  <c r="X20" i="37"/>
  <c r="W20" i="37"/>
  <c r="Y19" i="37"/>
  <c r="X19" i="37"/>
  <c r="W19" i="37"/>
  <c r="Y18" i="37"/>
  <c r="X18" i="37"/>
  <c r="W18" i="37"/>
  <c r="Y17" i="37"/>
  <c r="X17" i="37"/>
  <c r="W17" i="37"/>
  <c r="Y16" i="37"/>
  <c r="X16" i="37"/>
  <c r="W16" i="37"/>
  <c r="Y15" i="37"/>
  <c r="X15" i="37"/>
  <c r="W15" i="37"/>
  <c r="Y14" i="37"/>
  <c r="X14" i="37"/>
  <c r="W14" i="37"/>
  <c r="Y13" i="37"/>
  <c r="X13" i="37"/>
  <c r="W13" i="37"/>
  <c r="Y12" i="37"/>
  <c r="X12" i="37"/>
  <c r="W12" i="37"/>
  <c r="Y11" i="37"/>
  <c r="X11" i="37"/>
  <c r="W11" i="37"/>
  <c r="Y10" i="37"/>
  <c r="X10" i="37"/>
  <c r="W10" i="37"/>
  <c r="Y33" i="36"/>
  <c r="X33" i="36"/>
  <c r="W33" i="36"/>
  <c r="Y32" i="36"/>
  <c r="X32" i="36"/>
  <c r="W32" i="36"/>
  <c r="Y31" i="36"/>
  <c r="X31" i="36"/>
  <c r="W31" i="36"/>
  <c r="Y30" i="36"/>
  <c r="X30" i="36"/>
  <c r="W30" i="36"/>
  <c r="Y29" i="36"/>
  <c r="X29" i="36"/>
  <c r="W29" i="36"/>
  <c r="Y28" i="36"/>
  <c r="X28" i="36"/>
  <c r="W28" i="36"/>
  <c r="Y27" i="36"/>
  <c r="X27" i="36"/>
  <c r="W27" i="36"/>
  <c r="Y26" i="36"/>
  <c r="X26" i="36"/>
  <c r="W26" i="36"/>
  <c r="Y25" i="36"/>
  <c r="X25" i="36"/>
  <c r="W25" i="36"/>
  <c r="Y24" i="36"/>
  <c r="X24" i="36"/>
  <c r="W24" i="36"/>
  <c r="Y23" i="36"/>
  <c r="X23" i="36"/>
  <c r="W23" i="36"/>
  <c r="Y22" i="36"/>
  <c r="X22" i="36"/>
  <c r="W22" i="36"/>
  <c r="Y21" i="36"/>
  <c r="X21" i="36"/>
  <c r="W21" i="36"/>
  <c r="Y20" i="36"/>
  <c r="X20" i="36"/>
  <c r="W20" i="36"/>
  <c r="Y19" i="36"/>
  <c r="X19" i="36"/>
  <c r="W19" i="36"/>
  <c r="Y18" i="36"/>
  <c r="X18" i="36"/>
  <c r="W18" i="36"/>
  <c r="Y17" i="36"/>
  <c r="X17" i="36"/>
  <c r="W17" i="36"/>
  <c r="Y16" i="36"/>
  <c r="X16" i="36"/>
  <c r="W16" i="36"/>
  <c r="Y15" i="36"/>
  <c r="X15" i="36"/>
  <c r="W15" i="36"/>
  <c r="Y14" i="36"/>
  <c r="X14" i="36"/>
  <c r="W14" i="36"/>
  <c r="Y13" i="36"/>
  <c r="X13" i="36"/>
  <c r="W13" i="36"/>
  <c r="Y12" i="36"/>
  <c r="X12" i="36"/>
  <c r="W12" i="36"/>
  <c r="Y11" i="36"/>
  <c r="X11" i="36"/>
  <c r="W11" i="36"/>
  <c r="Y10" i="36"/>
  <c r="X10" i="36"/>
  <c r="W10" i="36"/>
  <c r="Y33" i="30"/>
  <c r="X33" i="30"/>
  <c r="W33" i="30"/>
  <c r="Y32" i="30"/>
  <c r="X32" i="30"/>
  <c r="W32" i="30"/>
  <c r="Y31" i="30"/>
  <c r="X31" i="30"/>
  <c r="W31" i="30"/>
  <c r="Y30" i="30"/>
  <c r="X30" i="30"/>
  <c r="W30" i="30"/>
  <c r="Y29" i="30"/>
  <c r="X29" i="30"/>
  <c r="W29" i="30"/>
  <c r="Y28" i="30"/>
  <c r="X28" i="30"/>
  <c r="W28" i="30"/>
  <c r="Y27" i="30"/>
  <c r="X27" i="30"/>
  <c r="W27" i="30"/>
  <c r="Y26" i="30"/>
  <c r="X26" i="30"/>
  <c r="W26" i="30"/>
  <c r="Y25" i="30"/>
  <c r="X25" i="30"/>
  <c r="W25" i="30"/>
  <c r="Y24" i="30"/>
  <c r="X24" i="30"/>
  <c r="W24" i="30"/>
  <c r="Y23" i="30"/>
  <c r="X23" i="30"/>
  <c r="W23" i="30"/>
  <c r="Y22" i="30"/>
  <c r="X22" i="30"/>
  <c r="W22" i="30"/>
  <c r="Y21" i="30"/>
  <c r="X21" i="30"/>
  <c r="W21" i="30"/>
  <c r="Y20" i="30"/>
  <c r="X20" i="30"/>
  <c r="W20" i="30"/>
  <c r="Y19" i="30"/>
  <c r="X19" i="30"/>
  <c r="W19" i="30"/>
  <c r="Y18" i="30"/>
  <c r="X18" i="30"/>
  <c r="W18" i="30"/>
  <c r="Y17" i="30"/>
  <c r="X17" i="30"/>
  <c r="W17" i="30"/>
  <c r="Y16" i="30"/>
  <c r="X16" i="30"/>
  <c r="W16" i="30"/>
  <c r="Y15" i="30"/>
  <c r="X15" i="30"/>
  <c r="W15" i="30"/>
  <c r="Y14" i="30"/>
  <c r="X14" i="30"/>
  <c r="W14" i="30"/>
  <c r="Y13" i="30"/>
  <c r="X13" i="30"/>
  <c r="W13" i="30"/>
  <c r="Y12" i="30"/>
  <c r="X12" i="30"/>
  <c r="W12" i="30"/>
  <c r="Y11" i="30"/>
  <c r="X11" i="30"/>
  <c r="W11" i="30"/>
  <c r="Y10" i="30"/>
  <c r="X10" i="30"/>
  <c r="E36" i="52"/>
  <c r="D36" i="52"/>
  <c r="C36" i="52"/>
  <c r="E35" i="52"/>
  <c r="D35" i="52"/>
  <c r="C35" i="52"/>
  <c r="E34" i="52"/>
  <c r="D34" i="52"/>
  <c r="C34" i="52"/>
  <c r="E33" i="52"/>
  <c r="D33" i="52"/>
  <c r="C33" i="52"/>
  <c r="E32" i="52"/>
  <c r="D32" i="52"/>
  <c r="C32" i="52"/>
  <c r="E31" i="52"/>
  <c r="D31" i="52"/>
  <c r="C31" i="52"/>
  <c r="E30" i="52"/>
  <c r="D30" i="52"/>
  <c r="C30" i="52"/>
  <c r="E29" i="52"/>
  <c r="D29" i="52"/>
  <c r="C29" i="52"/>
  <c r="E28" i="52"/>
  <c r="D28" i="52"/>
  <c r="C28" i="52"/>
  <c r="E27" i="52"/>
  <c r="D27" i="52"/>
  <c r="C27" i="52"/>
  <c r="E26" i="52"/>
  <c r="D26" i="52"/>
  <c r="C26" i="52"/>
  <c r="E25" i="52"/>
  <c r="D25" i="52"/>
  <c r="C25" i="52"/>
  <c r="E24" i="52"/>
  <c r="D24" i="52"/>
  <c r="C24" i="52"/>
  <c r="E23" i="52"/>
  <c r="D23" i="52"/>
  <c r="C23" i="52"/>
  <c r="E22" i="52"/>
  <c r="D22" i="52"/>
  <c r="C22" i="52"/>
  <c r="E21" i="52"/>
  <c r="D21" i="52"/>
  <c r="C21" i="52"/>
  <c r="E20" i="52"/>
  <c r="D20" i="52"/>
  <c r="C20" i="52"/>
  <c r="E19" i="52"/>
  <c r="D19" i="52"/>
  <c r="C19" i="52"/>
  <c r="E18" i="52"/>
  <c r="D18" i="52"/>
  <c r="C18" i="52"/>
  <c r="E17" i="52"/>
  <c r="D17" i="52"/>
  <c r="C17" i="52"/>
  <c r="E16" i="52"/>
  <c r="D16" i="52"/>
  <c r="C16" i="52"/>
  <c r="E15" i="52"/>
  <c r="D15" i="52"/>
  <c r="C15" i="52"/>
  <c r="E14" i="52"/>
  <c r="D14" i="52"/>
  <c r="C14" i="52"/>
  <c r="E13" i="52"/>
  <c r="D13" i="52"/>
  <c r="C13" i="52"/>
  <c r="B36" i="52"/>
  <c r="B35" i="52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V33" i="56" l="1"/>
  <c r="U33" i="56"/>
  <c r="T33" i="56"/>
  <c r="S33" i="56"/>
  <c r="R33" i="56"/>
  <c r="Q33" i="56"/>
  <c r="P33" i="56"/>
  <c r="O33" i="56"/>
  <c r="N33" i="56"/>
  <c r="M33" i="56"/>
  <c r="L33" i="56"/>
  <c r="K33" i="56"/>
  <c r="J33" i="56"/>
  <c r="I33" i="56"/>
  <c r="H33" i="56"/>
  <c r="G33" i="56"/>
  <c r="F33" i="56"/>
  <c r="E33" i="56"/>
  <c r="D33" i="56"/>
  <c r="C33" i="56"/>
  <c r="B33" i="56"/>
  <c r="V32" i="56"/>
  <c r="U32" i="56"/>
  <c r="T32" i="56"/>
  <c r="S32" i="56"/>
  <c r="R32" i="56"/>
  <c r="Q32" i="56"/>
  <c r="P32" i="56"/>
  <c r="O32" i="56"/>
  <c r="N32" i="56"/>
  <c r="M32" i="56"/>
  <c r="L32" i="56"/>
  <c r="K32" i="56"/>
  <c r="J32" i="56"/>
  <c r="I32" i="56"/>
  <c r="H32" i="56"/>
  <c r="G32" i="56"/>
  <c r="F32" i="56"/>
  <c r="E32" i="56"/>
  <c r="D32" i="56"/>
  <c r="C32" i="56"/>
  <c r="B32" i="56"/>
  <c r="V31" i="56"/>
  <c r="U31" i="56"/>
  <c r="T31" i="56"/>
  <c r="S31" i="56"/>
  <c r="R31" i="56"/>
  <c r="Q31" i="56"/>
  <c r="P31" i="56"/>
  <c r="O31" i="56"/>
  <c r="N31" i="56"/>
  <c r="M31" i="56"/>
  <c r="L31" i="56"/>
  <c r="K31" i="56"/>
  <c r="J31" i="56"/>
  <c r="I31" i="56"/>
  <c r="H31" i="56"/>
  <c r="G31" i="56"/>
  <c r="F31" i="56"/>
  <c r="E31" i="56"/>
  <c r="D31" i="56"/>
  <c r="C31" i="56"/>
  <c r="B31" i="56"/>
  <c r="V30" i="56"/>
  <c r="U30" i="56"/>
  <c r="T30" i="56"/>
  <c r="S30" i="56"/>
  <c r="R30" i="56"/>
  <c r="Q30" i="56"/>
  <c r="P30" i="56"/>
  <c r="O30" i="56"/>
  <c r="N30" i="56"/>
  <c r="M30" i="56"/>
  <c r="L30" i="56"/>
  <c r="K30" i="56"/>
  <c r="J30" i="56"/>
  <c r="I30" i="56"/>
  <c r="H30" i="56"/>
  <c r="G30" i="56"/>
  <c r="F30" i="56"/>
  <c r="E30" i="56"/>
  <c r="D30" i="56"/>
  <c r="C30" i="56"/>
  <c r="B30" i="56"/>
  <c r="V29" i="56"/>
  <c r="U29" i="56"/>
  <c r="T2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V28" i="56"/>
  <c r="U28" i="56"/>
  <c r="T28" i="56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C28" i="56"/>
  <c r="B28" i="56"/>
  <c r="V27" i="56"/>
  <c r="U27" i="56"/>
  <c r="T27" i="56"/>
  <c r="S27" i="56"/>
  <c r="R27" i="56"/>
  <c r="Q27" i="56"/>
  <c r="P27" i="56"/>
  <c r="O27" i="56"/>
  <c r="N27" i="56"/>
  <c r="M27" i="56"/>
  <c r="L27" i="56"/>
  <c r="K27" i="56"/>
  <c r="J27" i="56"/>
  <c r="I27" i="56"/>
  <c r="H27" i="56"/>
  <c r="G27" i="56"/>
  <c r="F27" i="56"/>
  <c r="E27" i="56"/>
  <c r="D27" i="56"/>
  <c r="C27" i="56"/>
  <c r="B27" i="56"/>
  <c r="V26" i="56"/>
  <c r="U26" i="56"/>
  <c r="T26" i="56"/>
  <c r="S26" i="56"/>
  <c r="R26" i="56"/>
  <c r="Q26" i="56"/>
  <c r="P26" i="56"/>
  <c r="O26" i="56"/>
  <c r="N26" i="56"/>
  <c r="M26" i="56"/>
  <c r="L26" i="56"/>
  <c r="K26" i="56"/>
  <c r="K44" i="56" s="1"/>
  <c r="J26" i="56"/>
  <c r="I26" i="56"/>
  <c r="H26" i="56"/>
  <c r="G26" i="56"/>
  <c r="F26" i="56"/>
  <c r="E26" i="56"/>
  <c r="D26" i="56"/>
  <c r="C26" i="56"/>
  <c r="C44" i="56" s="1"/>
  <c r="B26" i="56"/>
  <c r="V25" i="56"/>
  <c r="U25" i="56"/>
  <c r="T25" i="56"/>
  <c r="S25" i="56"/>
  <c r="R25" i="56"/>
  <c r="Q25" i="56"/>
  <c r="P25" i="56"/>
  <c r="O25" i="56"/>
  <c r="N25" i="56"/>
  <c r="M25" i="56"/>
  <c r="L25" i="56"/>
  <c r="K25" i="56"/>
  <c r="J25" i="56"/>
  <c r="I25" i="56"/>
  <c r="H25" i="56"/>
  <c r="G25" i="56"/>
  <c r="F25" i="56"/>
  <c r="E25" i="56"/>
  <c r="D25" i="56"/>
  <c r="C25" i="56"/>
  <c r="B25" i="56"/>
  <c r="V24" i="56"/>
  <c r="U24" i="56"/>
  <c r="T24" i="56"/>
  <c r="S24" i="56"/>
  <c r="R24" i="56"/>
  <c r="Q24" i="56"/>
  <c r="P24" i="56"/>
  <c r="O24" i="56"/>
  <c r="N24" i="56"/>
  <c r="M24" i="56"/>
  <c r="L24" i="56"/>
  <c r="K24" i="56"/>
  <c r="J24" i="56"/>
  <c r="I24" i="56"/>
  <c r="H24" i="56"/>
  <c r="G24" i="56"/>
  <c r="F24" i="56"/>
  <c r="E24" i="56"/>
  <c r="D24" i="56"/>
  <c r="C24" i="56"/>
  <c r="B24" i="56"/>
  <c r="V23" i="56"/>
  <c r="U23" i="56"/>
  <c r="T23" i="56"/>
  <c r="S23" i="56"/>
  <c r="R23" i="56"/>
  <c r="Q23" i="56"/>
  <c r="P23" i="56"/>
  <c r="O23" i="56"/>
  <c r="N23" i="56"/>
  <c r="M23" i="56"/>
  <c r="L23" i="56"/>
  <c r="K23" i="56"/>
  <c r="J23" i="56"/>
  <c r="I23" i="56"/>
  <c r="H23" i="56"/>
  <c r="G23" i="56"/>
  <c r="F23" i="56"/>
  <c r="E23" i="56"/>
  <c r="D23" i="56"/>
  <c r="C23" i="56"/>
  <c r="B23" i="56"/>
  <c r="V22" i="56"/>
  <c r="U22" i="56"/>
  <c r="T22" i="56"/>
  <c r="S22" i="56"/>
  <c r="R22" i="56"/>
  <c r="Q22" i="56"/>
  <c r="P22" i="56"/>
  <c r="O22" i="56"/>
  <c r="N22" i="56"/>
  <c r="M22" i="56"/>
  <c r="L22" i="56"/>
  <c r="K22" i="56"/>
  <c r="J22" i="56"/>
  <c r="I22" i="56"/>
  <c r="H22" i="56"/>
  <c r="G22" i="56"/>
  <c r="F22" i="56"/>
  <c r="E22" i="56"/>
  <c r="D22" i="56"/>
  <c r="C22" i="56"/>
  <c r="B22" i="56"/>
  <c r="V21" i="56"/>
  <c r="U21" i="56"/>
  <c r="T21" i="56"/>
  <c r="S21" i="56"/>
  <c r="R21" i="56"/>
  <c r="Q21" i="56"/>
  <c r="P21" i="56"/>
  <c r="O21" i="56"/>
  <c r="N21" i="56"/>
  <c r="M21" i="56"/>
  <c r="L21" i="56"/>
  <c r="K21" i="56"/>
  <c r="J21" i="56"/>
  <c r="I21" i="56"/>
  <c r="H21" i="56"/>
  <c r="G21" i="56"/>
  <c r="F21" i="56"/>
  <c r="E21" i="56"/>
  <c r="D21" i="56"/>
  <c r="C21" i="56"/>
  <c r="B21" i="56"/>
  <c r="V20" i="56"/>
  <c r="U20" i="56"/>
  <c r="T20" i="56"/>
  <c r="S20" i="56"/>
  <c r="R20" i="56"/>
  <c r="Q20" i="56"/>
  <c r="P20" i="56"/>
  <c r="O20" i="56"/>
  <c r="N20" i="56"/>
  <c r="M20" i="56"/>
  <c r="L20" i="56"/>
  <c r="L43" i="56" s="1"/>
  <c r="K20" i="56"/>
  <c r="J20" i="56"/>
  <c r="I20" i="56"/>
  <c r="H20" i="56"/>
  <c r="G20" i="56"/>
  <c r="F20" i="56"/>
  <c r="E20" i="56"/>
  <c r="D20" i="56"/>
  <c r="C20" i="56"/>
  <c r="B20" i="56"/>
  <c r="V19" i="56"/>
  <c r="U19" i="56"/>
  <c r="T19" i="56"/>
  <c r="S19" i="56"/>
  <c r="R19" i="56"/>
  <c r="Q19" i="56"/>
  <c r="P19" i="56"/>
  <c r="O19" i="56"/>
  <c r="N19" i="56"/>
  <c r="M19" i="56"/>
  <c r="L19" i="56"/>
  <c r="K19" i="56"/>
  <c r="J19" i="56"/>
  <c r="I19" i="56"/>
  <c r="H19" i="56"/>
  <c r="G19" i="56"/>
  <c r="F19" i="56"/>
  <c r="E19" i="56"/>
  <c r="D19" i="56"/>
  <c r="C19" i="56"/>
  <c r="B19" i="56"/>
  <c r="V18" i="56"/>
  <c r="U18" i="56"/>
  <c r="T18" i="56"/>
  <c r="S18" i="56"/>
  <c r="R18" i="56"/>
  <c r="Q18" i="56"/>
  <c r="P18" i="56"/>
  <c r="O18" i="56"/>
  <c r="N18" i="56"/>
  <c r="M18" i="56"/>
  <c r="L18" i="56"/>
  <c r="K18" i="56"/>
  <c r="J18" i="56"/>
  <c r="I18" i="56"/>
  <c r="H18" i="56"/>
  <c r="G18" i="56"/>
  <c r="F18" i="56"/>
  <c r="E18" i="56"/>
  <c r="D18" i="56"/>
  <c r="C18" i="56"/>
  <c r="B18" i="56"/>
  <c r="V17" i="56"/>
  <c r="U17" i="56"/>
  <c r="T17" i="56"/>
  <c r="T42" i="56" s="1"/>
  <c r="S17" i="56"/>
  <c r="R17" i="56"/>
  <c r="Q17" i="56"/>
  <c r="P17" i="56"/>
  <c r="O17" i="56"/>
  <c r="N17" i="56"/>
  <c r="M17" i="56"/>
  <c r="L17" i="56"/>
  <c r="K17" i="56"/>
  <c r="J17" i="56"/>
  <c r="I17" i="56"/>
  <c r="H17" i="56"/>
  <c r="G17" i="56"/>
  <c r="F17" i="56"/>
  <c r="E17" i="56"/>
  <c r="D17" i="56"/>
  <c r="C17" i="56"/>
  <c r="B17" i="56"/>
  <c r="V16" i="56"/>
  <c r="U16" i="56"/>
  <c r="T16" i="56"/>
  <c r="S16" i="56"/>
  <c r="R16" i="56"/>
  <c r="Q16" i="56"/>
  <c r="P16" i="56"/>
  <c r="O16" i="56"/>
  <c r="N16" i="56"/>
  <c r="M16" i="56"/>
  <c r="L16" i="56"/>
  <c r="K16" i="56"/>
  <c r="J16" i="56"/>
  <c r="I16" i="56"/>
  <c r="H16" i="56"/>
  <c r="G16" i="56"/>
  <c r="F16" i="56"/>
  <c r="E16" i="56"/>
  <c r="D16" i="56"/>
  <c r="C16" i="56"/>
  <c r="B16" i="56"/>
  <c r="V15" i="56"/>
  <c r="U15" i="56"/>
  <c r="T15" i="56"/>
  <c r="S15" i="56"/>
  <c r="R15" i="56"/>
  <c r="Q15" i="56"/>
  <c r="P15" i="56"/>
  <c r="O15" i="56"/>
  <c r="N15" i="56"/>
  <c r="M15" i="56"/>
  <c r="L15" i="56"/>
  <c r="K15" i="56"/>
  <c r="J15" i="56"/>
  <c r="I15" i="56"/>
  <c r="H15" i="56"/>
  <c r="G15" i="56"/>
  <c r="F15" i="56"/>
  <c r="E15" i="56"/>
  <c r="D15" i="56"/>
  <c r="C15" i="56"/>
  <c r="B15" i="56"/>
  <c r="V14" i="56"/>
  <c r="U14" i="56"/>
  <c r="T14" i="56"/>
  <c r="S14" i="56"/>
  <c r="R14" i="56"/>
  <c r="Q14" i="56"/>
  <c r="P14" i="56"/>
  <c r="O14" i="56"/>
  <c r="N14" i="56"/>
  <c r="M14" i="56"/>
  <c r="L14" i="56"/>
  <c r="K14" i="56"/>
  <c r="J14" i="56"/>
  <c r="I14" i="56"/>
  <c r="H14" i="56"/>
  <c r="G14" i="56"/>
  <c r="F14" i="56"/>
  <c r="E14" i="56"/>
  <c r="D14" i="56"/>
  <c r="C14" i="56"/>
  <c r="B14" i="56"/>
  <c r="V13" i="56"/>
  <c r="U13" i="56"/>
  <c r="T13" i="56"/>
  <c r="S13" i="56"/>
  <c r="R13" i="56"/>
  <c r="Q13" i="56"/>
  <c r="P13" i="56"/>
  <c r="O13" i="56"/>
  <c r="N13" i="56"/>
  <c r="M13" i="56"/>
  <c r="L13" i="56"/>
  <c r="K13" i="56"/>
  <c r="J13" i="56"/>
  <c r="I13" i="56"/>
  <c r="H13" i="56"/>
  <c r="G13" i="56"/>
  <c r="F13" i="56"/>
  <c r="E13" i="56"/>
  <c r="D13" i="56"/>
  <c r="C13" i="56"/>
  <c r="B13" i="56"/>
  <c r="V12" i="56"/>
  <c r="U12" i="56"/>
  <c r="T12" i="56"/>
  <c r="S12" i="56"/>
  <c r="R12" i="56"/>
  <c r="Q12" i="56"/>
  <c r="P12" i="56"/>
  <c r="O12" i="56"/>
  <c r="N12" i="56"/>
  <c r="M12" i="56"/>
  <c r="L12" i="56"/>
  <c r="K12" i="56"/>
  <c r="J12" i="56"/>
  <c r="I12" i="56"/>
  <c r="H12" i="56"/>
  <c r="G12" i="56"/>
  <c r="F12" i="56"/>
  <c r="E12" i="56"/>
  <c r="D12" i="56"/>
  <c r="C12" i="56"/>
  <c r="B12" i="56"/>
  <c r="V11" i="56"/>
  <c r="U11" i="56"/>
  <c r="T11" i="56"/>
  <c r="S11" i="56"/>
  <c r="R11" i="56"/>
  <c r="Q11" i="56"/>
  <c r="P11" i="56"/>
  <c r="O11" i="56"/>
  <c r="N11" i="56"/>
  <c r="M11" i="56"/>
  <c r="L11" i="56"/>
  <c r="K11" i="56"/>
  <c r="J11" i="56"/>
  <c r="I11" i="56"/>
  <c r="H11" i="56"/>
  <c r="G11" i="56"/>
  <c r="F11" i="56"/>
  <c r="E11" i="56"/>
  <c r="D11" i="56"/>
  <c r="C11" i="56"/>
  <c r="B11" i="56"/>
  <c r="V10" i="56"/>
  <c r="U10" i="56"/>
  <c r="T10" i="56"/>
  <c r="S10" i="56"/>
  <c r="R10" i="56"/>
  <c r="Q10" i="56"/>
  <c r="P10" i="56"/>
  <c r="O10" i="56"/>
  <c r="N10" i="56"/>
  <c r="M10" i="56"/>
  <c r="L10" i="56"/>
  <c r="K10" i="56"/>
  <c r="J10" i="56"/>
  <c r="I10" i="56"/>
  <c r="H10" i="56"/>
  <c r="G10" i="56"/>
  <c r="F10" i="56"/>
  <c r="E10" i="56"/>
  <c r="D10" i="56"/>
  <c r="C10" i="56"/>
  <c r="B10" i="56"/>
  <c r="E5" i="56"/>
  <c r="B5" i="56"/>
  <c r="S44" i="56"/>
  <c r="G44" i="56"/>
  <c r="B9" i="56"/>
  <c r="C9" i="56" s="1"/>
  <c r="D9" i="56" s="1"/>
  <c r="E9" i="56" s="1"/>
  <c r="F9" i="56" s="1"/>
  <c r="G9" i="56" s="1"/>
  <c r="H9" i="56" s="1"/>
  <c r="I9" i="56" s="1"/>
  <c r="J9" i="56" s="1"/>
  <c r="K9" i="56" s="1"/>
  <c r="L9" i="56" s="1"/>
  <c r="M9" i="56" s="1"/>
  <c r="N9" i="56" s="1"/>
  <c r="O9" i="56" s="1"/>
  <c r="P9" i="56" s="1"/>
  <c r="Q9" i="56" s="1"/>
  <c r="R9" i="56" s="1"/>
  <c r="S9" i="56" s="1"/>
  <c r="T9" i="56" s="1"/>
  <c r="U9" i="56" s="1"/>
  <c r="V9" i="56" s="1"/>
  <c r="K6" i="56"/>
  <c r="K5" i="56"/>
  <c r="B4" i="56"/>
  <c r="C3" i="56"/>
  <c r="K5" i="57"/>
  <c r="K4" i="57"/>
  <c r="C3" i="57"/>
  <c r="C3" i="34"/>
  <c r="K5" i="34"/>
  <c r="K4" i="34"/>
  <c r="E5" i="55"/>
  <c r="B5" i="55"/>
  <c r="B4" i="55"/>
  <c r="C3" i="55"/>
  <c r="E5" i="54"/>
  <c r="B5" i="54"/>
  <c r="B4" i="54"/>
  <c r="C3" i="54"/>
  <c r="V40" i="55"/>
  <c r="U40" i="55"/>
  <c r="T40" i="55"/>
  <c r="S40" i="55"/>
  <c r="R40" i="55"/>
  <c r="Q40" i="55"/>
  <c r="P40" i="55"/>
  <c r="O40" i="55"/>
  <c r="N40" i="55"/>
  <c r="M40" i="55"/>
  <c r="L40" i="55"/>
  <c r="K40" i="55"/>
  <c r="J40" i="55"/>
  <c r="I40" i="55"/>
  <c r="H40" i="55"/>
  <c r="G40" i="55"/>
  <c r="F40" i="55"/>
  <c r="E40" i="55"/>
  <c r="D40" i="55"/>
  <c r="C40" i="55"/>
  <c r="B40" i="55"/>
  <c r="V39" i="55"/>
  <c r="U39" i="55"/>
  <c r="T39" i="55"/>
  <c r="S39" i="55"/>
  <c r="R39" i="55"/>
  <c r="Q39" i="55"/>
  <c r="P39" i="55"/>
  <c r="O39" i="55"/>
  <c r="N39" i="55"/>
  <c r="M39" i="55"/>
  <c r="L39" i="55"/>
  <c r="K39" i="55"/>
  <c r="J39" i="55"/>
  <c r="I39" i="55"/>
  <c r="H39" i="55"/>
  <c r="G39" i="55"/>
  <c r="F39" i="55"/>
  <c r="E39" i="55"/>
  <c r="D39" i="55"/>
  <c r="C39" i="55"/>
  <c r="B39" i="55"/>
  <c r="V38" i="55"/>
  <c r="AH18" i="53" s="1"/>
  <c r="U38" i="55"/>
  <c r="T38" i="55"/>
  <c r="AF18" i="53" s="1"/>
  <c r="S38" i="55"/>
  <c r="AE18" i="53" s="1"/>
  <c r="R38" i="55"/>
  <c r="AD18" i="53" s="1"/>
  <c r="Q38" i="55"/>
  <c r="P38" i="55"/>
  <c r="AB18" i="53" s="1"/>
  <c r="O38" i="55"/>
  <c r="AH17" i="53" s="1"/>
  <c r="N38" i="55"/>
  <c r="AG17" i="53" s="1"/>
  <c r="M38" i="55"/>
  <c r="AF17" i="53" s="1"/>
  <c r="L38" i="55"/>
  <c r="AE17" i="53" s="1"/>
  <c r="K38" i="55"/>
  <c r="AD17" i="53" s="1"/>
  <c r="J38" i="55"/>
  <c r="AC17" i="53" s="1"/>
  <c r="I38" i="55"/>
  <c r="AB17" i="53" s="1"/>
  <c r="H38" i="55"/>
  <c r="AH16" i="53" s="1"/>
  <c r="G38" i="55"/>
  <c r="AG16" i="53" s="1"/>
  <c r="F38" i="55"/>
  <c r="AF16" i="53" s="1"/>
  <c r="E38" i="55"/>
  <c r="D38" i="55"/>
  <c r="AD16" i="53" s="1"/>
  <c r="C38" i="55"/>
  <c r="B38" i="55"/>
  <c r="AB16" i="53" s="1"/>
  <c r="V37" i="55"/>
  <c r="U37" i="55"/>
  <c r="T37" i="55"/>
  <c r="S37" i="55"/>
  <c r="R37" i="55"/>
  <c r="Q37" i="55"/>
  <c r="P37" i="55"/>
  <c r="O37" i="55"/>
  <c r="N37" i="55"/>
  <c r="M37" i="55"/>
  <c r="L37" i="55"/>
  <c r="K37" i="55"/>
  <c r="J37" i="55"/>
  <c r="I37" i="55"/>
  <c r="H37" i="55"/>
  <c r="G37" i="55"/>
  <c r="F37" i="55"/>
  <c r="E37" i="55"/>
  <c r="D37" i="55"/>
  <c r="C37" i="55"/>
  <c r="B37" i="55"/>
  <c r="V36" i="55"/>
  <c r="U36" i="55"/>
  <c r="T36" i="55"/>
  <c r="S36" i="55"/>
  <c r="R36" i="55"/>
  <c r="Q36" i="55"/>
  <c r="P36" i="55"/>
  <c r="O36" i="55"/>
  <c r="N36" i="55"/>
  <c r="M36" i="55"/>
  <c r="L36" i="55"/>
  <c r="K36" i="55"/>
  <c r="J36" i="55"/>
  <c r="I36" i="55"/>
  <c r="H36" i="55"/>
  <c r="G36" i="55"/>
  <c r="F36" i="55"/>
  <c r="E36" i="55"/>
  <c r="D36" i="55"/>
  <c r="C36" i="55"/>
  <c r="B36" i="55"/>
  <c r="V35" i="55"/>
  <c r="U35" i="55"/>
  <c r="T35" i="55"/>
  <c r="S35" i="55"/>
  <c r="R35" i="55"/>
  <c r="Q35" i="55"/>
  <c r="P35" i="55"/>
  <c r="O35" i="55"/>
  <c r="N35" i="55"/>
  <c r="M35" i="55"/>
  <c r="L35" i="55"/>
  <c r="K35" i="55"/>
  <c r="J35" i="55"/>
  <c r="I35" i="55"/>
  <c r="H35" i="55"/>
  <c r="G35" i="55"/>
  <c r="F35" i="55"/>
  <c r="E35" i="55"/>
  <c r="D35" i="55"/>
  <c r="C35" i="55"/>
  <c r="B35" i="55"/>
  <c r="X40" i="55"/>
  <c r="W39" i="55"/>
  <c r="X38" i="55"/>
  <c r="B9" i="55"/>
  <c r="C9" i="55" s="1"/>
  <c r="D9" i="55" s="1"/>
  <c r="E9" i="55" s="1"/>
  <c r="F9" i="55" s="1"/>
  <c r="G9" i="55" s="1"/>
  <c r="H9" i="55" s="1"/>
  <c r="I9" i="55" s="1"/>
  <c r="J9" i="55" s="1"/>
  <c r="K9" i="55" s="1"/>
  <c r="L9" i="55" s="1"/>
  <c r="M9" i="55" s="1"/>
  <c r="N9" i="55" s="1"/>
  <c r="O9" i="55" s="1"/>
  <c r="P9" i="55" s="1"/>
  <c r="Q9" i="55" s="1"/>
  <c r="R9" i="55" s="1"/>
  <c r="S9" i="55" s="1"/>
  <c r="T9" i="55" s="1"/>
  <c r="U9" i="55" s="1"/>
  <c r="V9" i="55" s="1"/>
  <c r="K6" i="55"/>
  <c r="K5" i="55"/>
  <c r="V40" i="54"/>
  <c r="U40" i="54"/>
  <c r="T40" i="54"/>
  <c r="S40" i="54"/>
  <c r="R40" i="54"/>
  <c r="Q40" i="54"/>
  <c r="P40" i="54"/>
  <c r="O40" i="54"/>
  <c r="N40" i="54"/>
  <c r="M40" i="54"/>
  <c r="L40" i="54"/>
  <c r="K40" i="54"/>
  <c r="J40" i="54"/>
  <c r="I40" i="54"/>
  <c r="H40" i="54"/>
  <c r="G40" i="54"/>
  <c r="F40" i="54"/>
  <c r="E40" i="54"/>
  <c r="D40" i="54"/>
  <c r="C40" i="54"/>
  <c r="B40" i="54"/>
  <c r="V39" i="54"/>
  <c r="U39" i="54"/>
  <c r="T39" i="54"/>
  <c r="S39" i="54"/>
  <c r="R39" i="54"/>
  <c r="Q39" i="54"/>
  <c r="P39" i="54"/>
  <c r="O39" i="54"/>
  <c r="N39" i="54"/>
  <c r="M39" i="54"/>
  <c r="L39" i="54"/>
  <c r="K39" i="54"/>
  <c r="J39" i="54"/>
  <c r="I39" i="54"/>
  <c r="H39" i="54"/>
  <c r="G39" i="54"/>
  <c r="F39" i="54"/>
  <c r="E39" i="54"/>
  <c r="D39" i="54"/>
  <c r="C39" i="54"/>
  <c r="B39" i="54"/>
  <c r="V38" i="54"/>
  <c r="AH15" i="53" s="1"/>
  <c r="U38" i="54"/>
  <c r="AG15" i="53" s="1"/>
  <c r="T38" i="54"/>
  <c r="AF15" i="53" s="1"/>
  <c r="S38" i="54"/>
  <c r="AE15" i="53" s="1"/>
  <c r="R38" i="54"/>
  <c r="AD15" i="53" s="1"/>
  <c r="Q38" i="54"/>
  <c r="AC15" i="53" s="1"/>
  <c r="P38" i="54"/>
  <c r="AB15" i="53" s="1"/>
  <c r="O38" i="54"/>
  <c r="AH14" i="53" s="1"/>
  <c r="N38" i="54"/>
  <c r="AG14" i="53" s="1"/>
  <c r="M38" i="54"/>
  <c r="AF14" i="53" s="1"/>
  <c r="L38" i="54"/>
  <c r="AE14" i="53" s="1"/>
  <c r="K38" i="54"/>
  <c r="AD14" i="53" s="1"/>
  <c r="J38" i="54"/>
  <c r="AC14" i="53" s="1"/>
  <c r="I38" i="54"/>
  <c r="H38" i="54"/>
  <c r="AH13" i="53" s="1"/>
  <c r="G38" i="54"/>
  <c r="AG13" i="53" s="1"/>
  <c r="F38" i="54"/>
  <c r="AF13" i="53" s="1"/>
  <c r="E38" i="54"/>
  <c r="D38" i="54"/>
  <c r="AD13" i="53" s="1"/>
  <c r="C38" i="54"/>
  <c r="AC13" i="53" s="1"/>
  <c r="B38" i="54"/>
  <c r="AB13" i="53" s="1"/>
  <c r="V37" i="54"/>
  <c r="U37" i="54"/>
  <c r="T37" i="54"/>
  <c r="S37" i="54"/>
  <c r="R37" i="54"/>
  <c r="Q37" i="54"/>
  <c r="P37" i="54"/>
  <c r="O37" i="54"/>
  <c r="N37" i="54"/>
  <c r="M37" i="54"/>
  <c r="L37" i="54"/>
  <c r="K37" i="54"/>
  <c r="J37" i="54"/>
  <c r="I37" i="54"/>
  <c r="H37" i="54"/>
  <c r="G37" i="54"/>
  <c r="F37" i="54"/>
  <c r="E37" i="54"/>
  <c r="D37" i="54"/>
  <c r="C37" i="54"/>
  <c r="B37" i="54"/>
  <c r="V36" i="54"/>
  <c r="U36" i="54"/>
  <c r="T36" i="54"/>
  <c r="S36" i="54"/>
  <c r="R36" i="54"/>
  <c r="Q36" i="54"/>
  <c r="P36" i="54"/>
  <c r="O36" i="54"/>
  <c r="N36" i="54"/>
  <c r="M36" i="54"/>
  <c r="L36" i="54"/>
  <c r="K36" i="54"/>
  <c r="J36" i="54"/>
  <c r="I36" i="54"/>
  <c r="H36" i="54"/>
  <c r="G36" i="54"/>
  <c r="F36" i="54"/>
  <c r="E36" i="54"/>
  <c r="D36" i="54"/>
  <c r="C36" i="54"/>
  <c r="B36" i="54"/>
  <c r="V35" i="54"/>
  <c r="U35" i="54"/>
  <c r="T35" i="54"/>
  <c r="S35" i="54"/>
  <c r="R35" i="54"/>
  <c r="Q35" i="54"/>
  <c r="P35" i="54"/>
  <c r="O35" i="54"/>
  <c r="N35" i="54"/>
  <c r="M35" i="54"/>
  <c r="L35" i="54"/>
  <c r="K35" i="54"/>
  <c r="J35" i="54"/>
  <c r="I35" i="54"/>
  <c r="H35" i="54"/>
  <c r="G35" i="54"/>
  <c r="F35" i="54"/>
  <c r="E35" i="54"/>
  <c r="D35" i="54"/>
  <c r="C35" i="54"/>
  <c r="B35" i="54"/>
  <c r="B9" i="54"/>
  <c r="C9" i="54" s="1"/>
  <c r="D9" i="54" s="1"/>
  <c r="E9" i="54" s="1"/>
  <c r="F9" i="54" s="1"/>
  <c r="G9" i="54" s="1"/>
  <c r="H9" i="54" s="1"/>
  <c r="I9" i="54" s="1"/>
  <c r="J9" i="54" s="1"/>
  <c r="K9" i="54" s="1"/>
  <c r="L9" i="54" s="1"/>
  <c r="M9" i="54" s="1"/>
  <c r="N9" i="54" s="1"/>
  <c r="O9" i="54" s="1"/>
  <c r="P9" i="54" s="1"/>
  <c r="Q9" i="54" s="1"/>
  <c r="R9" i="54" s="1"/>
  <c r="S9" i="54" s="1"/>
  <c r="T9" i="54" s="1"/>
  <c r="U9" i="54" s="1"/>
  <c r="V9" i="54" s="1"/>
  <c r="K6" i="54"/>
  <c r="K5" i="54"/>
  <c r="E5" i="53"/>
  <c r="E5" i="57" s="1"/>
  <c r="B5" i="53"/>
  <c r="B5" i="57" s="1"/>
  <c r="AG18" i="53"/>
  <c r="AC18" i="53"/>
  <c r="AE16" i="53"/>
  <c r="AC16" i="53"/>
  <c r="AB14" i="53"/>
  <c r="AE13" i="53"/>
  <c r="V40" i="53"/>
  <c r="U40" i="53"/>
  <c r="T40" i="53"/>
  <c r="S40" i="53"/>
  <c r="R40" i="53"/>
  <c r="Q40" i="53"/>
  <c r="P40" i="53"/>
  <c r="O40" i="53"/>
  <c r="N40" i="53"/>
  <c r="M40" i="53"/>
  <c r="L40" i="53"/>
  <c r="K40" i="53"/>
  <c r="J40" i="53"/>
  <c r="I40" i="53"/>
  <c r="H40" i="53"/>
  <c r="G40" i="53"/>
  <c r="F40" i="53"/>
  <c r="E40" i="53"/>
  <c r="D40" i="53"/>
  <c r="C40" i="53"/>
  <c r="B40" i="53"/>
  <c r="V39" i="53"/>
  <c r="U39" i="53"/>
  <c r="T39" i="53"/>
  <c r="S39" i="53"/>
  <c r="R39" i="53"/>
  <c r="Q39" i="53"/>
  <c r="P39" i="53"/>
  <c r="O39" i="53"/>
  <c r="N39" i="53"/>
  <c r="M39" i="53"/>
  <c r="L39" i="53"/>
  <c r="K39" i="53"/>
  <c r="J39" i="53"/>
  <c r="I39" i="53"/>
  <c r="H39" i="53"/>
  <c r="G39" i="53"/>
  <c r="F39" i="53"/>
  <c r="E39" i="53"/>
  <c r="D39" i="53"/>
  <c r="C39" i="53"/>
  <c r="B39" i="53"/>
  <c r="V38" i="53"/>
  <c r="U38" i="53"/>
  <c r="AG12" i="53" s="1"/>
  <c r="T38" i="53"/>
  <c r="AF12" i="53" s="1"/>
  <c r="S38" i="53"/>
  <c r="AE12" i="53" s="1"/>
  <c r="R38" i="53"/>
  <c r="AD12" i="53" s="1"/>
  <c r="Q38" i="53"/>
  <c r="AC12" i="53" s="1"/>
  <c r="P38" i="53"/>
  <c r="AB12" i="53" s="1"/>
  <c r="O38" i="53"/>
  <c r="AH11" i="53" s="1"/>
  <c r="N38" i="53"/>
  <c r="AG11" i="53" s="1"/>
  <c r="M38" i="53"/>
  <c r="AF11" i="53" s="1"/>
  <c r="L38" i="53"/>
  <c r="AE11" i="53" s="1"/>
  <c r="K38" i="53"/>
  <c r="AD11" i="53" s="1"/>
  <c r="J38" i="53"/>
  <c r="AC11" i="53" s="1"/>
  <c r="I38" i="53"/>
  <c r="AB11" i="53" s="1"/>
  <c r="H38" i="53"/>
  <c r="G38" i="53"/>
  <c r="F38" i="53"/>
  <c r="AF10" i="53" s="1"/>
  <c r="E38" i="53"/>
  <c r="AE10" i="53" s="1"/>
  <c r="D38" i="53"/>
  <c r="AD10" i="53" s="1"/>
  <c r="C38" i="53"/>
  <c r="AC10" i="53" s="1"/>
  <c r="B38" i="53"/>
  <c r="AB10" i="53" s="1"/>
  <c r="V37" i="53"/>
  <c r="U37" i="53"/>
  <c r="T37" i="53"/>
  <c r="S37" i="53"/>
  <c r="R37" i="53"/>
  <c r="Q37" i="53"/>
  <c r="P37" i="53"/>
  <c r="O37" i="53"/>
  <c r="N37" i="53"/>
  <c r="M37" i="53"/>
  <c r="L37" i="53"/>
  <c r="K37" i="53"/>
  <c r="J37" i="53"/>
  <c r="I37" i="53"/>
  <c r="H37" i="53"/>
  <c r="G37" i="53"/>
  <c r="F37" i="53"/>
  <c r="E37" i="53"/>
  <c r="D37" i="53"/>
  <c r="C37" i="53"/>
  <c r="B37" i="53"/>
  <c r="V36" i="53"/>
  <c r="U36" i="53"/>
  <c r="T36" i="53"/>
  <c r="S36" i="53"/>
  <c r="R36" i="53"/>
  <c r="Q36" i="53"/>
  <c r="P36" i="53"/>
  <c r="O36" i="53"/>
  <c r="N36" i="53"/>
  <c r="M36" i="53"/>
  <c r="L36" i="53"/>
  <c r="K36" i="53"/>
  <c r="J36" i="53"/>
  <c r="I36" i="53"/>
  <c r="H36" i="53"/>
  <c r="G36" i="53"/>
  <c r="F36" i="53"/>
  <c r="E36" i="53"/>
  <c r="D36" i="53"/>
  <c r="C36" i="53"/>
  <c r="B36" i="53"/>
  <c r="V35" i="53"/>
  <c r="U35" i="53"/>
  <c r="T35" i="53"/>
  <c r="S35" i="53"/>
  <c r="R35" i="53"/>
  <c r="Q35" i="53"/>
  <c r="P35" i="53"/>
  <c r="O35" i="53"/>
  <c r="N35" i="53"/>
  <c r="M35" i="53"/>
  <c r="L35" i="53"/>
  <c r="K35" i="53"/>
  <c r="J35" i="53"/>
  <c r="I35" i="53"/>
  <c r="H35" i="53"/>
  <c r="G35" i="53"/>
  <c r="F35" i="53"/>
  <c r="E35" i="53"/>
  <c r="D35" i="53"/>
  <c r="C35" i="53"/>
  <c r="B35" i="53"/>
  <c r="Y33" i="56"/>
  <c r="X32" i="56"/>
  <c r="W31" i="56"/>
  <c r="Y29" i="56"/>
  <c r="X28" i="56"/>
  <c r="W27" i="56"/>
  <c r="Y40" i="53"/>
  <c r="Y25" i="56"/>
  <c r="X24" i="56"/>
  <c r="W23" i="56"/>
  <c r="Y21" i="56"/>
  <c r="X20" i="56"/>
  <c r="W19" i="56"/>
  <c r="X39" i="53"/>
  <c r="W15" i="56"/>
  <c r="Y13" i="56"/>
  <c r="AH12" i="53"/>
  <c r="X12" i="56"/>
  <c r="W11" i="56"/>
  <c r="AH10" i="53"/>
  <c r="AG10" i="53"/>
  <c r="B9" i="53"/>
  <c r="C9" i="53" s="1"/>
  <c r="D9" i="53" s="1"/>
  <c r="E9" i="53" s="1"/>
  <c r="F9" i="53" s="1"/>
  <c r="G9" i="53" s="1"/>
  <c r="H9" i="53" s="1"/>
  <c r="I9" i="53" s="1"/>
  <c r="J9" i="53" s="1"/>
  <c r="K9" i="53" s="1"/>
  <c r="L9" i="53" s="1"/>
  <c r="M9" i="53" s="1"/>
  <c r="N9" i="53" s="1"/>
  <c r="O9" i="53" s="1"/>
  <c r="P9" i="53" s="1"/>
  <c r="Q9" i="53" s="1"/>
  <c r="R9" i="53" s="1"/>
  <c r="S9" i="53" s="1"/>
  <c r="T9" i="53" s="1"/>
  <c r="U9" i="53" s="1"/>
  <c r="V9" i="53" s="1"/>
  <c r="K6" i="53"/>
  <c r="K5" i="53"/>
  <c r="B4" i="53"/>
  <c r="B4" i="57" s="1"/>
  <c r="C3" i="53"/>
  <c r="V40" i="37"/>
  <c r="U40" i="37"/>
  <c r="T40" i="37"/>
  <c r="S40" i="37"/>
  <c r="R40" i="37"/>
  <c r="Q40" i="37"/>
  <c r="P40" i="37"/>
  <c r="O40" i="37"/>
  <c r="N40" i="37"/>
  <c r="M40" i="37"/>
  <c r="L40" i="37"/>
  <c r="K40" i="37"/>
  <c r="J40" i="37"/>
  <c r="I40" i="37"/>
  <c r="H40" i="37"/>
  <c r="G40" i="37"/>
  <c r="F40" i="37"/>
  <c r="E40" i="37"/>
  <c r="D40" i="37"/>
  <c r="C40" i="37"/>
  <c r="B40" i="37"/>
  <c r="V39" i="37"/>
  <c r="U39" i="37"/>
  <c r="T39" i="37"/>
  <c r="S39" i="37"/>
  <c r="R39" i="37"/>
  <c r="Q39" i="37"/>
  <c r="P39" i="37"/>
  <c r="O39" i="37"/>
  <c r="N39" i="37"/>
  <c r="M39" i="37"/>
  <c r="L39" i="37"/>
  <c r="K39" i="37"/>
  <c r="J39" i="37"/>
  <c r="I39" i="37"/>
  <c r="H39" i="37"/>
  <c r="G39" i="37"/>
  <c r="F39" i="37"/>
  <c r="E39" i="37"/>
  <c r="D39" i="37"/>
  <c r="C39" i="37"/>
  <c r="B39" i="37"/>
  <c r="V38" i="37"/>
  <c r="U38" i="37"/>
  <c r="T38" i="37"/>
  <c r="S38" i="37"/>
  <c r="R38" i="37"/>
  <c r="Q38" i="37"/>
  <c r="P38" i="37"/>
  <c r="O38" i="37"/>
  <c r="N38" i="37"/>
  <c r="M38" i="37"/>
  <c r="L38" i="37"/>
  <c r="K38" i="37"/>
  <c r="J38" i="37"/>
  <c r="I38" i="37"/>
  <c r="H38" i="37"/>
  <c r="G38" i="37"/>
  <c r="F38" i="37"/>
  <c r="E38" i="37"/>
  <c r="D38" i="37"/>
  <c r="C38" i="37"/>
  <c r="B38" i="37"/>
  <c r="V37" i="37"/>
  <c r="U37" i="37"/>
  <c r="T37" i="37"/>
  <c r="S37" i="37"/>
  <c r="R37" i="37"/>
  <c r="Q37" i="37"/>
  <c r="P37" i="37"/>
  <c r="O37" i="37"/>
  <c r="N37" i="37"/>
  <c r="M37" i="37"/>
  <c r="L37" i="37"/>
  <c r="K37" i="37"/>
  <c r="J37" i="37"/>
  <c r="I37" i="37"/>
  <c r="H37" i="37"/>
  <c r="G37" i="37"/>
  <c r="F37" i="37"/>
  <c r="E37" i="37"/>
  <c r="D37" i="37"/>
  <c r="C37" i="37"/>
  <c r="B37" i="37"/>
  <c r="V36" i="37"/>
  <c r="U36" i="37"/>
  <c r="T36" i="37"/>
  <c r="S36" i="37"/>
  <c r="R36" i="37"/>
  <c r="Q36" i="37"/>
  <c r="P36" i="37"/>
  <c r="O36" i="37"/>
  <c r="N36" i="37"/>
  <c r="M36" i="37"/>
  <c r="L36" i="37"/>
  <c r="K36" i="37"/>
  <c r="J36" i="37"/>
  <c r="I36" i="37"/>
  <c r="H36" i="37"/>
  <c r="G36" i="37"/>
  <c r="F36" i="37"/>
  <c r="E36" i="37"/>
  <c r="D36" i="37"/>
  <c r="C36" i="37"/>
  <c r="B36" i="37"/>
  <c r="V35" i="37"/>
  <c r="U35" i="37"/>
  <c r="T35" i="37"/>
  <c r="S35" i="37"/>
  <c r="R35" i="37"/>
  <c r="Q35" i="37"/>
  <c r="P35" i="37"/>
  <c r="O35" i="37"/>
  <c r="N35" i="37"/>
  <c r="M35" i="37"/>
  <c r="L35" i="37"/>
  <c r="K35" i="37"/>
  <c r="J35" i="37"/>
  <c r="I35" i="37"/>
  <c r="H35" i="37"/>
  <c r="G35" i="37"/>
  <c r="F35" i="37"/>
  <c r="E35" i="37"/>
  <c r="D35" i="37"/>
  <c r="C35" i="37"/>
  <c r="B35" i="37"/>
  <c r="B9" i="37"/>
  <c r="C9" i="37" s="1"/>
  <c r="D9" i="37" s="1"/>
  <c r="E9" i="37" s="1"/>
  <c r="F9" i="37" s="1"/>
  <c r="G9" i="37" s="1"/>
  <c r="H9" i="37" s="1"/>
  <c r="I9" i="37" s="1"/>
  <c r="J9" i="37" s="1"/>
  <c r="K9" i="37" s="1"/>
  <c r="L9" i="37" s="1"/>
  <c r="M9" i="37" s="1"/>
  <c r="N9" i="37" s="1"/>
  <c r="O9" i="37" s="1"/>
  <c r="P9" i="37" s="1"/>
  <c r="Q9" i="37" s="1"/>
  <c r="R9" i="37" s="1"/>
  <c r="S9" i="37" s="1"/>
  <c r="T9" i="37" s="1"/>
  <c r="U9" i="37" s="1"/>
  <c r="V9" i="37" s="1"/>
  <c r="K6" i="37"/>
  <c r="K5" i="37"/>
  <c r="E5" i="37"/>
  <c r="B5" i="37"/>
  <c r="B4" i="37"/>
  <c r="C3" i="37"/>
  <c r="V40" i="36"/>
  <c r="U40" i="36"/>
  <c r="T40" i="36"/>
  <c r="S40" i="36"/>
  <c r="R40" i="36"/>
  <c r="Q40" i="36"/>
  <c r="P40" i="36"/>
  <c r="O40" i="36"/>
  <c r="N40" i="36"/>
  <c r="M40" i="36"/>
  <c r="L40" i="36"/>
  <c r="K40" i="36"/>
  <c r="J40" i="36"/>
  <c r="I40" i="36"/>
  <c r="H40" i="36"/>
  <c r="G40" i="36"/>
  <c r="F40" i="36"/>
  <c r="E40" i="36"/>
  <c r="D40" i="36"/>
  <c r="C40" i="36"/>
  <c r="B40" i="36"/>
  <c r="V39" i="36"/>
  <c r="U39" i="36"/>
  <c r="T39" i="36"/>
  <c r="S39" i="36"/>
  <c r="R39" i="36"/>
  <c r="Q39" i="36"/>
  <c r="P39" i="36"/>
  <c r="O39" i="36"/>
  <c r="N39" i="36"/>
  <c r="M39" i="36"/>
  <c r="L39" i="36"/>
  <c r="K39" i="36"/>
  <c r="J39" i="36"/>
  <c r="I39" i="36"/>
  <c r="H39" i="36"/>
  <c r="G39" i="36"/>
  <c r="F39" i="36"/>
  <c r="E39" i="36"/>
  <c r="D39" i="36"/>
  <c r="C39" i="36"/>
  <c r="B39" i="36"/>
  <c r="V38" i="36"/>
  <c r="U38" i="36"/>
  <c r="T38" i="36"/>
  <c r="S38" i="36"/>
  <c r="R38" i="36"/>
  <c r="Q38" i="36"/>
  <c r="P38" i="36"/>
  <c r="O38" i="36"/>
  <c r="N3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V37" i="36"/>
  <c r="U37" i="36"/>
  <c r="T37" i="36"/>
  <c r="S37" i="36"/>
  <c r="R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37" i="36"/>
  <c r="V36" i="36"/>
  <c r="U36" i="36"/>
  <c r="T36" i="36"/>
  <c r="S36" i="36"/>
  <c r="R36" i="36"/>
  <c r="Q36" i="36"/>
  <c r="P36" i="36"/>
  <c r="O36" i="36"/>
  <c r="N36" i="36"/>
  <c r="M36" i="36"/>
  <c r="L36" i="36"/>
  <c r="K36" i="36"/>
  <c r="J36" i="36"/>
  <c r="I36" i="36"/>
  <c r="H36" i="36"/>
  <c r="G36" i="36"/>
  <c r="F36" i="36"/>
  <c r="E36" i="36"/>
  <c r="D36" i="36"/>
  <c r="C36" i="36"/>
  <c r="B36" i="36"/>
  <c r="V35" i="36"/>
  <c r="U35" i="36"/>
  <c r="T35" i="36"/>
  <c r="S35" i="36"/>
  <c r="R35" i="36"/>
  <c r="Q35" i="36"/>
  <c r="P35" i="36"/>
  <c r="O35" i="36"/>
  <c r="N35" i="36"/>
  <c r="M35" i="36"/>
  <c r="L35" i="36"/>
  <c r="K35" i="36"/>
  <c r="J35" i="36"/>
  <c r="I35" i="36"/>
  <c r="H35" i="36"/>
  <c r="G35" i="36"/>
  <c r="F35" i="36"/>
  <c r="E35" i="36"/>
  <c r="D35" i="36"/>
  <c r="C35" i="36"/>
  <c r="B35" i="36"/>
  <c r="B9" i="36"/>
  <c r="C9" i="36" s="1"/>
  <c r="D9" i="36" s="1"/>
  <c r="E9" i="36" s="1"/>
  <c r="F9" i="36" s="1"/>
  <c r="G9" i="36" s="1"/>
  <c r="H9" i="36" s="1"/>
  <c r="I9" i="36" s="1"/>
  <c r="J9" i="36" s="1"/>
  <c r="K9" i="36" s="1"/>
  <c r="L9" i="36" s="1"/>
  <c r="M9" i="36" s="1"/>
  <c r="N9" i="36" s="1"/>
  <c r="O9" i="36" s="1"/>
  <c r="P9" i="36" s="1"/>
  <c r="Q9" i="36" s="1"/>
  <c r="R9" i="36" s="1"/>
  <c r="S9" i="36" s="1"/>
  <c r="T9" i="36" s="1"/>
  <c r="U9" i="36" s="1"/>
  <c r="V9" i="36" s="1"/>
  <c r="K6" i="36"/>
  <c r="K5" i="36"/>
  <c r="E5" i="36"/>
  <c r="B5" i="36"/>
  <c r="B4" i="36"/>
  <c r="C3" i="36"/>
  <c r="E5" i="48"/>
  <c r="B5" i="48"/>
  <c r="K6" i="48"/>
  <c r="B4" i="48"/>
  <c r="K5" i="48"/>
  <c r="C3" i="48"/>
  <c r="M37" i="56" l="1"/>
  <c r="T44" i="56"/>
  <c r="O42" i="56"/>
  <c r="D44" i="56"/>
  <c r="E43" i="56"/>
  <c r="S43" i="56"/>
  <c r="I44" i="56"/>
  <c r="O44" i="56"/>
  <c r="D42" i="56"/>
  <c r="W39" i="53"/>
  <c r="X40" i="53"/>
  <c r="V38" i="56"/>
  <c r="H37" i="56"/>
  <c r="S37" i="56"/>
  <c r="I42" i="56"/>
  <c r="D43" i="56"/>
  <c r="H43" i="56"/>
  <c r="P43" i="56"/>
  <c r="T43" i="56"/>
  <c r="C43" i="56"/>
  <c r="G43" i="56"/>
  <c r="K43" i="56"/>
  <c r="O43" i="56"/>
  <c r="Q43" i="56"/>
  <c r="U43" i="56"/>
  <c r="E44" i="56"/>
  <c r="M44" i="56"/>
  <c r="Q44" i="56"/>
  <c r="U44" i="56"/>
  <c r="H44" i="56"/>
  <c r="L44" i="56"/>
  <c r="P44" i="56"/>
  <c r="W37" i="53"/>
  <c r="H42" i="56"/>
  <c r="P42" i="56"/>
  <c r="Y38" i="55"/>
  <c r="W37" i="55"/>
  <c r="X39" i="55"/>
  <c r="Y40" i="55"/>
  <c r="X37" i="55"/>
  <c r="Y39" i="55"/>
  <c r="W38" i="55"/>
  <c r="Y37" i="55"/>
  <c r="W40" i="55"/>
  <c r="X13" i="56"/>
  <c r="Y14" i="56"/>
  <c r="Y18" i="56"/>
  <c r="W20" i="56"/>
  <c r="X21" i="56"/>
  <c r="Y22" i="56"/>
  <c r="W24" i="56"/>
  <c r="X25" i="56"/>
  <c r="W28" i="56"/>
  <c r="X29" i="56"/>
  <c r="Y30" i="56"/>
  <c r="W32" i="56"/>
  <c r="X33" i="56"/>
  <c r="D38" i="56"/>
  <c r="H38" i="56"/>
  <c r="L38" i="56"/>
  <c r="P38" i="56"/>
  <c r="T38" i="56"/>
  <c r="F38" i="56"/>
  <c r="I38" i="56"/>
  <c r="Q38" i="56"/>
  <c r="B37" i="56"/>
  <c r="F37" i="56"/>
  <c r="J37" i="56"/>
  <c r="N37" i="56"/>
  <c r="R37" i="56"/>
  <c r="V37" i="56"/>
  <c r="E42" i="56"/>
  <c r="I37" i="56"/>
  <c r="M42" i="56"/>
  <c r="Q37" i="56"/>
  <c r="U42" i="56"/>
  <c r="D37" i="56"/>
  <c r="L37" i="56"/>
  <c r="T37" i="56"/>
  <c r="C42" i="56"/>
  <c r="K42" i="56"/>
  <c r="S42" i="56"/>
  <c r="B43" i="56"/>
  <c r="F43" i="56"/>
  <c r="J43" i="56"/>
  <c r="N43" i="56"/>
  <c r="R43" i="56"/>
  <c r="V43" i="56"/>
  <c r="I43" i="56"/>
  <c r="K37" i="56"/>
  <c r="B42" i="56"/>
  <c r="F42" i="56"/>
  <c r="J42" i="56"/>
  <c r="N42" i="56"/>
  <c r="R42" i="56"/>
  <c r="V42" i="56"/>
  <c r="X11" i="56"/>
  <c r="Y12" i="56"/>
  <c r="G37" i="56"/>
  <c r="O37" i="56"/>
  <c r="M43" i="56"/>
  <c r="X38" i="54"/>
  <c r="W39" i="54"/>
  <c r="X40" i="54"/>
  <c r="E38" i="56"/>
  <c r="M38" i="56"/>
  <c r="U38" i="56"/>
  <c r="Y11" i="56"/>
  <c r="W37" i="54"/>
  <c r="Y40" i="54"/>
  <c r="W14" i="56"/>
  <c r="X15" i="56"/>
  <c r="W18" i="56"/>
  <c r="X19" i="56"/>
  <c r="Y20" i="56"/>
  <c r="W22" i="56"/>
  <c r="X23" i="56"/>
  <c r="Y24" i="56"/>
  <c r="W26" i="56"/>
  <c r="X27" i="56"/>
  <c r="Y28" i="56"/>
  <c r="W30" i="56"/>
  <c r="X31" i="56"/>
  <c r="Y32" i="56"/>
  <c r="X37" i="54"/>
  <c r="Y39" i="54"/>
  <c r="W40" i="54"/>
  <c r="E37" i="56"/>
  <c r="P37" i="56"/>
  <c r="U37" i="56"/>
  <c r="G42" i="56"/>
  <c r="L42" i="56"/>
  <c r="Q42" i="56"/>
  <c r="B38" i="56"/>
  <c r="J38" i="56"/>
  <c r="N38" i="56"/>
  <c r="R38" i="56"/>
  <c r="B44" i="56"/>
  <c r="F44" i="56"/>
  <c r="J44" i="56"/>
  <c r="N44" i="56"/>
  <c r="R44" i="56"/>
  <c r="V44" i="56"/>
  <c r="W12" i="56"/>
  <c r="W13" i="56"/>
  <c r="X14" i="56"/>
  <c r="Y15" i="56"/>
  <c r="X18" i="56"/>
  <c r="Y19" i="56"/>
  <c r="W21" i="56"/>
  <c r="X22" i="56"/>
  <c r="Y23" i="56"/>
  <c r="W25" i="56"/>
  <c r="Y27" i="56"/>
  <c r="W29" i="56"/>
  <c r="X30" i="56"/>
  <c r="Y31" i="56"/>
  <c r="W33" i="56"/>
  <c r="W38" i="54"/>
  <c r="C38" i="56"/>
  <c r="G38" i="56"/>
  <c r="K38" i="56"/>
  <c r="O38" i="56"/>
  <c r="S38" i="56"/>
  <c r="Y38" i="54"/>
  <c r="X39" i="54"/>
  <c r="C37" i="56"/>
  <c r="W38" i="53"/>
  <c r="X37" i="53"/>
  <c r="Y39" i="53"/>
  <c r="W10" i="56"/>
  <c r="W16" i="56"/>
  <c r="W17" i="56"/>
  <c r="W42" i="56" s="1"/>
  <c r="X38" i="53"/>
  <c r="Y37" i="53"/>
  <c r="W40" i="53"/>
  <c r="X10" i="56"/>
  <c r="X16" i="56"/>
  <c r="X17" i="56"/>
  <c r="X26" i="56"/>
  <c r="X40" i="56" s="1"/>
  <c r="Y38" i="53"/>
  <c r="X35" i="53"/>
  <c r="Y10" i="56"/>
  <c r="Y16" i="56"/>
  <c r="Y17" i="56"/>
  <c r="Y26" i="56"/>
  <c r="B35" i="56"/>
  <c r="F35" i="56"/>
  <c r="J35" i="56"/>
  <c r="N35" i="56"/>
  <c r="R35" i="56"/>
  <c r="V35" i="56"/>
  <c r="B36" i="56"/>
  <c r="F36" i="56"/>
  <c r="J36" i="56"/>
  <c r="N36" i="56"/>
  <c r="R36" i="56"/>
  <c r="V36" i="56"/>
  <c r="B39" i="56"/>
  <c r="F39" i="56"/>
  <c r="J39" i="56"/>
  <c r="N39" i="56"/>
  <c r="R39" i="56"/>
  <c r="V39" i="56"/>
  <c r="B40" i="56"/>
  <c r="F40" i="56"/>
  <c r="J40" i="56"/>
  <c r="N40" i="56"/>
  <c r="R40" i="56"/>
  <c r="V40" i="56"/>
  <c r="C35" i="56"/>
  <c r="G35" i="56"/>
  <c r="K35" i="56"/>
  <c r="O35" i="56"/>
  <c r="S35" i="56"/>
  <c r="C36" i="56"/>
  <c r="G36" i="56"/>
  <c r="K36" i="56"/>
  <c r="O36" i="56"/>
  <c r="S36" i="56"/>
  <c r="C39" i="56"/>
  <c r="G39" i="56"/>
  <c r="K39" i="56"/>
  <c r="O39" i="56"/>
  <c r="S39" i="56"/>
  <c r="C40" i="56"/>
  <c r="G40" i="56"/>
  <c r="K40" i="56"/>
  <c r="O40" i="56"/>
  <c r="S40" i="56"/>
  <c r="D35" i="56"/>
  <c r="H35" i="56"/>
  <c r="L35" i="56"/>
  <c r="P35" i="56"/>
  <c r="T35" i="56"/>
  <c r="D36" i="56"/>
  <c r="H36" i="56"/>
  <c r="L36" i="56"/>
  <c r="P36" i="56"/>
  <c r="T36" i="56"/>
  <c r="D39" i="56"/>
  <c r="H39" i="56"/>
  <c r="L39" i="56"/>
  <c r="P39" i="56"/>
  <c r="T39" i="56"/>
  <c r="D40" i="56"/>
  <c r="H40" i="56"/>
  <c r="L40" i="56"/>
  <c r="P40" i="56"/>
  <c r="T40" i="56"/>
  <c r="E35" i="56"/>
  <c r="I35" i="56"/>
  <c r="M35" i="56"/>
  <c r="Q35" i="56"/>
  <c r="U35" i="56"/>
  <c r="E36" i="56"/>
  <c r="I36" i="56"/>
  <c r="M36" i="56"/>
  <c r="Q36" i="56"/>
  <c r="U36" i="56"/>
  <c r="E39" i="56"/>
  <c r="I39" i="56"/>
  <c r="M39" i="56"/>
  <c r="Q39" i="56"/>
  <c r="U39" i="56"/>
  <c r="E40" i="56"/>
  <c r="I40" i="56"/>
  <c r="M40" i="56"/>
  <c r="Q40" i="56"/>
  <c r="U40" i="56"/>
  <c r="I33" i="57"/>
  <c r="I32" i="57"/>
  <c r="I34" i="57" s="1"/>
  <c r="B85" i="52" s="1"/>
  <c r="R9" i="57"/>
  <c r="W35" i="55"/>
  <c r="W36" i="55"/>
  <c r="X35" i="55"/>
  <c r="X36" i="55"/>
  <c r="Y35" i="55"/>
  <c r="Y36" i="55"/>
  <c r="W35" i="54"/>
  <c r="W36" i="54"/>
  <c r="X35" i="54"/>
  <c r="X36" i="54"/>
  <c r="Y35" i="54"/>
  <c r="Y36" i="54"/>
  <c r="Y37" i="54"/>
  <c r="W35" i="53"/>
  <c r="W36" i="53"/>
  <c r="X36" i="53"/>
  <c r="Y35" i="53"/>
  <c r="Y36" i="53"/>
  <c r="W38" i="36"/>
  <c r="W40" i="36"/>
  <c r="W39" i="36"/>
  <c r="Y37" i="37"/>
  <c r="X40" i="37"/>
  <c r="X38" i="37"/>
  <c r="Y38" i="37"/>
  <c r="W37" i="37"/>
  <c r="X39" i="37"/>
  <c r="Y40" i="37"/>
  <c r="W38" i="37"/>
  <c r="X37" i="37"/>
  <c r="Y39" i="37"/>
  <c r="W40" i="37"/>
  <c r="W39" i="37"/>
  <c r="Y38" i="36"/>
  <c r="W37" i="36"/>
  <c r="Y40" i="36"/>
  <c r="X38" i="36"/>
  <c r="X37" i="36"/>
  <c r="Y39" i="36"/>
  <c r="X40" i="36"/>
  <c r="X39" i="36"/>
  <c r="W35" i="37"/>
  <c r="W36" i="37"/>
  <c r="X35" i="37"/>
  <c r="X36" i="37"/>
  <c r="Y35" i="37"/>
  <c r="Y36" i="37"/>
  <c r="Y35" i="36"/>
  <c r="W35" i="36"/>
  <c r="W36" i="36"/>
  <c r="X35" i="36"/>
  <c r="X36" i="36"/>
  <c r="Y36" i="36"/>
  <c r="Y37" i="36"/>
  <c r="B9" i="48"/>
  <c r="C9" i="48" s="1"/>
  <c r="D9" i="48" s="1"/>
  <c r="E9" i="48" s="1"/>
  <c r="F9" i="48" s="1"/>
  <c r="G9" i="48" s="1"/>
  <c r="H9" i="48" s="1"/>
  <c r="I9" i="48" s="1"/>
  <c r="J9" i="48" s="1"/>
  <c r="K9" i="48" s="1"/>
  <c r="L9" i="48" s="1"/>
  <c r="M9" i="48" s="1"/>
  <c r="N9" i="48" s="1"/>
  <c r="O9" i="48" s="1"/>
  <c r="P9" i="48" s="1"/>
  <c r="Q9" i="48" s="1"/>
  <c r="R9" i="48" s="1"/>
  <c r="S9" i="48" s="1"/>
  <c r="T9" i="48" s="1"/>
  <c r="U9" i="48" s="1"/>
  <c r="V9" i="48" s="1"/>
  <c r="B9" i="30"/>
  <c r="C9" i="30" s="1"/>
  <c r="D9" i="30" s="1"/>
  <c r="E9" i="30" s="1"/>
  <c r="F9" i="30" s="1"/>
  <c r="G9" i="30" s="1"/>
  <c r="H9" i="30" s="1"/>
  <c r="I9" i="30" s="1"/>
  <c r="J9" i="30" s="1"/>
  <c r="K9" i="30" s="1"/>
  <c r="L9" i="30" s="1"/>
  <c r="M9" i="30" s="1"/>
  <c r="N9" i="30" s="1"/>
  <c r="O9" i="30" s="1"/>
  <c r="P9" i="30" s="1"/>
  <c r="Q9" i="30" s="1"/>
  <c r="R9" i="30" s="1"/>
  <c r="S9" i="30" s="1"/>
  <c r="T9" i="30" s="1"/>
  <c r="U9" i="30" s="1"/>
  <c r="V9" i="30" s="1"/>
  <c r="C23" i="43"/>
  <c r="D19" i="48"/>
  <c r="C3" i="30"/>
  <c r="V33" i="48"/>
  <c r="U33" i="48"/>
  <c r="T33" i="48"/>
  <c r="S33" i="48"/>
  <c r="R33" i="48"/>
  <c r="Q33" i="48"/>
  <c r="P33" i="48"/>
  <c r="V32" i="48"/>
  <c r="U32" i="48"/>
  <c r="T32" i="48"/>
  <c r="S32" i="48"/>
  <c r="R32" i="48"/>
  <c r="Q32" i="48"/>
  <c r="P32" i="48"/>
  <c r="V31" i="48"/>
  <c r="U31" i="48"/>
  <c r="T31" i="48"/>
  <c r="S31" i="48"/>
  <c r="R31" i="48"/>
  <c r="Q31" i="48"/>
  <c r="P31" i="48"/>
  <c r="V30" i="48"/>
  <c r="U30" i="48"/>
  <c r="T30" i="48"/>
  <c r="S30" i="48"/>
  <c r="R30" i="48"/>
  <c r="Q30" i="48"/>
  <c r="P30" i="48"/>
  <c r="V29" i="48"/>
  <c r="U29" i="48"/>
  <c r="T29" i="48"/>
  <c r="S29" i="48"/>
  <c r="R29" i="48"/>
  <c r="Q29" i="48"/>
  <c r="P29" i="48"/>
  <c r="V28" i="48"/>
  <c r="U28" i="48"/>
  <c r="T28" i="48"/>
  <c r="S28" i="48"/>
  <c r="R28" i="48"/>
  <c r="Q28" i="48"/>
  <c r="P28" i="48"/>
  <c r="V27" i="48"/>
  <c r="U27" i="48"/>
  <c r="T27" i="48"/>
  <c r="S27" i="48"/>
  <c r="R27" i="48"/>
  <c r="R40" i="48" s="1"/>
  <c r="Q27" i="48"/>
  <c r="P27" i="48"/>
  <c r="V26" i="48"/>
  <c r="U26" i="48"/>
  <c r="T26" i="48"/>
  <c r="S26" i="48"/>
  <c r="R26" i="48"/>
  <c r="Q26" i="48"/>
  <c r="P26" i="48"/>
  <c r="V25" i="48"/>
  <c r="U25" i="48"/>
  <c r="T25" i="48"/>
  <c r="S25" i="48"/>
  <c r="R25" i="48"/>
  <c r="Q25" i="48"/>
  <c r="P25" i="48"/>
  <c r="V24" i="48"/>
  <c r="U24" i="48"/>
  <c r="T24" i="48"/>
  <c r="S24" i="48"/>
  <c r="R24" i="48"/>
  <c r="Q24" i="48"/>
  <c r="P24" i="48"/>
  <c r="V23" i="48"/>
  <c r="U23" i="48"/>
  <c r="T23" i="48"/>
  <c r="S23" i="48"/>
  <c r="R23" i="48"/>
  <c r="Q23" i="48"/>
  <c r="P23" i="48"/>
  <c r="V22" i="48"/>
  <c r="U22" i="48"/>
  <c r="T22" i="48"/>
  <c r="S22" i="48"/>
  <c r="R22" i="48"/>
  <c r="Q22" i="48"/>
  <c r="P22" i="48"/>
  <c r="V21" i="48"/>
  <c r="U21" i="48"/>
  <c r="T21" i="48"/>
  <c r="S21" i="48"/>
  <c r="R21" i="48"/>
  <c r="Q21" i="48"/>
  <c r="P21" i="48"/>
  <c r="V20" i="48"/>
  <c r="U20" i="48"/>
  <c r="T20" i="48"/>
  <c r="S20" i="48"/>
  <c r="R20" i="48"/>
  <c r="Q20" i="48"/>
  <c r="P20" i="48"/>
  <c r="V19" i="48"/>
  <c r="U19" i="48"/>
  <c r="U42" i="48" s="1"/>
  <c r="T19" i="48"/>
  <c r="S19" i="48"/>
  <c r="R19" i="48"/>
  <c r="Q19" i="48"/>
  <c r="P19" i="48"/>
  <c r="V18" i="48"/>
  <c r="U18" i="48"/>
  <c r="T18" i="48"/>
  <c r="S18" i="48"/>
  <c r="R18" i="48"/>
  <c r="Q18" i="48"/>
  <c r="Q42" i="48" s="1"/>
  <c r="P18" i="48"/>
  <c r="V17" i="48"/>
  <c r="U17" i="48"/>
  <c r="T17" i="48"/>
  <c r="S17" i="48"/>
  <c r="R17" i="48"/>
  <c r="Q17" i="48"/>
  <c r="P17" i="48"/>
  <c r="V16" i="48"/>
  <c r="U16" i="48"/>
  <c r="T16" i="48"/>
  <c r="S16" i="48"/>
  <c r="R16" i="48"/>
  <c r="Q16" i="48"/>
  <c r="P16" i="48"/>
  <c r="V15" i="48"/>
  <c r="U15" i="48"/>
  <c r="T15" i="48"/>
  <c r="S15" i="48"/>
  <c r="R15" i="48"/>
  <c r="Q15" i="48"/>
  <c r="P15" i="48"/>
  <c r="V14" i="48"/>
  <c r="U14" i="48"/>
  <c r="T14" i="48"/>
  <c r="S14" i="48"/>
  <c r="R14" i="48"/>
  <c r="Q14" i="48"/>
  <c r="P14" i="48"/>
  <c r="V13" i="48"/>
  <c r="U13" i="48"/>
  <c r="T13" i="48"/>
  <c r="S13" i="48"/>
  <c r="R13" i="48"/>
  <c r="Q13" i="48"/>
  <c r="P13" i="48"/>
  <c r="V12" i="48"/>
  <c r="U12" i="48"/>
  <c r="T12" i="48"/>
  <c r="S12" i="48"/>
  <c r="R12" i="48"/>
  <c r="Q12" i="48"/>
  <c r="P12" i="48"/>
  <c r="V11" i="48"/>
  <c r="U11" i="48"/>
  <c r="T11" i="48"/>
  <c r="S11" i="48"/>
  <c r="R11" i="48"/>
  <c r="Q11" i="48"/>
  <c r="P11" i="48"/>
  <c r="V10" i="48"/>
  <c r="U10" i="48"/>
  <c r="T10" i="48"/>
  <c r="S10" i="48"/>
  <c r="R10" i="48"/>
  <c r="Q10" i="48"/>
  <c r="P10" i="48"/>
  <c r="B18" i="48"/>
  <c r="J16" i="48"/>
  <c r="R13" i="58"/>
  <c r="R17" i="58" s="1"/>
  <c r="A10" i="58" s="1"/>
  <c r="M43" i="58"/>
  <c r="H43" i="58"/>
  <c r="C43" i="58"/>
  <c r="H5" i="58"/>
  <c r="D6" i="58" s="1"/>
  <c r="D5" i="58"/>
  <c r="H6" i="58" s="1"/>
  <c r="C4" i="58"/>
  <c r="O10" i="48"/>
  <c r="O11" i="48"/>
  <c r="O12" i="48"/>
  <c r="O13" i="48"/>
  <c r="O14" i="48"/>
  <c r="O15" i="48"/>
  <c r="O16" i="48"/>
  <c r="O17" i="48"/>
  <c r="O18" i="48"/>
  <c r="O19" i="48"/>
  <c r="O20" i="48"/>
  <c r="O21" i="48"/>
  <c r="O22" i="48"/>
  <c r="O23" i="48"/>
  <c r="O24" i="48"/>
  <c r="O25" i="48"/>
  <c r="O26" i="48"/>
  <c r="O27" i="48"/>
  <c r="O28" i="48"/>
  <c r="O29" i="48"/>
  <c r="O30" i="48"/>
  <c r="O31" i="48"/>
  <c r="O32" i="48"/>
  <c r="O33" i="48"/>
  <c r="AH18" i="30"/>
  <c r="AG18" i="30"/>
  <c r="AF18" i="30"/>
  <c r="AE18" i="30"/>
  <c r="AD18" i="30"/>
  <c r="AC18" i="30"/>
  <c r="AB18" i="30"/>
  <c r="AH17" i="30"/>
  <c r="AG17" i="30"/>
  <c r="AF17" i="30"/>
  <c r="AE17" i="30"/>
  <c r="AD17" i="30"/>
  <c r="AC17" i="30"/>
  <c r="AB17" i="30"/>
  <c r="AH16" i="30"/>
  <c r="AG16" i="30"/>
  <c r="AF16" i="30"/>
  <c r="AE16" i="30"/>
  <c r="AD16" i="30"/>
  <c r="AC16" i="30"/>
  <c r="AB16" i="30"/>
  <c r="AH15" i="30"/>
  <c r="AG15" i="30"/>
  <c r="AF15" i="30"/>
  <c r="AE15" i="30"/>
  <c r="AD15" i="30"/>
  <c r="AC15" i="30"/>
  <c r="AB15" i="30"/>
  <c r="AH14" i="30"/>
  <c r="AG14" i="30"/>
  <c r="AF14" i="30"/>
  <c r="AE14" i="30"/>
  <c r="AD14" i="30"/>
  <c r="AC14" i="30"/>
  <c r="AB14" i="30"/>
  <c r="AH13" i="30"/>
  <c r="AG13" i="30"/>
  <c r="AF13" i="30"/>
  <c r="AE13" i="30"/>
  <c r="AD13" i="30"/>
  <c r="AC13" i="30"/>
  <c r="AB13" i="30"/>
  <c r="W27" i="48"/>
  <c r="P35" i="30"/>
  <c r="Q35" i="30"/>
  <c r="R35" i="30"/>
  <c r="S35" i="30"/>
  <c r="T35" i="30"/>
  <c r="U35" i="30"/>
  <c r="V35" i="30"/>
  <c r="P36" i="30"/>
  <c r="Q36" i="30"/>
  <c r="R36" i="30"/>
  <c r="S36" i="30"/>
  <c r="T36" i="30"/>
  <c r="U36" i="30"/>
  <c r="V36" i="30"/>
  <c r="P37" i="30"/>
  <c r="Q37" i="30"/>
  <c r="R37" i="30"/>
  <c r="S37" i="30"/>
  <c r="T37" i="30"/>
  <c r="U37" i="30"/>
  <c r="V37" i="30"/>
  <c r="P38" i="30"/>
  <c r="AB12" i="30" s="1"/>
  <c r="Q38" i="30"/>
  <c r="AC12" i="30" s="1"/>
  <c r="R38" i="30"/>
  <c r="AD12" i="30" s="1"/>
  <c r="S38" i="30"/>
  <c r="AE12" i="30" s="1"/>
  <c r="T38" i="30"/>
  <c r="AF12" i="30" s="1"/>
  <c r="U38" i="30"/>
  <c r="AG12" i="30" s="1"/>
  <c r="V38" i="30"/>
  <c r="AH12" i="30" s="1"/>
  <c r="P39" i="30"/>
  <c r="Q39" i="30"/>
  <c r="R39" i="30"/>
  <c r="S39" i="30"/>
  <c r="T39" i="30"/>
  <c r="U39" i="30"/>
  <c r="V39" i="30"/>
  <c r="P40" i="30"/>
  <c r="Q40" i="30"/>
  <c r="R40" i="30"/>
  <c r="S40" i="30"/>
  <c r="T40" i="30"/>
  <c r="U40" i="30"/>
  <c r="V40" i="30"/>
  <c r="W23" i="48"/>
  <c r="W21" i="48"/>
  <c r="W39" i="30"/>
  <c r="C10" i="48"/>
  <c r="D10" i="48"/>
  <c r="E10" i="48"/>
  <c r="F10" i="48"/>
  <c r="G10" i="48"/>
  <c r="C11" i="48"/>
  <c r="D11" i="48"/>
  <c r="E11" i="48"/>
  <c r="F11" i="48"/>
  <c r="G11" i="48"/>
  <c r="C12" i="48"/>
  <c r="D12" i="48"/>
  <c r="E12" i="48"/>
  <c r="F12" i="48"/>
  <c r="G12" i="48"/>
  <c r="C13" i="48"/>
  <c r="D13" i="48"/>
  <c r="E13" i="48"/>
  <c r="F13" i="48"/>
  <c r="G13" i="48"/>
  <c r="C14" i="48"/>
  <c r="D14" i="48"/>
  <c r="E14" i="48"/>
  <c r="F14" i="48"/>
  <c r="G14" i="48"/>
  <c r="C15" i="48"/>
  <c r="D15" i="48"/>
  <c r="E15" i="48"/>
  <c r="F15" i="48"/>
  <c r="G15" i="48"/>
  <c r="C16" i="48"/>
  <c r="D16" i="48"/>
  <c r="E16" i="48"/>
  <c r="F16" i="48"/>
  <c r="G16" i="48"/>
  <c r="C17" i="48"/>
  <c r="D17" i="48"/>
  <c r="E17" i="48"/>
  <c r="F17" i="48"/>
  <c r="F42" i="48" s="1"/>
  <c r="G17" i="48"/>
  <c r="C18" i="48"/>
  <c r="D18" i="48"/>
  <c r="E18" i="48"/>
  <c r="F18" i="48"/>
  <c r="G18" i="48"/>
  <c r="C19" i="48"/>
  <c r="E19" i="48"/>
  <c r="F19" i="48"/>
  <c r="G19" i="48"/>
  <c r="C20" i="48"/>
  <c r="D20" i="48"/>
  <c r="E20" i="48"/>
  <c r="F20" i="48"/>
  <c r="G20" i="48"/>
  <c r="C21" i="48"/>
  <c r="D21" i="48"/>
  <c r="E21" i="48"/>
  <c r="F21" i="48"/>
  <c r="G21" i="48"/>
  <c r="C22" i="48"/>
  <c r="D22" i="48"/>
  <c r="E22" i="48"/>
  <c r="F22" i="48"/>
  <c r="G22" i="48"/>
  <c r="C23" i="48"/>
  <c r="D23" i="48"/>
  <c r="E23" i="48"/>
  <c r="F23" i="48"/>
  <c r="G23" i="48"/>
  <c r="C24" i="48"/>
  <c r="D24" i="48"/>
  <c r="E24" i="48"/>
  <c r="F24" i="48"/>
  <c r="G24" i="48"/>
  <c r="C25" i="48"/>
  <c r="D25" i="48"/>
  <c r="E25" i="48"/>
  <c r="F25" i="48"/>
  <c r="G25" i="48"/>
  <c r="C26" i="48"/>
  <c r="D26" i="48"/>
  <c r="E26" i="48"/>
  <c r="F26" i="48"/>
  <c r="G26" i="48"/>
  <c r="C27" i="48"/>
  <c r="D27" i="48"/>
  <c r="E27" i="48"/>
  <c r="F27" i="48"/>
  <c r="G27" i="48"/>
  <c r="C28" i="48"/>
  <c r="D28" i="48"/>
  <c r="E28" i="48"/>
  <c r="F28" i="48"/>
  <c r="G28" i="48"/>
  <c r="C29" i="48"/>
  <c r="D29" i="48"/>
  <c r="E29" i="48"/>
  <c r="F29" i="48"/>
  <c r="G29" i="48"/>
  <c r="C30" i="48"/>
  <c r="D30" i="48"/>
  <c r="E30" i="48"/>
  <c r="F30" i="48"/>
  <c r="G30" i="48"/>
  <c r="C31" i="48"/>
  <c r="D31" i="48"/>
  <c r="E31" i="48"/>
  <c r="F31" i="48"/>
  <c r="G31" i="48"/>
  <c r="C32" i="48"/>
  <c r="D32" i="48"/>
  <c r="E32" i="48"/>
  <c r="F32" i="48"/>
  <c r="G32" i="48"/>
  <c r="C33" i="48"/>
  <c r="D33" i="48"/>
  <c r="E33" i="48"/>
  <c r="F33" i="48"/>
  <c r="G33" i="48"/>
  <c r="N33" i="48"/>
  <c r="M33" i="48"/>
  <c r="L33" i="48"/>
  <c r="K33" i="48"/>
  <c r="N32" i="48"/>
  <c r="M32" i="48"/>
  <c r="L32" i="48"/>
  <c r="K32" i="48"/>
  <c r="N31" i="48"/>
  <c r="M31" i="48"/>
  <c r="L31" i="48"/>
  <c r="K31" i="48"/>
  <c r="N30" i="48"/>
  <c r="M30" i="48"/>
  <c r="L30" i="48"/>
  <c r="K30" i="48"/>
  <c r="N29" i="48"/>
  <c r="M29" i="48"/>
  <c r="L29" i="48"/>
  <c r="K29" i="48"/>
  <c r="N28" i="48"/>
  <c r="M28" i="48"/>
  <c r="L28" i="48"/>
  <c r="K28" i="48"/>
  <c r="N27" i="48"/>
  <c r="M27" i="48"/>
  <c r="L27" i="48"/>
  <c r="K27" i="48"/>
  <c r="N26" i="48"/>
  <c r="N44" i="48" s="1"/>
  <c r="M26" i="48"/>
  <c r="L26" i="48"/>
  <c r="L40" i="48" s="1"/>
  <c r="K26" i="48"/>
  <c r="K44" i="48" s="1"/>
  <c r="N25" i="48"/>
  <c r="M25" i="48"/>
  <c r="L25" i="48"/>
  <c r="K25" i="48"/>
  <c r="N24" i="48"/>
  <c r="M24" i="48"/>
  <c r="L24" i="48"/>
  <c r="K24" i="48"/>
  <c r="N23" i="48"/>
  <c r="M23" i="48"/>
  <c r="L23" i="48"/>
  <c r="K23" i="48"/>
  <c r="N22" i="48"/>
  <c r="M22" i="48"/>
  <c r="L22" i="48"/>
  <c r="K22" i="48"/>
  <c r="N21" i="48"/>
  <c r="M21" i="48"/>
  <c r="L21" i="48"/>
  <c r="K21" i="48"/>
  <c r="N20" i="48"/>
  <c r="N43" i="48" s="1"/>
  <c r="M20" i="48"/>
  <c r="M43" i="48" s="1"/>
  <c r="L20" i="48"/>
  <c r="L43" i="48" s="1"/>
  <c r="K20" i="48"/>
  <c r="N19" i="48"/>
  <c r="M19" i="48"/>
  <c r="L19" i="48"/>
  <c r="K19" i="48"/>
  <c r="N18" i="48"/>
  <c r="M18" i="48"/>
  <c r="L18" i="48"/>
  <c r="K18" i="48"/>
  <c r="N17" i="48"/>
  <c r="N42" i="48" s="1"/>
  <c r="M17" i="48"/>
  <c r="M35" i="48" s="1"/>
  <c r="L17" i="48"/>
  <c r="L35" i="48" s="1"/>
  <c r="K17" i="48"/>
  <c r="K42" i="48" s="1"/>
  <c r="N16" i="48"/>
  <c r="N36" i="48" s="1"/>
  <c r="M16" i="48"/>
  <c r="L16" i="48"/>
  <c r="L37" i="48" s="1"/>
  <c r="K16" i="48"/>
  <c r="K37" i="48" s="1"/>
  <c r="N15" i="48"/>
  <c r="M15" i="48"/>
  <c r="L15" i="48"/>
  <c r="K15" i="48"/>
  <c r="N14" i="48"/>
  <c r="M14" i="48"/>
  <c r="L14" i="48"/>
  <c r="K14" i="48"/>
  <c r="N13" i="48"/>
  <c r="M13" i="48"/>
  <c r="L13" i="48"/>
  <c r="K13" i="48"/>
  <c r="N12" i="48"/>
  <c r="M12" i="48"/>
  <c r="L12" i="48"/>
  <c r="K12" i="48"/>
  <c r="N11" i="48"/>
  <c r="M11" i="48"/>
  <c r="L11" i="48"/>
  <c r="K11" i="48"/>
  <c r="N10" i="48"/>
  <c r="N38" i="48" s="1"/>
  <c r="M10" i="48"/>
  <c r="L10" i="48"/>
  <c r="L38" i="48" s="1"/>
  <c r="K10" i="48"/>
  <c r="K38" i="48" s="1"/>
  <c r="H34" i="42"/>
  <c r="D34" i="42"/>
  <c r="J33" i="48"/>
  <c r="I33" i="48"/>
  <c r="H33" i="48"/>
  <c r="B33" i="48"/>
  <c r="J32" i="48"/>
  <c r="I32" i="48"/>
  <c r="H32" i="48"/>
  <c r="B32" i="48"/>
  <c r="J31" i="48"/>
  <c r="I31" i="48"/>
  <c r="H31" i="48"/>
  <c r="B31" i="48"/>
  <c r="J30" i="48"/>
  <c r="I30" i="48"/>
  <c r="H30" i="48"/>
  <c r="B30" i="48"/>
  <c r="J29" i="48"/>
  <c r="I29" i="48"/>
  <c r="H29" i="48"/>
  <c r="B29" i="48"/>
  <c r="J28" i="48"/>
  <c r="I28" i="48"/>
  <c r="H28" i="48"/>
  <c r="B28" i="48"/>
  <c r="J27" i="48"/>
  <c r="I27" i="48"/>
  <c r="H27" i="48"/>
  <c r="B27" i="48"/>
  <c r="J26" i="48"/>
  <c r="J40" i="48" s="1"/>
  <c r="I26" i="48"/>
  <c r="I40" i="48" s="1"/>
  <c r="H26" i="48"/>
  <c r="H40" i="48" s="1"/>
  <c r="B26" i="48"/>
  <c r="B44" i="48" s="1"/>
  <c r="J25" i="48"/>
  <c r="I25" i="48"/>
  <c r="H25" i="48"/>
  <c r="B25" i="48"/>
  <c r="J24" i="48"/>
  <c r="I24" i="48"/>
  <c r="H24" i="48"/>
  <c r="B24" i="48"/>
  <c r="J23" i="48"/>
  <c r="I23" i="48"/>
  <c r="H23" i="48"/>
  <c r="B23" i="48"/>
  <c r="J22" i="48"/>
  <c r="I22" i="48"/>
  <c r="H22" i="48"/>
  <c r="B22" i="48"/>
  <c r="J21" i="48"/>
  <c r="I21" i="48"/>
  <c r="H21" i="48"/>
  <c r="B21" i="48"/>
  <c r="J20" i="48"/>
  <c r="J43" i="48" s="1"/>
  <c r="I20" i="48"/>
  <c r="I43" i="48" s="1"/>
  <c r="H20" i="48"/>
  <c r="H43" i="48" s="1"/>
  <c r="B20" i="48"/>
  <c r="B43" i="48" s="1"/>
  <c r="J19" i="48"/>
  <c r="I19" i="48"/>
  <c r="H19" i="48"/>
  <c r="B19" i="48"/>
  <c r="J18" i="48"/>
  <c r="I18" i="48"/>
  <c r="H18" i="48"/>
  <c r="J17" i="48"/>
  <c r="I17" i="48"/>
  <c r="H17" i="48"/>
  <c r="B17" i="48"/>
  <c r="I16" i="48"/>
  <c r="H16" i="48"/>
  <c r="B16" i="48"/>
  <c r="J15" i="48"/>
  <c r="I15" i="48"/>
  <c r="H15" i="48"/>
  <c r="B15" i="48"/>
  <c r="J14" i="48"/>
  <c r="I14" i="48"/>
  <c r="H14" i="48"/>
  <c r="B14" i="48"/>
  <c r="J13" i="48"/>
  <c r="I13" i="48"/>
  <c r="H13" i="48"/>
  <c r="B13" i="48"/>
  <c r="J12" i="48"/>
  <c r="I12" i="48"/>
  <c r="H12" i="48"/>
  <c r="B12" i="48"/>
  <c r="J11" i="48"/>
  <c r="I11" i="48"/>
  <c r="H11" i="48"/>
  <c r="B11" i="48"/>
  <c r="J10" i="48"/>
  <c r="H10" i="48"/>
  <c r="B10" i="48"/>
  <c r="A80" i="52"/>
  <c r="A79" i="52"/>
  <c r="A78" i="52"/>
  <c r="A77" i="52"/>
  <c r="A76" i="52"/>
  <c r="A75" i="52"/>
  <c r="A74" i="52"/>
  <c r="A73" i="52"/>
  <c r="A72" i="52"/>
  <c r="A71" i="52"/>
  <c r="A70" i="52"/>
  <c r="A69" i="52"/>
  <c r="A68" i="52"/>
  <c r="A67" i="52"/>
  <c r="A66" i="52"/>
  <c r="A65" i="52"/>
  <c r="A64" i="52"/>
  <c r="A63" i="52"/>
  <c r="A62" i="52"/>
  <c r="A5" i="52"/>
  <c r="A3" i="52"/>
  <c r="B35" i="30"/>
  <c r="E5" i="30"/>
  <c r="E5" i="34" s="1"/>
  <c r="B5" i="30"/>
  <c r="B5" i="34" s="1"/>
  <c r="B4" i="30"/>
  <c r="B4" i="34" s="1"/>
  <c r="K6" i="30"/>
  <c r="K5" i="30"/>
  <c r="Y32" i="48"/>
  <c r="Y31" i="48"/>
  <c r="Y30" i="48"/>
  <c r="Y27" i="48"/>
  <c r="Y26" i="48"/>
  <c r="Y24" i="48"/>
  <c r="Y22" i="48"/>
  <c r="Y20" i="48"/>
  <c r="Y18" i="48"/>
  <c r="Y16" i="48"/>
  <c r="Y15" i="48"/>
  <c r="Y14" i="48"/>
  <c r="Y13" i="48"/>
  <c r="Y12" i="48"/>
  <c r="Y11" i="48"/>
  <c r="X11" i="48"/>
  <c r="X12" i="48"/>
  <c r="X14" i="48"/>
  <c r="X15" i="48"/>
  <c r="X16" i="48"/>
  <c r="X17" i="48"/>
  <c r="X18" i="48"/>
  <c r="X19" i="48"/>
  <c r="X20" i="48"/>
  <c r="X21" i="48"/>
  <c r="X25" i="48"/>
  <c r="X26" i="48"/>
  <c r="X27" i="48"/>
  <c r="X28" i="48"/>
  <c r="X29" i="48"/>
  <c r="X30" i="48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O38" i="30"/>
  <c r="AH11" i="30" s="1"/>
  <c r="N38" i="30"/>
  <c r="AG11" i="30" s="1"/>
  <c r="M38" i="30"/>
  <c r="AF11" i="30" s="1"/>
  <c r="L38" i="30"/>
  <c r="AE11" i="30" s="1"/>
  <c r="K38" i="30"/>
  <c r="AD11" i="30" s="1"/>
  <c r="J38" i="30"/>
  <c r="AC11" i="30" s="1"/>
  <c r="H38" i="30"/>
  <c r="AH10" i="30" s="1"/>
  <c r="G38" i="30"/>
  <c r="AG10" i="30" s="1"/>
  <c r="F38" i="30"/>
  <c r="AF10" i="30" s="1"/>
  <c r="E38" i="30"/>
  <c r="AE10" i="30" s="1"/>
  <c r="D38" i="30"/>
  <c r="AD10" i="30" s="1"/>
  <c r="C38" i="30"/>
  <c r="AC10" i="30" s="1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40" i="30"/>
  <c r="B39" i="30"/>
  <c r="B38" i="30"/>
  <c r="AB10" i="30" s="1"/>
  <c r="B37" i="30"/>
  <c r="B36" i="30"/>
  <c r="Y23" i="48"/>
  <c r="F20" i="52"/>
  <c r="I38" i="30"/>
  <c r="AB11" i="30" s="1"/>
  <c r="Y10" i="48"/>
  <c r="I10" i="48"/>
  <c r="F19" i="52"/>
  <c r="F21" i="52"/>
  <c r="M36" i="48"/>
  <c r="W16" i="48"/>
  <c r="G42" i="48"/>
  <c r="X39" i="30"/>
  <c r="F24" i="52"/>
  <c r="F16" i="52"/>
  <c r="F22" i="52"/>
  <c r="F14" i="52"/>
  <c r="F18" i="52"/>
  <c r="F35" i="52"/>
  <c r="M42" i="48"/>
  <c r="F26" i="52"/>
  <c r="Y21" i="48"/>
  <c r="W11" i="48"/>
  <c r="W13" i="48"/>
  <c r="W18" i="48"/>
  <c r="W22" i="48"/>
  <c r="X10" i="48"/>
  <c r="W15" i="48"/>
  <c r="W31" i="48"/>
  <c r="W29" i="48"/>
  <c r="W33" i="48"/>
  <c r="W19" i="48"/>
  <c r="X33" i="48"/>
  <c r="W20" i="48"/>
  <c r="W24" i="48"/>
  <c r="X13" i="48"/>
  <c r="Y19" i="48"/>
  <c r="X22" i="48"/>
  <c r="W12" i="48"/>
  <c r="X40" i="30"/>
  <c r="W25" i="48"/>
  <c r="F28" i="52"/>
  <c r="Y25" i="48"/>
  <c r="W35" i="30"/>
  <c r="F30" i="52"/>
  <c r="F32" i="52"/>
  <c r="F34" i="52"/>
  <c r="W32" i="48"/>
  <c r="W30" i="48"/>
  <c r="W28" i="48"/>
  <c r="X38" i="30"/>
  <c r="W36" i="30"/>
  <c r="X31" i="48"/>
  <c r="W37" i="30"/>
  <c r="W38" i="30"/>
  <c r="W40" i="30"/>
  <c r="Y40" i="30"/>
  <c r="W10" i="48"/>
  <c r="W14" i="48"/>
  <c r="M38" i="48"/>
  <c r="Y29" i="48"/>
  <c r="X32" i="48"/>
  <c r="Y33" i="48"/>
  <c r="X24" i="48"/>
  <c r="X36" i="30"/>
  <c r="X35" i="30"/>
  <c r="X37" i="30"/>
  <c r="Y39" i="30"/>
  <c r="Y17" i="48"/>
  <c r="Y38" i="30"/>
  <c r="Y37" i="30"/>
  <c r="Y36" i="30"/>
  <c r="Y35" i="30"/>
  <c r="K35" i="48"/>
  <c r="Y28" i="48"/>
  <c r="R9" i="34"/>
  <c r="W17" i="48"/>
  <c r="M44" i="48"/>
  <c r="M37" i="48"/>
  <c r="M40" i="48"/>
  <c r="E39" i="48"/>
  <c r="I33" i="34"/>
  <c r="X23" i="48"/>
  <c r="W26" i="48"/>
  <c r="U39" i="48" l="1"/>
  <c r="R44" i="48"/>
  <c r="K36" i="48"/>
  <c r="G39" i="48"/>
  <c r="Q37" i="48"/>
  <c r="S40" i="48"/>
  <c r="K39" i="48"/>
  <c r="I44" i="48"/>
  <c r="K40" i="48"/>
  <c r="H44" i="48"/>
  <c r="Y40" i="56"/>
  <c r="F40" i="48"/>
  <c r="E38" i="48"/>
  <c r="O42" i="48"/>
  <c r="T38" i="48"/>
  <c r="R37" i="48"/>
  <c r="Q39" i="48"/>
  <c r="P40" i="48"/>
  <c r="T40" i="48"/>
  <c r="V44" i="48"/>
  <c r="H38" i="48"/>
  <c r="G44" i="48"/>
  <c r="E35" i="48"/>
  <c r="G38" i="48"/>
  <c r="O43" i="48"/>
  <c r="S36" i="48"/>
  <c r="P37" i="48"/>
  <c r="Q40" i="48"/>
  <c r="Y40" i="48"/>
  <c r="V40" i="48"/>
  <c r="J44" i="48"/>
  <c r="L44" i="48"/>
  <c r="T44" i="48"/>
  <c r="O36" i="48"/>
  <c r="C44" i="48"/>
  <c r="F39" i="48"/>
  <c r="G36" i="48"/>
  <c r="T37" i="48"/>
  <c r="U35" i="48"/>
  <c r="Y42" i="56"/>
  <c r="C53" i="52"/>
  <c r="H35" i="48"/>
  <c r="E37" i="48"/>
  <c r="F44" i="48"/>
  <c r="N40" i="48"/>
  <c r="I38" i="48"/>
  <c r="H39" i="48"/>
  <c r="G37" i="48"/>
  <c r="N35" i="48"/>
  <c r="N37" i="48"/>
  <c r="O39" i="48"/>
  <c r="O37" i="48"/>
  <c r="D33" i="57"/>
  <c r="F33" i="57" s="1"/>
  <c r="D61" i="52"/>
  <c r="I32" i="34"/>
  <c r="I34" i="34" s="1"/>
  <c r="B84" i="52" s="1"/>
  <c r="F29" i="52"/>
  <c r="F15" i="52"/>
  <c r="F27" i="52"/>
  <c r="F31" i="52"/>
  <c r="F36" i="52"/>
  <c r="W40" i="56"/>
  <c r="W44" i="56"/>
  <c r="Y43" i="56"/>
  <c r="W36" i="56"/>
  <c r="W43" i="56"/>
  <c r="Y36" i="56"/>
  <c r="X44" i="56"/>
  <c r="Y44" i="56"/>
  <c r="X36" i="56"/>
  <c r="X43" i="56"/>
  <c r="Y38" i="56"/>
  <c r="X42" i="56"/>
  <c r="F23" i="52"/>
  <c r="Y39" i="56"/>
  <c r="Y35" i="56"/>
  <c r="X39" i="56"/>
  <c r="X35" i="56"/>
  <c r="W39" i="56"/>
  <c r="W35" i="56"/>
  <c r="Y37" i="56"/>
  <c r="W37" i="56"/>
  <c r="W38" i="56"/>
  <c r="X37" i="56"/>
  <c r="X38" i="56"/>
  <c r="R10" i="57"/>
  <c r="D62" i="52" s="1"/>
  <c r="W44" i="48"/>
  <c r="I13" i="52"/>
  <c r="D43" i="52" s="1"/>
  <c r="X40" i="48"/>
  <c r="H37" i="48"/>
  <c r="I42" i="48"/>
  <c r="J38" i="48"/>
  <c r="Y44" i="48"/>
  <c r="W42" i="48"/>
  <c r="X43" i="48"/>
  <c r="X44" i="48"/>
  <c r="I37" i="48"/>
  <c r="J37" i="48"/>
  <c r="Y39" i="48"/>
  <c r="S38" i="48"/>
  <c r="Q36" i="48"/>
  <c r="H42" i="48"/>
  <c r="O44" i="48"/>
  <c r="G40" i="48"/>
  <c r="C40" i="48"/>
  <c r="D40" i="48"/>
  <c r="E40" i="48"/>
  <c r="D43" i="48"/>
  <c r="D42" i="48"/>
  <c r="F35" i="48"/>
  <c r="G35" i="48"/>
  <c r="C43" i="48"/>
  <c r="C36" i="48"/>
  <c r="E36" i="48"/>
  <c r="F36" i="48"/>
  <c r="F38" i="48"/>
  <c r="C38" i="48"/>
  <c r="D38" i="48"/>
  <c r="O35" i="48"/>
  <c r="O38" i="48"/>
  <c r="B39" i="48"/>
  <c r="U38" i="48"/>
  <c r="R38" i="48"/>
  <c r="V38" i="48"/>
  <c r="U37" i="48"/>
  <c r="R35" i="48"/>
  <c r="V39" i="48"/>
  <c r="S37" i="48"/>
  <c r="P39" i="48"/>
  <c r="T39" i="48"/>
  <c r="Q43" i="48"/>
  <c r="U43" i="48"/>
  <c r="R43" i="48"/>
  <c r="V43" i="48"/>
  <c r="S43" i="48"/>
  <c r="P43" i="48"/>
  <c r="T43" i="48"/>
  <c r="S44" i="48"/>
  <c r="P44" i="48"/>
  <c r="Q44" i="48"/>
  <c r="U44" i="48"/>
  <c r="P36" i="48"/>
  <c r="E42" i="48"/>
  <c r="S35" i="48"/>
  <c r="F37" i="48"/>
  <c r="R39" i="48"/>
  <c r="Q35" i="48"/>
  <c r="D44" i="48"/>
  <c r="B40" i="48"/>
  <c r="J39" i="48"/>
  <c r="J35" i="48"/>
  <c r="L36" i="48"/>
  <c r="C37" i="48"/>
  <c r="P35" i="48"/>
  <c r="O40" i="48"/>
  <c r="V37" i="48"/>
  <c r="U40" i="48"/>
  <c r="T36" i="48"/>
  <c r="T42" i="48"/>
  <c r="P42" i="48"/>
  <c r="B37" i="48"/>
  <c r="D37" i="48"/>
  <c r="T35" i="48"/>
  <c r="U36" i="48"/>
  <c r="D35" i="48"/>
  <c r="C35" i="48"/>
  <c r="F43" i="48"/>
  <c r="L39" i="48"/>
  <c r="J36" i="48"/>
  <c r="L42" i="48"/>
  <c r="R42" i="48"/>
  <c r="V35" i="48"/>
  <c r="C39" i="48"/>
  <c r="V36" i="48"/>
  <c r="S39" i="48"/>
  <c r="D36" i="48"/>
  <c r="D39" i="48"/>
  <c r="V42" i="48"/>
  <c r="I39" i="48"/>
  <c r="P38" i="48"/>
  <c r="W38" i="48"/>
  <c r="X39" i="48"/>
  <c r="B38" i="48"/>
  <c r="B36" i="48"/>
  <c r="E44" i="48"/>
  <c r="G43" i="48"/>
  <c r="C42" i="48"/>
  <c r="W43" i="48"/>
  <c r="Y42" i="48"/>
  <c r="I35" i="48"/>
  <c r="J42" i="48"/>
  <c r="I36" i="48"/>
  <c r="F25" i="52"/>
  <c r="Y38" i="48"/>
  <c r="Y37" i="48"/>
  <c r="W40" i="48"/>
  <c r="Y36" i="48"/>
  <c r="W37" i="48"/>
  <c r="X38" i="48"/>
  <c r="B35" i="48"/>
  <c r="F33" i="52"/>
  <c r="E43" i="48"/>
  <c r="X37" i="48"/>
  <c r="W36" i="48"/>
  <c r="X35" i="48"/>
  <c r="Y35" i="48"/>
  <c r="H36" i="48"/>
  <c r="B42" i="48"/>
  <c r="N39" i="48"/>
  <c r="M39" i="48"/>
  <c r="W35" i="48"/>
  <c r="X36" i="48"/>
  <c r="W39" i="48"/>
  <c r="F13" i="52"/>
  <c r="F17" i="52"/>
  <c r="D33" i="34"/>
  <c r="C61" i="52" s="1"/>
  <c r="R10" i="34"/>
  <c r="X42" i="48"/>
  <c r="K43" i="48"/>
  <c r="Y43" i="48"/>
  <c r="Q38" i="48"/>
  <c r="R36" i="48"/>
  <c r="S42" i="48"/>
  <c r="B53" i="52" l="1"/>
  <c r="D53" i="52"/>
  <c r="I15" i="52"/>
  <c r="D47" i="52" s="1"/>
  <c r="I14" i="52"/>
  <c r="D45" i="52" s="1"/>
  <c r="D34" i="57"/>
  <c r="F34" i="57" s="1"/>
  <c r="R11" i="57"/>
  <c r="D63" i="52" s="1"/>
  <c r="J13" i="52"/>
  <c r="D34" i="34"/>
  <c r="C62" i="52" s="1"/>
  <c r="R11" i="34"/>
  <c r="F33" i="34"/>
  <c r="J15" i="52" l="1"/>
  <c r="K15" i="52" s="1"/>
  <c r="C47" i="52" s="1"/>
  <c r="J14" i="52"/>
  <c r="B45" i="52" s="1"/>
  <c r="D35" i="57"/>
  <c r="F35" i="57" s="1"/>
  <c r="R12" i="57"/>
  <c r="D64" i="52" s="1"/>
  <c r="B47" i="52"/>
  <c r="K13" i="52"/>
  <c r="C43" i="52" s="1"/>
  <c r="B43" i="52"/>
  <c r="D35" i="34"/>
  <c r="C63" i="52" s="1"/>
  <c r="R12" i="34"/>
  <c r="F34" i="34"/>
  <c r="K14" i="52" l="1"/>
  <c r="C45" i="52" s="1"/>
  <c r="D36" i="57"/>
  <c r="F36" i="57" s="1"/>
  <c r="R13" i="57"/>
  <c r="D65" i="52" s="1"/>
  <c r="D36" i="34"/>
  <c r="C64" i="52" s="1"/>
  <c r="R13" i="34"/>
  <c r="F35" i="34"/>
  <c r="D37" i="57" l="1"/>
  <c r="F37" i="57" s="1"/>
  <c r="R14" i="57"/>
  <c r="D66" i="52" s="1"/>
  <c r="F36" i="34"/>
  <c r="D37" i="34"/>
  <c r="C65" i="52" s="1"/>
  <c r="R14" i="34"/>
  <c r="D38" i="57" l="1"/>
  <c r="F38" i="57" s="1"/>
  <c r="R15" i="57"/>
  <c r="D67" i="52" s="1"/>
  <c r="F37" i="34"/>
  <c r="D38" i="34"/>
  <c r="C66" i="52" s="1"/>
  <c r="R15" i="34"/>
  <c r="D39" i="57" l="1"/>
  <c r="F39" i="57" s="1"/>
  <c r="R16" i="57"/>
  <c r="D68" i="52" s="1"/>
  <c r="D39" i="34"/>
  <c r="C67" i="52" s="1"/>
  <c r="R16" i="34"/>
  <c r="F38" i="34"/>
  <c r="D40" i="57" l="1"/>
  <c r="F40" i="57" s="1"/>
  <c r="R17" i="57"/>
  <c r="D69" i="52" s="1"/>
  <c r="D40" i="34"/>
  <c r="C68" i="52" s="1"/>
  <c r="R17" i="34"/>
  <c r="F39" i="34"/>
  <c r="D41" i="57" l="1"/>
  <c r="F41" i="57" s="1"/>
  <c r="R18" i="57"/>
  <c r="D70" i="52" s="1"/>
  <c r="D41" i="34"/>
  <c r="C69" i="52" s="1"/>
  <c r="R18" i="34"/>
  <c r="F40" i="34"/>
  <c r="D42" i="57" l="1"/>
  <c r="F42" i="57" s="1"/>
  <c r="R19" i="57"/>
  <c r="D71" i="52" s="1"/>
  <c r="D42" i="34"/>
  <c r="C70" i="52" s="1"/>
  <c r="R19" i="34"/>
  <c r="F41" i="34"/>
  <c r="D43" i="57" l="1"/>
  <c r="F43" i="57" s="1"/>
  <c r="R20" i="57"/>
  <c r="D72" i="52" s="1"/>
  <c r="D43" i="34"/>
  <c r="C71" i="52" s="1"/>
  <c r="R20" i="34"/>
  <c r="F42" i="34"/>
  <c r="D44" i="57" l="1"/>
  <c r="F44" i="57" s="1"/>
  <c r="R21" i="57"/>
  <c r="D73" i="52" s="1"/>
  <c r="R21" i="34"/>
  <c r="D44" i="34"/>
  <c r="C72" i="52" s="1"/>
  <c r="F43" i="34"/>
  <c r="D45" i="57" l="1"/>
  <c r="F45" i="57" s="1"/>
  <c r="R22" i="57"/>
  <c r="D74" i="52" s="1"/>
  <c r="F44" i="34"/>
  <c r="D45" i="34"/>
  <c r="C73" i="52" s="1"/>
  <c r="R22" i="34"/>
  <c r="D46" i="57" l="1"/>
  <c r="F46" i="57" s="1"/>
  <c r="R23" i="57"/>
  <c r="D75" i="52" s="1"/>
  <c r="F45" i="34"/>
  <c r="D46" i="34"/>
  <c r="C74" i="52" s="1"/>
  <c r="R23" i="34"/>
  <c r="D47" i="57" l="1"/>
  <c r="F47" i="57" s="1"/>
  <c r="R24" i="57"/>
  <c r="D76" i="52" s="1"/>
  <c r="F46" i="34"/>
  <c r="D47" i="34"/>
  <c r="C75" i="52" s="1"/>
  <c r="R24" i="34"/>
  <c r="D48" i="57" l="1"/>
  <c r="F48" i="57" s="1"/>
  <c r="R25" i="57"/>
  <c r="D77" i="52" s="1"/>
  <c r="F47" i="34"/>
  <c r="D48" i="34"/>
  <c r="C76" i="52" s="1"/>
  <c r="R25" i="34"/>
  <c r="D49" i="57" l="1"/>
  <c r="F49" i="57" s="1"/>
  <c r="R26" i="57"/>
  <c r="D78" i="52" s="1"/>
  <c r="D49" i="34"/>
  <c r="C77" i="52" s="1"/>
  <c r="R26" i="34"/>
  <c r="F48" i="34"/>
  <c r="D50" i="57" l="1"/>
  <c r="F50" i="57" s="1"/>
  <c r="R27" i="57"/>
  <c r="D79" i="52" s="1"/>
  <c r="R27" i="34"/>
  <c r="D50" i="34"/>
  <c r="C78" i="52" s="1"/>
  <c r="F49" i="34"/>
  <c r="D51" i="57" l="1"/>
  <c r="F51" i="57" s="1"/>
  <c r="R28" i="57"/>
  <c r="F50" i="34"/>
  <c r="D51" i="34"/>
  <c r="C79" i="52" s="1"/>
  <c r="R28" i="34"/>
  <c r="D52" i="34" s="1"/>
  <c r="C80" i="52" s="1"/>
  <c r="D52" i="57" l="1"/>
  <c r="F52" i="57" s="1"/>
  <c r="I35" i="57" s="1"/>
  <c r="C85" i="52" s="1"/>
  <c r="D80" i="52"/>
  <c r="F52" i="34"/>
  <c r="F51" i="34"/>
  <c r="I35" i="34" l="1"/>
  <c r="C84" i="52" s="1"/>
</calcChain>
</file>

<file path=xl/sharedStrings.xml><?xml version="1.0" encoding="utf-8"?>
<sst xmlns="http://schemas.openxmlformats.org/spreadsheetml/2006/main" count="2074" uniqueCount="150">
  <si>
    <t>Intelligent Data - Automatic Traffic Count Output</t>
  </si>
  <si>
    <t>Quality Assurance</t>
  </si>
  <si>
    <t>to:</t>
  </si>
  <si>
    <t>Checked by</t>
  </si>
  <si>
    <t>Monday</t>
  </si>
  <si>
    <t>Tuesday</t>
  </si>
  <si>
    <t>Wednesday</t>
  </si>
  <si>
    <t>Thursday</t>
  </si>
  <si>
    <t>Friday</t>
  </si>
  <si>
    <t>Saturday</t>
  </si>
  <si>
    <t>Sunday</t>
  </si>
  <si>
    <t>Hour Ending</t>
  </si>
  <si>
    <t>0700-1900</t>
  </si>
  <si>
    <t>0600-2200</t>
  </si>
  <si>
    <t>0600-0000</t>
  </si>
  <si>
    <t>0000-0000</t>
  </si>
  <si>
    <t>0700-1000</t>
  </si>
  <si>
    <t>1600-1900</t>
  </si>
  <si>
    <t>Speed From</t>
  </si>
  <si>
    <t>Speed to</t>
  </si>
  <si>
    <t xml:space="preserve">Cycle </t>
  </si>
  <si>
    <t>Other</t>
  </si>
  <si>
    <t xml:space="preserve">Car </t>
  </si>
  <si>
    <t>LGV</t>
  </si>
  <si>
    <t>Rigid 2 Axle</t>
  </si>
  <si>
    <t>Rigid 3 Axle</t>
  </si>
  <si>
    <t>Rigid 4 Axle</t>
  </si>
  <si>
    <t>Artic 3</t>
  </si>
  <si>
    <t>Artic 4</t>
  </si>
  <si>
    <t>Artic 5+</t>
  </si>
  <si>
    <t>Bus</t>
  </si>
  <si>
    <t>Totals</t>
  </si>
  <si>
    <t>Percentage</t>
  </si>
  <si>
    <t>Cum %</t>
  </si>
  <si>
    <t>-</t>
  </si>
  <si>
    <t>85th %ile</t>
  </si>
  <si>
    <t>OGV1</t>
  </si>
  <si>
    <t>Intelligent Data Collection Limited</t>
  </si>
  <si>
    <t>Project Number:</t>
  </si>
  <si>
    <t>Quality Assurance and Issue Record</t>
  </si>
  <si>
    <t>Revision</t>
  </si>
  <si>
    <t>Date</t>
  </si>
  <si>
    <t>Prepared by</t>
  </si>
  <si>
    <t>Signature</t>
  </si>
  <si>
    <t>Project number</t>
  </si>
  <si>
    <t>File Ref</t>
  </si>
  <si>
    <t>Issue Sheet</t>
  </si>
  <si>
    <t>Issued to</t>
  </si>
  <si>
    <t>Survey Type:</t>
  </si>
  <si>
    <t>ATC</t>
  </si>
  <si>
    <t>Day</t>
  </si>
  <si>
    <t>Week 1 - OGV1</t>
  </si>
  <si>
    <t>Week 2 - OGV2</t>
  </si>
  <si>
    <t>Week 2 - OGV1</t>
  </si>
  <si>
    <t>Week 1 - OGV2</t>
  </si>
  <si>
    <t>Peak Hour Analysis</t>
  </si>
  <si>
    <t>Site Number:</t>
  </si>
  <si>
    <t>Road Name:</t>
  </si>
  <si>
    <t>All Vehicles</t>
  </si>
  <si>
    <t>Average Speed</t>
  </si>
  <si>
    <t>85th %ile Speed</t>
  </si>
  <si>
    <t>07:00-10:00</t>
  </si>
  <si>
    <t>Motorcycle</t>
  </si>
  <si>
    <t>Flow Reporting</t>
  </si>
  <si>
    <t>Peak</t>
  </si>
  <si>
    <t>Inter-Peak</t>
  </si>
  <si>
    <t>Time From</t>
  </si>
  <si>
    <t>Time To</t>
  </si>
  <si>
    <t>%HGV - (All)</t>
  </si>
  <si>
    <t>All</t>
  </si>
  <si>
    <t>Category</t>
  </si>
  <si>
    <t>Speed Analysis</t>
  </si>
  <si>
    <t>Direction</t>
  </si>
  <si>
    <t>Ave Speed</t>
  </si>
  <si>
    <t>85%ile Speed</t>
  </si>
  <si>
    <t>Week 3 - OGV1</t>
  </si>
  <si>
    <t>Week 3 - OGV2</t>
  </si>
  <si>
    <t>Comments</t>
  </si>
  <si>
    <t>ATC Start Date</t>
  </si>
  <si>
    <t>ATC Finish Date</t>
  </si>
  <si>
    <t>http://maps.google.co.uk/maps?hl=en&amp;safe=off&amp;q=</t>
  </si>
  <si>
    <t>&amp;cr=countryUK|countryGB&amp;um=1&amp;ie=UTF-8&amp;sa=N&amp;tab=wl</t>
  </si>
  <si>
    <t>X Co-Ordinate</t>
  </si>
  <si>
    <t>Y Co-Ordinate</t>
  </si>
  <si>
    <t>AB</t>
  </si>
  <si>
    <t>BA</t>
  </si>
  <si>
    <t>Speed Dir AB</t>
  </si>
  <si>
    <t>Speed Dir BA</t>
  </si>
  <si>
    <t>%HGV - (AB)</t>
  </si>
  <si>
    <t>%HGV - (BA)</t>
  </si>
  <si>
    <t>10:00-16:00</t>
  </si>
  <si>
    <t>16:00-19:00</t>
  </si>
  <si>
    <t>OGV2</t>
  </si>
  <si>
    <t>Table 1 - Two Way Flow Analysis</t>
  </si>
  <si>
    <t>Rev A</t>
  </si>
  <si>
    <t>Project Director</t>
  </si>
  <si>
    <t>Client:</t>
  </si>
  <si>
    <t>Direction AB:</t>
  </si>
  <si>
    <t>Direction BA:</t>
  </si>
  <si>
    <t>E-mail</t>
  </si>
  <si>
    <t>Flow from:</t>
  </si>
  <si>
    <t>From:</t>
  </si>
  <si>
    <t>Posted Speed Limit</t>
  </si>
  <si>
    <t>Link to location on Google Maps</t>
  </si>
  <si>
    <t>Two-Way Flow</t>
  </si>
  <si>
    <t>AM Peak</t>
  </si>
  <si>
    <t>PM Peak</t>
  </si>
  <si>
    <t>.</t>
  </si>
  <si>
    <t>Speed From (mph)</t>
  </si>
  <si>
    <t>Speed To (mph)</t>
  </si>
  <si>
    <t>Cumulative Percentage</t>
  </si>
  <si>
    <t>Week on Week Variation Analysis by Direction</t>
  </si>
  <si>
    <t>Table 4 - Cumulative Speed by Direction (Mon-Sun)</t>
  </si>
  <si>
    <t>Table 3 - HGV Proportions (Mon-Sun)</t>
  </si>
  <si>
    <t>Table 2 - Peak Hour Analysis (Tue-Thur)</t>
  </si>
  <si>
    <t>Table 5 - Average and 85%ile Speeds by Direction (Mon-Sun)</t>
  </si>
  <si>
    <t>Average Car/LGV - Dir AB (Tue-Thur)</t>
  </si>
  <si>
    <t>Average Car/LGV - Dir BA (Tue-Thur)</t>
  </si>
  <si>
    <t>Vehicle Classification:</t>
  </si>
  <si>
    <t xml:space="preserve">Period Commencing: </t>
  </si>
  <si>
    <t>Prepared by:</t>
  </si>
  <si>
    <t>Checked by:</t>
  </si>
  <si>
    <t>Average Weekday (Tue-Thur)</t>
  </si>
  <si>
    <t>Average Weekday (Mon-Fri)</t>
  </si>
  <si>
    <t>Average Day (Mon-Sun)</t>
  </si>
  <si>
    <t>Summary Data</t>
  </si>
  <si>
    <t>Note: Peak Hour Analysis calculates and then highlights the highest flow within the period listed</t>
  </si>
  <si>
    <t>Week 1 - Car &amp; LGV</t>
  </si>
  <si>
    <t>Week 2 - Car &amp; LGV</t>
  </si>
  <si>
    <t>Week 3 - Car &amp; LGV</t>
  </si>
  <si>
    <t>Average OGV - Dir AB (Tue-Thur)</t>
  </si>
  <si>
    <t>Average OGV - Dir BA (Tue-Thur)</t>
  </si>
  <si>
    <t>Average Two-Way Flow (Tue-Thur)</t>
  </si>
  <si>
    <t>Car &amp; LGV</t>
  </si>
  <si>
    <t>Site Layout</t>
  </si>
  <si>
    <t>*</t>
  </si>
  <si>
    <t>Easton Safer Streets</t>
  </si>
  <si>
    <t>ID02343</t>
  </si>
  <si>
    <t>Belton Road</t>
  </si>
  <si>
    <t>Bristol City Council</t>
  </si>
  <si>
    <t>Site 5</t>
  </si>
  <si>
    <t>Vicky Tween</t>
  </si>
  <si>
    <t>Luke Martin</t>
  </si>
  <si>
    <t>Paul O'Neill</t>
  </si>
  <si>
    <t>Chris Mason</t>
  </si>
  <si>
    <t>ID02343 Easton Safer Streets - ATC Site 5</t>
  </si>
  <si>
    <t>11.08.2015</t>
  </si>
  <si>
    <t>12.08.2015</t>
  </si>
  <si>
    <t>Bannernan Road (SE)</t>
  </si>
  <si>
    <t>Chaplin Road (NW)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</si>
</sst>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0.0"/>
    <numFmt numFmtId="166" formatCode="[$-F400]h:mm:ss\ AM/PM"/>
  </numFmts>
  <fonts count="27" x14ac:knownFonts="1">
    <font>
      <sz val="10"/>
      <name val="Arial"/>
    </font>
    <font>
      <b/>
      <sz val="1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u/>
      <sz val="10"/>
      <color indexed="12"/>
      <name val="Arial"/>
      <family val="2"/>
    </font>
    <font>
      <b/>
      <sz val="20"/>
      <color theme="0"/>
      <name val="Tahoma"/>
      <family val="2"/>
    </font>
    <font>
      <sz val="10"/>
      <color theme="0"/>
      <name val="Tahoma"/>
      <family val="2"/>
    </font>
    <font>
      <sz val="10"/>
      <color rgb="FFFF0000"/>
      <name val="Tahoma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b/>
      <sz val="10"/>
      <color theme="0"/>
      <name val="Tahoma"/>
      <family val="2"/>
    </font>
    <font>
      <sz val="10"/>
      <color rgb="FF9C0006"/>
      <name val="Tahoma"/>
      <family val="2"/>
    </font>
    <font>
      <sz val="10"/>
      <color rgb="FF9C6500"/>
      <name val="Tahoma"/>
      <family val="2"/>
    </font>
    <font>
      <sz val="10"/>
      <color theme="3" tint="-0.249977111117893"/>
      <name val="Tahoma"/>
      <family val="2"/>
    </font>
    <font>
      <b/>
      <sz val="10"/>
      <color rgb="FF9C0006"/>
      <name val="Tahoma"/>
      <family val="2"/>
    </font>
    <font>
      <b/>
      <sz val="10"/>
      <color rgb="FF9C6500"/>
      <name val="Tahoma"/>
      <family val="2"/>
    </font>
    <font>
      <b/>
      <sz val="10"/>
      <color theme="3" tint="-0.249977111117893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Tahoma"/>
      <family val="2"/>
    </font>
    <font>
      <b/>
      <sz val="20"/>
      <name val="Tahoma"/>
      <family val="2"/>
    </font>
    <font>
      <b/>
      <sz val="10"/>
      <color theme="0" tint="-0.34998626667073579"/>
      <name val="Tahoma"/>
      <family val="2"/>
    </font>
    <font>
      <sz val="10"/>
      <color theme="0" tint="-0.34998626667073579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hair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Dashed">
        <color indexed="64"/>
      </bottom>
      <diagonal/>
    </border>
    <border>
      <left/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Dashed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" fontId="3" fillId="2" borderId="4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0" fontId="3" fillId="0" borderId="0" xfId="0" applyFont="1" applyFill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0" xfId="3" applyFont="1"/>
    <xf numFmtId="0" fontId="2" fillId="0" borderId="0" xfId="3" applyFont="1"/>
    <xf numFmtId="0" fontId="3" fillId="0" borderId="0" xfId="3" applyFont="1"/>
    <xf numFmtId="0" fontId="2" fillId="0" borderId="0" xfId="3" applyFont="1" applyAlignment="1"/>
    <xf numFmtId="14" fontId="3" fillId="0" borderId="5" xfId="3" applyNumberFormat="1" applyFont="1" applyBorder="1" applyAlignment="1">
      <alignment horizontal="center"/>
    </xf>
    <xf numFmtId="0" fontId="2" fillId="2" borderId="6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2" fillId="3" borderId="8" xfId="3" applyFont="1" applyFill="1" applyBorder="1" applyAlignment="1">
      <alignment horizontal="center"/>
    </xf>
    <xf numFmtId="0" fontId="2" fillId="2" borderId="9" xfId="3" applyFont="1" applyFill="1" applyBorder="1" applyAlignment="1">
      <alignment horizontal="center"/>
    </xf>
    <xf numFmtId="10" fontId="2" fillId="2" borderId="10" xfId="3" applyNumberFormat="1" applyFont="1" applyFill="1" applyBorder="1" applyAlignment="1">
      <alignment horizontal="center"/>
    </xf>
    <xf numFmtId="0" fontId="2" fillId="3" borderId="11" xfId="3" applyFont="1" applyFill="1" applyBorder="1" applyAlignment="1">
      <alignment horizontal="center"/>
    </xf>
    <xf numFmtId="0" fontId="2" fillId="2" borderId="12" xfId="3" applyFont="1" applyFill="1" applyBorder="1" applyAlignment="1">
      <alignment horizontal="center"/>
    </xf>
    <xf numFmtId="10" fontId="2" fillId="2" borderId="13" xfId="3" applyNumberFormat="1" applyFont="1" applyFill="1" applyBorder="1" applyAlignment="1">
      <alignment horizontal="center"/>
    </xf>
    <xf numFmtId="0" fontId="2" fillId="3" borderId="14" xfId="3" applyFont="1" applyFill="1" applyBorder="1" applyAlignment="1">
      <alignment horizontal="center"/>
    </xf>
    <xf numFmtId="0" fontId="2" fillId="2" borderId="15" xfId="3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0" fontId="2" fillId="3" borderId="17" xfId="3" applyFont="1" applyFill="1" applyBorder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2" fillId="0" borderId="0" xfId="0" applyFont="1" applyBorder="1"/>
    <xf numFmtId="1" fontId="3" fillId="0" borderId="18" xfId="0" applyNumberFormat="1" applyFont="1" applyBorder="1" applyAlignment="1">
      <alignment horizontal="center"/>
    </xf>
    <xf numFmtId="14" fontId="3" fillId="0" borderId="19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20" xfId="0" applyFont="1" applyBorder="1"/>
    <xf numFmtId="1" fontId="3" fillId="0" borderId="25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" fontId="3" fillId="2" borderId="25" xfId="0" applyNumberFormat="1" applyFont="1" applyFill="1" applyBorder="1" applyAlignment="1">
      <alignment horizontal="center"/>
    </xf>
    <xf numFmtId="1" fontId="3" fillId="2" borderId="13" xfId="0" applyNumberFormat="1" applyFont="1" applyFill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0" fontId="3" fillId="0" borderId="7" xfId="3" applyFont="1" applyBorder="1" applyAlignment="1">
      <alignment horizontal="center"/>
    </xf>
    <xf numFmtId="0" fontId="10" fillId="4" borderId="0" xfId="0" applyFont="1" applyFill="1" applyBorder="1" applyAlignment="1">
      <alignment horizontal="left" vertical="center"/>
    </xf>
    <xf numFmtId="0" fontId="2" fillId="4" borderId="0" xfId="0" applyFont="1" applyFill="1"/>
    <xf numFmtId="14" fontId="3" fillId="0" borderId="5" xfId="0" applyNumberFormat="1" applyFont="1" applyBorder="1" applyAlignment="1">
      <alignment horizontal="center" vertical="center" wrapText="1"/>
    </xf>
    <xf numFmtId="20" fontId="2" fillId="0" borderId="24" xfId="0" applyNumberFormat="1" applyFont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20" fontId="2" fillId="0" borderId="12" xfId="0" applyNumberFormat="1" applyFont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14" fontId="3" fillId="0" borderId="7" xfId="0" applyNumberFormat="1" applyFont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/>
    </xf>
    <xf numFmtId="20" fontId="2" fillId="0" borderId="27" xfId="0" applyNumberFormat="1" applyFont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0" fontId="3" fillId="0" borderId="15" xfId="0" applyNumberFormat="1" applyFont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20" fontId="3" fillId="5" borderId="6" xfId="0" applyNumberFormat="1" applyFont="1" applyFill="1" applyBorder="1" applyAlignment="1">
      <alignment horizontal="center" vertical="center"/>
    </xf>
    <xf numFmtId="1" fontId="3" fillId="5" borderId="5" xfId="0" applyNumberFormat="1" applyFont="1" applyFill="1" applyBorder="1" applyAlignment="1">
      <alignment horizontal="center" vertical="center"/>
    </xf>
    <xf numFmtId="1" fontId="3" fillId="5" borderId="7" xfId="0" applyNumberFormat="1" applyFont="1" applyFill="1" applyBorder="1" applyAlignment="1">
      <alignment horizontal="center" vertical="center"/>
    </xf>
    <xf numFmtId="0" fontId="2" fillId="4" borderId="0" xfId="0" applyFont="1" applyFill="1" applyBorder="1"/>
    <xf numFmtId="0" fontId="10" fillId="4" borderId="0" xfId="0" applyFont="1" applyFill="1" applyBorder="1" applyAlignment="1">
      <alignment vertical="center"/>
    </xf>
    <xf numFmtId="166" fontId="2" fillId="0" borderId="0" xfId="0" applyNumberFormat="1" applyFont="1" applyFill="1" applyBorder="1" applyAlignment="1">
      <alignment horizontal="center" vertical="center"/>
    </xf>
    <xf numFmtId="20" fontId="3" fillId="0" borderId="27" xfId="0" applyNumberFormat="1" applyFont="1" applyBorder="1" applyAlignment="1">
      <alignment horizontal="center" vertical="center"/>
    </xf>
    <xf numFmtId="14" fontId="2" fillId="0" borderId="0" xfId="0" applyNumberFormat="1" applyFont="1"/>
    <xf numFmtId="0" fontId="3" fillId="6" borderId="6" xfId="3" applyFont="1" applyFill="1" applyBorder="1" applyAlignment="1">
      <alignment horizontal="center"/>
    </xf>
    <xf numFmtId="0" fontId="3" fillId="6" borderId="26" xfId="3" applyFont="1" applyFill="1" applyBorder="1" applyAlignment="1">
      <alignment horizontal="center"/>
    </xf>
    <xf numFmtId="0" fontId="3" fillId="6" borderId="8" xfId="3" applyFont="1" applyFill="1" applyBorder="1" applyAlignment="1">
      <alignment horizontal="center"/>
    </xf>
    <xf numFmtId="0" fontId="3" fillId="6" borderId="7" xfId="3" applyFont="1" applyFill="1" applyBorder="1" applyAlignment="1">
      <alignment horizontal="center"/>
    </xf>
    <xf numFmtId="0" fontId="2" fillId="4" borderId="9" xfId="3" applyFont="1" applyFill="1" applyBorder="1" applyAlignment="1">
      <alignment horizontal="center"/>
    </xf>
    <xf numFmtId="0" fontId="2" fillId="4" borderId="28" xfId="3" applyFont="1" applyFill="1" applyBorder="1" applyAlignment="1">
      <alignment horizontal="center"/>
    </xf>
    <xf numFmtId="10" fontId="2" fillId="4" borderId="11" xfId="3" applyNumberFormat="1" applyFont="1" applyFill="1" applyBorder="1" applyAlignment="1">
      <alignment horizontal="center"/>
    </xf>
    <xf numFmtId="10" fontId="2" fillId="4" borderId="10" xfId="3" applyNumberFormat="1" applyFont="1" applyFill="1" applyBorder="1" applyAlignment="1">
      <alignment horizontal="center"/>
    </xf>
    <xf numFmtId="0" fontId="2" fillId="4" borderId="12" xfId="3" applyFont="1" applyFill="1" applyBorder="1" applyAlignment="1">
      <alignment horizontal="center"/>
    </xf>
    <xf numFmtId="0" fontId="2" fillId="4" borderId="29" xfId="3" applyFont="1" applyFill="1" applyBorder="1" applyAlignment="1">
      <alignment horizontal="center"/>
    </xf>
    <xf numFmtId="10" fontId="2" fillId="4" borderId="14" xfId="3" applyNumberFormat="1" applyFont="1" applyFill="1" applyBorder="1" applyAlignment="1">
      <alignment horizontal="center"/>
    </xf>
    <xf numFmtId="10" fontId="2" fillId="4" borderId="13" xfId="3" applyNumberFormat="1" applyFont="1" applyFill="1" applyBorder="1" applyAlignment="1">
      <alignment horizontal="center"/>
    </xf>
    <xf numFmtId="0" fontId="2" fillId="4" borderId="15" xfId="3" applyFont="1" applyFill="1" applyBorder="1" applyAlignment="1">
      <alignment horizontal="center"/>
    </xf>
    <xf numFmtId="0" fontId="2" fillId="4" borderId="30" xfId="3" applyFont="1" applyFill="1" applyBorder="1" applyAlignment="1">
      <alignment horizontal="center"/>
    </xf>
    <xf numFmtId="10" fontId="2" fillId="4" borderId="17" xfId="3" applyNumberFormat="1" applyFont="1" applyFill="1" applyBorder="1" applyAlignment="1">
      <alignment horizontal="center"/>
    </xf>
    <xf numFmtId="10" fontId="2" fillId="4" borderId="16" xfId="3" applyNumberFormat="1" applyFont="1" applyFill="1" applyBorder="1" applyAlignment="1">
      <alignment horizontal="center"/>
    </xf>
    <xf numFmtId="165" fontId="2" fillId="4" borderId="2" xfId="3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center" vertical="center"/>
    </xf>
    <xf numFmtId="165" fontId="2" fillId="4" borderId="18" xfId="1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 vertical="center"/>
    </xf>
    <xf numFmtId="0" fontId="3" fillId="7" borderId="6" xfId="3" applyFont="1" applyFill="1" applyBorder="1" applyAlignment="1">
      <alignment horizontal="center"/>
    </xf>
    <xf numFmtId="10" fontId="3" fillId="7" borderId="5" xfId="3" applyNumberFormat="1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left" vertical="center"/>
    </xf>
    <xf numFmtId="0" fontId="10" fillId="4" borderId="31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20" fontId="11" fillId="0" borderId="0" xfId="0" applyNumberFormat="1" applyFont="1" applyBorder="1"/>
    <xf numFmtId="0" fontId="11" fillId="0" borderId="0" xfId="0" applyFont="1" applyBorder="1"/>
    <xf numFmtId="0" fontId="11" fillId="0" borderId="31" xfId="0" applyFont="1" applyBorder="1"/>
    <xf numFmtId="20" fontId="2" fillId="0" borderId="0" xfId="0" applyNumberFormat="1" applyFont="1" applyBorder="1"/>
    <xf numFmtId="0" fontId="2" fillId="0" borderId="31" xfId="0" applyFont="1" applyBorder="1"/>
    <xf numFmtId="0" fontId="2" fillId="0" borderId="27" xfId="0" applyFont="1" applyBorder="1"/>
    <xf numFmtId="0" fontId="10" fillId="4" borderId="31" xfId="0" applyFont="1" applyFill="1" applyBorder="1" applyAlignment="1">
      <alignment vertical="center"/>
    </xf>
    <xf numFmtId="14" fontId="2" fillId="0" borderId="27" xfId="0" applyNumberFormat="1" applyFont="1" applyBorder="1"/>
    <xf numFmtId="14" fontId="2" fillId="0" borderId="22" xfId="0" applyNumberFormat="1" applyFont="1" applyBorder="1"/>
    <xf numFmtId="0" fontId="2" fillId="0" borderId="32" xfId="0" applyFont="1" applyBorder="1"/>
    <xf numFmtId="0" fontId="2" fillId="0" borderId="23" xfId="0" applyFont="1" applyBorder="1"/>
    <xf numFmtId="20" fontId="2" fillId="0" borderId="33" xfId="0" applyNumberFormat="1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vertical="center"/>
    </xf>
    <xf numFmtId="1" fontId="2" fillId="0" borderId="35" xfId="0" applyNumberFormat="1" applyFont="1" applyFill="1" applyBorder="1" applyAlignment="1">
      <alignment horizontal="center" vertical="center"/>
    </xf>
    <xf numFmtId="165" fontId="11" fillId="0" borderId="0" xfId="3" applyNumberFormat="1" applyFont="1"/>
    <xf numFmtId="0" fontId="11" fillId="0" borderId="0" xfId="3" applyFont="1"/>
    <xf numFmtId="0" fontId="8" fillId="0" borderId="0" xfId="0" applyFont="1"/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14" fontId="2" fillId="0" borderId="40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14" fontId="2" fillId="0" borderId="42" xfId="0" applyNumberFormat="1" applyFont="1" applyBorder="1" applyAlignment="1">
      <alignment horizontal="center"/>
    </xf>
    <xf numFmtId="0" fontId="2" fillId="0" borderId="44" xfId="0" applyFont="1" applyBorder="1"/>
    <xf numFmtId="0" fontId="2" fillId="0" borderId="45" xfId="0" applyFont="1" applyBorder="1"/>
    <xf numFmtId="0" fontId="2" fillId="0" borderId="39" xfId="0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6" xfId="0" applyFont="1" applyBorder="1"/>
    <xf numFmtId="0" fontId="2" fillId="0" borderId="42" xfId="0" applyFont="1" applyBorder="1"/>
    <xf numFmtId="0" fontId="2" fillId="0" borderId="43" xfId="0" applyFont="1" applyBorder="1"/>
    <xf numFmtId="0" fontId="3" fillId="0" borderId="5" xfId="3" applyFont="1" applyBorder="1" applyAlignment="1">
      <alignment horizontal="center"/>
    </xf>
    <xf numFmtId="0" fontId="2" fillId="0" borderId="47" xfId="3" applyFont="1" applyBorder="1" applyAlignment="1">
      <alignment horizontal="center"/>
    </xf>
    <xf numFmtId="0" fontId="2" fillId="0" borderId="1" xfId="3" applyFont="1" applyBorder="1" applyAlignment="1">
      <alignment horizontal="center"/>
    </xf>
    <xf numFmtId="0" fontId="2" fillId="0" borderId="48" xfId="3" applyFont="1" applyBorder="1" applyAlignment="1">
      <alignment horizontal="center"/>
    </xf>
    <xf numFmtId="0" fontId="2" fillId="0" borderId="49" xfId="3" applyFont="1" applyBorder="1" applyAlignment="1">
      <alignment horizontal="center"/>
    </xf>
    <xf numFmtId="0" fontId="2" fillId="0" borderId="50" xfId="3" applyFont="1" applyBorder="1" applyAlignment="1">
      <alignment horizontal="center"/>
    </xf>
    <xf numFmtId="0" fontId="2" fillId="0" borderId="19" xfId="3" applyFont="1" applyBorder="1" applyAlignment="1">
      <alignment horizontal="center"/>
    </xf>
    <xf numFmtId="0" fontId="12" fillId="0" borderId="0" xfId="3" applyFont="1"/>
    <xf numFmtId="0" fontId="2" fillId="0" borderId="18" xfId="0" applyFont="1" applyFill="1" applyBorder="1" applyAlignment="1">
      <alignment horizontal="center"/>
    </xf>
    <xf numFmtId="0" fontId="5" fillId="0" borderId="0" xfId="0" applyFont="1"/>
    <xf numFmtId="1" fontId="3" fillId="0" borderId="18" xfId="0" applyNumberFormat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0" fontId="3" fillId="0" borderId="27" xfId="0" applyFont="1" applyBorder="1" applyAlignment="1"/>
    <xf numFmtId="0" fontId="3" fillId="0" borderId="0" xfId="0" applyFont="1" applyBorder="1" applyAlignment="1"/>
    <xf numFmtId="1" fontId="3" fillId="0" borderId="3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" fontId="3" fillId="0" borderId="13" xfId="0" applyNumberFormat="1" applyFont="1" applyFill="1" applyBorder="1" applyAlignment="1">
      <alignment horizontal="center"/>
    </xf>
    <xf numFmtId="1" fontId="3" fillId="0" borderId="16" xfId="0" applyNumberFormat="1" applyFont="1" applyFill="1" applyBorder="1" applyAlignment="1">
      <alignment horizontal="center"/>
    </xf>
    <xf numFmtId="0" fontId="3" fillId="0" borderId="51" xfId="0" applyFont="1" applyBorder="1" applyAlignment="1">
      <alignment horizontal="center"/>
    </xf>
    <xf numFmtId="14" fontId="3" fillId="0" borderId="52" xfId="0" applyNumberFormat="1" applyFont="1" applyBorder="1" applyAlignment="1">
      <alignment horizontal="center" wrapText="1"/>
    </xf>
    <xf numFmtId="1" fontId="3" fillId="0" borderId="24" xfId="0" applyNumberFormat="1" applyFont="1" applyFill="1" applyBorder="1" applyAlignment="1">
      <alignment horizontal="center"/>
    </xf>
    <xf numFmtId="1" fontId="3" fillId="0" borderId="12" xfId="0" applyNumberFormat="1" applyFont="1" applyFill="1" applyBorder="1" applyAlignment="1">
      <alignment horizontal="center"/>
    </xf>
    <xf numFmtId="1" fontId="3" fillId="0" borderId="15" xfId="0" applyNumberFormat="1" applyFont="1" applyFill="1" applyBorder="1" applyAlignment="1">
      <alignment horizontal="center"/>
    </xf>
    <xf numFmtId="0" fontId="3" fillId="2" borderId="53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2" fillId="0" borderId="56" xfId="0" applyFont="1" applyBorder="1"/>
    <xf numFmtId="0" fontId="3" fillId="0" borderId="56" xfId="0" applyFont="1" applyBorder="1"/>
    <xf numFmtId="0" fontId="3" fillId="0" borderId="27" xfId="0" applyFont="1" applyFill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3" fillId="0" borderId="22" xfId="0" applyFont="1" applyFill="1" applyBorder="1"/>
    <xf numFmtId="0" fontId="2" fillId="0" borderId="32" xfId="0" applyFont="1" applyBorder="1" applyAlignment="1"/>
    <xf numFmtId="0" fontId="0" fillId="0" borderId="0" xfId="0" applyBorder="1"/>
    <xf numFmtId="0" fontId="2" fillId="0" borderId="21" xfId="0" applyFont="1" applyBorder="1"/>
    <xf numFmtId="10" fontId="2" fillId="0" borderId="57" xfId="3" applyNumberFormat="1" applyFont="1" applyBorder="1" applyAlignment="1">
      <alignment horizontal="center"/>
    </xf>
    <xf numFmtId="10" fontId="2" fillId="0" borderId="58" xfId="3" applyNumberFormat="1" applyFont="1" applyBorder="1" applyAlignment="1">
      <alignment horizontal="center"/>
    </xf>
    <xf numFmtId="10" fontId="2" fillId="0" borderId="59" xfId="3" applyNumberFormat="1" applyFont="1" applyBorder="1" applyAlignment="1">
      <alignment horizontal="center"/>
    </xf>
    <xf numFmtId="0" fontId="13" fillId="0" borderId="0" xfId="0" applyFont="1"/>
    <xf numFmtId="0" fontId="14" fillId="0" borderId="0" xfId="2" applyFont="1" applyAlignment="1" applyProtection="1"/>
    <xf numFmtId="0" fontId="11" fillId="0" borderId="0" xfId="0" applyFont="1" applyBorder="1" applyAlignment="1">
      <alignment wrapText="1"/>
    </xf>
    <xf numFmtId="0" fontId="2" fillId="0" borderId="46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" fontId="2" fillId="4" borderId="9" xfId="3" applyNumberFormat="1" applyFont="1" applyFill="1" applyBorder="1" applyAlignment="1">
      <alignment horizontal="center"/>
    </xf>
    <xf numFmtId="0" fontId="11" fillId="0" borderId="31" xfId="0" applyFont="1" applyBorder="1" applyAlignment="1">
      <alignment wrapText="1"/>
    </xf>
    <xf numFmtId="1" fontId="11" fillId="0" borderId="0" xfId="0" applyNumberFormat="1" applyFont="1" applyBorder="1"/>
    <xf numFmtId="166" fontId="11" fillId="0" borderId="0" xfId="0" applyNumberFormat="1" applyFont="1" applyBorder="1"/>
    <xf numFmtId="166" fontId="11" fillId="0" borderId="31" xfId="0" applyNumberFormat="1" applyFont="1" applyBorder="1"/>
    <xf numFmtId="1" fontId="3" fillId="2" borderId="24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1" fontId="3" fillId="2" borderId="15" xfId="0" applyNumberFormat="1" applyFont="1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1" fontId="3" fillId="0" borderId="33" xfId="0" applyNumberFormat="1" applyFont="1" applyFill="1" applyBorder="1" applyAlignment="1">
      <alignment horizontal="center"/>
    </xf>
    <xf numFmtId="1" fontId="3" fillId="0" borderId="34" xfId="0" applyNumberFormat="1" applyFont="1" applyFill="1" applyBorder="1" applyAlignment="1">
      <alignment horizontal="center"/>
    </xf>
    <xf numFmtId="1" fontId="3" fillId="0" borderId="35" xfId="0" applyNumberFormat="1" applyFont="1" applyFill="1" applyBorder="1" applyAlignment="1">
      <alignment horizontal="center"/>
    </xf>
    <xf numFmtId="1" fontId="3" fillId="0" borderId="9" xfId="0" applyNumberFormat="1" applyFont="1" applyFill="1" applyBorder="1" applyAlignment="1">
      <alignment horizontal="center"/>
    </xf>
    <xf numFmtId="1" fontId="3" fillId="0" borderId="10" xfId="0" applyNumberFormat="1" applyFont="1" applyFill="1" applyBorder="1" applyAlignment="1">
      <alignment horizontal="center"/>
    </xf>
    <xf numFmtId="0" fontId="2" fillId="0" borderId="6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/>
    </xf>
    <xf numFmtId="0" fontId="18" fillId="10" borderId="2" xfId="0" applyFont="1" applyFill="1" applyBorder="1" applyAlignment="1">
      <alignment horizontal="center"/>
    </xf>
    <xf numFmtId="0" fontId="16" fillId="8" borderId="54" xfId="0" applyFont="1" applyFill="1" applyBorder="1" applyAlignment="1">
      <alignment horizontal="center"/>
    </xf>
    <xf numFmtId="0" fontId="17" fillId="9" borderId="54" xfId="0" applyFont="1" applyFill="1" applyBorder="1" applyAlignment="1">
      <alignment horizontal="center"/>
    </xf>
    <xf numFmtId="0" fontId="18" fillId="10" borderId="55" xfId="0" applyFont="1" applyFill="1" applyBorder="1" applyAlignment="1">
      <alignment horizontal="center"/>
    </xf>
    <xf numFmtId="1" fontId="20" fillId="9" borderId="12" xfId="0" applyNumberFormat="1" applyFont="1" applyFill="1" applyBorder="1" applyAlignment="1">
      <alignment horizontal="center"/>
    </xf>
    <xf numFmtId="1" fontId="21" fillId="10" borderId="15" xfId="0" applyNumberFormat="1" applyFont="1" applyFill="1" applyBorder="1" applyAlignment="1">
      <alignment horizontal="center"/>
    </xf>
    <xf numFmtId="1" fontId="19" fillId="8" borderId="24" xfId="0" applyNumberFormat="1" applyFont="1" applyFill="1" applyBorder="1" applyAlignment="1">
      <alignment horizontal="center"/>
    </xf>
    <xf numFmtId="1" fontId="19" fillId="8" borderId="4" xfId="0" applyNumberFormat="1" applyFont="1" applyFill="1" applyBorder="1" applyAlignment="1">
      <alignment horizontal="center"/>
    </xf>
    <xf numFmtId="1" fontId="20" fillId="9" borderId="4" xfId="0" applyNumberFormat="1" applyFont="1" applyFill="1" applyBorder="1" applyAlignment="1">
      <alignment horizontal="center"/>
    </xf>
    <xf numFmtId="1" fontId="21" fillId="10" borderId="2" xfId="0" applyNumberFormat="1" applyFont="1" applyFill="1" applyBorder="1" applyAlignment="1">
      <alignment horizontal="center"/>
    </xf>
    <xf numFmtId="1" fontId="19" fillId="8" borderId="25" xfId="0" applyNumberFormat="1" applyFont="1" applyFill="1" applyBorder="1" applyAlignment="1">
      <alignment horizontal="center"/>
    </xf>
    <xf numFmtId="1" fontId="20" fillId="9" borderId="13" xfId="0" applyNumberFormat="1" applyFont="1" applyFill="1" applyBorder="1" applyAlignment="1">
      <alignment horizontal="center"/>
    </xf>
    <xf numFmtId="1" fontId="21" fillId="10" borderId="16" xfId="0" applyNumberFormat="1" applyFont="1" applyFill="1" applyBorder="1" applyAlignment="1">
      <alignment horizontal="center"/>
    </xf>
    <xf numFmtId="1" fontId="3" fillId="0" borderId="62" xfId="0" applyNumberFormat="1" applyFont="1" applyFill="1" applyBorder="1" applyAlignment="1">
      <alignment horizontal="center"/>
    </xf>
    <xf numFmtId="1" fontId="3" fillId="0" borderId="63" xfId="0" applyNumberFormat="1" applyFont="1" applyFill="1" applyBorder="1" applyAlignment="1">
      <alignment horizontal="center"/>
    </xf>
    <xf numFmtId="1" fontId="3" fillId="0" borderId="64" xfId="0" applyNumberFormat="1" applyFont="1" applyFill="1" applyBorder="1" applyAlignment="1">
      <alignment horizontal="center"/>
    </xf>
    <xf numFmtId="1" fontId="3" fillId="0" borderId="29" xfId="0" applyNumberFormat="1" applyFont="1" applyFill="1" applyBorder="1" applyAlignment="1">
      <alignment horizontal="center"/>
    </xf>
    <xf numFmtId="1" fontId="3" fillId="0" borderId="65" xfId="0" applyNumberFormat="1" applyFont="1" applyFill="1" applyBorder="1" applyAlignment="1">
      <alignment horizontal="center"/>
    </xf>
    <xf numFmtId="1" fontId="3" fillId="0" borderId="66" xfId="0" applyNumberFormat="1" applyFont="1" applyFill="1" applyBorder="1" applyAlignment="1">
      <alignment horizontal="center"/>
    </xf>
    <xf numFmtId="1" fontId="3" fillId="0" borderId="67" xfId="0" applyNumberFormat="1" applyFont="1" applyFill="1" applyBorder="1" applyAlignment="1">
      <alignment horizontal="center"/>
    </xf>
    <xf numFmtId="1" fontId="3" fillId="0" borderId="68" xfId="0" applyNumberFormat="1" applyFont="1" applyFill="1" applyBorder="1" applyAlignment="1">
      <alignment horizontal="center"/>
    </xf>
    <xf numFmtId="1" fontId="3" fillId="0" borderId="69" xfId="0" applyNumberFormat="1" applyFont="1" applyFill="1" applyBorder="1" applyAlignment="1">
      <alignment horizontal="center"/>
    </xf>
    <xf numFmtId="1" fontId="3" fillId="0" borderId="7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3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2" fillId="0" borderId="0" xfId="3" applyFont="1" applyAlignment="1"/>
    <xf numFmtId="0" fontId="2" fillId="0" borderId="0" xfId="3" applyFont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32" xfId="0" applyFont="1" applyBorder="1" applyAlignment="1">
      <alignment horizontal="right"/>
    </xf>
    <xf numFmtId="0" fontId="3" fillId="7" borderId="20" xfId="0" applyFont="1" applyFill="1" applyBorder="1"/>
    <xf numFmtId="0" fontId="2" fillId="7" borderId="56" xfId="0" applyFont="1" applyFill="1" applyBorder="1"/>
    <xf numFmtId="0" fontId="2" fillId="7" borderId="21" xfId="0" applyFont="1" applyFill="1" applyBorder="1"/>
    <xf numFmtId="0" fontId="15" fillId="4" borderId="0" xfId="0" applyFont="1" applyFill="1" applyBorder="1" applyAlignment="1">
      <alignment horizontal="left" vertical="center"/>
    </xf>
    <xf numFmtId="0" fontId="2" fillId="0" borderId="27" xfId="3" applyFont="1" applyFill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10" fontId="2" fillId="0" borderId="0" xfId="3" applyNumberFormat="1" applyFont="1" applyFill="1" applyBorder="1" applyAlignment="1">
      <alignment horizontal="center"/>
    </xf>
    <xf numFmtId="0" fontId="3" fillId="0" borderId="27" xfId="3" applyFont="1" applyFill="1" applyBorder="1" applyAlignment="1">
      <alignment horizontal="left"/>
    </xf>
    <xf numFmtId="0" fontId="2" fillId="0" borderId="25" xfId="0" applyFont="1" applyFill="1" applyBorder="1" applyAlignment="1">
      <alignment horizontal="center"/>
    </xf>
    <xf numFmtId="1" fontId="3" fillId="0" borderId="74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1" fontId="3" fillId="0" borderId="75" xfId="0" applyNumberFormat="1" applyFont="1" applyFill="1" applyBorder="1" applyAlignment="1">
      <alignment horizontal="center"/>
    </xf>
    <xf numFmtId="1" fontId="11" fillId="0" borderId="0" xfId="3" applyNumberFormat="1" applyFont="1"/>
    <xf numFmtId="0" fontId="3" fillId="0" borderId="76" xfId="3" applyFont="1" applyBorder="1" applyAlignment="1">
      <alignment horizontal="center"/>
    </xf>
    <xf numFmtId="0" fontId="2" fillId="0" borderId="77" xfId="3" applyFont="1" applyBorder="1" applyAlignment="1">
      <alignment horizontal="center"/>
    </xf>
    <xf numFmtId="0" fontId="2" fillId="0" borderId="78" xfId="3" applyFont="1" applyBorder="1" applyAlignment="1">
      <alignment horizontal="center"/>
    </xf>
    <xf numFmtId="0" fontId="2" fillId="0" borderId="79" xfId="3" applyFont="1" applyBorder="1" applyAlignment="1">
      <alignment horizontal="center"/>
    </xf>
    <xf numFmtId="10" fontId="2" fillId="0" borderId="77" xfId="3" applyNumberFormat="1" applyFont="1" applyBorder="1" applyAlignment="1">
      <alignment horizontal="center"/>
    </xf>
    <xf numFmtId="10" fontId="2" fillId="0" borderId="78" xfId="3" applyNumberFormat="1" applyFont="1" applyBorder="1" applyAlignment="1">
      <alignment horizontal="center"/>
    </xf>
    <xf numFmtId="10" fontId="2" fillId="0" borderId="79" xfId="3" applyNumberFormat="1" applyFont="1" applyBorder="1" applyAlignment="1">
      <alignment horizontal="center"/>
    </xf>
    <xf numFmtId="0" fontId="2" fillId="0" borderId="57" xfId="3" applyFont="1" applyBorder="1" applyAlignment="1">
      <alignment horizontal="center"/>
    </xf>
    <xf numFmtId="0" fontId="2" fillId="0" borderId="58" xfId="3" applyFont="1" applyBorder="1" applyAlignment="1">
      <alignment horizontal="center"/>
    </xf>
    <xf numFmtId="0" fontId="2" fillId="0" borderId="59" xfId="3" applyFont="1" applyBorder="1" applyAlignment="1">
      <alignment horizontal="center"/>
    </xf>
    <xf numFmtId="0" fontId="3" fillId="0" borderId="77" xfId="0" applyFont="1" applyBorder="1" applyAlignment="1">
      <alignment horizontal="center"/>
    </xf>
    <xf numFmtId="14" fontId="3" fillId="0" borderId="79" xfId="0" applyNumberFormat="1" applyFont="1" applyBorder="1" applyAlignment="1">
      <alignment horizontal="center" wrapText="1"/>
    </xf>
    <xf numFmtId="0" fontId="3" fillId="0" borderId="57" xfId="0" applyFont="1" applyBorder="1" applyAlignment="1">
      <alignment horizontal="center"/>
    </xf>
    <xf numFmtId="14" fontId="3" fillId="0" borderId="59" xfId="0" applyNumberFormat="1" applyFont="1" applyBorder="1" applyAlignment="1">
      <alignment horizontal="center" wrapText="1"/>
    </xf>
    <xf numFmtId="1" fontId="3" fillId="2" borderId="82" xfId="0" applyNumberFormat="1" applyFont="1" applyFill="1" applyBorder="1" applyAlignment="1">
      <alignment horizontal="center"/>
    </xf>
    <xf numFmtId="1" fontId="3" fillId="2" borderId="68" xfId="0" applyNumberFormat="1" applyFont="1" applyFill="1" applyBorder="1" applyAlignment="1">
      <alignment horizontal="center"/>
    </xf>
    <xf numFmtId="1" fontId="3" fillId="2" borderId="75" xfId="0" applyNumberFormat="1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2" fillId="0" borderId="82" xfId="0" applyFont="1" applyFill="1" applyBorder="1" applyAlignment="1">
      <alignment horizontal="center"/>
    </xf>
    <xf numFmtId="0" fontId="2" fillId="0" borderId="68" xfId="0" applyFont="1" applyFill="1" applyBorder="1" applyAlignment="1">
      <alignment horizontal="center"/>
    </xf>
    <xf numFmtId="0" fontId="2" fillId="0" borderId="75" xfId="0" applyFont="1" applyFill="1" applyBorder="1" applyAlignment="1">
      <alignment horizontal="center"/>
    </xf>
    <xf numFmtId="0" fontId="3" fillId="2" borderId="82" xfId="0" applyFont="1" applyFill="1" applyBorder="1" applyAlignment="1">
      <alignment horizontal="center"/>
    </xf>
    <xf numFmtId="0" fontId="3" fillId="2" borderId="68" xfId="0" applyFont="1" applyFill="1" applyBorder="1" applyAlignment="1">
      <alignment horizontal="center"/>
    </xf>
    <xf numFmtId="0" fontId="3" fillId="2" borderId="75" xfId="0" applyFont="1" applyFill="1" applyBorder="1" applyAlignment="1">
      <alignment horizontal="center"/>
    </xf>
    <xf numFmtId="0" fontId="3" fillId="0" borderId="80" xfId="0" applyFont="1" applyBorder="1" applyAlignment="1">
      <alignment horizontal="center"/>
    </xf>
    <xf numFmtId="0" fontId="3" fillId="0" borderId="81" xfId="0" applyFont="1" applyBorder="1" applyAlignment="1">
      <alignment horizontal="center" wrapText="1"/>
    </xf>
    <xf numFmtId="20" fontId="2" fillId="0" borderId="83" xfId="0" applyNumberFormat="1" applyFont="1" applyBorder="1" applyAlignment="1">
      <alignment horizontal="center"/>
    </xf>
    <xf numFmtId="20" fontId="2" fillId="0" borderId="14" xfId="0" applyNumberFormat="1" applyFont="1" applyBorder="1" applyAlignment="1">
      <alignment horizontal="center"/>
    </xf>
    <xf numFmtId="20" fontId="2" fillId="0" borderId="17" xfId="0" applyNumberFormat="1" applyFont="1" applyBorder="1" applyAlignment="1">
      <alignment horizontal="center"/>
    </xf>
    <xf numFmtId="0" fontId="3" fillId="2" borderId="8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2" fillId="0" borderId="69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2" fillId="0" borderId="70" xfId="0" applyFont="1" applyFill="1" applyBorder="1" applyAlignment="1">
      <alignment horizontal="center"/>
    </xf>
    <xf numFmtId="0" fontId="2" fillId="0" borderId="74" xfId="0" applyFont="1" applyFill="1" applyBorder="1" applyAlignment="1">
      <alignment horizontal="center"/>
    </xf>
    <xf numFmtId="0" fontId="16" fillId="8" borderId="68" xfId="0" applyFont="1" applyFill="1" applyBorder="1" applyAlignment="1">
      <alignment horizontal="center"/>
    </xf>
    <xf numFmtId="0" fontId="17" fillId="9" borderId="68" xfId="0" applyFont="1" applyFill="1" applyBorder="1" applyAlignment="1">
      <alignment horizontal="center"/>
    </xf>
    <xf numFmtId="0" fontId="18" fillId="10" borderId="75" xfId="0" applyFont="1" applyFill="1" applyBorder="1" applyAlignment="1">
      <alignment horizontal="center"/>
    </xf>
    <xf numFmtId="20" fontId="2" fillId="0" borderId="84" xfId="0" applyNumberFormat="1" applyFont="1" applyBorder="1" applyAlignment="1">
      <alignment horizontal="center"/>
    </xf>
    <xf numFmtId="20" fontId="2" fillId="0" borderId="85" xfId="0" applyNumberFormat="1" applyFont="1" applyBorder="1" applyAlignment="1">
      <alignment horizontal="center"/>
    </xf>
    <xf numFmtId="20" fontId="2" fillId="0" borderId="86" xfId="0" applyNumberFormat="1" applyFont="1" applyBorder="1" applyAlignment="1">
      <alignment horizontal="center"/>
    </xf>
    <xf numFmtId="20" fontId="2" fillId="0" borderId="11" xfId="0" applyNumberFormat="1" applyFont="1" applyBorder="1" applyAlignment="1">
      <alignment horizontal="center"/>
    </xf>
    <xf numFmtId="0" fontId="3" fillId="8" borderId="83" xfId="0" applyFont="1" applyFill="1" applyBorder="1" applyAlignment="1">
      <alignment horizontal="center"/>
    </xf>
    <xf numFmtId="0" fontId="20" fillId="9" borderId="13" xfId="0" applyFont="1" applyFill="1" applyBorder="1" applyAlignment="1">
      <alignment horizontal="center"/>
    </xf>
    <xf numFmtId="0" fontId="21" fillId="10" borderId="16" xfId="0" applyFont="1" applyFill="1" applyBorder="1" applyAlignment="1">
      <alignment horizontal="center"/>
    </xf>
    <xf numFmtId="0" fontId="3" fillId="0" borderId="0" xfId="3" applyFont="1" applyAlignment="1">
      <alignment horizontal="right"/>
    </xf>
    <xf numFmtId="14" fontId="2" fillId="0" borderId="0" xfId="3" applyNumberFormat="1" applyFont="1"/>
    <xf numFmtId="0" fontId="25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4" fillId="7" borderId="20" xfId="0" applyFont="1" applyFill="1" applyBorder="1" applyAlignment="1">
      <alignment horizontal="left" vertical="center"/>
    </xf>
    <xf numFmtId="0" fontId="24" fillId="7" borderId="56" xfId="0" applyFont="1" applyFill="1" applyBorder="1" applyAlignment="1">
      <alignment horizontal="left" vertical="center"/>
    </xf>
    <xf numFmtId="0" fontId="24" fillId="7" borderId="21" xfId="0" applyFont="1" applyFill="1" applyBorder="1" applyAlignment="1">
      <alignment horizontal="left" vertical="center"/>
    </xf>
    <xf numFmtId="0" fontId="24" fillId="7" borderId="27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left" vertical="center"/>
    </xf>
    <xf numFmtId="0" fontId="24" fillId="7" borderId="31" xfId="0" applyFont="1" applyFill="1" applyBorder="1" applyAlignment="1">
      <alignment horizontal="left" vertical="center"/>
    </xf>
    <xf numFmtId="0" fontId="24" fillId="7" borderId="22" xfId="0" applyFont="1" applyFill="1" applyBorder="1" applyAlignment="1">
      <alignment horizontal="left" vertical="center"/>
    </xf>
    <xf numFmtId="0" fontId="24" fillId="7" borderId="32" xfId="0" applyFont="1" applyFill="1" applyBorder="1" applyAlignment="1">
      <alignment horizontal="left" vertical="center"/>
    </xf>
    <xf numFmtId="0" fontId="24" fillId="7" borderId="23" xfId="0" applyFont="1" applyFill="1" applyBorder="1" applyAlignment="1">
      <alignment horizontal="left" vertical="center"/>
    </xf>
    <xf numFmtId="0" fontId="3" fillId="7" borderId="26" xfId="0" applyFont="1" applyFill="1" applyBorder="1" applyAlignment="1">
      <alignment horizontal="left"/>
    </xf>
    <xf numFmtId="0" fontId="3" fillId="7" borderId="72" xfId="0" applyFont="1" applyFill="1" applyBorder="1" applyAlignment="1">
      <alignment horizontal="left"/>
    </xf>
    <xf numFmtId="0" fontId="3" fillId="7" borderId="73" xfId="0" applyFont="1" applyFill="1" applyBorder="1" applyAlignment="1">
      <alignment horizontal="left"/>
    </xf>
    <xf numFmtId="0" fontId="2" fillId="0" borderId="20" xfId="0" applyFont="1" applyBorder="1" applyAlignment="1">
      <alignment horizontal="left" vertical="top" wrapText="1"/>
    </xf>
    <xf numFmtId="0" fontId="2" fillId="0" borderId="56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7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4" fontId="2" fillId="0" borderId="22" xfId="0" applyNumberFormat="1" applyFont="1" applyBorder="1" applyAlignment="1">
      <alignment horizontal="center"/>
    </xf>
    <xf numFmtId="14" fontId="2" fillId="0" borderId="32" xfId="0" applyNumberFormat="1" applyFont="1" applyBorder="1" applyAlignment="1">
      <alignment horizontal="center"/>
    </xf>
    <xf numFmtId="14" fontId="2" fillId="0" borderId="23" xfId="0" applyNumberFormat="1" applyFont="1" applyBorder="1" applyAlignment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32" xfId="0" applyNumberFormat="1" applyFont="1" applyBorder="1" applyAlignment="1">
      <alignment horizontal="center"/>
    </xf>
    <xf numFmtId="1" fontId="2" fillId="0" borderId="23" xfId="0" applyNumberFormat="1" applyFont="1" applyBorder="1" applyAlignment="1">
      <alignment horizontal="center"/>
    </xf>
    <xf numFmtId="0" fontId="22" fillId="7" borderId="26" xfId="0" applyFont="1" applyFill="1" applyBorder="1" applyAlignment="1">
      <alignment horizontal="left" vertical="center" wrapText="1"/>
    </xf>
    <xf numFmtId="0" fontId="22" fillId="7" borderId="72" xfId="0" applyFont="1" applyFill="1" applyBorder="1" applyAlignment="1">
      <alignment horizontal="left" vertical="center" wrapText="1"/>
    </xf>
    <xf numFmtId="0" fontId="22" fillId="7" borderId="73" xfId="0" applyFont="1" applyFill="1" applyBorder="1" applyAlignment="1">
      <alignment horizontal="left" vertical="center" wrapText="1"/>
    </xf>
    <xf numFmtId="0" fontId="2" fillId="0" borderId="20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73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3" fillId="7" borderId="26" xfId="0" applyFont="1" applyFill="1" applyBorder="1" applyAlignment="1">
      <alignment horizontal="center" vertical="center" wrapText="1"/>
    </xf>
    <xf numFmtId="0" fontId="3" fillId="7" borderId="72" xfId="0" applyFont="1" applyFill="1" applyBorder="1" applyAlignment="1">
      <alignment horizontal="center" vertical="center" wrapText="1"/>
    </xf>
    <xf numFmtId="0" fontId="3" fillId="7" borderId="73" xfId="0" applyFont="1" applyFill="1" applyBorder="1" applyAlignment="1">
      <alignment horizontal="center" vertical="center" wrapText="1"/>
    </xf>
    <xf numFmtId="0" fontId="22" fillId="7" borderId="26" xfId="0" applyFont="1" applyFill="1" applyBorder="1" applyAlignment="1">
      <alignment horizontal="center" vertical="center" wrapText="1"/>
    </xf>
    <xf numFmtId="0" fontId="22" fillId="7" borderId="72" xfId="0" applyFont="1" applyFill="1" applyBorder="1" applyAlignment="1">
      <alignment horizontal="center" vertical="center" wrapText="1"/>
    </xf>
    <xf numFmtId="0" fontId="22" fillId="7" borderId="73" xfId="0" applyFont="1" applyFill="1" applyBorder="1" applyAlignment="1">
      <alignment horizontal="center" vertical="center" wrapText="1"/>
    </xf>
    <xf numFmtId="0" fontId="23" fillId="0" borderId="72" xfId="2" applyFont="1" applyBorder="1" applyAlignment="1" applyProtection="1">
      <alignment horizontal="left"/>
    </xf>
    <xf numFmtId="0" fontId="23" fillId="0" borderId="73" xfId="2" applyFont="1" applyBorder="1" applyAlignment="1" applyProtection="1">
      <alignment horizontal="left"/>
    </xf>
    <xf numFmtId="0" fontId="2" fillId="0" borderId="73" xfId="0" applyFont="1" applyBorder="1"/>
    <xf numFmtId="20" fontId="3" fillId="0" borderId="27" xfId="0" applyNumberFormat="1" applyFont="1" applyBorder="1" applyAlignment="1">
      <alignment horizontal="left" vertical="center"/>
    </xf>
    <xf numFmtId="20" fontId="3" fillId="0" borderId="0" xfId="0" applyNumberFormat="1" applyFont="1" applyBorder="1" applyAlignment="1">
      <alignment horizontal="left" vertical="center"/>
    </xf>
    <xf numFmtId="20" fontId="3" fillId="0" borderId="24" xfId="0" applyNumberFormat="1" applyFont="1" applyBorder="1" applyAlignment="1">
      <alignment horizontal="center" vertical="center"/>
    </xf>
    <xf numFmtId="20" fontId="3" fillId="0" borderId="12" xfId="0" applyNumberFormat="1" applyFont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center"/>
    </xf>
    <xf numFmtId="0" fontId="10" fillId="5" borderId="56" xfId="0" applyFont="1" applyFill="1" applyBorder="1" applyAlignment="1">
      <alignment horizontal="left" vertical="center"/>
    </xf>
    <xf numFmtId="0" fontId="10" fillId="5" borderId="21" xfId="0" applyFont="1" applyFill="1" applyBorder="1" applyAlignment="1">
      <alignment horizontal="left" vertical="center"/>
    </xf>
    <xf numFmtId="0" fontId="10" fillId="5" borderId="22" xfId="0" applyFont="1" applyFill="1" applyBorder="1" applyAlignment="1">
      <alignment horizontal="left" vertical="center"/>
    </xf>
    <xf numFmtId="0" fontId="10" fillId="5" borderId="32" xfId="0" applyFont="1" applyFill="1" applyBorder="1" applyAlignment="1">
      <alignment horizontal="left" vertical="center"/>
    </xf>
    <xf numFmtId="0" fontId="10" fillId="5" borderId="23" xfId="0" applyFont="1" applyFill="1" applyBorder="1" applyAlignment="1">
      <alignment horizontal="left" vertical="center"/>
    </xf>
    <xf numFmtId="166" fontId="2" fillId="0" borderId="3" xfId="0" applyNumberFormat="1" applyFont="1" applyFill="1" applyBorder="1" applyAlignment="1">
      <alignment horizontal="center" vertical="center"/>
    </xf>
    <xf numFmtId="166" fontId="2" fillId="0" borderId="4" xfId="0" applyNumberFormat="1" applyFont="1" applyFill="1" applyBorder="1" applyAlignment="1">
      <alignment horizontal="center" vertical="center"/>
    </xf>
    <xf numFmtId="1" fontId="2" fillId="0" borderId="25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164" fontId="2" fillId="0" borderId="3" xfId="4" applyNumberFormat="1" applyFont="1" applyFill="1" applyBorder="1" applyAlignment="1">
      <alignment horizontal="center" vertical="center"/>
    </xf>
    <xf numFmtId="164" fontId="2" fillId="0" borderId="2" xfId="4" applyNumberFormat="1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10" fillId="5" borderId="31" xfId="0" applyFont="1" applyFill="1" applyBorder="1" applyAlignment="1">
      <alignment horizontal="left" vertical="center"/>
    </xf>
    <xf numFmtId="20" fontId="3" fillId="0" borderId="15" xfId="0" applyNumberFormat="1" applyFont="1" applyBorder="1" applyAlignment="1">
      <alignment horizontal="center" vertical="center"/>
    </xf>
    <xf numFmtId="164" fontId="2" fillId="0" borderId="25" xfId="4" applyNumberFormat="1" applyFont="1" applyFill="1" applyBorder="1" applyAlignment="1">
      <alignment horizontal="center" vertical="center"/>
    </xf>
    <xf numFmtId="164" fontId="2" fillId="0" borderId="16" xfId="4" applyNumberFormat="1" applyFont="1" applyFill="1" applyBorder="1" applyAlignment="1">
      <alignment horizontal="center" vertical="center"/>
    </xf>
    <xf numFmtId="20" fontId="3" fillId="0" borderId="22" xfId="0" applyNumberFormat="1" applyFont="1" applyBorder="1" applyAlignment="1">
      <alignment horizontal="left" vertical="center"/>
    </xf>
    <xf numFmtId="20" fontId="3" fillId="0" borderId="32" xfId="0" applyNumberFormat="1" applyFont="1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3" fillId="0" borderId="20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57" xfId="0" applyFont="1" applyBorder="1" applyAlignment="1">
      <alignment horizontal="center" wrapText="1"/>
    </xf>
    <xf numFmtId="0" fontId="3" fillId="0" borderId="59" xfId="0" applyFont="1" applyBorder="1" applyAlignment="1">
      <alignment horizontal="center" wrapText="1"/>
    </xf>
    <xf numFmtId="0" fontId="3" fillId="0" borderId="26" xfId="0" applyFont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3" fillId="0" borderId="73" xfId="0" applyFont="1" applyBorder="1" applyAlignment="1">
      <alignment horizontal="center"/>
    </xf>
    <xf numFmtId="0" fontId="3" fillId="0" borderId="47" xfId="0" applyFont="1" applyBorder="1" applyAlignment="1">
      <alignment horizontal="center" wrapText="1"/>
    </xf>
    <xf numFmtId="0" fontId="3" fillId="0" borderId="50" xfId="0" applyFont="1" applyBorder="1" applyAlignment="1">
      <alignment horizontal="center" wrapText="1"/>
    </xf>
    <xf numFmtId="0" fontId="3" fillId="0" borderId="80" xfId="3" applyFont="1" applyBorder="1" applyAlignment="1">
      <alignment horizontal="center" wrapText="1"/>
    </xf>
    <xf numFmtId="0" fontId="3" fillId="0" borderId="23" xfId="3" applyFont="1" applyBorder="1" applyAlignment="1">
      <alignment horizontal="center" wrapText="1"/>
    </xf>
    <xf numFmtId="0" fontId="3" fillId="0" borderId="22" xfId="3" applyFont="1" applyBorder="1" applyAlignment="1">
      <alignment horizontal="center" wrapText="1"/>
    </xf>
  </cellXfs>
  <cellStyles count="6">
    <cellStyle name="Comma" xfId="1" builtinId="3"/>
    <cellStyle name="Hyperlink" xfId="2" builtinId="8"/>
    <cellStyle name="Normal" xfId="0" builtinId="0"/>
    <cellStyle name="Normal 2" xfId="3"/>
    <cellStyle name="Percent" xfId="4" builtinId="5"/>
    <cellStyle name="Percent 2" xfId="5"/>
  </cellStyles>
  <dxfs count="29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8" tint="0.39994506668294322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2 - Average Flow by Vehicle Type (Tue-Thur)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Summary'!$B$12</c:f>
              <c:strCache>
                <c:ptCount val="1"/>
                <c:pt idx="0">
                  <c:v>Average Car/LGV - Dir AB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Summary'!$B$13:$B$36</c:f>
              <c:numCache>
                <c:formatCode>0</c:formatCode>
                <c:ptCount val="24"/>
                <c:pt idx="0">
                  <c:v>3</c:v>
                </c:pt>
                <c:pt idx="1">
                  <c:v>1.6</c:v>
                </c:pt>
                <c:pt idx="2">
                  <c:v>1.6</c:v>
                </c:pt>
                <c:pt idx="3">
                  <c:v>0.8</c:v>
                </c:pt>
                <c:pt idx="4">
                  <c:v>0.2</c:v>
                </c:pt>
                <c:pt idx="5">
                  <c:v>0.4</c:v>
                </c:pt>
                <c:pt idx="6">
                  <c:v>2.2000000000000002</c:v>
                </c:pt>
                <c:pt idx="7">
                  <c:v>9.6</c:v>
                </c:pt>
                <c:pt idx="8">
                  <c:v>21</c:v>
                </c:pt>
                <c:pt idx="9">
                  <c:v>11.4</c:v>
                </c:pt>
                <c:pt idx="10">
                  <c:v>11</c:v>
                </c:pt>
                <c:pt idx="11">
                  <c:v>8.1999999999999993</c:v>
                </c:pt>
                <c:pt idx="12">
                  <c:v>14.666666666666666</c:v>
                </c:pt>
                <c:pt idx="13">
                  <c:v>13.666666666666666</c:v>
                </c:pt>
                <c:pt idx="14">
                  <c:v>14.833333333333334</c:v>
                </c:pt>
                <c:pt idx="15">
                  <c:v>21.166666666666668</c:v>
                </c:pt>
                <c:pt idx="16">
                  <c:v>21.5</c:v>
                </c:pt>
                <c:pt idx="17">
                  <c:v>20.666666666666668</c:v>
                </c:pt>
                <c:pt idx="18">
                  <c:v>19</c:v>
                </c:pt>
                <c:pt idx="19">
                  <c:v>14.5</c:v>
                </c:pt>
                <c:pt idx="20">
                  <c:v>13.8</c:v>
                </c:pt>
                <c:pt idx="21">
                  <c:v>11</c:v>
                </c:pt>
                <c:pt idx="22">
                  <c:v>10</c:v>
                </c:pt>
                <c:pt idx="23">
                  <c:v>5.8</c:v>
                </c:pt>
              </c:numCache>
            </c:numRef>
          </c:val>
        </c:ser>
        <c:ser>
          <c:idx val="1"/>
          <c:order val="1"/>
          <c:tx>
            <c:strRef>
              <c:f>'ID Summary'!$C$12</c:f>
              <c:strCache>
                <c:ptCount val="1"/>
                <c:pt idx="0">
                  <c:v>Average Car/LGV - Dir BA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Summary'!$C$13:$C$36</c:f>
              <c:numCache>
                <c:formatCode>0</c:formatCode>
                <c:ptCount val="24"/>
                <c:pt idx="0">
                  <c:v>5.2</c:v>
                </c:pt>
                <c:pt idx="1">
                  <c:v>2</c:v>
                </c:pt>
                <c:pt idx="2">
                  <c:v>1.2</c:v>
                </c:pt>
                <c:pt idx="3">
                  <c:v>2</c:v>
                </c:pt>
                <c:pt idx="4">
                  <c:v>0.8</c:v>
                </c:pt>
                <c:pt idx="5">
                  <c:v>1.6</c:v>
                </c:pt>
                <c:pt idx="6">
                  <c:v>2.2000000000000002</c:v>
                </c:pt>
                <c:pt idx="7">
                  <c:v>7.6</c:v>
                </c:pt>
                <c:pt idx="8">
                  <c:v>21.6</c:v>
                </c:pt>
                <c:pt idx="9">
                  <c:v>10.4</c:v>
                </c:pt>
                <c:pt idx="10">
                  <c:v>8.8000000000000007</c:v>
                </c:pt>
                <c:pt idx="11">
                  <c:v>9</c:v>
                </c:pt>
                <c:pt idx="12">
                  <c:v>11.5</c:v>
                </c:pt>
                <c:pt idx="13">
                  <c:v>14.5</c:v>
                </c:pt>
                <c:pt idx="14">
                  <c:v>17.666666666666668</c:v>
                </c:pt>
                <c:pt idx="15">
                  <c:v>20</c:v>
                </c:pt>
                <c:pt idx="16">
                  <c:v>19</c:v>
                </c:pt>
                <c:pt idx="17">
                  <c:v>18.5</c:v>
                </c:pt>
                <c:pt idx="18">
                  <c:v>19.333333333333332</c:v>
                </c:pt>
                <c:pt idx="19">
                  <c:v>12.5</c:v>
                </c:pt>
                <c:pt idx="20">
                  <c:v>13.4</c:v>
                </c:pt>
                <c:pt idx="21">
                  <c:v>13.4</c:v>
                </c:pt>
                <c:pt idx="22">
                  <c:v>9.4</c:v>
                </c:pt>
                <c:pt idx="2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1777020896"/>
        <c:axId val="-1776995872"/>
      </c:barChart>
      <c:scatterChart>
        <c:scatterStyle val="lineMarker"/>
        <c:varyColors val="0"/>
        <c:ser>
          <c:idx val="2"/>
          <c:order val="2"/>
          <c:tx>
            <c:strRef>
              <c:f>'ID Summary'!$D$12</c:f>
              <c:strCache>
                <c:ptCount val="1"/>
                <c:pt idx="0">
                  <c:v>Average OGV - Dir AB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Summary'!$D$13:$D$36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0.2</c:v>
                </c:pt>
                <c:pt idx="9">
                  <c:v>0.8</c:v>
                </c:pt>
                <c:pt idx="10">
                  <c:v>0</c:v>
                </c:pt>
                <c:pt idx="11">
                  <c:v>0.2</c:v>
                </c:pt>
                <c:pt idx="12">
                  <c:v>0.5</c:v>
                </c:pt>
                <c:pt idx="13">
                  <c:v>0.5</c:v>
                </c:pt>
                <c:pt idx="14">
                  <c:v>1</c:v>
                </c:pt>
                <c:pt idx="15">
                  <c:v>0.33333333333333331</c:v>
                </c:pt>
                <c:pt idx="16">
                  <c:v>0.66666666666666663</c:v>
                </c:pt>
                <c:pt idx="17">
                  <c:v>0.33333333333333331</c:v>
                </c:pt>
                <c:pt idx="18">
                  <c:v>0.33333333333333331</c:v>
                </c:pt>
                <c:pt idx="19">
                  <c:v>0</c:v>
                </c:pt>
                <c:pt idx="20">
                  <c:v>0.4</c:v>
                </c:pt>
                <c:pt idx="21">
                  <c:v>0</c:v>
                </c:pt>
                <c:pt idx="22">
                  <c:v>0.2</c:v>
                </c:pt>
                <c:pt idx="2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'ID Summary'!$E$12</c:f>
              <c:strCache>
                <c:ptCount val="1"/>
                <c:pt idx="0">
                  <c:v>Average OGV - Dir BA (Tue-Thur)</c:v>
                </c:pt>
              </c:strCache>
            </c:strRef>
          </c:tx>
          <c:xVal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xVal>
          <c:yVal>
            <c:numRef>
              <c:f>'ID Summary'!$E$13:$E$36</c:f>
              <c:numCache>
                <c:formatCode>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0.6</c:v>
                </c:pt>
                <c:pt idx="11">
                  <c:v>0.4</c:v>
                </c:pt>
                <c:pt idx="12">
                  <c:v>0.16666666666666666</c:v>
                </c:pt>
                <c:pt idx="13">
                  <c:v>0.66666666666666663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7002400"/>
        <c:axId val="-1776998048"/>
      </c:scatterChart>
      <c:catAx>
        <c:axId val="-1777020896"/>
        <c:scaling>
          <c:orientation val="minMax"/>
        </c:scaling>
        <c:delete val="0"/>
        <c:axPos val="b"/>
        <c:majorGridlines/>
        <c:numFmt formatCode="h:mm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76995872"/>
        <c:crosses val="autoZero"/>
        <c:auto val="1"/>
        <c:lblAlgn val="ctr"/>
        <c:lblOffset val="100"/>
        <c:noMultiLvlLbl val="0"/>
      </c:catAx>
      <c:valAx>
        <c:axId val="-1776995872"/>
        <c:scaling>
          <c:orientation val="minMax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77020896"/>
        <c:crosses val="autoZero"/>
        <c:crossBetween val="between"/>
      </c:valAx>
      <c:valAx>
        <c:axId val="-1777002400"/>
        <c:scaling>
          <c:orientation val="minMax"/>
          <c:max val="1"/>
          <c:min val="0"/>
        </c:scaling>
        <c:delete val="0"/>
        <c:axPos val="t"/>
        <c:numFmt formatCode="h:mm" sourceLinked="1"/>
        <c:majorTickMark val="out"/>
        <c:minorTickMark val="none"/>
        <c:tickLblPos val="none"/>
        <c:crossAx val="-1776998048"/>
        <c:crosses val="max"/>
        <c:crossBetween val="midCat"/>
      </c:valAx>
      <c:valAx>
        <c:axId val="-177699804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77002400"/>
        <c:crosses val="max"/>
        <c:crossBetween val="midCat"/>
      </c:valAx>
    </c:plotArea>
    <c:legend>
      <c:legendPos val="b"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1 - Average Two-Way Flow (Tue-Thur)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Summary'!$F$12</c:f>
              <c:strCache>
                <c:ptCount val="1"/>
                <c:pt idx="0">
                  <c:v>Average Two-Way Flow (Tue-Thur)</c:v>
                </c:pt>
              </c:strCache>
            </c:strRef>
          </c:tx>
          <c:invertIfNegative val="0"/>
          <c:cat>
            <c:numRef>
              <c:f>'ID Summary'!$A$13:$A$36</c:f>
              <c:numCache>
                <c:formatCode>h:mm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0.16666666666666699</c:v>
                </c:pt>
                <c:pt idx="4">
                  <c:v>0.20833333333333401</c:v>
                </c:pt>
                <c:pt idx="5">
                  <c:v>0.25</c:v>
                </c:pt>
                <c:pt idx="6">
                  <c:v>0.29166666666666702</c:v>
                </c:pt>
                <c:pt idx="7">
                  <c:v>0.33333333333333398</c:v>
                </c:pt>
                <c:pt idx="8">
                  <c:v>0.375</c:v>
                </c:pt>
                <c:pt idx="9">
                  <c:v>0.41666666666666702</c:v>
                </c:pt>
                <c:pt idx="10">
                  <c:v>0.45833333333333398</c:v>
                </c:pt>
                <c:pt idx="11">
                  <c:v>0.5</c:v>
                </c:pt>
                <c:pt idx="12">
                  <c:v>0.54166666666666696</c:v>
                </c:pt>
                <c:pt idx="13">
                  <c:v>0.58333333333333404</c:v>
                </c:pt>
                <c:pt idx="14">
                  <c:v>0.625</c:v>
                </c:pt>
                <c:pt idx="15">
                  <c:v>0.66666666666666696</c:v>
                </c:pt>
                <c:pt idx="16">
                  <c:v>0.70833333333333404</c:v>
                </c:pt>
                <c:pt idx="17">
                  <c:v>0.75</c:v>
                </c:pt>
                <c:pt idx="18">
                  <c:v>0.79166666666666696</c:v>
                </c:pt>
                <c:pt idx="19">
                  <c:v>0.83333333333333404</c:v>
                </c:pt>
                <c:pt idx="20">
                  <c:v>0.875</c:v>
                </c:pt>
                <c:pt idx="21">
                  <c:v>0.91666666666666696</c:v>
                </c:pt>
                <c:pt idx="22">
                  <c:v>0.95833333333333404</c:v>
                </c:pt>
                <c:pt idx="23">
                  <c:v>1</c:v>
                </c:pt>
              </c:numCache>
            </c:numRef>
          </c:cat>
          <c:val>
            <c:numRef>
              <c:f>'ID Summary'!$F$13:$F$36</c:f>
              <c:numCache>
                <c:formatCode>0</c:formatCode>
                <c:ptCount val="24"/>
                <c:pt idx="0">
                  <c:v>8.1999999999999993</c:v>
                </c:pt>
                <c:pt idx="1">
                  <c:v>3.6</c:v>
                </c:pt>
                <c:pt idx="2">
                  <c:v>2.8</c:v>
                </c:pt>
                <c:pt idx="3">
                  <c:v>2.8</c:v>
                </c:pt>
                <c:pt idx="4">
                  <c:v>1</c:v>
                </c:pt>
                <c:pt idx="5">
                  <c:v>2</c:v>
                </c:pt>
                <c:pt idx="6">
                  <c:v>4.6000000000000005</c:v>
                </c:pt>
                <c:pt idx="7">
                  <c:v>17.799999999999997</c:v>
                </c:pt>
                <c:pt idx="8">
                  <c:v>43.2</c:v>
                </c:pt>
                <c:pt idx="9">
                  <c:v>22.8</c:v>
                </c:pt>
                <c:pt idx="10">
                  <c:v>20.400000000000002</c:v>
                </c:pt>
                <c:pt idx="11">
                  <c:v>17.799999999999997</c:v>
                </c:pt>
                <c:pt idx="12">
                  <c:v>26.833333333333332</c:v>
                </c:pt>
                <c:pt idx="13">
                  <c:v>29.333333333333332</c:v>
                </c:pt>
                <c:pt idx="14">
                  <c:v>33.833333333333336</c:v>
                </c:pt>
                <c:pt idx="15">
                  <c:v>41.833333333333343</c:v>
                </c:pt>
                <c:pt idx="16">
                  <c:v>41.333333333333329</c:v>
                </c:pt>
                <c:pt idx="17">
                  <c:v>39.666666666666671</c:v>
                </c:pt>
                <c:pt idx="18">
                  <c:v>38.833333333333329</c:v>
                </c:pt>
                <c:pt idx="19">
                  <c:v>27</c:v>
                </c:pt>
                <c:pt idx="20">
                  <c:v>27.8</c:v>
                </c:pt>
                <c:pt idx="21">
                  <c:v>24.4</c:v>
                </c:pt>
                <c:pt idx="22">
                  <c:v>19.599999999999998</c:v>
                </c:pt>
                <c:pt idx="23">
                  <c:v>9.8000000000000007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76994240"/>
        <c:axId val="-1776999680"/>
      </c:barChart>
      <c:catAx>
        <c:axId val="-1776994240"/>
        <c:scaling>
          <c:orientation val="minMax"/>
        </c:scaling>
        <c:delete val="0"/>
        <c:axPos val="b"/>
        <c:majorGridlines/>
        <c:numFmt formatCode="h:mm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76999680"/>
        <c:crosses val="autoZero"/>
        <c:auto val="1"/>
        <c:lblAlgn val="ctr"/>
        <c:lblOffset val="100"/>
        <c:noMultiLvlLbl val="0"/>
      </c:catAx>
      <c:valAx>
        <c:axId val="-1776999680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769942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3 - Peak Hour Analysis (Tue-Thur)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'ID Summary'!$D$42</c:f>
              <c:strCache>
                <c:ptCount val="1"/>
                <c:pt idx="0">
                  <c:v>Two-Way Flow</c:v>
                </c:pt>
              </c:strCache>
            </c:strRef>
          </c:tx>
          <c:invertIfNegative val="0"/>
          <c:cat>
            <c:strRef>
              <c:f>'ID Summary'!$A$43:$A$47</c:f>
              <c:strCache>
                <c:ptCount val="5"/>
                <c:pt idx="0">
                  <c:v>AM Peak</c:v>
                </c:pt>
                <c:pt idx="2">
                  <c:v>Inter-Peak</c:v>
                </c:pt>
                <c:pt idx="4">
                  <c:v>PM Peak</c:v>
                </c:pt>
              </c:strCache>
            </c:strRef>
          </c:cat>
          <c:val>
            <c:numRef>
              <c:f>'ID Summary'!$D$43:$D$47</c:f>
              <c:numCache>
                <c:formatCode>0</c:formatCode>
                <c:ptCount val="5"/>
                <c:pt idx="0">
                  <c:v>43.2</c:v>
                </c:pt>
                <c:pt idx="2">
                  <c:v>41.833333333333343</c:v>
                </c:pt>
                <c:pt idx="4">
                  <c:v>41.333333333333329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-1777003488"/>
        <c:axId val="-1776993152"/>
      </c:barChart>
      <c:catAx>
        <c:axId val="-177700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76993152"/>
        <c:crosses val="autoZero"/>
        <c:auto val="1"/>
        <c:lblAlgn val="ctr"/>
        <c:lblOffset val="100"/>
        <c:noMultiLvlLbl val="0"/>
      </c:catAx>
      <c:valAx>
        <c:axId val="-1776993152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7700348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98425196850393659" l="0.74803149606299724" r="0.74803149606299724" t="0.9842519685039365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4 -</a:t>
            </a:r>
            <a:r>
              <a:rPr lang="en-GB" baseline="0"/>
              <a:t> </a:t>
            </a:r>
            <a:r>
              <a:rPr lang="en-GB"/>
              <a:t>HGV Proportions (Mon-Sun)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'ID Summary'!$B$52</c:f>
              <c:strCache>
                <c:ptCount val="1"/>
                <c:pt idx="0">
                  <c:v>%HGV - (AB)</c:v>
                </c:pt>
              </c:strCache>
            </c:strRef>
          </c:tx>
          <c:invertIfNegative val="0"/>
          <c:val>
            <c:numRef>
              <c:f>'ID Summary'!$B$53</c:f>
              <c:numCache>
                <c:formatCode>0.0%</c:formatCode>
                <c:ptCount val="1"/>
                <c:pt idx="0">
                  <c:v>1.932367149758454E-2</c:v>
                </c:pt>
              </c:numCache>
            </c:numRef>
          </c:val>
        </c:ser>
        <c:ser>
          <c:idx val="2"/>
          <c:order val="1"/>
          <c:tx>
            <c:strRef>
              <c:f>'ID Summary'!$C$52</c:f>
              <c:strCache>
                <c:ptCount val="1"/>
                <c:pt idx="0">
                  <c:v>%HGV - (BA)</c:v>
                </c:pt>
              </c:strCache>
            </c:strRef>
          </c:tx>
          <c:invertIfNegative val="0"/>
          <c:val>
            <c:numRef>
              <c:f>'ID Summary'!$C$53</c:f>
              <c:numCache>
                <c:formatCode>0.0%</c:formatCode>
                <c:ptCount val="1"/>
                <c:pt idx="0">
                  <c:v>1.2816600549282881E-2</c:v>
                </c:pt>
              </c:numCache>
            </c:numRef>
          </c:val>
        </c:ser>
        <c:ser>
          <c:idx val="3"/>
          <c:order val="2"/>
          <c:tx>
            <c:strRef>
              <c:f>'ID Summary'!$D$52</c:f>
              <c:strCache>
                <c:ptCount val="1"/>
                <c:pt idx="0">
                  <c:v>%HGV - (All)</c:v>
                </c:pt>
              </c:strCache>
            </c:strRef>
          </c:tx>
          <c:invertIfNegative val="0"/>
          <c:val>
            <c:numRef>
              <c:f>'ID Summary'!$D$53</c:f>
              <c:numCache>
                <c:formatCode>0.0%</c:formatCode>
                <c:ptCount val="1"/>
                <c:pt idx="0">
                  <c:v>1.6185991759858742E-2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1776996960"/>
        <c:axId val="-1776994784"/>
      </c:barChart>
      <c:catAx>
        <c:axId val="-1776996960"/>
        <c:scaling>
          <c:orientation val="minMax"/>
        </c:scaling>
        <c:delete val="1"/>
        <c:axPos val="b"/>
        <c:majorTickMark val="out"/>
        <c:minorTickMark val="none"/>
        <c:tickLblPos val="none"/>
        <c:crossAx val="-1776994784"/>
        <c:crosses val="autoZero"/>
        <c:auto val="1"/>
        <c:lblAlgn val="ctr"/>
        <c:lblOffset val="100"/>
        <c:noMultiLvlLbl val="0"/>
      </c:catAx>
      <c:valAx>
        <c:axId val="-1776994784"/>
        <c:scaling>
          <c:orientation val="minMax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7699696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533" l="0.70000000000000062" r="0.70000000000000062" t="0.75000000000000533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5 - Cumulative Speed Curves by Direction (Mon-Sun)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'ID Summary'!$C$60</c:f>
              <c:strCache>
                <c:ptCount val="1"/>
                <c:pt idx="0">
                  <c:v>Speed Dir AB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Summary'!$C$61:$C$80</c:f>
              <c:numCache>
                <c:formatCode>0.00%</c:formatCode>
                <c:ptCount val="20"/>
                <c:pt idx="0">
                  <c:v>3.1784841075794619E-3</c:v>
                </c:pt>
                <c:pt idx="1">
                  <c:v>6.1124694376528114E-2</c:v>
                </c:pt>
                <c:pt idx="2">
                  <c:v>0.28044009779951101</c:v>
                </c:pt>
                <c:pt idx="3">
                  <c:v>0.72004889975550124</c:v>
                </c:pt>
                <c:pt idx="4">
                  <c:v>0.94400977995110025</c:v>
                </c:pt>
                <c:pt idx="5">
                  <c:v>0.99022004889975546</c:v>
                </c:pt>
                <c:pt idx="6">
                  <c:v>0.99853300733496331</c:v>
                </c:pt>
                <c:pt idx="7">
                  <c:v>0.99951100244498781</c:v>
                </c:pt>
                <c:pt idx="8">
                  <c:v>0.99951100244498781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'ID Summary'!$D$60</c:f>
              <c:strCache>
                <c:ptCount val="1"/>
                <c:pt idx="0">
                  <c:v>Speed Dir BA</c:v>
                </c:pt>
              </c:strCache>
            </c:strRef>
          </c:tx>
          <c:xVal>
            <c:numRef>
              <c:f>'ID Summary'!$B$61:$B$80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'ID Summary'!$D$61:$D$80</c:f>
              <c:numCache>
                <c:formatCode>0.00%</c:formatCode>
                <c:ptCount val="20"/>
                <c:pt idx="0">
                  <c:v>1.0471204188481676E-2</c:v>
                </c:pt>
                <c:pt idx="1">
                  <c:v>9.2311931661614763E-2</c:v>
                </c:pt>
                <c:pt idx="2">
                  <c:v>0.3179939377238909</c:v>
                </c:pt>
                <c:pt idx="3">
                  <c:v>0.69109947643979064</c:v>
                </c:pt>
                <c:pt idx="4">
                  <c:v>0.91926150454670719</c:v>
                </c:pt>
                <c:pt idx="5">
                  <c:v>0.98291540369247743</c:v>
                </c:pt>
                <c:pt idx="6">
                  <c:v>0.9972444199503997</c:v>
                </c:pt>
                <c:pt idx="7">
                  <c:v>0.99917332598511999</c:v>
                </c:pt>
                <c:pt idx="8">
                  <c:v>0.99944888399008003</c:v>
                </c:pt>
                <c:pt idx="9">
                  <c:v>1.0000000000000002</c:v>
                </c:pt>
                <c:pt idx="10">
                  <c:v>1.0000000000000002</c:v>
                </c:pt>
                <c:pt idx="11">
                  <c:v>1.0000000000000002</c:v>
                </c:pt>
                <c:pt idx="12">
                  <c:v>1.0000000000000002</c:v>
                </c:pt>
                <c:pt idx="13">
                  <c:v>1.0000000000000002</c:v>
                </c:pt>
                <c:pt idx="14">
                  <c:v>1.0000000000000002</c:v>
                </c:pt>
                <c:pt idx="15">
                  <c:v>1.0000000000000002</c:v>
                </c:pt>
                <c:pt idx="16">
                  <c:v>1.0000000000000002</c:v>
                </c:pt>
                <c:pt idx="17">
                  <c:v>1.0000000000000002</c:v>
                </c:pt>
                <c:pt idx="18">
                  <c:v>1.0000000000000002</c:v>
                </c:pt>
                <c:pt idx="19">
                  <c:v>1.0000000000000002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40000"/>
        <c:axId val="-2140237824"/>
      </c:scatterChart>
      <c:valAx>
        <c:axId val="-214024000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 (Mph)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37824"/>
        <c:crosses val="autoZero"/>
        <c:crossBetween val="midCat"/>
        <c:majorUnit val="10"/>
      </c:valAx>
      <c:valAx>
        <c:axId val="-214023782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% of Speed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40000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39261230032430755"/>
          <c:y val="0.92905261686310681"/>
          <c:w val="0.30615375972693865"/>
          <c:h val="5.0141138423782247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19050"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6 - Summary of Total  Vehicles by Week - Dir AB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02620321942762"/>
          <c:y val="7.970185045550697E-2"/>
          <c:w val="0.75009187268592614"/>
          <c:h val="0.7995531877196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AB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166</c:v>
                </c:pt>
                <c:pt idx="4">
                  <c:v>285</c:v>
                </c:pt>
                <c:pt idx="5">
                  <c:v>254</c:v>
                </c:pt>
                <c:pt idx="6">
                  <c:v>238</c:v>
                </c:pt>
              </c:numCache>
            </c:numRef>
          </c:val>
        </c:ser>
        <c:ser>
          <c:idx val="1"/>
          <c:order val="1"/>
          <c:tx>
            <c:strRef>
              <c:f>'Dir AB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LGV'!$AB$11:$AH$11</c:f>
              <c:numCache>
                <c:formatCode>General</c:formatCode>
                <c:ptCount val="7"/>
                <c:pt idx="0">
                  <c:v>302</c:v>
                </c:pt>
                <c:pt idx="1">
                  <c:v>257</c:v>
                </c:pt>
                <c:pt idx="2">
                  <c:v>287</c:v>
                </c:pt>
                <c:pt idx="3">
                  <c:v>241</c:v>
                </c:pt>
                <c:pt idx="4">
                  <c:v>241</c:v>
                </c:pt>
                <c:pt idx="5">
                  <c:v>268</c:v>
                </c:pt>
                <c:pt idx="6">
                  <c:v>228</c:v>
                </c:pt>
              </c:numCache>
            </c:numRef>
          </c:val>
        </c:ser>
        <c:ser>
          <c:idx val="2"/>
          <c:order val="2"/>
          <c:tx>
            <c:strRef>
              <c:f>'Dir AB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LGV'!$AB$12:$AH$12</c:f>
              <c:numCache>
                <c:formatCode>General</c:formatCode>
                <c:ptCount val="7"/>
                <c:pt idx="0">
                  <c:v>237</c:v>
                </c:pt>
                <c:pt idx="1">
                  <c:v>240</c:v>
                </c:pt>
                <c:pt idx="2">
                  <c:v>207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AB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'Dir AB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LGV'!$AB$14:$AH$14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'Dir AB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LGV'!$AB$15:$AH$15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AB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strRef>
              <c:f>'Dir AB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LGV'!$AB$17:$AH$17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AB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AB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AB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-2140235648"/>
        <c:axId val="-2140244352"/>
      </c:barChart>
      <c:catAx>
        <c:axId val="-21402356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44352"/>
        <c:crosses val="autoZero"/>
        <c:auto val="1"/>
        <c:lblAlgn val="ctr"/>
        <c:lblOffset val="100"/>
        <c:noMultiLvlLbl val="0"/>
      </c:catAx>
      <c:valAx>
        <c:axId val="-214024435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35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23134215851299"/>
          <c:y val="0.15767702114158808"/>
          <c:w val="0.15768663850793493"/>
          <c:h val="0.6380731645832407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GB"/>
              <a:t>Fig 7 - Summary of Total  Vehicles by Week - Dir BA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9433389080737053E-2"/>
          <c:y val="8.3888140356083371E-2"/>
          <c:w val="0.75268482026205863"/>
          <c:h val="0.799553187719656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'Dir BA - Car &amp; LGV'!$AA$10</c:f>
              <c:strCache>
                <c:ptCount val="1"/>
                <c:pt idx="0">
                  <c:v>Week 1 -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LGV'!$AB$10:$AH$10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187</c:v>
                </c:pt>
                <c:pt idx="4">
                  <c:v>272</c:v>
                </c:pt>
                <c:pt idx="5">
                  <c:v>229</c:v>
                </c:pt>
                <c:pt idx="6">
                  <c:v>211</c:v>
                </c:pt>
              </c:numCache>
            </c:numRef>
          </c:val>
        </c:ser>
        <c:ser>
          <c:idx val="1"/>
          <c:order val="1"/>
          <c:tx>
            <c:strRef>
              <c:f>'Dir BA - Car &amp; LGV'!$AA$11</c:f>
              <c:strCache>
                <c:ptCount val="1"/>
                <c:pt idx="0">
                  <c:v>Week 2 -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LGV'!$AB$11:$AH$11</c:f>
              <c:numCache>
                <c:formatCode>General</c:formatCode>
                <c:ptCount val="7"/>
                <c:pt idx="0">
                  <c:v>235</c:v>
                </c:pt>
                <c:pt idx="1">
                  <c:v>262</c:v>
                </c:pt>
                <c:pt idx="2">
                  <c:v>215</c:v>
                </c:pt>
                <c:pt idx="3">
                  <c:v>251</c:v>
                </c:pt>
                <c:pt idx="4">
                  <c:v>214</c:v>
                </c:pt>
                <c:pt idx="5">
                  <c:v>235</c:v>
                </c:pt>
                <c:pt idx="6">
                  <c:v>206</c:v>
                </c:pt>
              </c:numCache>
            </c:numRef>
          </c:val>
        </c:ser>
        <c:ser>
          <c:idx val="2"/>
          <c:order val="2"/>
          <c:tx>
            <c:strRef>
              <c:f>'Dir BA - Car &amp; LGV'!$AA$12</c:f>
              <c:strCache>
                <c:ptCount val="1"/>
                <c:pt idx="0">
                  <c:v>Week 3 - Car &amp; LGV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LGV'!$AB$12:$AH$12</c:f>
              <c:numCache>
                <c:formatCode>General</c:formatCode>
                <c:ptCount val="7"/>
                <c:pt idx="0">
                  <c:v>272</c:v>
                </c:pt>
                <c:pt idx="1">
                  <c:v>239</c:v>
                </c:pt>
                <c:pt idx="2">
                  <c:v>207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'Dir BA - Car &amp; LGV'!$AA$13</c:f>
              <c:strCache>
                <c:ptCount val="1"/>
                <c:pt idx="0">
                  <c:v>Week 1 -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LGV'!$AB$13:$AH$13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'Dir BA - Car &amp; LGV'!$AA$14</c:f>
              <c:strCache>
                <c:ptCount val="1"/>
                <c:pt idx="0">
                  <c:v>Week 2 -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LGV'!$AB$14:$AH$14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5"/>
          <c:order val="5"/>
          <c:tx>
            <c:strRef>
              <c:f>'Dir BA - Car &amp; LGV'!$AA$15</c:f>
              <c:strCache>
                <c:ptCount val="1"/>
                <c:pt idx="0">
                  <c:v>Week 3 - OGV1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LGV'!$AB$15:$AH$15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'Dir BA - Car &amp; LGV'!$AA$16</c:f>
              <c:strCache>
                <c:ptCount val="1"/>
                <c:pt idx="0">
                  <c:v>Week 1 -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LGV'!$AB$16:$AH$16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ser>
          <c:idx val="7"/>
          <c:order val="7"/>
          <c:tx>
            <c:strRef>
              <c:f>'Dir BA - Car &amp; LGV'!$AA$17</c:f>
              <c:strCache>
                <c:ptCount val="1"/>
                <c:pt idx="0">
                  <c:v>Week 2 -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LGV'!$AB$17:$AH$17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'Dir BA - Car &amp; LGV'!$AA$18</c:f>
              <c:strCache>
                <c:ptCount val="1"/>
                <c:pt idx="0">
                  <c:v>Week 3 - OGV2</c:v>
                </c:pt>
              </c:strCache>
            </c:strRef>
          </c:tx>
          <c:invertIfNegative val="0"/>
          <c:cat>
            <c:strRef>
              <c:f>'Dir BA - Car &amp; LGV'!$AB$9:$AH$9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'Dir BA - Car &amp; LGV'!$AB$18:$AH$18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-2140247616"/>
        <c:axId val="-2140242176"/>
      </c:barChart>
      <c:catAx>
        <c:axId val="-2140247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Day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42176"/>
        <c:crosses val="autoZero"/>
        <c:auto val="1"/>
        <c:lblAlgn val="ctr"/>
        <c:lblOffset val="100"/>
        <c:noMultiLvlLbl val="0"/>
      </c:catAx>
      <c:valAx>
        <c:axId val="-2140242176"/>
        <c:scaling>
          <c:orientation val="minMax"/>
          <c:max val="3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Number of Vehicles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47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627770722208129"/>
          <c:y val="0.16272256108831468"/>
          <c:w val="0.15372229277791893"/>
          <c:h val="0.6399375993493772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</a:t>
            </a:r>
            <a:r>
              <a:rPr lang="en-GB" sz="1600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</a:t>
            </a: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Dir AB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6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AB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Speeds'!$D$33:$D$52</c:f>
              <c:numCache>
                <c:formatCode>0.00%</c:formatCode>
                <c:ptCount val="20"/>
                <c:pt idx="0">
                  <c:v>3.1784841075794619E-3</c:v>
                </c:pt>
                <c:pt idx="1">
                  <c:v>6.1124694376528114E-2</c:v>
                </c:pt>
                <c:pt idx="2">
                  <c:v>0.28044009779951101</c:v>
                </c:pt>
                <c:pt idx="3">
                  <c:v>0.72004889975550124</c:v>
                </c:pt>
                <c:pt idx="4">
                  <c:v>0.94400977995110025</c:v>
                </c:pt>
                <c:pt idx="5">
                  <c:v>0.99022004889975546</c:v>
                </c:pt>
                <c:pt idx="6">
                  <c:v>0.99853300733496331</c:v>
                </c:pt>
                <c:pt idx="7">
                  <c:v>0.99951100244498781</c:v>
                </c:pt>
                <c:pt idx="8">
                  <c:v>0.99951100244498781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AB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AB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AB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47072"/>
        <c:axId val="-2140246528"/>
      </c:scatterChart>
      <c:valAx>
        <c:axId val="-2140247072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46528"/>
        <c:crosses val="autoZero"/>
        <c:crossBetween val="midCat"/>
        <c:majorUnit val="5"/>
      </c:valAx>
      <c:valAx>
        <c:axId val="-21402465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47072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46"/>
          <c:y val="0.92922475071808441"/>
          <c:w val="0.1807518092466962"/>
          <c:h val="5.0899470292231366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r>
              <a:rPr lang="en-GB" sz="16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Cumulative Speed Curve - Dir BA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6698925548259259E-2"/>
          <c:y val="0.13938737736748699"/>
          <c:w val="0.903483526432036"/>
          <c:h val="0.663107111146816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'Dir BA - Speeds'!$D$32</c:f>
              <c:strCache>
                <c:ptCount val="1"/>
                <c:pt idx="0">
                  <c:v>Cum %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Speeds'!$D$33:$D$52</c:f>
              <c:numCache>
                <c:formatCode>0.00%</c:formatCode>
                <c:ptCount val="20"/>
                <c:pt idx="0">
                  <c:v>1.0471204188481676E-2</c:v>
                </c:pt>
                <c:pt idx="1">
                  <c:v>9.2311931661614763E-2</c:v>
                </c:pt>
                <c:pt idx="2">
                  <c:v>0.3179939377238909</c:v>
                </c:pt>
                <c:pt idx="3">
                  <c:v>0.69109947643979064</c:v>
                </c:pt>
                <c:pt idx="4">
                  <c:v>0.91926150454670719</c:v>
                </c:pt>
                <c:pt idx="5">
                  <c:v>0.98291540369247743</c:v>
                </c:pt>
                <c:pt idx="6">
                  <c:v>0.9972444199503997</c:v>
                </c:pt>
                <c:pt idx="7">
                  <c:v>0.99917332598511999</c:v>
                </c:pt>
                <c:pt idx="8">
                  <c:v>0.99944888399008003</c:v>
                </c:pt>
                <c:pt idx="9">
                  <c:v>1.0000000000000002</c:v>
                </c:pt>
                <c:pt idx="10">
                  <c:v>1.0000000000000002</c:v>
                </c:pt>
                <c:pt idx="11">
                  <c:v>1.0000000000000002</c:v>
                </c:pt>
                <c:pt idx="12">
                  <c:v>1.0000000000000002</c:v>
                </c:pt>
                <c:pt idx="13">
                  <c:v>1.0000000000000002</c:v>
                </c:pt>
                <c:pt idx="14">
                  <c:v>1.0000000000000002</c:v>
                </c:pt>
                <c:pt idx="15">
                  <c:v>1.0000000000000002</c:v>
                </c:pt>
                <c:pt idx="16">
                  <c:v>1.0000000000000002</c:v>
                </c:pt>
                <c:pt idx="17">
                  <c:v>1.0000000000000002</c:v>
                </c:pt>
                <c:pt idx="18">
                  <c:v>1.0000000000000002</c:v>
                </c:pt>
                <c:pt idx="19">
                  <c:v>1.0000000000000002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'Dir BA - Speeds'!$E$32</c:f>
              <c:strCache>
                <c:ptCount val="1"/>
                <c:pt idx="0">
                  <c:v>85th %ile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'Dir BA - Speeds'!$C$33:$C$52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'Dir BA - Speeds'!$E$33:$E$52</c:f>
              <c:numCache>
                <c:formatCode>General</c:formatCode>
                <c:ptCount val="20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37280"/>
        <c:axId val="-2140236736"/>
      </c:scatterChart>
      <c:valAx>
        <c:axId val="-2140237280"/>
        <c:scaling>
          <c:orientation val="minMax"/>
          <c:max val="10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Speed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36736"/>
        <c:crosses val="autoZero"/>
        <c:crossBetween val="midCat"/>
        <c:majorUnit val="5"/>
      </c:valAx>
      <c:valAx>
        <c:axId val="-214023673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b="1"/>
                  <a:t>Percentage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0237280"/>
        <c:crosses val="autoZero"/>
        <c:crossBetween val="midCat"/>
        <c:majorUnit val="0.2"/>
      </c:valAx>
    </c:plotArea>
    <c:legend>
      <c:legendPos val="b"/>
      <c:layout>
        <c:manualLayout>
          <c:xMode val="edge"/>
          <c:yMode val="edge"/>
          <c:x val="0.43785120387475646"/>
          <c:y val="0.92922475071808441"/>
          <c:w val="0.1807518092466962"/>
          <c:h val="5.0899470292231366E-2"/>
        </c:manualLayout>
      </c:layout>
      <c:overlay val="0"/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3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321469</xdr:colOff>
      <xdr:row>0</xdr:row>
      <xdr:rowOff>47627</xdr:rowOff>
    </xdr:from>
    <xdr:to>
      <xdr:col>13</xdr:col>
      <xdr:colOff>566625</xdr:colOff>
      <xdr:row>2</xdr:row>
      <xdr:rowOff>121444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7429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452436</xdr:colOff>
      <xdr:row>0</xdr:row>
      <xdr:rowOff>47626</xdr:rowOff>
    </xdr:from>
    <xdr:to>
      <xdr:col>24</xdr:col>
      <xdr:colOff>935718</xdr:colOff>
      <xdr:row>3</xdr:row>
      <xdr:rowOff>50006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499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452438</xdr:colOff>
      <xdr:row>0</xdr:row>
      <xdr:rowOff>47626</xdr:rowOff>
    </xdr:from>
    <xdr:to>
      <xdr:col>24</xdr:col>
      <xdr:colOff>935720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1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160037" y="47627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882937" y="47626"/>
          <a:ext cx="1464357" cy="61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1357314</xdr:colOff>
      <xdr:row>0</xdr:row>
      <xdr:rowOff>47626</xdr:rowOff>
    </xdr:from>
    <xdr:to>
      <xdr:col>7</xdr:col>
      <xdr:colOff>1388158</xdr:colOff>
      <xdr:row>4</xdr:row>
      <xdr:rowOff>2381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929814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373856</xdr:colOff>
      <xdr:row>0</xdr:row>
      <xdr:rowOff>40481</xdr:rowOff>
    </xdr:from>
    <xdr:to>
      <xdr:col>14</xdr:col>
      <xdr:colOff>507206</xdr:colOff>
      <xdr:row>2</xdr:row>
      <xdr:rowOff>145256</xdr:rowOff>
    </xdr:to>
    <xdr:pic>
      <xdr:nvPicPr>
        <xdr:cNvPr id="350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6993731" y="40481"/>
          <a:ext cx="12287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6</xdr:col>
      <xdr:colOff>379448</xdr:colOff>
      <xdr:row>12</xdr:row>
      <xdr:rowOff>88741</xdr:rowOff>
    </xdr:from>
    <xdr:ext cx="868828" cy="247119"/>
    <xdr:sp macro="" textlink="'Front Cover'!C31">
      <xdr:nvSpPr>
        <xdr:cNvPr id="12" name="TextBox 11"/>
        <xdr:cNvSpPr txBox="1"/>
      </xdr:nvSpPr>
      <xdr:spPr>
        <a:xfrm>
          <a:off x="3665573" y="2088991"/>
          <a:ext cx="868828" cy="2471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81CDAF6D-1215-42D6-ADF6-357A6E42D09D}" type="TxLink">
            <a:rPr lang="en-US" sz="1000" b="0" i="0" u="none" strike="noStrike">
              <a:solidFill>
                <a:srgbClr val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pPr algn="ctr"/>
            <a:t>Belton Road</a:t>
          </a:fld>
          <a:endParaRPr lang="en-US" sz="1000"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oneCellAnchor>
  <xdr:oneCellAnchor>
    <xdr:from>
      <xdr:col>0</xdr:col>
      <xdr:colOff>535781</xdr:colOff>
      <xdr:row>19</xdr:row>
      <xdr:rowOff>54026</xdr:rowOff>
    </xdr:from>
    <xdr:ext cx="1564745" cy="255070"/>
    <xdr:sp macro="" textlink="'Front Cover'!D33">
      <xdr:nvSpPr>
        <xdr:cNvPr id="13" name="TextBox 12"/>
        <xdr:cNvSpPr txBox="1"/>
      </xdr:nvSpPr>
      <xdr:spPr>
        <a:xfrm>
          <a:off x="535781" y="3221089"/>
          <a:ext cx="1564745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16447BF6-14A5-4A35-8854-AF9422D8AC46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Bannernan Road (SE)</a:t>
          </a:fld>
          <a:endParaRPr lang="en-US" sz="1000"/>
        </a:p>
      </xdr:txBody>
    </xdr:sp>
    <xdr:clientData/>
  </xdr:oneCellAnchor>
  <xdr:oneCellAnchor>
    <xdr:from>
      <xdr:col>11</xdr:col>
      <xdr:colOff>54454</xdr:colOff>
      <xdr:row>19</xdr:row>
      <xdr:rowOff>6625</xdr:rowOff>
    </xdr:from>
    <xdr:ext cx="1218026" cy="255070"/>
    <xdr:sp macro="" textlink="'Front Cover'!H33">
      <xdr:nvSpPr>
        <xdr:cNvPr id="14" name="TextBox 13"/>
        <xdr:cNvSpPr txBox="1"/>
      </xdr:nvSpPr>
      <xdr:spPr>
        <a:xfrm>
          <a:off x="6102829" y="3173688"/>
          <a:ext cx="1218026" cy="2550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3A189BE-DD61-4C5D-81A5-662A68CB0DD3}" type="TxLink">
            <a:rPr lang="en-US" sz="1000" b="0" i="0" u="none" strike="noStrike">
              <a:solidFill>
                <a:srgbClr val="000000"/>
              </a:solidFill>
              <a:latin typeface="Tahoma"/>
              <a:ea typeface="Tahoma"/>
              <a:cs typeface="Tahoma"/>
            </a:rPr>
            <a:pPr algn="ctr"/>
            <a:t>Chaplin Road (NW)</a:t>
          </a:fld>
          <a:endParaRPr lang="en-US" sz="1000"/>
        </a:p>
      </xdr:txBody>
    </xdr:sp>
    <xdr:clientData/>
  </xdr:oneCellAnchor>
  <xdr:twoCellAnchor>
    <xdr:from>
      <xdr:col>7</xdr:col>
      <xdr:colOff>257176</xdr:colOff>
      <xdr:row>15</xdr:row>
      <xdr:rowOff>66676</xdr:rowOff>
    </xdr:from>
    <xdr:to>
      <xdr:col>7</xdr:col>
      <xdr:colOff>257179</xdr:colOff>
      <xdr:row>24</xdr:row>
      <xdr:rowOff>19047</xdr:rowOff>
    </xdr:to>
    <xdr:cxnSp macro="">
      <xdr:nvCxnSpPr>
        <xdr:cNvPr id="15" name="Straight Connector 14"/>
        <xdr:cNvCxnSpPr/>
      </xdr:nvCxnSpPr>
      <xdr:spPr>
        <a:xfrm rot="16200000" flipH="1">
          <a:off x="3905255" y="3267072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295276</xdr:colOff>
      <xdr:row>15</xdr:row>
      <xdr:rowOff>66675</xdr:rowOff>
    </xdr:from>
    <xdr:to>
      <xdr:col>7</xdr:col>
      <xdr:colOff>295279</xdr:colOff>
      <xdr:row>24</xdr:row>
      <xdr:rowOff>19046</xdr:rowOff>
    </xdr:to>
    <xdr:cxnSp macro="">
      <xdr:nvCxnSpPr>
        <xdr:cNvPr id="16" name="Straight Connector 15"/>
        <xdr:cNvCxnSpPr/>
      </xdr:nvCxnSpPr>
      <xdr:spPr>
        <a:xfrm rot="16200000" flipH="1">
          <a:off x="3943355" y="3267071"/>
          <a:ext cx="1409696" cy="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366416</xdr:colOff>
      <xdr:row>13</xdr:row>
      <xdr:rowOff>54769</xdr:rowOff>
    </xdr:from>
    <xdr:to>
      <xdr:col>14</xdr:col>
      <xdr:colOff>469105</xdr:colOff>
      <xdr:row>14</xdr:row>
      <xdr:rowOff>116682</xdr:rowOff>
    </xdr:to>
    <xdr:grpSp>
      <xdr:nvGrpSpPr>
        <xdr:cNvPr id="3515" name="Group 16"/>
        <xdr:cNvGrpSpPr>
          <a:grpSpLocks/>
        </xdr:cNvGrpSpPr>
      </xdr:nvGrpSpPr>
      <xdr:grpSpPr bwMode="auto">
        <a:xfrm rot="5400000">
          <a:off x="7744867" y="2010819"/>
          <a:ext cx="228600" cy="650376"/>
          <a:chOff x="7262812" y="2124691"/>
          <a:chExt cx="228600" cy="648323"/>
        </a:xfrm>
      </xdr:grpSpPr>
      <xdr:cxnSp macro="">
        <xdr:nvCxnSpPr>
          <xdr:cNvPr id="18" name="Straight Arrow Connector 17"/>
          <xdr:cNvCxnSpPr/>
        </xdr:nvCxnSpPr>
        <xdr:spPr bwMode="auto">
          <a:xfrm rot="16200000" flipV="1">
            <a:off x="7148831" y="2352972"/>
            <a:ext cx="456561" cy="0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/>
          <xdr:cNvSpPr txBox="1"/>
        </xdr:nvSpPr>
        <xdr:spPr bwMode="auto">
          <a:xfrm rot="16200000">
            <a:off x="7272682" y="2571246"/>
            <a:ext cx="218384" cy="1851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  <xdr:twoCellAnchor>
    <xdr:from>
      <xdr:col>4</xdr:col>
      <xdr:colOff>180975</xdr:colOff>
      <xdr:row>16</xdr:row>
      <xdr:rowOff>161925</xdr:rowOff>
    </xdr:from>
    <xdr:to>
      <xdr:col>10</xdr:col>
      <xdr:colOff>361950</xdr:colOff>
      <xdr:row>22</xdr:row>
      <xdr:rowOff>161925</xdr:rowOff>
    </xdr:to>
    <xdr:grpSp>
      <xdr:nvGrpSpPr>
        <xdr:cNvPr id="3516" name="Group 27"/>
        <xdr:cNvGrpSpPr>
          <a:grpSpLocks/>
        </xdr:cNvGrpSpPr>
      </xdr:nvGrpSpPr>
      <xdr:grpSpPr bwMode="auto">
        <a:xfrm>
          <a:off x="2371725" y="2828925"/>
          <a:ext cx="3467100" cy="1000125"/>
          <a:chOff x="8290891" y="3371022"/>
          <a:chExt cx="3263348" cy="993914"/>
        </a:xfrm>
      </xdr:grpSpPr>
      <xdr:cxnSp macro="">
        <xdr:nvCxnSpPr>
          <xdr:cNvPr id="22" name="Straight Connector 21"/>
          <xdr:cNvCxnSpPr/>
        </xdr:nvCxnSpPr>
        <xdr:spPr>
          <a:xfrm flipV="1">
            <a:off x="8290891" y="3371022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/>
          <xdr:cNvCxnSpPr/>
        </xdr:nvCxnSpPr>
        <xdr:spPr>
          <a:xfrm flipV="1">
            <a:off x="8290891" y="4364936"/>
            <a:ext cx="3263348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/>
          <xdr:cNvCxnSpPr/>
        </xdr:nvCxnSpPr>
        <xdr:spPr>
          <a:xfrm flipV="1">
            <a:off x="8290891" y="3867979"/>
            <a:ext cx="3263348" cy="0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561975</xdr:colOff>
      <xdr:row>0</xdr:row>
      <xdr:rowOff>42863</xdr:rowOff>
    </xdr:from>
    <xdr:to>
      <xdr:col>10</xdr:col>
      <xdr:colOff>942975</xdr:colOff>
      <xdr:row>1</xdr:row>
      <xdr:rowOff>309563</xdr:rowOff>
    </xdr:to>
    <xdr:pic>
      <xdr:nvPicPr>
        <xdr:cNvPr id="4337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0206038" y="42863"/>
          <a:ext cx="1500187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47625</xdr:colOff>
      <xdr:row>22</xdr:row>
      <xdr:rowOff>66675</xdr:rowOff>
    </xdr:from>
    <xdr:to>
      <xdr:col>10</xdr:col>
      <xdr:colOff>964406</xdr:colOff>
      <xdr:row>35</xdr:row>
      <xdr:rowOff>119062</xdr:rowOff>
    </xdr:to>
    <xdr:graphicFrame macro="">
      <xdr:nvGraphicFramePr>
        <xdr:cNvPr id="433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9</xdr:row>
      <xdr:rowOff>35719</xdr:rowOff>
    </xdr:from>
    <xdr:to>
      <xdr:col>10</xdr:col>
      <xdr:colOff>962025</xdr:colOff>
      <xdr:row>22</xdr:row>
      <xdr:rowOff>38100</xdr:rowOff>
    </xdr:to>
    <xdr:graphicFrame macro="">
      <xdr:nvGraphicFramePr>
        <xdr:cNvPr id="433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38</xdr:row>
      <xdr:rowOff>35719</xdr:rowOff>
    </xdr:from>
    <xdr:to>
      <xdr:col>7</xdr:col>
      <xdr:colOff>828675</xdr:colOff>
      <xdr:row>54</xdr:row>
      <xdr:rowOff>119063</xdr:rowOff>
    </xdr:to>
    <xdr:graphicFrame macro="">
      <xdr:nvGraphicFramePr>
        <xdr:cNvPr id="434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869156</xdr:colOff>
      <xdr:row>38</xdr:row>
      <xdr:rowOff>35719</xdr:rowOff>
    </xdr:from>
    <xdr:to>
      <xdr:col>10</xdr:col>
      <xdr:colOff>964407</xdr:colOff>
      <xdr:row>54</xdr:row>
      <xdr:rowOff>123825</xdr:rowOff>
    </xdr:to>
    <xdr:graphicFrame macro="">
      <xdr:nvGraphicFramePr>
        <xdr:cNvPr id="434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166687</xdr:colOff>
      <xdr:row>57</xdr:row>
      <xdr:rowOff>47626</xdr:rowOff>
    </xdr:from>
    <xdr:to>
      <xdr:col>10</xdr:col>
      <xdr:colOff>952500</xdr:colOff>
      <xdr:row>79</xdr:row>
      <xdr:rowOff>161926</xdr:rowOff>
    </xdr:to>
    <xdr:graphicFrame macro="">
      <xdr:nvGraphicFramePr>
        <xdr:cNvPr id="434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88</xdr:row>
      <xdr:rowOff>9525</xdr:rowOff>
    </xdr:from>
    <xdr:to>
      <xdr:col>5</xdr:col>
      <xdr:colOff>523875</xdr:colOff>
      <xdr:row>108</xdr:row>
      <xdr:rowOff>142875</xdr:rowOff>
    </xdr:to>
    <xdr:graphicFrame macro="">
      <xdr:nvGraphicFramePr>
        <xdr:cNvPr id="434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533400</xdr:colOff>
      <xdr:row>88</xdr:row>
      <xdr:rowOff>11906</xdr:rowOff>
    </xdr:from>
    <xdr:to>
      <xdr:col>10</xdr:col>
      <xdr:colOff>952500</xdr:colOff>
      <xdr:row>108</xdr:row>
      <xdr:rowOff>142875</xdr:rowOff>
    </xdr:to>
    <xdr:graphicFrame macro="">
      <xdr:nvGraphicFramePr>
        <xdr:cNvPr id="434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452550</xdr:colOff>
      <xdr:row>0</xdr:row>
      <xdr:rowOff>45245</xdr:rowOff>
    </xdr:from>
    <xdr:to>
      <xdr:col>24</xdr:col>
      <xdr:colOff>935832</xdr:colOff>
      <xdr:row>3</xdr:row>
      <xdr:rowOff>47625</xdr:rowOff>
    </xdr:to>
    <xdr:pic>
      <xdr:nvPicPr>
        <xdr:cNvPr id="12319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613" y="45245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452428</xdr:colOff>
      <xdr:row>0</xdr:row>
      <xdr:rowOff>47630</xdr:rowOff>
    </xdr:from>
    <xdr:to>
      <xdr:col>24</xdr:col>
      <xdr:colOff>935710</xdr:colOff>
      <xdr:row>3</xdr:row>
      <xdr:rowOff>50010</xdr:rowOff>
    </xdr:to>
    <xdr:pic>
      <xdr:nvPicPr>
        <xdr:cNvPr id="5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491" y="47630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47626</xdr:rowOff>
    </xdr:from>
    <xdr:to>
      <xdr:col>24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452437</xdr:colOff>
      <xdr:row>0</xdr:row>
      <xdr:rowOff>47627</xdr:rowOff>
    </xdr:from>
    <xdr:to>
      <xdr:col>24</xdr:col>
      <xdr:colOff>935719</xdr:colOff>
      <xdr:row>3</xdr:row>
      <xdr:rowOff>50007</xdr:rowOff>
    </xdr:to>
    <xdr:pic>
      <xdr:nvPicPr>
        <xdr:cNvPr id="3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3050500" y="47627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28</xdr:row>
      <xdr:rowOff>161925</xdr:rowOff>
    </xdr:from>
    <xdr:to>
      <xdr:col>17</xdr:col>
      <xdr:colOff>952500</xdr:colOff>
      <xdr:row>51</xdr:row>
      <xdr:rowOff>161925</xdr:rowOff>
    </xdr:to>
    <xdr:graphicFrame macro="">
      <xdr:nvGraphicFramePr>
        <xdr:cNvPr id="164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452437</xdr:colOff>
      <xdr:row>0</xdr:row>
      <xdr:rowOff>47626</xdr:rowOff>
    </xdr:from>
    <xdr:to>
      <xdr:col>17</xdr:col>
      <xdr:colOff>935719</xdr:colOff>
      <xdr:row>3</xdr:row>
      <xdr:rowOff>50006</xdr:rowOff>
    </xdr:to>
    <xdr:pic>
      <xdr:nvPicPr>
        <xdr:cNvPr id="4" name="Picture 1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811500" y="47626"/>
          <a:ext cx="1459594" cy="62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6"/>
  <sheetViews>
    <sheetView tabSelected="1" view="pageBreakPreview" zoomScale="80" zoomScaleNormal="80" zoomScaleSheetLayoutView="80" workbookViewId="0"/>
  </sheetViews>
  <sheetFormatPr defaultRowHeight="12.75" x14ac:dyDescent="0.2"/>
  <cols>
    <col min="1" max="1" width="11.42578125" customWidth="1"/>
    <col min="2" max="2" width="10.5703125" customWidth="1"/>
    <col min="3" max="3" width="11.7109375" customWidth="1"/>
  </cols>
  <sheetData>
    <row r="1" spans="1:12" x14ac:dyDescent="0.2">
      <c r="B1" s="37"/>
      <c r="C1" s="37"/>
      <c r="D1" s="37"/>
      <c r="E1" s="37"/>
      <c r="F1" s="37"/>
      <c r="G1" s="37"/>
      <c r="H1" s="37"/>
    </row>
    <row r="2" spans="1:12" ht="30" x14ac:dyDescent="0.4">
      <c r="A2" s="38"/>
      <c r="B2" s="37"/>
      <c r="C2" s="37"/>
      <c r="D2" s="37"/>
      <c r="E2" s="37"/>
      <c r="F2" s="37"/>
      <c r="G2" s="37"/>
      <c r="H2" s="37"/>
    </row>
    <row r="5" spans="1:12" x14ac:dyDescent="0.2">
      <c r="A5" s="2"/>
      <c r="B5" s="2"/>
      <c r="C5" s="2"/>
      <c r="D5" s="2"/>
      <c r="E5" s="2"/>
      <c r="F5" s="2"/>
      <c r="G5" s="2"/>
      <c r="H5" s="2"/>
    </row>
    <row r="6" spans="1:12" x14ac:dyDescent="0.2">
      <c r="A6" s="2"/>
      <c r="B6" s="2"/>
      <c r="C6" s="2"/>
      <c r="D6" s="2"/>
      <c r="E6" s="2"/>
      <c r="F6" s="2"/>
      <c r="G6" s="2"/>
      <c r="H6" s="2"/>
    </row>
    <row r="7" spans="1:12" x14ac:dyDescent="0.2">
      <c r="A7" s="2"/>
      <c r="B7" s="2"/>
      <c r="C7" s="2"/>
      <c r="D7" s="2"/>
      <c r="E7" s="2"/>
      <c r="F7" s="2"/>
      <c r="G7" s="2"/>
      <c r="H7" s="2"/>
    </row>
    <row r="8" spans="1:12" x14ac:dyDescent="0.2">
      <c r="A8" s="2"/>
      <c r="B8" s="2"/>
      <c r="C8" s="2"/>
      <c r="D8" s="2"/>
      <c r="E8" s="2"/>
      <c r="F8" s="2"/>
      <c r="G8" s="2"/>
      <c r="H8" s="2"/>
    </row>
    <row r="9" spans="1:12" x14ac:dyDescent="0.2">
      <c r="A9" s="3"/>
      <c r="C9" s="36"/>
      <c r="D9" s="2"/>
    </row>
    <row r="10" spans="1:12" x14ac:dyDescent="0.2">
      <c r="A10" s="39"/>
      <c r="B10" s="39"/>
      <c r="C10" s="39"/>
      <c r="D10" s="39"/>
      <c r="E10" s="39"/>
      <c r="F10" s="39"/>
      <c r="G10" s="39"/>
      <c r="H10" s="39"/>
      <c r="I10" s="39"/>
      <c r="J10" s="2"/>
      <c r="K10" s="2"/>
    </row>
    <row r="12" spans="1:12" ht="30" x14ac:dyDescent="0.2">
      <c r="B12" s="305" t="s">
        <v>37</v>
      </c>
      <c r="C12" s="305"/>
      <c r="D12" s="305"/>
      <c r="E12" s="305"/>
      <c r="F12" s="305"/>
      <c r="G12" s="305"/>
      <c r="H12" s="305"/>
      <c r="I12" s="305"/>
      <c r="J12" s="305"/>
      <c r="K12" s="305"/>
      <c r="L12" s="305"/>
    </row>
    <row r="13" spans="1:12" ht="30" x14ac:dyDescent="0.2">
      <c r="B13" s="305" t="s">
        <v>136</v>
      </c>
      <c r="C13" s="305"/>
      <c r="D13" s="305"/>
      <c r="E13" s="305"/>
      <c r="F13" s="305"/>
      <c r="G13" s="305"/>
      <c r="H13" s="305"/>
      <c r="I13" s="305"/>
      <c r="J13" s="305"/>
      <c r="K13" s="305"/>
      <c r="L13" s="305"/>
    </row>
    <row r="27" spans="1:8" x14ac:dyDescent="0.2">
      <c r="A27" s="3" t="s">
        <v>96</v>
      </c>
      <c r="C27" s="36" t="s">
        <v>139</v>
      </c>
    </row>
    <row r="28" spans="1:8" x14ac:dyDescent="0.2">
      <c r="A28" s="3" t="s">
        <v>38</v>
      </c>
      <c r="C28" s="233" t="s">
        <v>137</v>
      </c>
    </row>
    <row r="29" spans="1:8" x14ac:dyDescent="0.2">
      <c r="A29" s="3" t="s">
        <v>119</v>
      </c>
      <c r="C29" s="35">
        <v>42184</v>
      </c>
    </row>
    <row r="30" spans="1:8" x14ac:dyDescent="0.2">
      <c r="A30" s="3" t="s">
        <v>56</v>
      </c>
      <c r="C30" s="233" t="s">
        <v>140</v>
      </c>
    </row>
    <row r="31" spans="1:8" x14ac:dyDescent="0.2">
      <c r="A31" s="3" t="s">
        <v>57</v>
      </c>
      <c r="C31" s="225" t="s">
        <v>138</v>
      </c>
      <c r="D31" s="36"/>
      <c r="E31" s="36"/>
      <c r="F31" s="36"/>
      <c r="G31" s="36"/>
      <c r="H31" s="36"/>
    </row>
    <row r="32" spans="1:8" x14ac:dyDescent="0.2">
      <c r="A32" s="3" t="s">
        <v>48</v>
      </c>
      <c r="C32" s="36" t="s">
        <v>49</v>
      </c>
      <c r="D32" s="4"/>
      <c r="E32" s="37"/>
      <c r="F32" s="37"/>
      <c r="G32" s="37"/>
      <c r="H32" s="37"/>
    </row>
    <row r="33" spans="1:8" x14ac:dyDescent="0.2">
      <c r="A33" s="3" t="s">
        <v>97</v>
      </c>
      <c r="C33" s="43" t="s">
        <v>100</v>
      </c>
      <c r="D33" s="4" t="s">
        <v>148</v>
      </c>
      <c r="E33" s="2"/>
      <c r="F33" s="2"/>
      <c r="G33" s="43" t="s">
        <v>2</v>
      </c>
      <c r="H33" s="4" t="s">
        <v>149</v>
      </c>
    </row>
    <row r="34" spans="1:8" x14ac:dyDescent="0.2">
      <c r="A34" s="3" t="s">
        <v>98</v>
      </c>
      <c r="C34" s="43" t="s">
        <v>100</v>
      </c>
      <c r="D34" s="4" t="str">
        <f>H33</f>
        <v>Chaplin Road (NW)</v>
      </c>
      <c r="E34" s="2"/>
      <c r="F34" s="2"/>
      <c r="G34" s="43" t="s">
        <v>2</v>
      </c>
      <c r="H34" s="2" t="str">
        <f>D33</f>
        <v>Bannernan Road (SE)</v>
      </c>
    </row>
    <row r="35" spans="1:8" x14ac:dyDescent="0.2">
      <c r="C35" s="2"/>
      <c r="D35" s="2"/>
      <c r="E35" s="2"/>
      <c r="F35" s="2"/>
      <c r="G35" s="2"/>
      <c r="H35" s="2"/>
    </row>
    <row r="36" spans="1:8" x14ac:dyDescent="0.2">
      <c r="D36" s="2"/>
    </row>
  </sheetData>
  <mergeCells count="2">
    <mergeCell ref="B12:L12"/>
    <mergeCell ref="B13:L13"/>
  </mergeCells>
  <pageMargins left="0.70866141732283472" right="0.70866141732283472" top="0.74803149606299213" bottom="0.74803149606299213" header="0.31496062992125984" footer="0.31496062992125984"/>
  <pageSetup paperSize="9" scale="9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42184</v>
      </c>
      <c r="H3" s="3"/>
    </row>
    <row r="4" spans="1:34" x14ac:dyDescent="0.2">
      <c r="A4" s="3" t="s">
        <v>57</v>
      </c>
      <c r="B4" s="2" t="str">
        <f>'Front Cover'!C31</f>
        <v>Belton Road</v>
      </c>
    </row>
    <row r="5" spans="1:34" x14ac:dyDescent="0.2">
      <c r="A5" s="14" t="s">
        <v>100</v>
      </c>
      <c r="B5" s="233" t="str">
        <f>'Front Cover'!H33</f>
        <v>Chaplin Road (NW)</v>
      </c>
      <c r="C5" s="233"/>
      <c r="D5" s="43" t="s">
        <v>2</v>
      </c>
      <c r="E5" s="233" t="str">
        <f>'Front Cover'!D33</f>
        <v>Bannernan Road (SE)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233"/>
      <c r="C6" s="233" t="s">
        <v>133</v>
      </c>
      <c r="D6" s="3"/>
      <c r="E6" s="233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3</v>
      </c>
      <c r="G10" s="15">
        <v>8</v>
      </c>
      <c r="H10" s="15">
        <v>13</v>
      </c>
      <c r="I10" s="15">
        <v>7</v>
      </c>
      <c r="J10" s="15">
        <v>7</v>
      </c>
      <c r="K10" s="16">
        <v>5</v>
      </c>
      <c r="L10" s="16">
        <v>5</v>
      </c>
      <c r="M10" s="15">
        <v>5</v>
      </c>
      <c r="N10" s="15">
        <v>4</v>
      </c>
      <c r="O10" s="15">
        <v>5</v>
      </c>
      <c r="P10" s="15">
        <v>4</v>
      </c>
      <c r="Q10" s="15">
        <v>5</v>
      </c>
      <c r="R10" s="15">
        <v>4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5.2</v>
      </c>
      <c r="X10" s="40">
        <f>IFERROR(AVERAGE(I10:M10,B10:F10,P10:T10),0)</f>
        <v>5</v>
      </c>
      <c r="Y10" s="47">
        <f>IFERROR(AVERAGE(B10:V10),0)</f>
        <v>5.7692307692307692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187</v>
      </c>
      <c r="AF10" s="304">
        <f t="shared" si="1"/>
        <v>272</v>
      </c>
      <c r="AG10" s="304">
        <f t="shared" si="1"/>
        <v>229</v>
      </c>
      <c r="AH10" s="304">
        <f t="shared" si="1"/>
        <v>211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1</v>
      </c>
      <c r="G11" s="16">
        <v>3</v>
      </c>
      <c r="H11" s="16">
        <v>3</v>
      </c>
      <c r="I11" s="16">
        <v>3</v>
      </c>
      <c r="J11" s="16">
        <v>5</v>
      </c>
      <c r="K11" s="16">
        <v>2</v>
      </c>
      <c r="L11" s="16">
        <v>1</v>
      </c>
      <c r="M11" s="16">
        <v>2</v>
      </c>
      <c r="N11" s="16">
        <v>4</v>
      </c>
      <c r="O11" s="16">
        <v>9</v>
      </c>
      <c r="P11" s="16">
        <v>2</v>
      </c>
      <c r="Q11" s="16">
        <v>1</v>
      </c>
      <c r="R11" s="16">
        <v>1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2</v>
      </c>
      <c r="X11" s="40">
        <f t="shared" ref="X11:X33" si="3">IFERROR(AVERAGE(I11:M11,B11:F11,P11:T11),0)</f>
        <v>2</v>
      </c>
      <c r="Y11" s="48">
        <f t="shared" ref="Y11:Y33" si="4">IFERROR(AVERAGE(B11:V11),0)</f>
        <v>2.8461538461538463</v>
      </c>
      <c r="AA11" s="303" t="s">
        <v>128</v>
      </c>
      <c r="AB11" s="304">
        <f>I38</f>
        <v>235</v>
      </c>
      <c r="AC11" s="304">
        <f t="shared" ref="AC11:AH11" si="5">J38</f>
        <v>262</v>
      </c>
      <c r="AD11" s="304">
        <f t="shared" si="5"/>
        <v>215</v>
      </c>
      <c r="AE11" s="304">
        <f t="shared" si="5"/>
        <v>251</v>
      </c>
      <c r="AF11" s="304">
        <f t="shared" si="5"/>
        <v>214</v>
      </c>
      <c r="AG11" s="304">
        <f t="shared" si="5"/>
        <v>235</v>
      </c>
      <c r="AH11" s="304">
        <f t="shared" si="5"/>
        <v>206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1</v>
      </c>
      <c r="G12" s="16">
        <v>5</v>
      </c>
      <c r="H12" s="16">
        <v>5</v>
      </c>
      <c r="I12" s="16">
        <v>1</v>
      </c>
      <c r="J12" s="16">
        <v>2</v>
      </c>
      <c r="K12" s="16">
        <v>0</v>
      </c>
      <c r="L12" s="16">
        <v>3</v>
      </c>
      <c r="M12" s="16">
        <v>1</v>
      </c>
      <c r="N12" s="16">
        <v>4</v>
      </c>
      <c r="O12" s="16">
        <v>4</v>
      </c>
      <c r="P12" s="16">
        <v>2</v>
      </c>
      <c r="Q12" s="16">
        <v>1</v>
      </c>
      <c r="R12" s="16">
        <v>0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1.2</v>
      </c>
      <c r="X12" s="40">
        <f t="shared" si="3"/>
        <v>1.2222222222222223</v>
      </c>
      <c r="Y12" s="48">
        <f t="shared" si="4"/>
        <v>2.2307692307692308</v>
      </c>
      <c r="AA12" s="303" t="s">
        <v>129</v>
      </c>
      <c r="AB12" s="304">
        <f>P38</f>
        <v>272</v>
      </c>
      <c r="AC12" s="304">
        <f t="shared" ref="AC12:AH12" si="6">Q38</f>
        <v>239</v>
      </c>
      <c r="AD12" s="304">
        <f t="shared" si="6"/>
        <v>207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2</v>
      </c>
      <c r="G13" s="16">
        <v>5</v>
      </c>
      <c r="H13" s="16">
        <v>5</v>
      </c>
      <c r="I13" s="16">
        <v>1</v>
      </c>
      <c r="J13" s="16">
        <v>3</v>
      </c>
      <c r="K13" s="16">
        <v>1</v>
      </c>
      <c r="L13" s="16">
        <v>2</v>
      </c>
      <c r="M13" s="16">
        <v>0</v>
      </c>
      <c r="N13" s="16">
        <v>1</v>
      </c>
      <c r="O13" s="16">
        <v>5</v>
      </c>
      <c r="P13" s="16">
        <v>0</v>
      </c>
      <c r="Q13" s="16">
        <v>1</v>
      </c>
      <c r="R13" s="16">
        <v>3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2</v>
      </c>
      <c r="X13" s="40">
        <f t="shared" si="3"/>
        <v>1.4444444444444444</v>
      </c>
      <c r="Y13" s="48">
        <f t="shared" si="4"/>
        <v>2.2307692307692308</v>
      </c>
      <c r="AA13" s="303" t="s">
        <v>51</v>
      </c>
      <c r="AB13" s="304">
        <f>'Dir BA - OGV1'!B38</f>
        <v>0</v>
      </c>
      <c r="AC13" s="304">
        <f>'Dir BA - OGV1'!C38</f>
        <v>0</v>
      </c>
      <c r="AD13" s="304">
        <f>'Dir BA - OGV1'!D38</f>
        <v>0</v>
      </c>
      <c r="AE13" s="304">
        <f>'Dir BA - OGV1'!E38</f>
        <v>3</v>
      </c>
      <c r="AF13" s="304">
        <f>'Dir BA - OGV1'!F38</f>
        <v>3</v>
      </c>
      <c r="AG13" s="304">
        <f>'Dir BA - OGV1'!G38</f>
        <v>3</v>
      </c>
      <c r="AH13" s="304">
        <f>'Dir BA - OGV1'!H38</f>
        <v>0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1</v>
      </c>
      <c r="G14" s="16">
        <v>1</v>
      </c>
      <c r="H14" s="16">
        <v>4</v>
      </c>
      <c r="I14" s="16">
        <v>0</v>
      </c>
      <c r="J14" s="16">
        <v>1</v>
      </c>
      <c r="K14" s="16">
        <v>1</v>
      </c>
      <c r="L14" s="16">
        <v>0</v>
      </c>
      <c r="M14" s="16">
        <v>0</v>
      </c>
      <c r="N14" s="16">
        <v>1</v>
      </c>
      <c r="O14" s="16">
        <v>0</v>
      </c>
      <c r="P14" s="16">
        <v>1</v>
      </c>
      <c r="Q14" s="16">
        <v>1</v>
      </c>
      <c r="R14" s="16">
        <v>1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0.8</v>
      </c>
      <c r="X14" s="40">
        <f t="shared" si="3"/>
        <v>0.66666666666666663</v>
      </c>
      <c r="Y14" s="48">
        <f t="shared" si="4"/>
        <v>0.92307692307692313</v>
      </c>
      <c r="AA14" s="303" t="s">
        <v>53</v>
      </c>
      <c r="AB14" s="304">
        <f>'Dir BA - OGV1'!I38</f>
        <v>2</v>
      </c>
      <c r="AC14" s="304">
        <f>'Dir BA - OGV1'!J38</f>
        <v>1</v>
      </c>
      <c r="AD14" s="304">
        <f>'Dir BA - OGV1'!K38</f>
        <v>5</v>
      </c>
      <c r="AE14" s="304">
        <f>'Dir BA - OGV1'!L38</f>
        <v>6</v>
      </c>
      <c r="AF14" s="304">
        <f>'Dir BA - OGV1'!M38</f>
        <v>3</v>
      </c>
      <c r="AG14" s="304">
        <f>'Dir BA - OGV1'!N38</f>
        <v>1</v>
      </c>
      <c r="AH14" s="304">
        <f>'Dir BA - OGV1'!O38</f>
        <v>1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2</v>
      </c>
      <c r="G15" s="16">
        <v>1</v>
      </c>
      <c r="H15" s="16">
        <v>2</v>
      </c>
      <c r="I15" s="16">
        <v>2</v>
      </c>
      <c r="J15" s="16">
        <v>2</v>
      </c>
      <c r="K15" s="16">
        <v>1</v>
      </c>
      <c r="L15" s="16">
        <v>1</v>
      </c>
      <c r="M15" s="16">
        <v>1</v>
      </c>
      <c r="N15" s="16">
        <v>2</v>
      </c>
      <c r="O15" s="16">
        <v>4</v>
      </c>
      <c r="P15" s="16">
        <v>0</v>
      </c>
      <c r="Q15" s="16">
        <v>3</v>
      </c>
      <c r="R15" s="16">
        <v>1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1.6</v>
      </c>
      <c r="X15" s="40">
        <f t="shared" si="3"/>
        <v>1.4444444444444444</v>
      </c>
      <c r="Y15" s="48">
        <f t="shared" si="4"/>
        <v>1.6923076923076923</v>
      </c>
      <c r="AA15" s="303" t="s">
        <v>75</v>
      </c>
      <c r="AB15" s="304">
        <f>'Dir BA - OGV1'!P38</f>
        <v>4</v>
      </c>
      <c r="AC15" s="304">
        <f>'Dir BA - OGV1'!Q38</f>
        <v>6</v>
      </c>
      <c r="AD15" s="304">
        <f>'Dir BA - OGV1'!R38</f>
        <v>3</v>
      </c>
      <c r="AE15" s="304">
        <f>'Dir BA - OGV1'!S38</f>
        <v>0</v>
      </c>
      <c r="AF15" s="304">
        <f>'Dir BA - OGV1'!T38</f>
        <v>0</v>
      </c>
      <c r="AG15" s="304">
        <f>'Dir BA - OGV1'!U38</f>
        <v>0</v>
      </c>
      <c r="AH15" s="304">
        <f>'Dir BA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4</v>
      </c>
      <c r="G16" s="16">
        <v>2</v>
      </c>
      <c r="H16" s="16">
        <v>6</v>
      </c>
      <c r="I16" s="16">
        <v>2</v>
      </c>
      <c r="J16" s="16">
        <v>2</v>
      </c>
      <c r="K16" s="16">
        <v>1</v>
      </c>
      <c r="L16" s="16">
        <v>3</v>
      </c>
      <c r="M16" s="16">
        <v>5</v>
      </c>
      <c r="N16" s="16">
        <v>0</v>
      </c>
      <c r="O16" s="16">
        <v>5</v>
      </c>
      <c r="P16" s="16">
        <v>2</v>
      </c>
      <c r="Q16" s="16">
        <v>2</v>
      </c>
      <c r="R16" s="16">
        <v>3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2.2000000000000002</v>
      </c>
      <c r="X16" s="40">
        <f t="shared" si="3"/>
        <v>2.6666666666666665</v>
      </c>
      <c r="Y16" s="48">
        <f t="shared" si="4"/>
        <v>2.8461538461538463</v>
      </c>
      <c r="AA16" s="303" t="s">
        <v>54</v>
      </c>
      <c r="AB16" s="304">
        <f>'Dir BA - OGV2'!B38</f>
        <v>0</v>
      </c>
      <c r="AC16" s="304">
        <f>'Dir BA - OGV2'!C38</f>
        <v>0</v>
      </c>
      <c r="AD16" s="304">
        <f>'Dir BA - OGV2'!D38</f>
        <v>0</v>
      </c>
      <c r="AE16" s="304">
        <f>'Dir BA - OGV2'!E38</f>
        <v>0</v>
      </c>
      <c r="AF16" s="304">
        <f>'Dir BA - OGV2'!F38</f>
        <v>0</v>
      </c>
      <c r="AG16" s="304">
        <f>'Dir BA - OGV2'!G38</f>
        <v>0</v>
      </c>
      <c r="AH16" s="304">
        <f>'Dir BA - OGV2'!H38</f>
        <v>1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1</v>
      </c>
      <c r="G17" s="16">
        <v>3</v>
      </c>
      <c r="H17" s="16">
        <v>5</v>
      </c>
      <c r="I17" s="16">
        <v>7</v>
      </c>
      <c r="J17" s="16">
        <v>8</v>
      </c>
      <c r="K17" s="16">
        <v>4</v>
      </c>
      <c r="L17" s="16">
        <v>10</v>
      </c>
      <c r="M17" s="16">
        <v>5</v>
      </c>
      <c r="N17" s="16">
        <v>4</v>
      </c>
      <c r="O17" s="16">
        <v>1</v>
      </c>
      <c r="P17" s="16">
        <v>7</v>
      </c>
      <c r="Q17" s="16">
        <v>7</v>
      </c>
      <c r="R17" s="16">
        <v>9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7.6</v>
      </c>
      <c r="X17" s="40">
        <f t="shared" si="3"/>
        <v>6.4444444444444446</v>
      </c>
      <c r="Y17" s="48">
        <f t="shared" si="4"/>
        <v>5.4615384615384617</v>
      </c>
      <c r="AA17" s="303" t="s">
        <v>52</v>
      </c>
      <c r="AB17" s="304">
        <f>'Dir BA - OGV2'!I38</f>
        <v>0</v>
      </c>
      <c r="AC17" s="304">
        <f>'Dir BA - OGV2'!J38</f>
        <v>0</v>
      </c>
      <c r="AD17" s="304">
        <f>'Dir BA - OGV2'!K38</f>
        <v>0</v>
      </c>
      <c r="AE17" s="304">
        <f>'Dir BA - OGV2'!L38</f>
        <v>0</v>
      </c>
      <c r="AF17" s="304">
        <f>'Dir BA - OGV2'!M38</f>
        <v>0</v>
      </c>
      <c r="AG17" s="304">
        <f>'Dir BA - OGV2'!N38</f>
        <v>0</v>
      </c>
      <c r="AH17" s="304">
        <f>'Dir BA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21</v>
      </c>
      <c r="G18" s="16">
        <v>4</v>
      </c>
      <c r="H18" s="16">
        <v>4</v>
      </c>
      <c r="I18" s="16">
        <v>12</v>
      </c>
      <c r="J18" s="16">
        <v>24</v>
      </c>
      <c r="K18" s="16">
        <v>19</v>
      </c>
      <c r="L18" s="16">
        <v>24</v>
      </c>
      <c r="M18" s="16">
        <v>15</v>
      </c>
      <c r="N18" s="16">
        <v>5</v>
      </c>
      <c r="O18" s="16">
        <v>3</v>
      </c>
      <c r="P18" s="16">
        <v>16</v>
      </c>
      <c r="Q18" s="16">
        <v>21</v>
      </c>
      <c r="R18" s="16">
        <v>20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21.6</v>
      </c>
      <c r="X18" s="40">
        <f t="shared" si="3"/>
        <v>19.111111111111111</v>
      </c>
      <c r="Y18" s="48">
        <f t="shared" si="4"/>
        <v>14.461538461538462</v>
      </c>
      <c r="AA18" s="303" t="s">
        <v>76</v>
      </c>
      <c r="AB18" s="304">
        <f>'Dir BA - OGV2'!P38</f>
        <v>0</v>
      </c>
      <c r="AC18" s="304">
        <f>'Dir BA - OGV2'!Q38</f>
        <v>0</v>
      </c>
      <c r="AD18" s="304">
        <f>'Dir BA - OGV2'!R38</f>
        <v>0</v>
      </c>
      <c r="AE18" s="304">
        <f>'Dir BA - OGV2'!S38</f>
        <v>0</v>
      </c>
      <c r="AF18" s="304">
        <f>'Dir BA - OGV2'!T38</f>
        <v>0</v>
      </c>
      <c r="AG18" s="304">
        <f>'Dir BA - OGV2'!U38</f>
        <v>0</v>
      </c>
      <c r="AH18" s="304">
        <f>'Dir BA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13</v>
      </c>
      <c r="G19" s="16">
        <v>8</v>
      </c>
      <c r="H19" s="16">
        <v>8</v>
      </c>
      <c r="I19" s="16">
        <v>15</v>
      </c>
      <c r="J19" s="16">
        <v>12</v>
      </c>
      <c r="K19" s="16">
        <v>13</v>
      </c>
      <c r="L19" s="16">
        <v>14</v>
      </c>
      <c r="M19" s="16">
        <v>19</v>
      </c>
      <c r="N19" s="16">
        <v>8</v>
      </c>
      <c r="O19" s="16">
        <v>6</v>
      </c>
      <c r="P19" s="16">
        <v>8</v>
      </c>
      <c r="Q19" s="16">
        <v>5</v>
      </c>
      <c r="R19" s="16">
        <v>8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10.4</v>
      </c>
      <c r="X19" s="40">
        <f t="shared" si="3"/>
        <v>11.888888888888889</v>
      </c>
      <c r="Y19" s="48">
        <f t="shared" si="4"/>
        <v>10.538461538461538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13</v>
      </c>
      <c r="G20" s="16">
        <v>13</v>
      </c>
      <c r="H20" s="16">
        <v>10</v>
      </c>
      <c r="I20" s="16">
        <v>9</v>
      </c>
      <c r="J20" s="16">
        <v>13</v>
      </c>
      <c r="K20" s="16">
        <v>7</v>
      </c>
      <c r="L20" s="16">
        <v>10</v>
      </c>
      <c r="M20" s="16">
        <v>10</v>
      </c>
      <c r="N20" s="16">
        <v>14</v>
      </c>
      <c r="O20" s="16">
        <v>10</v>
      </c>
      <c r="P20" s="16">
        <v>12</v>
      </c>
      <c r="Q20" s="16">
        <v>9</v>
      </c>
      <c r="R20" s="16">
        <v>5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8.8000000000000007</v>
      </c>
      <c r="X20" s="40">
        <f t="shared" si="3"/>
        <v>9.7777777777777786</v>
      </c>
      <c r="Y20" s="48">
        <f t="shared" si="4"/>
        <v>10.384615384615385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12</v>
      </c>
      <c r="G21" s="16">
        <v>13</v>
      </c>
      <c r="H21" s="16">
        <v>11</v>
      </c>
      <c r="I21" s="16">
        <v>10</v>
      </c>
      <c r="J21" s="16">
        <v>5</v>
      </c>
      <c r="K21" s="16">
        <v>5</v>
      </c>
      <c r="L21" s="16">
        <v>10</v>
      </c>
      <c r="M21" s="16">
        <v>16</v>
      </c>
      <c r="N21" s="16">
        <v>18</v>
      </c>
      <c r="O21" s="16">
        <v>12</v>
      </c>
      <c r="P21" s="16">
        <v>14</v>
      </c>
      <c r="Q21" s="16">
        <v>11</v>
      </c>
      <c r="R21" s="16">
        <v>14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9</v>
      </c>
      <c r="X21" s="40">
        <f t="shared" si="3"/>
        <v>10.777777777777779</v>
      </c>
      <c r="Y21" s="48">
        <f t="shared" si="4"/>
        <v>11.615384615384615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14</v>
      </c>
      <c r="F22" s="16">
        <v>17</v>
      </c>
      <c r="G22" s="16">
        <v>13</v>
      </c>
      <c r="H22" s="16">
        <v>14</v>
      </c>
      <c r="I22" s="16">
        <v>13</v>
      </c>
      <c r="J22" s="16">
        <v>9</v>
      </c>
      <c r="K22" s="16">
        <v>8</v>
      </c>
      <c r="L22" s="16">
        <v>8</v>
      </c>
      <c r="M22" s="16">
        <v>17</v>
      </c>
      <c r="N22" s="16">
        <v>23</v>
      </c>
      <c r="O22" s="16">
        <v>15</v>
      </c>
      <c r="P22" s="16">
        <v>13</v>
      </c>
      <c r="Q22" s="16">
        <v>16</v>
      </c>
      <c r="R22" s="16">
        <v>14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11.5</v>
      </c>
      <c r="X22" s="40">
        <f t="shared" si="3"/>
        <v>12.9</v>
      </c>
      <c r="Y22" s="48">
        <f t="shared" si="4"/>
        <v>13.857142857142858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13</v>
      </c>
      <c r="F23" s="16">
        <v>16</v>
      </c>
      <c r="G23" s="16">
        <v>16</v>
      </c>
      <c r="H23" s="16">
        <v>18</v>
      </c>
      <c r="I23" s="16">
        <v>15</v>
      </c>
      <c r="J23" s="16">
        <v>17</v>
      </c>
      <c r="K23" s="16">
        <v>8</v>
      </c>
      <c r="L23" s="16">
        <v>17</v>
      </c>
      <c r="M23" s="16">
        <v>17</v>
      </c>
      <c r="N23" s="16">
        <v>20</v>
      </c>
      <c r="O23" s="16">
        <v>20</v>
      </c>
      <c r="P23" s="16">
        <v>26</v>
      </c>
      <c r="Q23" s="16">
        <v>16</v>
      </c>
      <c r="R23" s="16">
        <v>16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14.5</v>
      </c>
      <c r="X23" s="40">
        <f t="shared" si="3"/>
        <v>16.100000000000001</v>
      </c>
      <c r="Y23" s="48">
        <f t="shared" si="4"/>
        <v>16.785714285714285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20</v>
      </c>
      <c r="F24" s="16">
        <v>19</v>
      </c>
      <c r="G24" s="16">
        <v>18</v>
      </c>
      <c r="H24" s="16">
        <v>18</v>
      </c>
      <c r="I24" s="16">
        <v>20</v>
      </c>
      <c r="J24" s="16">
        <v>18</v>
      </c>
      <c r="K24" s="16">
        <v>16</v>
      </c>
      <c r="L24" s="16">
        <v>17</v>
      </c>
      <c r="M24" s="16">
        <v>14</v>
      </c>
      <c r="N24" s="16">
        <v>16</v>
      </c>
      <c r="O24" s="16">
        <v>11</v>
      </c>
      <c r="P24" s="16">
        <v>29</v>
      </c>
      <c r="Q24" s="16">
        <v>16</v>
      </c>
      <c r="R24" s="16">
        <v>19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17.666666666666668</v>
      </c>
      <c r="X24" s="40">
        <f t="shared" si="3"/>
        <v>18.8</v>
      </c>
      <c r="Y24" s="48">
        <f t="shared" si="4"/>
        <v>17.928571428571427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22</v>
      </c>
      <c r="F25" s="16">
        <v>20</v>
      </c>
      <c r="G25" s="16">
        <v>16</v>
      </c>
      <c r="H25" s="16">
        <v>16</v>
      </c>
      <c r="I25" s="16">
        <v>16</v>
      </c>
      <c r="J25" s="16">
        <v>22</v>
      </c>
      <c r="K25" s="16">
        <v>15</v>
      </c>
      <c r="L25" s="16">
        <v>19</v>
      </c>
      <c r="M25" s="16">
        <v>20</v>
      </c>
      <c r="N25" s="16">
        <v>9</v>
      </c>
      <c r="O25" s="16">
        <v>9</v>
      </c>
      <c r="P25" s="16">
        <v>26</v>
      </c>
      <c r="Q25" s="16">
        <v>23</v>
      </c>
      <c r="R25" s="16">
        <v>19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20</v>
      </c>
      <c r="X25" s="40">
        <f t="shared" si="3"/>
        <v>20.2</v>
      </c>
      <c r="Y25" s="48">
        <f t="shared" si="4"/>
        <v>18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28</v>
      </c>
      <c r="F26" s="16">
        <v>15</v>
      </c>
      <c r="G26" s="16">
        <v>11</v>
      </c>
      <c r="H26" s="16">
        <v>14</v>
      </c>
      <c r="I26" s="16">
        <v>15</v>
      </c>
      <c r="J26" s="16">
        <v>17</v>
      </c>
      <c r="K26" s="16">
        <v>19</v>
      </c>
      <c r="L26" s="16">
        <v>13</v>
      </c>
      <c r="M26" s="16">
        <v>4</v>
      </c>
      <c r="N26" s="16">
        <v>10</v>
      </c>
      <c r="O26" s="16">
        <v>12</v>
      </c>
      <c r="P26" s="16">
        <v>18</v>
      </c>
      <c r="Q26" s="16">
        <v>15</v>
      </c>
      <c r="R26" s="16">
        <v>22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19</v>
      </c>
      <c r="X26" s="40">
        <f t="shared" si="3"/>
        <v>16.600000000000001</v>
      </c>
      <c r="Y26" s="48">
        <f t="shared" si="4"/>
        <v>15.214285714285714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13</v>
      </c>
      <c r="F27" s="16">
        <v>24</v>
      </c>
      <c r="G27" s="16">
        <v>13</v>
      </c>
      <c r="H27" s="16">
        <v>13</v>
      </c>
      <c r="I27" s="16">
        <v>19</v>
      </c>
      <c r="J27" s="16">
        <v>24</v>
      </c>
      <c r="K27" s="16">
        <v>21</v>
      </c>
      <c r="L27" s="16">
        <v>17</v>
      </c>
      <c r="M27" s="16">
        <v>2</v>
      </c>
      <c r="N27" s="16">
        <v>21</v>
      </c>
      <c r="O27" s="16">
        <v>16</v>
      </c>
      <c r="P27" s="16">
        <v>20</v>
      </c>
      <c r="Q27" s="16">
        <v>21</v>
      </c>
      <c r="R27" s="16">
        <v>15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18.5</v>
      </c>
      <c r="X27" s="40">
        <f t="shared" si="3"/>
        <v>17.600000000000001</v>
      </c>
      <c r="Y27" s="48">
        <f t="shared" si="4"/>
        <v>17.071428571428573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20</v>
      </c>
      <c r="F28" s="16">
        <v>24</v>
      </c>
      <c r="G28" s="16">
        <v>5</v>
      </c>
      <c r="H28" s="16">
        <v>9</v>
      </c>
      <c r="I28" s="16">
        <v>26</v>
      </c>
      <c r="J28" s="16">
        <v>17</v>
      </c>
      <c r="K28" s="16">
        <v>21</v>
      </c>
      <c r="L28" s="16">
        <v>24</v>
      </c>
      <c r="M28" s="16">
        <v>10</v>
      </c>
      <c r="N28" s="16">
        <v>13</v>
      </c>
      <c r="O28" s="16">
        <v>14</v>
      </c>
      <c r="P28" s="16">
        <v>17</v>
      </c>
      <c r="Q28" s="16">
        <v>16</v>
      </c>
      <c r="R28" s="16">
        <v>18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19.333333333333332</v>
      </c>
      <c r="X28" s="40">
        <f t="shared" si="3"/>
        <v>19.3</v>
      </c>
      <c r="Y28" s="48">
        <f t="shared" si="4"/>
        <v>16.714285714285715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15</v>
      </c>
      <c r="F29" s="16">
        <v>15</v>
      </c>
      <c r="G29" s="16">
        <v>17</v>
      </c>
      <c r="H29" s="16">
        <v>7</v>
      </c>
      <c r="I29" s="16">
        <v>9</v>
      </c>
      <c r="J29" s="16">
        <v>8</v>
      </c>
      <c r="K29" s="16">
        <v>16</v>
      </c>
      <c r="L29" s="16">
        <v>12</v>
      </c>
      <c r="M29" s="16">
        <v>9</v>
      </c>
      <c r="N29" s="16">
        <v>10</v>
      </c>
      <c r="O29" s="16">
        <v>18</v>
      </c>
      <c r="P29" s="16">
        <v>19</v>
      </c>
      <c r="Q29" s="16">
        <v>9</v>
      </c>
      <c r="R29" s="16">
        <v>15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12.5</v>
      </c>
      <c r="X29" s="40">
        <f t="shared" si="3"/>
        <v>12.7</v>
      </c>
      <c r="Y29" s="48">
        <f t="shared" si="4"/>
        <v>12.785714285714286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13</v>
      </c>
      <c r="F30" s="16">
        <v>16</v>
      </c>
      <c r="G30" s="16">
        <v>13</v>
      </c>
      <c r="H30" s="16">
        <v>13</v>
      </c>
      <c r="I30" s="16">
        <v>11</v>
      </c>
      <c r="J30" s="16">
        <v>18</v>
      </c>
      <c r="K30" s="16">
        <v>10</v>
      </c>
      <c r="L30" s="16">
        <v>11</v>
      </c>
      <c r="M30" s="16">
        <v>7</v>
      </c>
      <c r="N30" s="16">
        <v>12</v>
      </c>
      <c r="O30" s="16">
        <v>7</v>
      </c>
      <c r="P30" s="16">
        <v>10</v>
      </c>
      <c r="Q30" s="16">
        <v>15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13.4</v>
      </c>
      <c r="X30" s="40">
        <f t="shared" si="3"/>
        <v>12.333333333333334</v>
      </c>
      <c r="Y30" s="48">
        <f t="shared" si="4"/>
        <v>12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16</v>
      </c>
      <c r="F31" s="16">
        <v>17</v>
      </c>
      <c r="G31" s="16">
        <v>19</v>
      </c>
      <c r="H31" s="16">
        <v>8</v>
      </c>
      <c r="I31" s="16">
        <v>9</v>
      </c>
      <c r="J31" s="16">
        <v>15</v>
      </c>
      <c r="K31" s="16">
        <v>11</v>
      </c>
      <c r="L31" s="16">
        <v>12</v>
      </c>
      <c r="M31" s="16">
        <v>14</v>
      </c>
      <c r="N31" s="16">
        <v>12</v>
      </c>
      <c r="O31" s="16">
        <v>8</v>
      </c>
      <c r="P31" s="16">
        <v>10</v>
      </c>
      <c r="Q31" s="16">
        <v>13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13.4</v>
      </c>
      <c r="X31" s="40">
        <f t="shared" si="3"/>
        <v>13</v>
      </c>
      <c r="Y31" s="48">
        <f t="shared" si="4"/>
        <v>12.615384615384615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6</v>
      </c>
      <c r="F32" s="16">
        <v>11</v>
      </c>
      <c r="G32" s="16">
        <v>12</v>
      </c>
      <c r="H32" s="16">
        <v>5</v>
      </c>
      <c r="I32" s="16">
        <v>8</v>
      </c>
      <c r="J32" s="16">
        <v>10</v>
      </c>
      <c r="K32" s="16">
        <v>8</v>
      </c>
      <c r="L32" s="16">
        <v>15</v>
      </c>
      <c r="M32" s="16">
        <v>16</v>
      </c>
      <c r="N32" s="16">
        <v>8</v>
      </c>
      <c r="O32" s="16">
        <v>7</v>
      </c>
      <c r="P32" s="16">
        <v>9</v>
      </c>
      <c r="Q32" s="16">
        <v>8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9.4</v>
      </c>
      <c r="X32" s="40">
        <f t="shared" si="3"/>
        <v>10.111111111111111</v>
      </c>
      <c r="Y32" s="48">
        <f t="shared" si="4"/>
        <v>9.4615384615384617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7</v>
      </c>
      <c r="F33" s="17">
        <v>4</v>
      </c>
      <c r="G33" s="17">
        <v>10</v>
      </c>
      <c r="H33" s="17">
        <v>0</v>
      </c>
      <c r="I33" s="17">
        <v>5</v>
      </c>
      <c r="J33" s="17">
        <v>3</v>
      </c>
      <c r="K33" s="17">
        <v>3</v>
      </c>
      <c r="L33" s="17">
        <v>3</v>
      </c>
      <c r="M33" s="17">
        <v>5</v>
      </c>
      <c r="N33" s="17">
        <v>16</v>
      </c>
      <c r="O33" s="17">
        <v>5</v>
      </c>
      <c r="P33" s="17">
        <v>7</v>
      </c>
      <c r="Q33" s="17">
        <v>4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4</v>
      </c>
      <c r="X33" s="7">
        <f t="shared" si="3"/>
        <v>4.5555555555555554</v>
      </c>
      <c r="Y33" s="49">
        <f t="shared" si="4"/>
        <v>5.5384615384615383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130</v>
      </c>
      <c r="F35" s="8">
        <f t="shared" si="7"/>
        <v>195</v>
      </c>
      <c r="G35" s="8">
        <f t="shared" si="7"/>
        <v>133</v>
      </c>
      <c r="H35" s="8">
        <f t="shared" si="7"/>
        <v>140</v>
      </c>
      <c r="I35" s="8">
        <f t="shared" si="7"/>
        <v>177</v>
      </c>
      <c r="J35" s="8">
        <f t="shared" si="7"/>
        <v>186</v>
      </c>
      <c r="K35" s="8">
        <f t="shared" si="7"/>
        <v>156</v>
      </c>
      <c r="L35" s="8">
        <f t="shared" si="7"/>
        <v>183</v>
      </c>
      <c r="M35" s="8">
        <f t="shared" si="7"/>
        <v>149</v>
      </c>
      <c r="N35" s="8">
        <f t="shared" si="7"/>
        <v>161</v>
      </c>
      <c r="O35" s="8">
        <f t="shared" si="7"/>
        <v>129</v>
      </c>
      <c r="P35" s="8">
        <f t="shared" si="7"/>
        <v>206</v>
      </c>
      <c r="Q35" s="8">
        <f t="shared" si="7"/>
        <v>176</v>
      </c>
      <c r="R35" s="8">
        <f t="shared" si="7"/>
        <v>179</v>
      </c>
      <c r="S35" s="8">
        <f t="shared" si="7"/>
        <v>0</v>
      </c>
      <c r="T35" s="8">
        <f t="shared" si="7"/>
        <v>0</v>
      </c>
      <c r="U35" s="8">
        <f t="shared" si="7"/>
        <v>0</v>
      </c>
      <c r="V35" s="270">
        <f t="shared" si="7"/>
        <v>0</v>
      </c>
      <c r="W35" s="267">
        <f t="shared" si="7"/>
        <v>177.9</v>
      </c>
      <c r="X35" s="9">
        <f t="shared" si="7"/>
        <v>179.5</v>
      </c>
      <c r="Y35" s="50">
        <f t="shared" si="7"/>
        <v>168.03296703296704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8">SUM(C16:C31)</f>
        <v>0</v>
      </c>
      <c r="D36" s="10">
        <f t="shared" si="8"/>
        <v>0</v>
      </c>
      <c r="E36" s="10">
        <f t="shared" si="8"/>
        <v>174</v>
      </c>
      <c r="F36" s="10">
        <f t="shared" si="8"/>
        <v>247</v>
      </c>
      <c r="G36" s="10">
        <f t="shared" si="8"/>
        <v>184</v>
      </c>
      <c r="H36" s="10">
        <f t="shared" si="8"/>
        <v>174</v>
      </c>
      <c r="I36" s="10">
        <f t="shared" si="8"/>
        <v>208</v>
      </c>
      <c r="J36" s="10">
        <f t="shared" si="8"/>
        <v>229</v>
      </c>
      <c r="K36" s="10">
        <f t="shared" si="8"/>
        <v>194</v>
      </c>
      <c r="L36" s="10">
        <f t="shared" si="8"/>
        <v>221</v>
      </c>
      <c r="M36" s="10">
        <f t="shared" si="8"/>
        <v>184</v>
      </c>
      <c r="N36" s="10">
        <f t="shared" si="8"/>
        <v>195</v>
      </c>
      <c r="O36" s="10">
        <f t="shared" si="8"/>
        <v>167</v>
      </c>
      <c r="P36" s="10">
        <f t="shared" si="8"/>
        <v>247</v>
      </c>
      <c r="Q36" s="10">
        <f t="shared" si="8"/>
        <v>215</v>
      </c>
      <c r="R36" s="10">
        <f t="shared" si="8"/>
        <v>197</v>
      </c>
      <c r="S36" s="10">
        <f t="shared" si="8"/>
        <v>0</v>
      </c>
      <c r="T36" s="10">
        <f t="shared" si="8"/>
        <v>0</v>
      </c>
      <c r="U36" s="10">
        <f t="shared" si="8"/>
        <v>0</v>
      </c>
      <c r="V36" s="271">
        <f t="shared" si="8"/>
        <v>0</v>
      </c>
      <c r="W36" s="268">
        <f t="shared" si="8"/>
        <v>219.40000000000003</v>
      </c>
      <c r="X36" s="11">
        <f t="shared" si="8"/>
        <v>220.20000000000002</v>
      </c>
      <c r="Y36" s="51">
        <f t="shared" si="8"/>
        <v>208.2802197802198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9">SUM(C16:C33)</f>
        <v>0</v>
      </c>
      <c r="D37" s="10">
        <f t="shared" si="9"/>
        <v>0</v>
      </c>
      <c r="E37" s="10">
        <f t="shared" si="9"/>
        <v>187</v>
      </c>
      <c r="F37" s="10">
        <f t="shared" si="9"/>
        <v>262</v>
      </c>
      <c r="G37" s="10">
        <f t="shared" si="9"/>
        <v>206</v>
      </c>
      <c r="H37" s="10">
        <f t="shared" si="9"/>
        <v>179</v>
      </c>
      <c r="I37" s="10">
        <f t="shared" si="9"/>
        <v>221</v>
      </c>
      <c r="J37" s="10">
        <f t="shared" si="9"/>
        <v>242</v>
      </c>
      <c r="K37" s="10">
        <f t="shared" si="9"/>
        <v>205</v>
      </c>
      <c r="L37" s="10">
        <f t="shared" si="9"/>
        <v>239</v>
      </c>
      <c r="M37" s="10">
        <f t="shared" si="9"/>
        <v>205</v>
      </c>
      <c r="N37" s="10">
        <f t="shared" si="9"/>
        <v>219</v>
      </c>
      <c r="O37" s="10">
        <f t="shared" si="9"/>
        <v>179</v>
      </c>
      <c r="P37" s="10">
        <f t="shared" si="9"/>
        <v>263</v>
      </c>
      <c r="Q37" s="10">
        <f t="shared" si="9"/>
        <v>227</v>
      </c>
      <c r="R37" s="10">
        <f t="shared" si="9"/>
        <v>197</v>
      </c>
      <c r="S37" s="10">
        <f t="shared" si="9"/>
        <v>0</v>
      </c>
      <c r="T37" s="10">
        <f t="shared" si="9"/>
        <v>0</v>
      </c>
      <c r="U37" s="10">
        <f t="shared" si="9"/>
        <v>0</v>
      </c>
      <c r="V37" s="271">
        <f t="shared" si="9"/>
        <v>0</v>
      </c>
      <c r="W37" s="268">
        <f t="shared" si="9"/>
        <v>232.80000000000004</v>
      </c>
      <c r="X37" s="11">
        <f t="shared" si="9"/>
        <v>234.86666666666667</v>
      </c>
      <c r="Y37" s="51">
        <f t="shared" si="9"/>
        <v>223.2802197802198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0">SUM(C10:C33)</f>
        <v>0</v>
      </c>
      <c r="D38" s="10">
        <f t="shared" si="10"/>
        <v>0</v>
      </c>
      <c r="E38" s="10">
        <f t="shared" si="10"/>
        <v>187</v>
      </c>
      <c r="F38" s="10">
        <f t="shared" si="10"/>
        <v>272</v>
      </c>
      <c r="G38" s="10">
        <f t="shared" si="10"/>
        <v>229</v>
      </c>
      <c r="H38" s="10">
        <f t="shared" si="10"/>
        <v>211</v>
      </c>
      <c r="I38" s="10">
        <f t="shared" si="10"/>
        <v>235</v>
      </c>
      <c r="J38" s="10">
        <f t="shared" si="10"/>
        <v>262</v>
      </c>
      <c r="K38" s="10">
        <f t="shared" si="10"/>
        <v>215</v>
      </c>
      <c r="L38" s="10">
        <f t="shared" si="10"/>
        <v>251</v>
      </c>
      <c r="M38" s="10">
        <f t="shared" si="10"/>
        <v>214</v>
      </c>
      <c r="N38" s="10">
        <f t="shared" si="10"/>
        <v>235</v>
      </c>
      <c r="O38" s="10">
        <f t="shared" si="10"/>
        <v>206</v>
      </c>
      <c r="P38" s="10">
        <f t="shared" si="10"/>
        <v>272</v>
      </c>
      <c r="Q38" s="10">
        <f t="shared" si="10"/>
        <v>239</v>
      </c>
      <c r="R38" s="10">
        <f t="shared" si="10"/>
        <v>207</v>
      </c>
      <c r="S38" s="10">
        <f t="shared" si="10"/>
        <v>0</v>
      </c>
      <c r="T38" s="10">
        <f t="shared" si="10"/>
        <v>0</v>
      </c>
      <c r="U38" s="10">
        <f t="shared" si="10"/>
        <v>0</v>
      </c>
      <c r="V38" s="271">
        <f t="shared" si="10"/>
        <v>0</v>
      </c>
      <c r="W38" s="268">
        <f t="shared" si="10"/>
        <v>245.60000000000002</v>
      </c>
      <c r="X38" s="11">
        <f t="shared" si="10"/>
        <v>246.64444444444445</v>
      </c>
      <c r="Y38" s="51">
        <f t="shared" si="10"/>
        <v>238.97252747252747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1">SUM(C17:C19)</f>
        <v>0</v>
      </c>
      <c r="D39" s="10">
        <f t="shared" si="11"/>
        <v>0</v>
      </c>
      <c r="E39" s="10">
        <f t="shared" si="11"/>
        <v>0</v>
      </c>
      <c r="F39" s="10">
        <f t="shared" si="11"/>
        <v>35</v>
      </c>
      <c r="G39" s="10">
        <f t="shared" si="11"/>
        <v>15</v>
      </c>
      <c r="H39" s="10">
        <f t="shared" si="11"/>
        <v>17</v>
      </c>
      <c r="I39" s="10">
        <f t="shared" si="11"/>
        <v>34</v>
      </c>
      <c r="J39" s="10">
        <f t="shared" si="11"/>
        <v>44</v>
      </c>
      <c r="K39" s="10">
        <f t="shared" si="11"/>
        <v>36</v>
      </c>
      <c r="L39" s="10">
        <f t="shared" si="11"/>
        <v>48</v>
      </c>
      <c r="M39" s="10">
        <f t="shared" si="11"/>
        <v>39</v>
      </c>
      <c r="N39" s="10">
        <f t="shared" si="11"/>
        <v>17</v>
      </c>
      <c r="O39" s="10">
        <f t="shared" si="11"/>
        <v>10</v>
      </c>
      <c r="P39" s="10">
        <f t="shared" si="11"/>
        <v>31</v>
      </c>
      <c r="Q39" s="10">
        <f t="shared" si="11"/>
        <v>33</v>
      </c>
      <c r="R39" s="10">
        <f t="shared" si="11"/>
        <v>37</v>
      </c>
      <c r="S39" s="10">
        <f t="shared" si="11"/>
        <v>0</v>
      </c>
      <c r="T39" s="10">
        <f t="shared" si="11"/>
        <v>0</v>
      </c>
      <c r="U39" s="10">
        <f t="shared" si="11"/>
        <v>0</v>
      </c>
      <c r="V39" s="271">
        <f t="shared" si="11"/>
        <v>0</v>
      </c>
      <c r="W39" s="268">
        <f t="shared" si="11"/>
        <v>39.6</v>
      </c>
      <c r="X39" s="11">
        <f t="shared" si="11"/>
        <v>37.444444444444443</v>
      </c>
      <c r="Y39" s="51">
        <f t="shared" si="11"/>
        <v>30.46153846153846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2">SUM(C26:C28)</f>
        <v>0</v>
      </c>
      <c r="D40" s="12">
        <f t="shared" si="12"/>
        <v>0</v>
      </c>
      <c r="E40" s="12">
        <f t="shared" si="12"/>
        <v>61</v>
      </c>
      <c r="F40" s="12">
        <f t="shared" si="12"/>
        <v>63</v>
      </c>
      <c r="G40" s="12">
        <f t="shared" si="12"/>
        <v>29</v>
      </c>
      <c r="H40" s="12">
        <f t="shared" si="12"/>
        <v>36</v>
      </c>
      <c r="I40" s="12">
        <f t="shared" si="12"/>
        <v>60</v>
      </c>
      <c r="J40" s="12">
        <f t="shared" si="12"/>
        <v>58</v>
      </c>
      <c r="K40" s="12">
        <f t="shared" si="12"/>
        <v>61</v>
      </c>
      <c r="L40" s="12">
        <f t="shared" si="12"/>
        <v>54</v>
      </c>
      <c r="M40" s="12">
        <f t="shared" si="12"/>
        <v>16</v>
      </c>
      <c r="N40" s="12">
        <f t="shared" si="12"/>
        <v>44</v>
      </c>
      <c r="O40" s="12">
        <f t="shared" si="12"/>
        <v>42</v>
      </c>
      <c r="P40" s="12">
        <f t="shared" si="12"/>
        <v>55</v>
      </c>
      <c r="Q40" s="12">
        <f t="shared" si="12"/>
        <v>52</v>
      </c>
      <c r="R40" s="12">
        <f t="shared" si="12"/>
        <v>55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272">
        <f t="shared" si="12"/>
        <v>0</v>
      </c>
      <c r="W40" s="269">
        <f t="shared" si="12"/>
        <v>56.833333333333329</v>
      </c>
      <c r="X40" s="13">
        <f t="shared" si="12"/>
        <v>53.5</v>
      </c>
      <c r="Y40" s="52">
        <f t="shared" si="12"/>
        <v>49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W17:Y28">
    <cfRule type="cellIs" dxfId="145" priority="24" stopIfTrue="1" operator="equal">
      <formula>#REF!</formula>
    </cfRule>
  </conditionalFormatting>
  <conditionalFormatting sqref="R17:V28">
    <cfRule type="cellIs" dxfId="144" priority="23" stopIfTrue="1" operator="equal">
      <formula>#REF!</formula>
    </cfRule>
  </conditionalFormatting>
  <conditionalFormatting sqref="I17:J19 I20:I28 F10:F28 C17:C32 B17:B28 D17:E28 G17:H28">
    <cfRule type="cellIs" dxfId="143" priority="20" stopIfTrue="1" operator="equal">
      <formula>#REF!</formula>
    </cfRule>
  </conditionalFormatting>
  <conditionalFormatting sqref="H17:H19 J20:J25 C17:C32 F17:F25">
    <cfRule type="cellIs" dxfId="142" priority="21" stopIfTrue="1" operator="equal">
      <formula>#REF!</formula>
    </cfRule>
    <cfRule type="cellIs" dxfId="141" priority="22" stopIfTrue="1" operator="equal">
      <formula>#REF!</formula>
    </cfRule>
  </conditionalFormatting>
  <conditionalFormatting sqref="J26:J28">
    <cfRule type="cellIs" dxfId="140" priority="19" stopIfTrue="1" operator="equal">
      <formula>#REF!</formula>
    </cfRule>
  </conditionalFormatting>
  <conditionalFormatting sqref="K17:Q28 K10:L16">
    <cfRule type="cellIs" dxfId="139" priority="18" stopIfTrue="1" operator="equal">
      <formula>#REF!</formula>
    </cfRule>
  </conditionalFormatting>
  <conditionalFormatting sqref="L27:L28">
    <cfRule type="cellIs" dxfId="138" priority="17" stopIfTrue="1" operator="equal">
      <formula>#REF!</formula>
    </cfRule>
  </conditionalFormatting>
  <conditionalFormatting sqref="P20:P25 P17:Q19 P26:Q28 M10:M28 T10:T28 R24:R28 N17:O28 S17:S28 U17:V28">
    <cfRule type="cellIs" dxfId="137" priority="16" stopIfTrue="1" operator="equal">
      <formula>#REF!</formula>
    </cfRule>
  </conditionalFormatting>
  <conditionalFormatting sqref="O17:O19 Q20:Q25 M17:M25">
    <cfRule type="cellIs" dxfId="136" priority="14" stopIfTrue="1" operator="equal">
      <formula>#REF!</formula>
    </cfRule>
    <cfRule type="cellIs" dxfId="135" priority="15" stopIfTrue="1" operator="equal">
      <formula>#REF!</formula>
    </cfRule>
  </conditionalFormatting>
  <conditionalFormatting sqref="T17:T25">
    <cfRule type="cellIs" dxfId="134" priority="12" stopIfTrue="1" operator="equal">
      <formula>#REF!</formula>
    </cfRule>
    <cfRule type="cellIs" dxfId="133" priority="13" stopIfTrue="1" operator="equal">
      <formula>#REF!</formula>
    </cfRule>
  </conditionalFormatting>
  <conditionalFormatting sqref="K10:L26">
    <cfRule type="cellIs" dxfId="132" priority="10" stopIfTrue="1" operator="equal">
      <formula>#REF!</formula>
    </cfRule>
    <cfRule type="cellIs" dxfId="131" priority="11" stopIfTrue="1" operator="equal">
      <formula>#REF!</formula>
    </cfRule>
  </conditionalFormatting>
  <conditionalFormatting sqref="K26:K28">
    <cfRule type="cellIs" dxfId="130" priority="9" stopIfTrue="1" operator="equal">
      <formula>#REF!</formula>
    </cfRule>
  </conditionalFormatting>
  <conditionalFormatting sqref="J26:J28">
    <cfRule type="cellIs" dxfId="129" priority="8" stopIfTrue="1" operator="equal">
      <formula>#REF!</formula>
    </cfRule>
  </conditionalFormatting>
  <conditionalFormatting sqref="K26:K28">
    <cfRule type="cellIs" dxfId="128" priority="7" stopIfTrue="1" operator="equal">
      <formula>#REF!</formula>
    </cfRule>
  </conditionalFormatting>
  <conditionalFormatting sqref="J25:L25">
    <cfRule type="cellIs" dxfId="127" priority="6" stopIfTrue="1" operator="equal">
      <formula>#REF!</formula>
    </cfRule>
  </conditionalFormatting>
  <conditionalFormatting sqref="J25:L25">
    <cfRule type="cellIs" dxfId="126" priority="5" stopIfTrue="1" operator="equal">
      <formula>#REF!</formula>
    </cfRule>
  </conditionalFormatting>
  <conditionalFormatting sqref="L26">
    <cfRule type="cellIs" dxfId="125" priority="4" stopIfTrue="1" operator="equal">
      <formula>#REF!</formula>
    </cfRule>
  </conditionalFormatting>
  <conditionalFormatting sqref="L26">
    <cfRule type="cellIs" dxfId="124" priority="3" stopIfTrue="1" operator="equal">
      <formula>#REF!</formula>
    </cfRule>
  </conditionalFormatting>
  <conditionalFormatting sqref="K10:L24">
    <cfRule type="cellIs" dxfId="123" priority="2" stopIfTrue="1" operator="equal">
      <formula>#REF!</formula>
    </cfRule>
  </conditionalFormatting>
  <conditionalFormatting sqref="K10:L24">
    <cfRule type="cellIs" dxfId="122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Belton Road</v>
      </c>
    </row>
    <row r="5" spans="1:25" x14ac:dyDescent="0.2">
      <c r="A5" s="14" t="s">
        <v>100</v>
      </c>
      <c r="B5" s="233" t="str">
        <f>'Front Cover'!H33</f>
        <v>Chaplin Road (NW)</v>
      </c>
      <c r="C5" s="233"/>
      <c r="D5" s="43" t="s">
        <v>2</v>
      </c>
      <c r="E5" s="233" t="str">
        <f>'Front Cover'!D33</f>
        <v>Bannernan Road (SE)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6">
        <v>0</v>
      </c>
      <c r="L10" s="16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1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0.1111111111111111</v>
      </c>
      <c r="Y15" s="48">
        <f t="shared" si="3"/>
        <v>7.6923076923076927E-2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1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0.2</v>
      </c>
      <c r="X16" s="40">
        <f t="shared" si="2"/>
        <v>0.1111111111111111</v>
      </c>
      <c r="Y16" s="48">
        <f t="shared" si="3"/>
        <v>7.6923076923076927E-2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1</v>
      </c>
      <c r="N17" s="16">
        <v>0</v>
      </c>
      <c r="O17" s="16">
        <v>0</v>
      </c>
      <c r="P17" s="16">
        <v>0</v>
      </c>
      <c r="Q17" s="16">
        <v>1</v>
      </c>
      <c r="R17" s="16">
        <v>1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0.4</v>
      </c>
      <c r="X17" s="40">
        <f t="shared" si="2"/>
        <v>0.33333333333333331</v>
      </c>
      <c r="Y17" s="48">
        <f t="shared" si="3"/>
        <v>0.23076923076923078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1</v>
      </c>
      <c r="L18" s="16">
        <v>1</v>
      </c>
      <c r="M18" s="16">
        <v>0</v>
      </c>
      <c r="N18" s="16">
        <v>0</v>
      </c>
      <c r="O18" s="16">
        <v>0</v>
      </c>
      <c r="P18" s="16">
        <v>1</v>
      </c>
      <c r="Q18" s="16">
        <v>0</v>
      </c>
      <c r="R18" s="16">
        <v>0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0.4</v>
      </c>
      <c r="X18" s="40">
        <f t="shared" si="2"/>
        <v>0.33333333333333331</v>
      </c>
      <c r="Y18" s="48">
        <f t="shared" si="3"/>
        <v>0.23076923076923078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0</v>
      </c>
      <c r="G19" s="16">
        <v>0</v>
      </c>
      <c r="H19" s="16">
        <v>0</v>
      </c>
      <c r="I19" s="16">
        <v>1</v>
      </c>
      <c r="J19" s="16">
        <v>0</v>
      </c>
      <c r="K19" s="16">
        <v>0</v>
      </c>
      <c r="L19" s="16">
        <v>1</v>
      </c>
      <c r="M19" s="16">
        <v>0</v>
      </c>
      <c r="N19" s="16">
        <v>0</v>
      </c>
      <c r="O19" s="16">
        <v>0</v>
      </c>
      <c r="P19" s="16">
        <v>1</v>
      </c>
      <c r="Q19" s="16">
        <v>0</v>
      </c>
      <c r="R19" s="16">
        <v>0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0.2</v>
      </c>
      <c r="X19" s="40">
        <f t="shared" si="2"/>
        <v>0.33333333333333331</v>
      </c>
      <c r="Y19" s="48">
        <f t="shared" si="3"/>
        <v>0.23076923076923078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1</v>
      </c>
      <c r="M20" s="16">
        <v>0</v>
      </c>
      <c r="N20" s="16">
        <v>0</v>
      </c>
      <c r="O20" s="16">
        <v>1</v>
      </c>
      <c r="P20" s="16">
        <v>0</v>
      </c>
      <c r="Q20" s="16">
        <v>2</v>
      </c>
      <c r="R20" s="16">
        <v>0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0.6</v>
      </c>
      <c r="X20" s="40">
        <f t="shared" si="2"/>
        <v>0.33333333333333331</v>
      </c>
      <c r="Y20" s="48">
        <f t="shared" si="3"/>
        <v>0.30769230769230771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1</v>
      </c>
      <c r="G21" s="16">
        <v>0</v>
      </c>
      <c r="H21" s="16">
        <v>0</v>
      </c>
      <c r="I21" s="16">
        <v>0</v>
      </c>
      <c r="J21" s="16">
        <v>0</v>
      </c>
      <c r="K21" s="16">
        <v>1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1</v>
      </c>
      <c r="R21" s="16">
        <v>0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0.4</v>
      </c>
      <c r="X21" s="40">
        <f t="shared" si="2"/>
        <v>0.33333333333333331</v>
      </c>
      <c r="Y21" s="48">
        <f t="shared" si="3"/>
        <v>0.23076923076923078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1</v>
      </c>
      <c r="N22" s="16">
        <v>0</v>
      </c>
      <c r="O22" s="16">
        <v>0</v>
      </c>
      <c r="P22" s="16">
        <v>0</v>
      </c>
      <c r="Q22" s="16">
        <v>0</v>
      </c>
      <c r="R22" s="16">
        <v>1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0.16666666666666666</v>
      </c>
      <c r="X22" s="40">
        <f t="shared" si="2"/>
        <v>0.2</v>
      </c>
      <c r="Y22" s="48">
        <f t="shared" si="3"/>
        <v>0.14285714285714285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0</v>
      </c>
      <c r="F23" s="16">
        <v>1</v>
      </c>
      <c r="G23" s="16">
        <v>0</v>
      </c>
      <c r="H23" s="16">
        <v>0</v>
      </c>
      <c r="I23" s="16">
        <v>0</v>
      </c>
      <c r="J23" s="16">
        <v>1</v>
      </c>
      <c r="K23" s="16">
        <v>0</v>
      </c>
      <c r="L23" s="16">
        <v>1</v>
      </c>
      <c r="M23" s="16">
        <v>0</v>
      </c>
      <c r="N23" s="16">
        <v>0</v>
      </c>
      <c r="O23" s="16">
        <v>0</v>
      </c>
      <c r="P23" s="16">
        <v>0</v>
      </c>
      <c r="Q23" s="16">
        <v>1</v>
      </c>
      <c r="R23" s="16">
        <v>1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0.66666666666666663</v>
      </c>
      <c r="X23" s="40">
        <f t="shared" si="2"/>
        <v>0.5</v>
      </c>
      <c r="Y23" s="48">
        <f t="shared" si="3"/>
        <v>0.35714285714285715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1</v>
      </c>
      <c r="F24" s="16">
        <v>0</v>
      </c>
      <c r="G24" s="16">
        <v>1</v>
      </c>
      <c r="H24" s="16">
        <v>0</v>
      </c>
      <c r="I24" s="16">
        <v>0</v>
      </c>
      <c r="J24" s="16">
        <v>0</v>
      </c>
      <c r="K24" s="16">
        <v>0</v>
      </c>
      <c r="L24" s="16">
        <v>1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0.33333333333333331</v>
      </c>
      <c r="X24" s="40">
        <f t="shared" si="2"/>
        <v>0.2</v>
      </c>
      <c r="Y24" s="48">
        <f t="shared" si="3"/>
        <v>0.21428571428571427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1</v>
      </c>
      <c r="F25" s="16">
        <v>0</v>
      </c>
      <c r="G25" s="16">
        <v>1</v>
      </c>
      <c r="H25" s="16">
        <v>0</v>
      </c>
      <c r="I25" s="16">
        <v>0</v>
      </c>
      <c r="J25" s="16">
        <v>0</v>
      </c>
      <c r="K25" s="16">
        <v>1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0.33333333333333331</v>
      </c>
      <c r="X25" s="40">
        <f t="shared" si="2"/>
        <v>0.2</v>
      </c>
      <c r="Y25" s="48">
        <f t="shared" si="3"/>
        <v>0.21428571428571427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0</v>
      </c>
      <c r="F26" s="16">
        <v>0</v>
      </c>
      <c r="G26" s="16">
        <v>0</v>
      </c>
      <c r="H26" s="16">
        <v>0</v>
      </c>
      <c r="I26" s="16">
        <v>1</v>
      </c>
      <c r="J26" s="16">
        <v>0</v>
      </c>
      <c r="K26" s="16">
        <v>1</v>
      </c>
      <c r="L26" s="16">
        <v>0</v>
      </c>
      <c r="M26" s="16">
        <v>0</v>
      </c>
      <c r="N26" s="16">
        <v>0</v>
      </c>
      <c r="O26" s="16">
        <v>0</v>
      </c>
      <c r="P26" s="16">
        <v>1</v>
      </c>
      <c r="Q26" s="16">
        <v>0</v>
      </c>
      <c r="R26" s="16">
        <v>0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0.16666666666666666</v>
      </c>
      <c r="X26" s="40">
        <f t="shared" si="2"/>
        <v>0.3</v>
      </c>
      <c r="Y26" s="48">
        <f t="shared" si="3"/>
        <v>0.21428571428571427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1</v>
      </c>
      <c r="Q27" s="16">
        <v>0</v>
      </c>
      <c r="R27" s="16">
        <v>0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0.16666666666666666</v>
      </c>
      <c r="X27" s="40">
        <f t="shared" si="2"/>
        <v>0.2</v>
      </c>
      <c r="Y27" s="48">
        <f t="shared" si="3"/>
        <v>0.14285714285714285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0</v>
      </c>
      <c r="F28" s="16">
        <v>0</v>
      </c>
      <c r="G28" s="16">
        <v>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1</v>
      </c>
      <c r="R28" s="16">
        <v>0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0.16666666666666666</v>
      </c>
      <c r="X28" s="40">
        <f t="shared" si="2"/>
        <v>0.1</v>
      </c>
      <c r="Y28" s="48">
        <f t="shared" si="3"/>
        <v>0.14285714285714285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0</v>
      </c>
      <c r="F29" s="16">
        <v>1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</v>
      </c>
      <c r="X29" s="40">
        <f t="shared" si="2"/>
        <v>0.1</v>
      </c>
      <c r="Y29" s="48">
        <f t="shared" si="3"/>
        <v>7.1428571428571425E-2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1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0.2</v>
      </c>
      <c r="X30" s="40">
        <f t="shared" si="2"/>
        <v>0.1111111111111111</v>
      </c>
      <c r="Y30" s="48">
        <f t="shared" si="3"/>
        <v>7.6923076923076927E-2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1</v>
      </c>
      <c r="O31" s="16">
        <v>0</v>
      </c>
      <c r="P31" s="16">
        <v>0</v>
      </c>
      <c r="Q31" s="16">
        <v>0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</v>
      </c>
      <c r="Y31" s="48">
        <f t="shared" si="3"/>
        <v>7.6923076923076927E-2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</v>
      </c>
      <c r="Y32" s="48">
        <f t="shared" si="3"/>
        <v>0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3</v>
      </c>
      <c r="F35" s="8">
        <f t="shared" si="4"/>
        <v>2</v>
      </c>
      <c r="G35" s="8">
        <f t="shared" si="4"/>
        <v>3</v>
      </c>
      <c r="H35" s="8">
        <f t="shared" si="4"/>
        <v>0</v>
      </c>
      <c r="I35" s="8">
        <f t="shared" si="4"/>
        <v>2</v>
      </c>
      <c r="J35" s="8">
        <f t="shared" si="4"/>
        <v>1</v>
      </c>
      <c r="K35" s="8">
        <f t="shared" si="4"/>
        <v>4</v>
      </c>
      <c r="L35" s="8">
        <f t="shared" si="4"/>
        <v>5</v>
      </c>
      <c r="M35" s="8">
        <f t="shared" si="4"/>
        <v>2</v>
      </c>
      <c r="N35" s="8">
        <f t="shared" si="4"/>
        <v>0</v>
      </c>
      <c r="O35" s="8">
        <f t="shared" si="4"/>
        <v>1</v>
      </c>
      <c r="P35" s="8">
        <f t="shared" si="4"/>
        <v>4</v>
      </c>
      <c r="Q35" s="8">
        <f t="shared" si="4"/>
        <v>6</v>
      </c>
      <c r="R35" s="8">
        <f t="shared" si="4"/>
        <v>3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3.9999999999999996</v>
      </c>
      <c r="X35" s="9">
        <f t="shared" si="4"/>
        <v>3.3666666666666667</v>
      </c>
      <c r="Y35" s="50">
        <f t="shared" si="4"/>
        <v>2.6593406593406592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3</v>
      </c>
      <c r="F36" s="10">
        <f t="shared" si="5"/>
        <v>3</v>
      </c>
      <c r="G36" s="10">
        <f t="shared" si="5"/>
        <v>3</v>
      </c>
      <c r="H36" s="10">
        <f t="shared" si="5"/>
        <v>0</v>
      </c>
      <c r="I36" s="10">
        <f t="shared" si="5"/>
        <v>2</v>
      </c>
      <c r="J36" s="10">
        <f t="shared" si="5"/>
        <v>1</v>
      </c>
      <c r="K36" s="10">
        <f t="shared" si="5"/>
        <v>5</v>
      </c>
      <c r="L36" s="10">
        <f t="shared" si="5"/>
        <v>6</v>
      </c>
      <c r="M36" s="10">
        <f t="shared" si="5"/>
        <v>2</v>
      </c>
      <c r="N36" s="10">
        <f t="shared" si="5"/>
        <v>1</v>
      </c>
      <c r="O36" s="10">
        <f t="shared" si="5"/>
        <v>1</v>
      </c>
      <c r="P36" s="10">
        <f t="shared" si="5"/>
        <v>4</v>
      </c>
      <c r="Q36" s="10">
        <f t="shared" si="5"/>
        <v>6</v>
      </c>
      <c r="R36" s="10">
        <f t="shared" si="5"/>
        <v>3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4.4000000000000004</v>
      </c>
      <c r="X36" s="11">
        <f t="shared" si="5"/>
        <v>3.6888888888888891</v>
      </c>
      <c r="Y36" s="51">
        <f t="shared" si="5"/>
        <v>2.9615384615384626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3</v>
      </c>
      <c r="F37" s="10">
        <f t="shared" si="6"/>
        <v>3</v>
      </c>
      <c r="G37" s="10">
        <f t="shared" si="6"/>
        <v>3</v>
      </c>
      <c r="H37" s="10">
        <f t="shared" si="6"/>
        <v>0</v>
      </c>
      <c r="I37" s="10">
        <f t="shared" si="6"/>
        <v>2</v>
      </c>
      <c r="J37" s="10">
        <f t="shared" si="6"/>
        <v>1</v>
      </c>
      <c r="K37" s="10">
        <f t="shared" si="6"/>
        <v>5</v>
      </c>
      <c r="L37" s="10">
        <f t="shared" si="6"/>
        <v>6</v>
      </c>
      <c r="M37" s="10">
        <f t="shared" si="6"/>
        <v>2</v>
      </c>
      <c r="N37" s="10">
        <f t="shared" si="6"/>
        <v>1</v>
      </c>
      <c r="O37" s="10">
        <f t="shared" si="6"/>
        <v>1</v>
      </c>
      <c r="P37" s="10">
        <f t="shared" si="6"/>
        <v>4</v>
      </c>
      <c r="Q37" s="10">
        <f t="shared" si="6"/>
        <v>6</v>
      </c>
      <c r="R37" s="10">
        <f t="shared" si="6"/>
        <v>3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4.4000000000000004</v>
      </c>
      <c r="X37" s="11">
        <f t="shared" si="6"/>
        <v>3.6888888888888891</v>
      </c>
      <c r="Y37" s="51">
        <f t="shared" si="6"/>
        <v>2.9615384615384626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3</v>
      </c>
      <c r="F38" s="10">
        <f t="shared" si="7"/>
        <v>3</v>
      </c>
      <c r="G38" s="10">
        <f t="shared" si="7"/>
        <v>3</v>
      </c>
      <c r="H38" s="10">
        <f t="shared" si="7"/>
        <v>0</v>
      </c>
      <c r="I38" s="10">
        <f t="shared" si="7"/>
        <v>2</v>
      </c>
      <c r="J38" s="10">
        <f t="shared" si="7"/>
        <v>1</v>
      </c>
      <c r="K38" s="10">
        <f t="shared" si="7"/>
        <v>5</v>
      </c>
      <c r="L38" s="10">
        <f t="shared" si="7"/>
        <v>6</v>
      </c>
      <c r="M38" s="10">
        <f t="shared" si="7"/>
        <v>3</v>
      </c>
      <c r="N38" s="10">
        <f t="shared" si="7"/>
        <v>1</v>
      </c>
      <c r="O38" s="10">
        <f t="shared" si="7"/>
        <v>1</v>
      </c>
      <c r="P38" s="10">
        <f t="shared" si="7"/>
        <v>4</v>
      </c>
      <c r="Q38" s="10">
        <f t="shared" si="7"/>
        <v>6</v>
      </c>
      <c r="R38" s="10">
        <f t="shared" si="7"/>
        <v>3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4.4000000000000004</v>
      </c>
      <c r="X38" s="11">
        <f t="shared" si="7"/>
        <v>3.8000000000000003</v>
      </c>
      <c r="Y38" s="51">
        <f t="shared" si="7"/>
        <v>3.0384615384615392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1</v>
      </c>
      <c r="J39" s="10">
        <f t="shared" si="8"/>
        <v>0</v>
      </c>
      <c r="K39" s="10">
        <f t="shared" si="8"/>
        <v>1</v>
      </c>
      <c r="L39" s="10">
        <f t="shared" si="8"/>
        <v>2</v>
      </c>
      <c r="M39" s="10">
        <f t="shared" si="8"/>
        <v>1</v>
      </c>
      <c r="N39" s="10">
        <f t="shared" si="8"/>
        <v>0</v>
      </c>
      <c r="O39" s="10">
        <f t="shared" si="8"/>
        <v>0</v>
      </c>
      <c r="P39" s="10">
        <f t="shared" si="8"/>
        <v>2</v>
      </c>
      <c r="Q39" s="10">
        <f t="shared" si="8"/>
        <v>1</v>
      </c>
      <c r="R39" s="10">
        <f t="shared" si="8"/>
        <v>1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1</v>
      </c>
      <c r="X39" s="11">
        <f t="shared" si="8"/>
        <v>1</v>
      </c>
      <c r="Y39" s="51">
        <f t="shared" si="8"/>
        <v>0.69230769230769229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1</v>
      </c>
      <c r="F40" s="12">
        <f t="shared" si="9"/>
        <v>0</v>
      </c>
      <c r="G40" s="12">
        <f t="shared" si="9"/>
        <v>1</v>
      </c>
      <c r="H40" s="12">
        <f t="shared" si="9"/>
        <v>0</v>
      </c>
      <c r="I40" s="12">
        <f t="shared" si="9"/>
        <v>1</v>
      </c>
      <c r="J40" s="12">
        <f t="shared" si="9"/>
        <v>0</v>
      </c>
      <c r="K40" s="12">
        <f t="shared" si="9"/>
        <v>1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2</v>
      </c>
      <c r="Q40" s="12">
        <f t="shared" si="9"/>
        <v>1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0.5</v>
      </c>
      <c r="X40" s="13">
        <f t="shared" si="9"/>
        <v>0.6</v>
      </c>
      <c r="Y40" s="52">
        <f t="shared" si="9"/>
        <v>0.49999999999999994</v>
      </c>
    </row>
  </sheetData>
  <mergeCells count="4">
    <mergeCell ref="A34:Y34"/>
    <mergeCell ref="W8:W9"/>
    <mergeCell ref="X8:X9"/>
    <mergeCell ref="Y8:Y9"/>
  </mergeCells>
  <conditionalFormatting sqref="W17:Y28">
    <cfRule type="cellIs" dxfId="121" priority="24" stopIfTrue="1" operator="equal">
      <formula>#REF!</formula>
    </cfRule>
  </conditionalFormatting>
  <conditionalFormatting sqref="R17:V28">
    <cfRule type="cellIs" dxfId="120" priority="23" stopIfTrue="1" operator="equal">
      <formula>#REF!</formula>
    </cfRule>
  </conditionalFormatting>
  <conditionalFormatting sqref="I17:J19 I20:I28 F10:F28 C17:C32 B17:B28 D17:E28 G17:H28">
    <cfRule type="cellIs" dxfId="119" priority="20" stopIfTrue="1" operator="equal">
      <formula>#REF!</formula>
    </cfRule>
  </conditionalFormatting>
  <conditionalFormatting sqref="H17:H19 J20:J25 C17:C32 F17:F25">
    <cfRule type="cellIs" dxfId="118" priority="21" stopIfTrue="1" operator="equal">
      <formula>#REF!</formula>
    </cfRule>
    <cfRule type="cellIs" dxfId="117" priority="22" stopIfTrue="1" operator="equal">
      <formula>#REF!</formula>
    </cfRule>
  </conditionalFormatting>
  <conditionalFormatting sqref="J26:J28">
    <cfRule type="cellIs" dxfId="116" priority="19" stopIfTrue="1" operator="equal">
      <formula>#REF!</formula>
    </cfRule>
  </conditionalFormatting>
  <conditionalFormatting sqref="K17:Q28 K10:L16">
    <cfRule type="cellIs" dxfId="115" priority="18" stopIfTrue="1" operator="equal">
      <formula>#REF!</formula>
    </cfRule>
  </conditionalFormatting>
  <conditionalFormatting sqref="L27:L28">
    <cfRule type="cellIs" dxfId="114" priority="17" stopIfTrue="1" operator="equal">
      <formula>#REF!</formula>
    </cfRule>
  </conditionalFormatting>
  <conditionalFormatting sqref="P20:P25 P17:Q19 P26:Q28 M10:M28 T10:T28 R24:R28 N17:O28 S17:S28 U17:V28">
    <cfRule type="cellIs" dxfId="113" priority="16" stopIfTrue="1" operator="equal">
      <formula>#REF!</formula>
    </cfRule>
  </conditionalFormatting>
  <conditionalFormatting sqref="O17:O19 Q20:Q25 M17:M25">
    <cfRule type="cellIs" dxfId="112" priority="14" stopIfTrue="1" operator="equal">
      <formula>#REF!</formula>
    </cfRule>
    <cfRule type="cellIs" dxfId="111" priority="15" stopIfTrue="1" operator="equal">
      <formula>#REF!</formula>
    </cfRule>
  </conditionalFormatting>
  <conditionalFormatting sqref="T17:T25">
    <cfRule type="cellIs" dxfId="110" priority="12" stopIfTrue="1" operator="equal">
      <formula>#REF!</formula>
    </cfRule>
    <cfRule type="cellIs" dxfId="109" priority="13" stopIfTrue="1" operator="equal">
      <formula>#REF!</formula>
    </cfRule>
  </conditionalFormatting>
  <conditionalFormatting sqref="K10:L26">
    <cfRule type="cellIs" dxfId="108" priority="10" stopIfTrue="1" operator="equal">
      <formula>#REF!</formula>
    </cfRule>
    <cfRule type="cellIs" dxfId="107" priority="11" stopIfTrue="1" operator="equal">
      <formula>#REF!</formula>
    </cfRule>
  </conditionalFormatting>
  <conditionalFormatting sqref="K26:K28">
    <cfRule type="cellIs" dxfId="106" priority="9" stopIfTrue="1" operator="equal">
      <formula>#REF!</formula>
    </cfRule>
  </conditionalFormatting>
  <conditionalFormatting sqref="J26:J28">
    <cfRule type="cellIs" dxfId="105" priority="8" stopIfTrue="1" operator="equal">
      <formula>#REF!</formula>
    </cfRule>
  </conditionalFormatting>
  <conditionalFormatting sqref="K26:K28">
    <cfRule type="cellIs" dxfId="104" priority="7" stopIfTrue="1" operator="equal">
      <formula>#REF!</formula>
    </cfRule>
  </conditionalFormatting>
  <conditionalFormatting sqref="J25:L25">
    <cfRule type="cellIs" dxfId="103" priority="6" stopIfTrue="1" operator="equal">
      <formula>#REF!</formula>
    </cfRule>
  </conditionalFormatting>
  <conditionalFormatting sqref="J25:L25">
    <cfRule type="cellIs" dxfId="102" priority="5" stopIfTrue="1" operator="equal">
      <formula>#REF!</formula>
    </cfRule>
  </conditionalFormatting>
  <conditionalFormatting sqref="L26">
    <cfRule type="cellIs" dxfId="101" priority="4" stopIfTrue="1" operator="equal">
      <formula>#REF!</formula>
    </cfRule>
  </conditionalFormatting>
  <conditionalFormatting sqref="L26">
    <cfRule type="cellIs" dxfId="100" priority="3" stopIfTrue="1" operator="equal">
      <formula>#REF!</formula>
    </cfRule>
  </conditionalFormatting>
  <conditionalFormatting sqref="K10:L24">
    <cfRule type="cellIs" dxfId="99" priority="2" stopIfTrue="1" operator="equal">
      <formula>#REF!</formula>
    </cfRule>
  </conditionalFormatting>
  <conditionalFormatting sqref="K10:L24">
    <cfRule type="cellIs" dxfId="9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Belton Road</v>
      </c>
    </row>
    <row r="5" spans="1:25" x14ac:dyDescent="0.2">
      <c r="A5" s="14" t="s">
        <v>100</v>
      </c>
      <c r="B5" s="233" t="str">
        <f>'Front Cover'!H33</f>
        <v>Chaplin Road (NW)</v>
      </c>
      <c r="C5" s="233"/>
      <c r="D5" s="43" t="s">
        <v>2</v>
      </c>
      <c r="E5" s="233" t="str">
        <f>'Front Cover'!D33</f>
        <v>Bannernan Road (SE)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6">
        <v>0</v>
      </c>
      <c r="L10" s="16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</v>
      </c>
      <c r="Y17" s="48">
        <f t="shared" si="3"/>
        <v>0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</v>
      </c>
      <c r="X18" s="40">
        <f t="shared" si="2"/>
        <v>0</v>
      </c>
      <c r="Y18" s="48">
        <f t="shared" si="3"/>
        <v>0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</v>
      </c>
      <c r="X19" s="40">
        <f t="shared" si="2"/>
        <v>0</v>
      </c>
      <c r="Y19" s="48">
        <f t="shared" si="3"/>
        <v>0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</v>
      </c>
      <c r="X20" s="40">
        <f t="shared" si="2"/>
        <v>0</v>
      </c>
      <c r="Y20" s="48">
        <f t="shared" si="3"/>
        <v>0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</v>
      </c>
      <c r="X21" s="40">
        <f t="shared" si="2"/>
        <v>0</v>
      </c>
      <c r="Y21" s="48">
        <f t="shared" si="3"/>
        <v>0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0</v>
      </c>
      <c r="F22" s="16">
        <v>0</v>
      </c>
      <c r="G22" s="16">
        <v>0</v>
      </c>
      <c r="H22" s="16">
        <v>1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</v>
      </c>
      <c r="X22" s="40">
        <f t="shared" si="2"/>
        <v>0</v>
      </c>
      <c r="Y22" s="48">
        <f t="shared" si="3"/>
        <v>7.1428571428571425E-2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</v>
      </c>
      <c r="X23" s="40">
        <f t="shared" si="2"/>
        <v>0</v>
      </c>
      <c r="Y23" s="48">
        <f t="shared" si="3"/>
        <v>0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</v>
      </c>
      <c r="X24" s="40">
        <f t="shared" si="2"/>
        <v>0</v>
      </c>
      <c r="Y24" s="48">
        <f t="shared" si="3"/>
        <v>0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</v>
      </c>
      <c r="X25" s="40">
        <f t="shared" si="2"/>
        <v>0</v>
      </c>
      <c r="Y25" s="48">
        <f t="shared" si="3"/>
        <v>0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</v>
      </c>
      <c r="X26" s="40">
        <f t="shared" si="2"/>
        <v>0</v>
      </c>
      <c r="Y26" s="48">
        <f t="shared" si="3"/>
        <v>0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</v>
      </c>
      <c r="X27" s="40">
        <f t="shared" si="2"/>
        <v>0</v>
      </c>
      <c r="Y27" s="48">
        <f t="shared" si="3"/>
        <v>0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</v>
      </c>
      <c r="X28" s="40">
        <f t="shared" si="2"/>
        <v>0</v>
      </c>
      <c r="Y28" s="48">
        <f t="shared" si="3"/>
        <v>0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</v>
      </c>
      <c r="X29" s="40">
        <f t="shared" si="2"/>
        <v>0</v>
      </c>
      <c r="Y29" s="48">
        <f t="shared" si="3"/>
        <v>0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</v>
      </c>
      <c r="X30" s="40">
        <f t="shared" si="2"/>
        <v>0</v>
      </c>
      <c r="Y30" s="48">
        <f t="shared" si="3"/>
        <v>0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</v>
      </c>
      <c r="Y31" s="48">
        <f t="shared" si="3"/>
        <v>0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</v>
      </c>
      <c r="Y32" s="48">
        <f t="shared" si="3"/>
        <v>0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0</v>
      </c>
      <c r="H35" s="8">
        <f t="shared" si="4"/>
        <v>1</v>
      </c>
      <c r="I35" s="8">
        <f t="shared" si="4"/>
        <v>0</v>
      </c>
      <c r="J35" s="8">
        <f t="shared" si="4"/>
        <v>0</v>
      </c>
      <c r="K35" s="8">
        <f t="shared" si="4"/>
        <v>0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0</v>
      </c>
      <c r="X35" s="9">
        <f t="shared" si="4"/>
        <v>0</v>
      </c>
      <c r="Y35" s="50">
        <f t="shared" si="4"/>
        <v>7.1428571428571425E-2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0</v>
      </c>
      <c r="H36" s="10">
        <f t="shared" si="5"/>
        <v>1</v>
      </c>
      <c r="I36" s="10">
        <f t="shared" si="5"/>
        <v>0</v>
      </c>
      <c r="J36" s="10">
        <f t="shared" si="5"/>
        <v>0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0</v>
      </c>
      <c r="X36" s="11">
        <f t="shared" si="5"/>
        <v>0</v>
      </c>
      <c r="Y36" s="51">
        <f t="shared" si="5"/>
        <v>7.1428571428571425E-2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0</v>
      </c>
      <c r="H37" s="10">
        <f t="shared" si="6"/>
        <v>1</v>
      </c>
      <c r="I37" s="10">
        <f t="shared" si="6"/>
        <v>0</v>
      </c>
      <c r="J37" s="10">
        <f t="shared" si="6"/>
        <v>0</v>
      </c>
      <c r="K37" s="10">
        <f t="shared" si="6"/>
        <v>0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0</v>
      </c>
      <c r="X37" s="11">
        <f t="shared" si="6"/>
        <v>0</v>
      </c>
      <c r="Y37" s="51">
        <f t="shared" si="6"/>
        <v>7.1428571428571425E-2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0</v>
      </c>
      <c r="H38" s="10">
        <f t="shared" si="7"/>
        <v>1</v>
      </c>
      <c r="I38" s="10">
        <f t="shared" si="7"/>
        <v>0</v>
      </c>
      <c r="J38" s="10">
        <f t="shared" si="7"/>
        <v>0</v>
      </c>
      <c r="K38" s="10">
        <f t="shared" si="7"/>
        <v>0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0</v>
      </c>
      <c r="X38" s="11">
        <f t="shared" si="7"/>
        <v>0</v>
      </c>
      <c r="Y38" s="51">
        <f t="shared" si="7"/>
        <v>7.1428571428571425E-2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0</v>
      </c>
      <c r="J39" s="10">
        <f t="shared" si="8"/>
        <v>0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0</v>
      </c>
      <c r="X39" s="11">
        <f t="shared" si="8"/>
        <v>0</v>
      </c>
      <c r="Y39" s="51">
        <f t="shared" si="8"/>
        <v>0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0</v>
      </c>
      <c r="I40" s="12">
        <f t="shared" si="9"/>
        <v>0</v>
      </c>
      <c r="J40" s="12">
        <f t="shared" si="9"/>
        <v>0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0</v>
      </c>
      <c r="X40" s="13">
        <f t="shared" si="9"/>
        <v>0</v>
      </c>
      <c r="Y40" s="52">
        <f t="shared" si="9"/>
        <v>0</v>
      </c>
    </row>
  </sheetData>
  <mergeCells count="4">
    <mergeCell ref="A34:Y34"/>
    <mergeCell ref="W8:W9"/>
    <mergeCell ref="X8:X9"/>
    <mergeCell ref="Y8:Y9"/>
  </mergeCells>
  <conditionalFormatting sqref="W17:Y28">
    <cfRule type="cellIs" dxfId="97" priority="24" stopIfTrue="1" operator="equal">
      <formula>#REF!</formula>
    </cfRule>
  </conditionalFormatting>
  <conditionalFormatting sqref="R17:V28">
    <cfRule type="cellIs" dxfId="96" priority="23" stopIfTrue="1" operator="equal">
      <formula>#REF!</formula>
    </cfRule>
  </conditionalFormatting>
  <conditionalFormatting sqref="I17:J19 I20:I28 F10:F28 C17:C32 B17:B28 D17:E28 G17:H28">
    <cfRule type="cellIs" dxfId="95" priority="20" stopIfTrue="1" operator="equal">
      <formula>#REF!</formula>
    </cfRule>
  </conditionalFormatting>
  <conditionalFormatting sqref="H17:H19 J20:J25 C17:C32 F17:F25">
    <cfRule type="cellIs" dxfId="94" priority="21" stopIfTrue="1" operator="equal">
      <formula>#REF!</formula>
    </cfRule>
    <cfRule type="cellIs" dxfId="93" priority="22" stopIfTrue="1" operator="equal">
      <formula>#REF!</formula>
    </cfRule>
  </conditionalFormatting>
  <conditionalFormatting sqref="J26:J28">
    <cfRule type="cellIs" dxfId="92" priority="19" stopIfTrue="1" operator="equal">
      <formula>#REF!</formula>
    </cfRule>
  </conditionalFormatting>
  <conditionalFormatting sqref="K17:Q28 K10:L16">
    <cfRule type="cellIs" dxfId="91" priority="18" stopIfTrue="1" operator="equal">
      <formula>#REF!</formula>
    </cfRule>
  </conditionalFormatting>
  <conditionalFormatting sqref="L27:L28">
    <cfRule type="cellIs" dxfId="90" priority="17" stopIfTrue="1" operator="equal">
      <formula>#REF!</formula>
    </cfRule>
  </conditionalFormatting>
  <conditionalFormatting sqref="P20:P25 P17:Q19 P26:Q28 M10:M28 T10:T28 R24:R28 N17:O28 S17:S28 U17:V28">
    <cfRule type="cellIs" dxfId="89" priority="16" stopIfTrue="1" operator="equal">
      <formula>#REF!</formula>
    </cfRule>
  </conditionalFormatting>
  <conditionalFormatting sqref="O17:O19 Q20:Q25 M17:M25">
    <cfRule type="cellIs" dxfId="88" priority="14" stopIfTrue="1" operator="equal">
      <formula>#REF!</formula>
    </cfRule>
    <cfRule type="cellIs" dxfId="87" priority="15" stopIfTrue="1" operator="equal">
      <formula>#REF!</formula>
    </cfRule>
  </conditionalFormatting>
  <conditionalFormatting sqref="T17:T25">
    <cfRule type="cellIs" dxfId="86" priority="12" stopIfTrue="1" operator="equal">
      <formula>#REF!</formula>
    </cfRule>
    <cfRule type="cellIs" dxfId="85" priority="13" stopIfTrue="1" operator="equal">
      <formula>#REF!</formula>
    </cfRule>
  </conditionalFormatting>
  <conditionalFormatting sqref="K10:L26">
    <cfRule type="cellIs" dxfId="84" priority="10" stopIfTrue="1" operator="equal">
      <formula>#REF!</formula>
    </cfRule>
    <cfRule type="cellIs" dxfId="83" priority="11" stopIfTrue="1" operator="equal">
      <formula>#REF!</formula>
    </cfRule>
  </conditionalFormatting>
  <conditionalFormatting sqref="K26:K28">
    <cfRule type="cellIs" dxfId="82" priority="9" stopIfTrue="1" operator="equal">
      <formula>#REF!</formula>
    </cfRule>
  </conditionalFormatting>
  <conditionalFormatting sqref="J26:J28">
    <cfRule type="cellIs" dxfId="81" priority="8" stopIfTrue="1" operator="equal">
      <formula>#REF!</formula>
    </cfRule>
  </conditionalFormatting>
  <conditionalFormatting sqref="K26:K28">
    <cfRule type="cellIs" dxfId="80" priority="7" stopIfTrue="1" operator="equal">
      <formula>#REF!</formula>
    </cfRule>
  </conditionalFormatting>
  <conditionalFormatting sqref="J25:L25">
    <cfRule type="cellIs" dxfId="79" priority="6" stopIfTrue="1" operator="equal">
      <formula>#REF!</formula>
    </cfRule>
  </conditionalFormatting>
  <conditionalFormatting sqref="J25:L25">
    <cfRule type="cellIs" dxfId="78" priority="5" stopIfTrue="1" operator="equal">
      <formula>#REF!</formula>
    </cfRule>
  </conditionalFormatting>
  <conditionalFormatting sqref="L26">
    <cfRule type="cellIs" dxfId="77" priority="4" stopIfTrue="1" operator="equal">
      <formula>#REF!</formula>
    </cfRule>
  </conditionalFormatting>
  <conditionalFormatting sqref="L26">
    <cfRule type="cellIs" dxfId="76" priority="3" stopIfTrue="1" operator="equal">
      <formula>#REF!</formula>
    </cfRule>
  </conditionalFormatting>
  <conditionalFormatting sqref="K10:L24">
    <cfRule type="cellIs" dxfId="75" priority="2" stopIfTrue="1" operator="equal">
      <formula>#REF!</formula>
    </cfRule>
  </conditionalFormatting>
  <conditionalFormatting sqref="K10:L24">
    <cfRule type="cellIs" dxfId="7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Belton Road</v>
      </c>
    </row>
    <row r="5" spans="1:25" x14ac:dyDescent="0.2">
      <c r="A5" s="14" t="s">
        <v>100</v>
      </c>
      <c r="B5" s="233" t="str">
        <f>'Front Cover'!H33</f>
        <v>Chaplin Road (NW)</v>
      </c>
      <c r="C5" s="233"/>
      <c r="D5" s="43" t="s">
        <v>2</v>
      </c>
      <c r="E5" s="233" t="str">
        <f>'Front Cover'!D33</f>
        <v>Bannernan Road (SE)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158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BA - Car &amp; LGV'!B10="*",'Dir BA - OGV1'!B10="*",'Dir BA - OGV2'!B10="*"),"*",'Dir BA - OGV2'!B10+'Dir BA - OGV1'!B10+'Dir BA - Car &amp; LGV'!B10)</f>
        <v>*</v>
      </c>
      <c r="C10" s="15" t="str">
        <f>IF(OR('Dir BA - Car &amp; LGV'!C10="*",'Dir BA - OGV1'!C10="*",'Dir BA - OGV2'!C10="*"),"*",'Dir BA - OGV2'!C10+'Dir BA - OGV1'!C10+'Dir BA - Car &amp; LGV'!C10)</f>
        <v>*</v>
      </c>
      <c r="D10" s="15" t="str">
        <f>IF(OR('Dir BA - Car &amp; LGV'!D10="*",'Dir BA - OGV1'!D10="*",'Dir BA - OGV2'!D10="*"),"*",'Dir BA - OGV2'!D10+'Dir BA - OGV1'!D10+'Dir BA - Car &amp; LGV'!D10)</f>
        <v>*</v>
      </c>
      <c r="E10" s="15" t="str">
        <f>IF(OR('Dir BA - Car &amp; LGV'!E10="*",'Dir BA - OGV1'!E10="*",'Dir BA - OGV2'!E10="*"),"*",'Dir BA - OGV2'!E10+'Dir BA - OGV1'!E10+'Dir BA - Car &amp; LGV'!E10)</f>
        <v>*</v>
      </c>
      <c r="F10" s="15">
        <f>IF(OR('Dir BA - Car &amp; LGV'!F10="*",'Dir BA - OGV1'!F10="*",'Dir BA - OGV2'!F10="*"),"*",'Dir BA - OGV2'!F10+'Dir BA - OGV1'!F10+'Dir BA - Car &amp; LGV'!F10)</f>
        <v>3</v>
      </c>
      <c r="G10" s="15">
        <f>IF(OR('Dir BA - Car &amp; LGV'!G10="*",'Dir BA - OGV1'!G10="*",'Dir BA - OGV2'!G10="*"),"*",'Dir BA - OGV2'!G10+'Dir BA - OGV1'!G10+'Dir BA - Car &amp; LGV'!G10)</f>
        <v>8</v>
      </c>
      <c r="H10" s="15">
        <f>IF(OR('Dir BA - Car &amp; LGV'!H10="*",'Dir BA - OGV1'!H10="*",'Dir BA - OGV2'!H10="*"),"*",'Dir BA - OGV2'!H10+'Dir BA - OGV1'!H10+'Dir BA - Car &amp; LGV'!H10)</f>
        <v>13</v>
      </c>
      <c r="I10" s="15">
        <f>IF(OR('Dir BA - Car &amp; LGV'!I10="*",'Dir BA - OGV1'!I10="*",'Dir BA - OGV2'!I10="*"),"*",'Dir BA - OGV2'!I10+'Dir BA - OGV1'!I10+'Dir BA - Car &amp; LGV'!I10)</f>
        <v>7</v>
      </c>
      <c r="J10" s="15">
        <f>IF(OR('Dir BA - Car &amp; LGV'!J10="*",'Dir BA - OGV1'!J10="*",'Dir BA - OGV2'!J10="*"),"*",'Dir BA - OGV2'!J10+'Dir BA - OGV1'!J10+'Dir BA - Car &amp; LGV'!J10)</f>
        <v>7</v>
      </c>
      <c r="K10" s="15">
        <f>IF(OR('Dir BA - Car &amp; LGV'!K10="*",'Dir BA - OGV1'!K10="*",'Dir BA - OGV2'!K10="*"),"*",'Dir BA - OGV2'!K10+'Dir BA - OGV1'!K10+'Dir BA - Car &amp; LGV'!K10)</f>
        <v>5</v>
      </c>
      <c r="L10" s="15">
        <f>IF(OR('Dir BA - Car &amp; LGV'!L10="*",'Dir BA - OGV1'!L10="*",'Dir BA - OGV2'!L10="*"),"*",'Dir BA - OGV2'!L10+'Dir BA - OGV1'!L10+'Dir BA - Car &amp; LGV'!L10)</f>
        <v>5</v>
      </c>
      <c r="M10" s="15">
        <f>IF(OR('Dir BA - Car &amp; LGV'!M10="*",'Dir BA - OGV1'!M10="*",'Dir BA - OGV2'!M10="*"),"*",'Dir BA - OGV2'!M10+'Dir BA - OGV1'!M10+'Dir BA - Car &amp; LGV'!M10)</f>
        <v>5</v>
      </c>
      <c r="N10" s="15">
        <f>IF(OR('Dir BA - Car &amp; LGV'!N10="*",'Dir BA - OGV1'!N10="*",'Dir BA - OGV2'!N10="*"),"*",'Dir BA - OGV2'!N10+'Dir BA - OGV1'!N10+'Dir BA - Car &amp; LGV'!N10)</f>
        <v>4</v>
      </c>
      <c r="O10" s="15">
        <f>IF(OR('Dir BA - Car &amp; LGV'!O10="*",'Dir BA - OGV1'!O10="*",'Dir BA - OGV2'!O10="*"),"*",'Dir BA - OGV2'!O10+'Dir BA - OGV1'!O10+'Dir BA - Car &amp; LGV'!O10)</f>
        <v>5</v>
      </c>
      <c r="P10" s="15">
        <f>IF(OR('Dir BA - Car &amp; LGV'!P10="*",'Dir BA - OGV1'!P10="*",'Dir BA - OGV2'!P10="*"),"*",'Dir BA - OGV2'!P10+'Dir BA - OGV1'!P10+'Dir BA - Car &amp; LGV'!P10)</f>
        <v>4</v>
      </c>
      <c r="Q10" s="15">
        <f>IF(OR('Dir BA - Car &amp; LGV'!Q10="*",'Dir BA - OGV1'!Q10="*",'Dir BA - OGV2'!Q10="*"),"*",'Dir BA - OGV2'!Q10+'Dir BA - OGV1'!Q10+'Dir BA - Car &amp; LGV'!Q10)</f>
        <v>5</v>
      </c>
      <c r="R10" s="15">
        <f>IF(OR('Dir BA - Car &amp; LGV'!R10="*",'Dir BA - OGV1'!R10="*",'Dir BA - OGV2'!R10="*"),"*",'Dir BA - OGV2'!R10+'Dir BA - OGV1'!R10+'Dir BA - Car &amp; LGV'!R10)</f>
        <v>4</v>
      </c>
      <c r="S10" s="15" t="str">
        <f>IF(OR('Dir BA - Car &amp; LGV'!S10="*",'Dir BA - OGV1'!S10="*",'Dir BA - OGV2'!S10="*"),"*",'Dir BA - OGV2'!S10+'Dir BA - OGV1'!S10+'Dir BA - Car &amp; LGV'!S10)</f>
        <v>*</v>
      </c>
      <c r="T10" s="15" t="str">
        <f>IF(OR('Dir BA - Car &amp; LGV'!T10="*",'Dir BA - OGV1'!T10="*",'Dir BA - OGV2'!T10="*"),"*",'Dir BA - OGV2'!T10+'Dir BA - OGV1'!T10+'Dir BA - Car &amp; LGV'!T10)</f>
        <v>*</v>
      </c>
      <c r="U10" s="15" t="str">
        <f>IF(OR('Dir BA - Car &amp; LGV'!U10="*",'Dir BA - OGV1'!U10="*",'Dir BA - OGV2'!U10="*"),"*",'Dir BA - OGV2'!U10+'Dir BA - OGV1'!U10+'Dir BA - Car &amp; LGV'!U10)</f>
        <v>*</v>
      </c>
      <c r="V10" s="15" t="str">
        <f>IF(OR('Dir BA - Car &amp; LGV'!V10="*",'Dir BA - OGV1'!V10="*",'Dir BA - OGV2'!V10="*"),"*",'Dir BA - OGV2'!V10+'Dir BA - OGV1'!V10+'Dir BA - Car &amp; LGV'!V10)</f>
        <v>*</v>
      </c>
      <c r="W10" s="159">
        <f>IF(OR('Dir BA - Car &amp; LGV'!W10="*",'Dir BA - OGV1'!W10="*",'Dir BA - OGV2'!W10="*"),"*",'Dir BA - OGV2'!W10+'Dir BA - OGV1'!W10+'Dir BA - Car &amp; LGV'!W10)</f>
        <v>5.2</v>
      </c>
      <c r="X10" s="152">
        <f>IF(OR('Dir BA - Car &amp; LGV'!X10="*",'Dir BA - OGV1'!X10="*",'Dir BA - OGV2'!X10="*"),"*",'Dir BA - OGV2'!X10+'Dir BA - OGV1'!X10+'Dir BA - Car &amp; LGV'!X10)</f>
        <v>5</v>
      </c>
      <c r="Y10" s="153">
        <f>IF(OR('Dir BA - Car &amp; LGV'!Y10="*",'Dir BA - OGV1'!Y10="*",'Dir BA - OGV2'!Y10="*"),"*",'Dir BA - OGV2'!Y10+'Dir BA - OGV1'!Y10+'Dir BA - Car &amp; LGV'!Y10)</f>
        <v>5.7692307692307692</v>
      </c>
    </row>
    <row r="11" spans="1:25" x14ac:dyDescent="0.2">
      <c r="A11" s="282">
        <v>8.3333333333333329E-2</v>
      </c>
      <c r="B11" s="274" t="str">
        <f>IF(OR('Dir BA - Car &amp; LGV'!B11="*",'Dir BA - OGV1'!B11="*",'Dir BA - OGV2'!B11="*"),"*",'Dir BA - OGV2'!B11+'Dir BA - OGV1'!B11+'Dir BA - Car &amp; LGV'!B11)</f>
        <v>*</v>
      </c>
      <c r="C11" s="16" t="str">
        <f>IF(OR('Dir BA - Car &amp; LGV'!C11="*",'Dir BA - OGV1'!C11="*",'Dir BA - OGV2'!C11="*"),"*",'Dir BA - OGV2'!C11+'Dir BA - OGV1'!C11+'Dir BA - Car &amp; LGV'!C11)</f>
        <v>*</v>
      </c>
      <c r="D11" s="16" t="str">
        <f>IF(OR('Dir BA - Car &amp; LGV'!D11="*",'Dir BA - OGV1'!D11="*",'Dir BA - OGV2'!D11="*"),"*",'Dir BA - OGV2'!D11+'Dir BA - OGV1'!D11+'Dir BA - Car &amp; LGV'!D11)</f>
        <v>*</v>
      </c>
      <c r="E11" s="16" t="str">
        <f>IF(OR('Dir BA - Car &amp; LGV'!E11="*",'Dir BA - OGV1'!E11="*",'Dir BA - OGV2'!E11="*"),"*",'Dir BA - OGV2'!E11+'Dir BA - OGV1'!E11+'Dir BA - Car &amp; LGV'!E11)</f>
        <v>*</v>
      </c>
      <c r="F11" s="16">
        <f>IF(OR('Dir BA - Car &amp; LGV'!F11="*",'Dir BA - OGV1'!F11="*",'Dir BA - OGV2'!F11="*"),"*",'Dir BA - OGV2'!F11+'Dir BA - OGV1'!F11+'Dir BA - Car &amp; LGV'!F11)</f>
        <v>1</v>
      </c>
      <c r="G11" s="16">
        <f>IF(OR('Dir BA - Car &amp; LGV'!G11="*",'Dir BA - OGV1'!G11="*",'Dir BA - OGV2'!G11="*"),"*",'Dir BA - OGV2'!G11+'Dir BA - OGV1'!G11+'Dir BA - Car &amp; LGV'!G11)</f>
        <v>3</v>
      </c>
      <c r="H11" s="16">
        <f>IF(OR('Dir BA - Car &amp; LGV'!H11="*",'Dir BA - OGV1'!H11="*",'Dir BA - OGV2'!H11="*"),"*",'Dir BA - OGV2'!H11+'Dir BA - OGV1'!H11+'Dir BA - Car &amp; LGV'!H11)</f>
        <v>3</v>
      </c>
      <c r="I11" s="16">
        <f>IF(OR('Dir BA - Car &amp; LGV'!I11="*",'Dir BA - OGV1'!I11="*",'Dir BA - OGV2'!I11="*"),"*",'Dir BA - OGV2'!I11+'Dir BA - OGV1'!I11+'Dir BA - Car &amp; LGV'!I11)</f>
        <v>3</v>
      </c>
      <c r="J11" s="16">
        <f>IF(OR('Dir BA - Car &amp; LGV'!J11="*",'Dir BA - OGV1'!J11="*",'Dir BA - OGV2'!J11="*"),"*",'Dir BA - OGV2'!J11+'Dir BA - OGV1'!J11+'Dir BA - Car &amp; LGV'!J11)</f>
        <v>5</v>
      </c>
      <c r="K11" s="16">
        <f>IF(OR('Dir BA - Car &amp; LGV'!K11="*",'Dir BA - OGV1'!K11="*",'Dir BA - OGV2'!K11="*"),"*",'Dir BA - OGV2'!K11+'Dir BA - OGV1'!K11+'Dir BA - Car &amp; LGV'!K11)</f>
        <v>2</v>
      </c>
      <c r="L11" s="16">
        <f>IF(OR('Dir BA - Car &amp; LGV'!L11="*",'Dir BA - OGV1'!L11="*",'Dir BA - OGV2'!L11="*"),"*",'Dir BA - OGV2'!L11+'Dir BA - OGV1'!L11+'Dir BA - Car &amp; LGV'!L11)</f>
        <v>1</v>
      </c>
      <c r="M11" s="16">
        <f>IF(OR('Dir BA - Car &amp; LGV'!M11="*",'Dir BA - OGV1'!M11="*",'Dir BA - OGV2'!M11="*"),"*",'Dir BA - OGV2'!M11+'Dir BA - OGV1'!M11+'Dir BA - Car &amp; LGV'!M11)</f>
        <v>2</v>
      </c>
      <c r="N11" s="16">
        <f>IF(OR('Dir BA - Car &amp; LGV'!N11="*",'Dir BA - OGV1'!N11="*",'Dir BA - OGV2'!N11="*"),"*",'Dir BA - OGV2'!N11+'Dir BA - OGV1'!N11+'Dir BA - Car &amp; LGV'!N11)</f>
        <v>4</v>
      </c>
      <c r="O11" s="16">
        <f>IF(OR('Dir BA - Car &amp; LGV'!O11="*",'Dir BA - OGV1'!O11="*",'Dir BA - OGV2'!O11="*"),"*",'Dir BA - OGV2'!O11+'Dir BA - OGV1'!O11+'Dir BA - Car &amp; LGV'!O11)</f>
        <v>9</v>
      </c>
      <c r="P11" s="16">
        <f>IF(OR('Dir BA - Car &amp; LGV'!P11="*",'Dir BA - OGV1'!P11="*",'Dir BA - OGV2'!P11="*"),"*",'Dir BA - OGV2'!P11+'Dir BA - OGV1'!P11+'Dir BA - Car &amp; LGV'!P11)</f>
        <v>2</v>
      </c>
      <c r="Q11" s="16">
        <f>IF(OR('Dir BA - Car &amp; LGV'!Q11="*",'Dir BA - OGV1'!Q11="*",'Dir BA - OGV2'!Q11="*"),"*",'Dir BA - OGV2'!Q11+'Dir BA - OGV1'!Q11+'Dir BA - Car &amp; LGV'!Q11)</f>
        <v>1</v>
      </c>
      <c r="R11" s="16">
        <f>IF(OR('Dir BA - Car &amp; LGV'!R11="*",'Dir BA - OGV1'!R11="*",'Dir BA - OGV2'!R11="*"),"*",'Dir BA - OGV2'!R11+'Dir BA - OGV1'!R11+'Dir BA - Car &amp; LGV'!R11)</f>
        <v>1</v>
      </c>
      <c r="S11" s="16" t="str">
        <f>IF(OR('Dir BA - Car &amp; LGV'!S11="*",'Dir BA - OGV1'!S11="*",'Dir BA - OGV2'!S11="*"),"*",'Dir BA - OGV2'!S11+'Dir BA - OGV1'!S11+'Dir BA - Car &amp; LGV'!S11)</f>
        <v>*</v>
      </c>
      <c r="T11" s="16" t="str">
        <f>IF(OR('Dir BA - Car &amp; LGV'!T11="*",'Dir BA - OGV1'!T11="*",'Dir BA - OGV2'!T11="*"),"*",'Dir BA - OGV2'!T11+'Dir BA - OGV1'!T11+'Dir BA - Car &amp; LGV'!T11)</f>
        <v>*</v>
      </c>
      <c r="U11" s="16" t="str">
        <f>IF(OR('Dir BA - Car &amp; LGV'!U11="*",'Dir BA - OGV1'!U11="*",'Dir BA - OGV2'!U11="*"),"*",'Dir BA - OGV2'!U11+'Dir BA - OGV1'!U11+'Dir BA - Car &amp; LGV'!U11)</f>
        <v>*</v>
      </c>
      <c r="V11" s="16" t="str">
        <f>IF(OR('Dir BA - Car &amp; LGV'!V11="*",'Dir BA - OGV1'!V11="*",'Dir BA - OGV2'!V11="*"),"*",'Dir BA - OGV2'!V11+'Dir BA - OGV1'!V11+'Dir BA - Car &amp; LGV'!V11)</f>
        <v>*</v>
      </c>
      <c r="W11" s="160">
        <f>IF(OR('Dir BA - Car &amp; LGV'!W11="*",'Dir BA - OGV1'!W11="*",'Dir BA - OGV2'!W11="*"),"*",'Dir BA - OGV2'!W11+'Dir BA - OGV1'!W11+'Dir BA - Car &amp; LGV'!W11)</f>
        <v>2</v>
      </c>
      <c r="X11" s="154">
        <f>IF(OR('Dir BA - Car &amp; LGV'!X11="*",'Dir BA - OGV1'!X11="*",'Dir BA - OGV2'!X11="*"),"*",'Dir BA - OGV2'!X11+'Dir BA - OGV1'!X11+'Dir BA - Car &amp; LGV'!X11)</f>
        <v>2</v>
      </c>
      <c r="Y11" s="155">
        <f>IF(OR('Dir BA - Car &amp; LGV'!Y11="*",'Dir BA - OGV1'!Y11="*",'Dir BA - OGV2'!Y11="*"),"*",'Dir BA - OGV2'!Y11+'Dir BA - OGV1'!Y11+'Dir BA - Car &amp; LGV'!Y11)</f>
        <v>2.8461538461538463</v>
      </c>
    </row>
    <row r="12" spans="1:25" x14ac:dyDescent="0.2">
      <c r="A12" s="282">
        <v>0.125</v>
      </c>
      <c r="B12" s="274" t="str">
        <f>IF(OR('Dir BA - Car &amp; LGV'!B12="*",'Dir BA - OGV1'!B12="*",'Dir BA - OGV2'!B12="*"),"*",'Dir BA - OGV2'!B12+'Dir BA - OGV1'!B12+'Dir BA - Car &amp; LGV'!B12)</f>
        <v>*</v>
      </c>
      <c r="C12" s="16" t="str">
        <f>IF(OR('Dir BA - Car &amp; LGV'!C12="*",'Dir BA - OGV1'!C12="*",'Dir BA - OGV2'!C12="*"),"*",'Dir BA - OGV2'!C12+'Dir BA - OGV1'!C12+'Dir BA - Car &amp; LGV'!C12)</f>
        <v>*</v>
      </c>
      <c r="D12" s="16" t="str">
        <f>IF(OR('Dir BA - Car &amp; LGV'!D12="*",'Dir BA - OGV1'!D12="*",'Dir BA - OGV2'!D12="*"),"*",'Dir BA - OGV2'!D12+'Dir BA - OGV1'!D12+'Dir BA - Car &amp; LGV'!D12)</f>
        <v>*</v>
      </c>
      <c r="E12" s="16" t="str">
        <f>IF(OR('Dir BA - Car &amp; LGV'!E12="*",'Dir BA - OGV1'!E12="*",'Dir BA - OGV2'!E12="*"),"*",'Dir BA - OGV2'!E12+'Dir BA - OGV1'!E12+'Dir BA - Car &amp; LGV'!E12)</f>
        <v>*</v>
      </c>
      <c r="F12" s="16">
        <f>IF(OR('Dir BA - Car &amp; LGV'!F12="*",'Dir BA - OGV1'!F12="*",'Dir BA - OGV2'!F12="*"),"*",'Dir BA - OGV2'!F12+'Dir BA - OGV1'!F12+'Dir BA - Car &amp; LGV'!F12)</f>
        <v>1</v>
      </c>
      <c r="G12" s="16">
        <f>IF(OR('Dir BA - Car &amp; LGV'!G12="*",'Dir BA - OGV1'!G12="*",'Dir BA - OGV2'!G12="*"),"*",'Dir BA - OGV2'!G12+'Dir BA - OGV1'!G12+'Dir BA - Car &amp; LGV'!G12)</f>
        <v>5</v>
      </c>
      <c r="H12" s="16">
        <f>IF(OR('Dir BA - Car &amp; LGV'!H12="*",'Dir BA - OGV1'!H12="*",'Dir BA - OGV2'!H12="*"),"*",'Dir BA - OGV2'!H12+'Dir BA - OGV1'!H12+'Dir BA - Car &amp; LGV'!H12)</f>
        <v>5</v>
      </c>
      <c r="I12" s="16">
        <f>IF(OR('Dir BA - Car &amp; LGV'!I12="*",'Dir BA - OGV1'!I12="*",'Dir BA - OGV2'!I12="*"),"*",'Dir BA - OGV2'!I12+'Dir BA - OGV1'!I12+'Dir BA - Car &amp; LGV'!I12)</f>
        <v>1</v>
      </c>
      <c r="J12" s="16">
        <f>IF(OR('Dir BA - Car &amp; LGV'!J12="*",'Dir BA - OGV1'!J12="*",'Dir BA - OGV2'!J12="*"),"*",'Dir BA - OGV2'!J12+'Dir BA - OGV1'!J12+'Dir BA - Car &amp; LGV'!J12)</f>
        <v>2</v>
      </c>
      <c r="K12" s="16">
        <f>IF(OR('Dir BA - Car &amp; LGV'!K12="*",'Dir BA - OGV1'!K12="*",'Dir BA - OGV2'!K12="*"),"*",'Dir BA - OGV2'!K12+'Dir BA - OGV1'!K12+'Dir BA - Car &amp; LGV'!K12)</f>
        <v>0</v>
      </c>
      <c r="L12" s="16">
        <f>IF(OR('Dir BA - Car &amp; LGV'!L12="*",'Dir BA - OGV1'!L12="*",'Dir BA - OGV2'!L12="*"),"*",'Dir BA - OGV2'!L12+'Dir BA - OGV1'!L12+'Dir BA - Car &amp; LGV'!L12)</f>
        <v>3</v>
      </c>
      <c r="M12" s="16">
        <f>IF(OR('Dir BA - Car &amp; LGV'!M12="*",'Dir BA - OGV1'!M12="*",'Dir BA - OGV2'!M12="*"),"*",'Dir BA - OGV2'!M12+'Dir BA - OGV1'!M12+'Dir BA - Car &amp; LGV'!M12)</f>
        <v>1</v>
      </c>
      <c r="N12" s="16">
        <f>IF(OR('Dir BA - Car &amp; LGV'!N12="*",'Dir BA - OGV1'!N12="*",'Dir BA - OGV2'!N12="*"),"*",'Dir BA - OGV2'!N12+'Dir BA - OGV1'!N12+'Dir BA - Car &amp; LGV'!N12)</f>
        <v>4</v>
      </c>
      <c r="O12" s="16">
        <f>IF(OR('Dir BA - Car &amp; LGV'!O12="*",'Dir BA - OGV1'!O12="*",'Dir BA - OGV2'!O12="*"),"*",'Dir BA - OGV2'!O12+'Dir BA - OGV1'!O12+'Dir BA - Car &amp; LGV'!O12)</f>
        <v>4</v>
      </c>
      <c r="P12" s="16">
        <f>IF(OR('Dir BA - Car &amp; LGV'!P12="*",'Dir BA - OGV1'!P12="*",'Dir BA - OGV2'!P12="*"),"*",'Dir BA - OGV2'!P12+'Dir BA - OGV1'!P12+'Dir BA - Car &amp; LGV'!P12)</f>
        <v>2</v>
      </c>
      <c r="Q12" s="16">
        <f>IF(OR('Dir BA - Car &amp; LGV'!Q12="*",'Dir BA - OGV1'!Q12="*",'Dir BA - OGV2'!Q12="*"),"*",'Dir BA - OGV2'!Q12+'Dir BA - OGV1'!Q12+'Dir BA - Car &amp; LGV'!Q12)</f>
        <v>1</v>
      </c>
      <c r="R12" s="16">
        <f>IF(OR('Dir BA - Car &amp; LGV'!R12="*",'Dir BA - OGV1'!R12="*",'Dir BA - OGV2'!R12="*"),"*",'Dir BA - OGV2'!R12+'Dir BA - OGV1'!R12+'Dir BA - Car &amp; LGV'!R12)</f>
        <v>0</v>
      </c>
      <c r="S12" s="16" t="str">
        <f>IF(OR('Dir BA - Car &amp; LGV'!S12="*",'Dir BA - OGV1'!S12="*",'Dir BA - OGV2'!S12="*"),"*",'Dir BA - OGV2'!S12+'Dir BA - OGV1'!S12+'Dir BA - Car &amp; LGV'!S12)</f>
        <v>*</v>
      </c>
      <c r="T12" s="16" t="str">
        <f>IF(OR('Dir BA - Car &amp; LGV'!T12="*",'Dir BA - OGV1'!T12="*",'Dir BA - OGV2'!T12="*"),"*",'Dir BA - OGV2'!T12+'Dir BA - OGV1'!T12+'Dir BA - Car &amp; LGV'!T12)</f>
        <v>*</v>
      </c>
      <c r="U12" s="16" t="str">
        <f>IF(OR('Dir BA - Car &amp; LGV'!U12="*",'Dir BA - OGV1'!U12="*",'Dir BA - OGV2'!U12="*"),"*",'Dir BA - OGV2'!U12+'Dir BA - OGV1'!U12+'Dir BA - Car &amp; LGV'!U12)</f>
        <v>*</v>
      </c>
      <c r="V12" s="16" t="str">
        <f>IF(OR('Dir BA - Car &amp; LGV'!V12="*",'Dir BA - OGV1'!V12="*",'Dir BA - OGV2'!V12="*"),"*",'Dir BA - OGV2'!V12+'Dir BA - OGV1'!V12+'Dir BA - Car &amp; LGV'!V12)</f>
        <v>*</v>
      </c>
      <c r="W12" s="160">
        <f>IF(OR('Dir BA - Car &amp; LGV'!W12="*",'Dir BA - OGV1'!W12="*",'Dir BA - OGV2'!W12="*"),"*",'Dir BA - OGV2'!W12+'Dir BA - OGV1'!W12+'Dir BA - Car &amp; LGV'!W12)</f>
        <v>1.2</v>
      </c>
      <c r="X12" s="154">
        <f>IF(OR('Dir BA - Car &amp; LGV'!X12="*",'Dir BA - OGV1'!X12="*",'Dir BA - OGV2'!X12="*"),"*",'Dir BA - OGV2'!X12+'Dir BA - OGV1'!X12+'Dir BA - Car &amp; LGV'!X12)</f>
        <v>1.2222222222222223</v>
      </c>
      <c r="Y12" s="155">
        <f>IF(OR('Dir BA - Car &amp; LGV'!Y12="*",'Dir BA - OGV1'!Y12="*",'Dir BA - OGV2'!Y12="*"),"*",'Dir BA - OGV2'!Y12+'Dir BA - OGV1'!Y12+'Dir BA - Car &amp; LGV'!Y12)</f>
        <v>2.2307692307692308</v>
      </c>
    </row>
    <row r="13" spans="1:25" x14ac:dyDescent="0.2">
      <c r="A13" s="282">
        <v>0.16666666666666699</v>
      </c>
      <c r="B13" s="274" t="str">
        <f>IF(OR('Dir BA - Car &amp; LGV'!B13="*",'Dir BA - OGV1'!B13="*",'Dir BA - OGV2'!B13="*"),"*",'Dir BA - OGV2'!B13+'Dir BA - OGV1'!B13+'Dir BA - Car &amp; LGV'!B13)</f>
        <v>*</v>
      </c>
      <c r="C13" s="16" t="str">
        <f>IF(OR('Dir BA - Car &amp; LGV'!C13="*",'Dir BA - OGV1'!C13="*",'Dir BA - OGV2'!C13="*"),"*",'Dir BA - OGV2'!C13+'Dir BA - OGV1'!C13+'Dir BA - Car &amp; LGV'!C13)</f>
        <v>*</v>
      </c>
      <c r="D13" s="16" t="str">
        <f>IF(OR('Dir BA - Car &amp; LGV'!D13="*",'Dir BA - OGV1'!D13="*",'Dir BA - OGV2'!D13="*"),"*",'Dir BA - OGV2'!D13+'Dir BA - OGV1'!D13+'Dir BA - Car &amp; LGV'!D13)</f>
        <v>*</v>
      </c>
      <c r="E13" s="16" t="str">
        <f>IF(OR('Dir BA - Car &amp; LGV'!E13="*",'Dir BA - OGV1'!E13="*",'Dir BA - OGV2'!E13="*"),"*",'Dir BA - OGV2'!E13+'Dir BA - OGV1'!E13+'Dir BA - Car &amp; LGV'!E13)</f>
        <v>*</v>
      </c>
      <c r="F13" s="16">
        <f>IF(OR('Dir BA - Car &amp; LGV'!F13="*",'Dir BA - OGV1'!F13="*",'Dir BA - OGV2'!F13="*"),"*",'Dir BA - OGV2'!F13+'Dir BA - OGV1'!F13+'Dir BA - Car &amp; LGV'!F13)</f>
        <v>2</v>
      </c>
      <c r="G13" s="16">
        <f>IF(OR('Dir BA - Car &amp; LGV'!G13="*",'Dir BA - OGV1'!G13="*",'Dir BA - OGV2'!G13="*"),"*",'Dir BA - OGV2'!G13+'Dir BA - OGV1'!G13+'Dir BA - Car &amp; LGV'!G13)</f>
        <v>5</v>
      </c>
      <c r="H13" s="16">
        <f>IF(OR('Dir BA - Car &amp; LGV'!H13="*",'Dir BA - OGV1'!H13="*",'Dir BA - OGV2'!H13="*"),"*",'Dir BA - OGV2'!H13+'Dir BA - OGV1'!H13+'Dir BA - Car &amp; LGV'!H13)</f>
        <v>5</v>
      </c>
      <c r="I13" s="16">
        <f>IF(OR('Dir BA - Car &amp; LGV'!I13="*",'Dir BA - OGV1'!I13="*",'Dir BA - OGV2'!I13="*"),"*",'Dir BA - OGV2'!I13+'Dir BA - OGV1'!I13+'Dir BA - Car &amp; LGV'!I13)</f>
        <v>1</v>
      </c>
      <c r="J13" s="16">
        <f>IF(OR('Dir BA - Car &amp; LGV'!J13="*",'Dir BA - OGV1'!J13="*",'Dir BA - OGV2'!J13="*"),"*",'Dir BA - OGV2'!J13+'Dir BA - OGV1'!J13+'Dir BA - Car &amp; LGV'!J13)</f>
        <v>3</v>
      </c>
      <c r="K13" s="16">
        <f>IF(OR('Dir BA - Car &amp; LGV'!K13="*",'Dir BA - OGV1'!K13="*",'Dir BA - OGV2'!K13="*"),"*",'Dir BA - OGV2'!K13+'Dir BA - OGV1'!K13+'Dir BA - Car &amp; LGV'!K13)</f>
        <v>1</v>
      </c>
      <c r="L13" s="16">
        <f>IF(OR('Dir BA - Car &amp; LGV'!L13="*",'Dir BA - OGV1'!L13="*",'Dir BA - OGV2'!L13="*"),"*",'Dir BA - OGV2'!L13+'Dir BA - OGV1'!L13+'Dir BA - Car &amp; LGV'!L13)</f>
        <v>2</v>
      </c>
      <c r="M13" s="16">
        <f>IF(OR('Dir BA - Car &amp; LGV'!M13="*",'Dir BA - OGV1'!M13="*",'Dir BA - OGV2'!M13="*"),"*",'Dir BA - OGV2'!M13+'Dir BA - OGV1'!M13+'Dir BA - Car &amp; LGV'!M13)</f>
        <v>0</v>
      </c>
      <c r="N13" s="16">
        <f>IF(OR('Dir BA - Car &amp; LGV'!N13="*",'Dir BA - OGV1'!N13="*",'Dir BA - OGV2'!N13="*"),"*",'Dir BA - OGV2'!N13+'Dir BA - OGV1'!N13+'Dir BA - Car &amp; LGV'!N13)</f>
        <v>1</v>
      </c>
      <c r="O13" s="16">
        <f>IF(OR('Dir BA - Car &amp; LGV'!O13="*",'Dir BA - OGV1'!O13="*",'Dir BA - OGV2'!O13="*"),"*",'Dir BA - OGV2'!O13+'Dir BA - OGV1'!O13+'Dir BA - Car &amp; LGV'!O13)</f>
        <v>5</v>
      </c>
      <c r="P13" s="16">
        <f>IF(OR('Dir BA - Car &amp; LGV'!P13="*",'Dir BA - OGV1'!P13="*",'Dir BA - OGV2'!P13="*"),"*",'Dir BA - OGV2'!P13+'Dir BA - OGV1'!P13+'Dir BA - Car &amp; LGV'!P13)</f>
        <v>0</v>
      </c>
      <c r="Q13" s="16">
        <f>IF(OR('Dir BA - Car &amp; LGV'!Q13="*",'Dir BA - OGV1'!Q13="*",'Dir BA - OGV2'!Q13="*"),"*",'Dir BA - OGV2'!Q13+'Dir BA - OGV1'!Q13+'Dir BA - Car &amp; LGV'!Q13)</f>
        <v>1</v>
      </c>
      <c r="R13" s="16">
        <f>IF(OR('Dir BA - Car &amp; LGV'!R13="*",'Dir BA - OGV1'!R13="*",'Dir BA - OGV2'!R13="*"),"*",'Dir BA - OGV2'!R13+'Dir BA - OGV1'!R13+'Dir BA - Car &amp; LGV'!R13)</f>
        <v>3</v>
      </c>
      <c r="S13" s="16" t="str">
        <f>IF(OR('Dir BA - Car &amp; LGV'!S13="*",'Dir BA - OGV1'!S13="*",'Dir BA - OGV2'!S13="*"),"*",'Dir BA - OGV2'!S13+'Dir BA - OGV1'!S13+'Dir BA - Car &amp; LGV'!S13)</f>
        <v>*</v>
      </c>
      <c r="T13" s="16" t="str">
        <f>IF(OR('Dir BA - Car &amp; LGV'!T13="*",'Dir BA - OGV1'!T13="*",'Dir BA - OGV2'!T13="*"),"*",'Dir BA - OGV2'!T13+'Dir BA - OGV1'!T13+'Dir BA - Car &amp; LGV'!T13)</f>
        <v>*</v>
      </c>
      <c r="U13" s="16" t="str">
        <f>IF(OR('Dir BA - Car &amp; LGV'!U13="*",'Dir BA - OGV1'!U13="*",'Dir BA - OGV2'!U13="*"),"*",'Dir BA - OGV2'!U13+'Dir BA - OGV1'!U13+'Dir BA - Car &amp; LGV'!U13)</f>
        <v>*</v>
      </c>
      <c r="V13" s="16" t="str">
        <f>IF(OR('Dir BA - Car &amp; LGV'!V13="*",'Dir BA - OGV1'!V13="*",'Dir BA - OGV2'!V13="*"),"*",'Dir BA - OGV2'!V13+'Dir BA - OGV1'!V13+'Dir BA - Car &amp; LGV'!V13)</f>
        <v>*</v>
      </c>
      <c r="W13" s="160">
        <f>IF(OR('Dir BA - Car &amp; LGV'!W13="*",'Dir BA - OGV1'!W13="*",'Dir BA - OGV2'!W13="*"),"*",'Dir BA - OGV2'!W13+'Dir BA - OGV1'!W13+'Dir BA - Car &amp; LGV'!W13)</f>
        <v>2</v>
      </c>
      <c r="X13" s="154">
        <f>IF(OR('Dir BA - Car &amp; LGV'!X13="*",'Dir BA - OGV1'!X13="*",'Dir BA - OGV2'!X13="*"),"*",'Dir BA - OGV2'!X13+'Dir BA - OGV1'!X13+'Dir BA - Car &amp; LGV'!X13)</f>
        <v>1.4444444444444444</v>
      </c>
      <c r="Y13" s="155">
        <f>IF(OR('Dir BA - Car &amp; LGV'!Y13="*",'Dir BA - OGV1'!Y13="*",'Dir BA - OGV2'!Y13="*"),"*",'Dir BA - OGV2'!Y13+'Dir BA - OGV1'!Y13+'Dir BA - Car &amp; LGV'!Y13)</f>
        <v>2.2307692307692308</v>
      </c>
    </row>
    <row r="14" spans="1:25" x14ac:dyDescent="0.2">
      <c r="A14" s="282">
        <v>0.20833333333333401</v>
      </c>
      <c r="B14" s="274" t="str">
        <f>IF(OR('Dir BA - Car &amp; LGV'!B14="*",'Dir BA - OGV1'!B14="*",'Dir BA - OGV2'!B14="*"),"*",'Dir BA - OGV2'!B14+'Dir BA - OGV1'!B14+'Dir BA - Car &amp; LGV'!B14)</f>
        <v>*</v>
      </c>
      <c r="C14" s="16" t="str">
        <f>IF(OR('Dir BA - Car &amp; LGV'!C14="*",'Dir BA - OGV1'!C14="*",'Dir BA - OGV2'!C14="*"),"*",'Dir BA - OGV2'!C14+'Dir BA - OGV1'!C14+'Dir BA - Car &amp; LGV'!C14)</f>
        <v>*</v>
      </c>
      <c r="D14" s="16" t="str">
        <f>IF(OR('Dir BA - Car &amp; LGV'!D14="*",'Dir BA - OGV1'!D14="*",'Dir BA - OGV2'!D14="*"),"*",'Dir BA - OGV2'!D14+'Dir BA - OGV1'!D14+'Dir BA - Car &amp; LGV'!D14)</f>
        <v>*</v>
      </c>
      <c r="E14" s="16" t="str">
        <f>IF(OR('Dir BA - Car &amp; LGV'!E14="*",'Dir BA - OGV1'!E14="*",'Dir BA - OGV2'!E14="*"),"*",'Dir BA - OGV2'!E14+'Dir BA - OGV1'!E14+'Dir BA - Car &amp; LGV'!E14)</f>
        <v>*</v>
      </c>
      <c r="F14" s="16">
        <f>IF(OR('Dir BA - Car &amp; LGV'!F14="*",'Dir BA - OGV1'!F14="*",'Dir BA - OGV2'!F14="*"),"*",'Dir BA - OGV2'!F14+'Dir BA - OGV1'!F14+'Dir BA - Car &amp; LGV'!F14)</f>
        <v>1</v>
      </c>
      <c r="G14" s="16">
        <f>IF(OR('Dir BA - Car &amp; LGV'!G14="*",'Dir BA - OGV1'!G14="*",'Dir BA - OGV2'!G14="*"),"*",'Dir BA - OGV2'!G14+'Dir BA - OGV1'!G14+'Dir BA - Car &amp; LGV'!G14)</f>
        <v>1</v>
      </c>
      <c r="H14" s="16">
        <f>IF(OR('Dir BA - Car &amp; LGV'!H14="*",'Dir BA - OGV1'!H14="*",'Dir BA - OGV2'!H14="*"),"*",'Dir BA - OGV2'!H14+'Dir BA - OGV1'!H14+'Dir BA - Car &amp; LGV'!H14)</f>
        <v>4</v>
      </c>
      <c r="I14" s="16">
        <f>IF(OR('Dir BA - Car &amp; LGV'!I14="*",'Dir BA - OGV1'!I14="*",'Dir BA - OGV2'!I14="*"),"*",'Dir BA - OGV2'!I14+'Dir BA - OGV1'!I14+'Dir BA - Car &amp; LGV'!I14)</f>
        <v>0</v>
      </c>
      <c r="J14" s="16">
        <f>IF(OR('Dir BA - Car &amp; LGV'!J14="*",'Dir BA - OGV1'!J14="*",'Dir BA - OGV2'!J14="*"),"*",'Dir BA - OGV2'!J14+'Dir BA - OGV1'!J14+'Dir BA - Car &amp; LGV'!J14)</f>
        <v>1</v>
      </c>
      <c r="K14" s="16">
        <f>IF(OR('Dir BA - Car &amp; LGV'!K14="*",'Dir BA - OGV1'!K14="*",'Dir BA - OGV2'!K14="*"),"*",'Dir BA - OGV2'!K14+'Dir BA - OGV1'!K14+'Dir BA - Car &amp; LGV'!K14)</f>
        <v>1</v>
      </c>
      <c r="L14" s="16">
        <f>IF(OR('Dir BA - Car &amp; LGV'!L14="*",'Dir BA - OGV1'!L14="*",'Dir BA - OGV2'!L14="*"),"*",'Dir BA - OGV2'!L14+'Dir BA - OGV1'!L14+'Dir BA - Car &amp; LGV'!L14)</f>
        <v>0</v>
      </c>
      <c r="M14" s="16">
        <f>IF(OR('Dir BA - Car &amp; LGV'!M14="*",'Dir BA - OGV1'!M14="*",'Dir BA - OGV2'!M14="*"),"*",'Dir BA - OGV2'!M14+'Dir BA - OGV1'!M14+'Dir BA - Car &amp; LGV'!M14)</f>
        <v>0</v>
      </c>
      <c r="N14" s="16">
        <f>IF(OR('Dir BA - Car &amp; LGV'!N14="*",'Dir BA - OGV1'!N14="*",'Dir BA - OGV2'!N14="*"),"*",'Dir BA - OGV2'!N14+'Dir BA - OGV1'!N14+'Dir BA - Car &amp; LGV'!N14)</f>
        <v>1</v>
      </c>
      <c r="O14" s="16">
        <f>IF(OR('Dir BA - Car &amp; LGV'!O14="*",'Dir BA - OGV1'!O14="*",'Dir BA - OGV2'!O14="*"),"*",'Dir BA - OGV2'!O14+'Dir BA - OGV1'!O14+'Dir BA - Car &amp; LGV'!O14)</f>
        <v>0</v>
      </c>
      <c r="P14" s="16">
        <f>IF(OR('Dir BA - Car &amp; LGV'!P14="*",'Dir BA - OGV1'!P14="*",'Dir BA - OGV2'!P14="*"),"*",'Dir BA - OGV2'!P14+'Dir BA - OGV1'!P14+'Dir BA - Car &amp; LGV'!P14)</f>
        <v>1</v>
      </c>
      <c r="Q14" s="16">
        <f>IF(OR('Dir BA - Car &amp; LGV'!Q14="*",'Dir BA - OGV1'!Q14="*",'Dir BA - OGV2'!Q14="*"),"*",'Dir BA - OGV2'!Q14+'Dir BA - OGV1'!Q14+'Dir BA - Car &amp; LGV'!Q14)</f>
        <v>1</v>
      </c>
      <c r="R14" s="16">
        <f>IF(OR('Dir BA - Car &amp; LGV'!R14="*",'Dir BA - OGV1'!R14="*",'Dir BA - OGV2'!R14="*"),"*",'Dir BA - OGV2'!R14+'Dir BA - OGV1'!R14+'Dir BA - Car &amp; LGV'!R14)</f>
        <v>1</v>
      </c>
      <c r="S14" s="16" t="str">
        <f>IF(OR('Dir BA - Car &amp; LGV'!S14="*",'Dir BA - OGV1'!S14="*",'Dir BA - OGV2'!S14="*"),"*",'Dir BA - OGV2'!S14+'Dir BA - OGV1'!S14+'Dir BA - Car &amp; LGV'!S14)</f>
        <v>*</v>
      </c>
      <c r="T14" s="16" t="str">
        <f>IF(OR('Dir BA - Car &amp; LGV'!T14="*",'Dir BA - OGV1'!T14="*",'Dir BA - OGV2'!T14="*"),"*",'Dir BA - OGV2'!T14+'Dir BA - OGV1'!T14+'Dir BA - Car &amp; LGV'!T14)</f>
        <v>*</v>
      </c>
      <c r="U14" s="16" t="str">
        <f>IF(OR('Dir BA - Car &amp; LGV'!U14="*",'Dir BA - OGV1'!U14="*",'Dir BA - OGV2'!U14="*"),"*",'Dir BA - OGV2'!U14+'Dir BA - OGV1'!U14+'Dir BA - Car &amp; LGV'!U14)</f>
        <v>*</v>
      </c>
      <c r="V14" s="16" t="str">
        <f>IF(OR('Dir BA - Car &amp; LGV'!V14="*",'Dir BA - OGV1'!V14="*",'Dir BA - OGV2'!V14="*"),"*",'Dir BA - OGV2'!V14+'Dir BA - OGV1'!V14+'Dir BA - Car &amp; LGV'!V14)</f>
        <v>*</v>
      </c>
      <c r="W14" s="160">
        <f>IF(OR('Dir BA - Car &amp; LGV'!W14="*",'Dir BA - OGV1'!W14="*",'Dir BA - OGV2'!W14="*"),"*",'Dir BA - OGV2'!W14+'Dir BA - OGV1'!W14+'Dir BA - Car &amp; LGV'!W14)</f>
        <v>0.8</v>
      </c>
      <c r="X14" s="154">
        <f>IF(OR('Dir BA - Car &amp; LGV'!X14="*",'Dir BA - OGV1'!X14="*",'Dir BA - OGV2'!X14="*"),"*",'Dir BA - OGV2'!X14+'Dir BA - OGV1'!X14+'Dir BA - Car &amp; LGV'!X14)</f>
        <v>0.66666666666666663</v>
      </c>
      <c r="Y14" s="155">
        <f>IF(OR('Dir BA - Car &amp; LGV'!Y14="*",'Dir BA - OGV1'!Y14="*",'Dir BA - OGV2'!Y14="*"),"*",'Dir BA - OGV2'!Y14+'Dir BA - OGV1'!Y14+'Dir BA - Car &amp; LGV'!Y14)</f>
        <v>0.92307692307692313</v>
      </c>
    </row>
    <row r="15" spans="1:25" x14ac:dyDescent="0.2">
      <c r="A15" s="282">
        <v>0.25</v>
      </c>
      <c r="B15" s="274" t="str">
        <f>IF(OR('Dir BA - Car &amp; LGV'!B15="*",'Dir BA - OGV1'!B15="*",'Dir BA - OGV2'!B15="*"),"*",'Dir BA - OGV2'!B15+'Dir BA - OGV1'!B15+'Dir BA - Car &amp; LGV'!B15)</f>
        <v>*</v>
      </c>
      <c r="C15" s="16" t="str">
        <f>IF(OR('Dir BA - Car &amp; LGV'!C15="*",'Dir BA - OGV1'!C15="*",'Dir BA - OGV2'!C15="*"),"*",'Dir BA - OGV2'!C15+'Dir BA - OGV1'!C15+'Dir BA - Car &amp; LGV'!C15)</f>
        <v>*</v>
      </c>
      <c r="D15" s="16" t="str">
        <f>IF(OR('Dir BA - Car &amp; LGV'!D15="*",'Dir BA - OGV1'!D15="*",'Dir BA - OGV2'!D15="*"),"*",'Dir BA - OGV2'!D15+'Dir BA - OGV1'!D15+'Dir BA - Car &amp; LGV'!D15)</f>
        <v>*</v>
      </c>
      <c r="E15" s="16" t="str">
        <f>IF(OR('Dir BA - Car &amp; LGV'!E15="*",'Dir BA - OGV1'!E15="*",'Dir BA - OGV2'!E15="*"),"*",'Dir BA - OGV2'!E15+'Dir BA - OGV1'!E15+'Dir BA - Car &amp; LGV'!E15)</f>
        <v>*</v>
      </c>
      <c r="F15" s="16">
        <f>IF(OR('Dir BA - Car &amp; LGV'!F15="*",'Dir BA - OGV1'!F15="*",'Dir BA - OGV2'!F15="*"),"*",'Dir BA - OGV2'!F15+'Dir BA - OGV1'!F15+'Dir BA - Car &amp; LGV'!F15)</f>
        <v>2</v>
      </c>
      <c r="G15" s="16">
        <f>IF(OR('Dir BA - Car &amp; LGV'!G15="*",'Dir BA - OGV1'!G15="*",'Dir BA - OGV2'!G15="*"),"*",'Dir BA - OGV2'!G15+'Dir BA - OGV1'!G15+'Dir BA - Car &amp; LGV'!G15)</f>
        <v>1</v>
      </c>
      <c r="H15" s="16">
        <f>IF(OR('Dir BA - Car &amp; LGV'!H15="*",'Dir BA - OGV1'!H15="*",'Dir BA - OGV2'!H15="*"),"*",'Dir BA - OGV2'!H15+'Dir BA - OGV1'!H15+'Dir BA - Car &amp; LGV'!H15)</f>
        <v>2</v>
      </c>
      <c r="I15" s="16">
        <f>IF(OR('Dir BA - Car &amp; LGV'!I15="*",'Dir BA - OGV1'!I15="*",'Dir BA - OGV2'!I15="*"),"*",'Dir BA - OGV2'!I15+'Dir BA - OGV1'!I15+'Dir BA - Car &amp; LGV'!I15)</f>
        <v>2</v>
      </c>
      <c r="J15" s="16">
        <f>IF(OR('Dir BA - Car &amp; LGV'!J15="*",'Dir BA - OGV1'!J15="*",'Dir BA - OGV2'!J15="*"),"*",'Dir BA - OGV2'!J15+'Dir BA - OGV1'!J15+'Dir BA - Car &amp; LGV'!J15)</f>
        <v>2</v>
      </c>
      <c r="K15" s="16">
        <f>IF(OR('Dir BA - Car &amp; LGV'!K15="*",'Dir BA - OGV1'!K15="*",'Dir BA - OGV2'!K15="*"),"*",'Dir BA - OGV2'!K15+'Dir BA - OGV1'!K15+'Dir BA - Car &amp; LGV'!K15)</f>
        <v>1</v>
      </c>
      <c r="L15" s="16">
        <f>IF(OR('Dir BA - Car &amp; LGV'!L15="*",'Dir BA - OGV1'!L15="*",'Dir BA - OGV2'!L15="*"),"*",'Dir BA - OGV2'!L15+'Dir BA - OGV1'!L15+'Dir BA - Car &amp; LGV'!L15)</f>
        <v>1</v>
      </c>
      <c r="M15" s="16">
        <f>IF(OR('Dir BA - Car &amp; LGV'!M15="*",'Dir BA - OGV1'!M15="*",'Dir BA - OGV2'!M15="*"),"*",'Dir BA - OGV2'!M15+'Dir BA - OGV1'!M15+'Dir BA - Car &amp; LGV'!M15)</f>
        <v>2</v>
      </c>
      <c r="N15" s="16">
        <f>IF(OR('Dir BA - Car &amp; LGV'!N15="*",'Dir BA - OGV1'!N15="*",'Dir BA - OGV2'!N15="*"),"*",'Dir BA - OGV2'!N15+'Dir BA - OGV1'!N15+'Dir BA - Car &amp; LGV'!N15)</f>
        <v>2</v>
      </c>
      <c r="O15" s="16">
        <f>IF(OR('Dir BA - Car &amp; LGV'!O15="*",'Dir BA - OGV1'!O15="*",'Dir BA - OGV2'!O15="*"),"*",'Dir BA - OGV2'!O15+'Dir BA - OGV1'!O15+'Dir BA - Car &amp; LGV'!O15)</f>
        <v>4</v>
      </c>
      <c r="P15" s="16">
        <f>IF(OR('Dir BA - Car &amp; LGV'!P15="*",'Dir BA - OGV1'!P15="*",'Dir BA - OGV2'!P15="*"),"*",'Dir BA - OGV2'!P15+'Dir BA - OGV1'!P15+'Dir BA - Car &amp; LGV'!P15)</f>
        <v>0</v>
      </c>
      <c r="Q15" s="16">
        <f>IF(OR('Dir BA - Car &amp; LGV'!Q15="*",'Dir BA - OGV1'!Q15="*",'Dir BA - OGV2'!Q15="*"),"*",'Dir BA - OGV2'!Q15+'Dir BA - OGV1'!Q15+'Dir BA - Car &amp; LGV'!Q15)</f>
        <v>3</v>
      </c>
      <c r="R15" s="16">
        <f>IF(OR('Dir BA - Car &amp; LGV'!R15="*",'Dir BA - OGV1'!R15="*",'Dir BA - OGV2'!R15="*"),"*",'Dir BA - OGV2'!R15+'Dir BA - OGV1'!R15+'Dir BA - Car &amp; LGV'!R15)</f>
        <v>1</v>
      </c>
      <c r="S15" s="16" t="str">
        <f>IF(OR('Dir BA - Car &amp; LGV'!S15="*",'Dir BA - OGV1'!S15="*",'Dir BA - OGV2'!S15="*"),"*",'Dir BA - OGV2'!S15+'Dir BA - OGV1'!S15+'Dir BA - Car &amp; LGV'!S15)</f>
        <v>*</v>
      </c>
      <c r="T15" s="16" t="str">
        <f>IF(OR('Dir BA - Car &amp; LGV'!T15="*",'Dir BA - OGV1'!T15="*",'Dir BA - OGV2'!T15="*"),"*",'Dir BA - OGV2'!T15+'Dir BA - OGV1'!T15+'Dir BA - Car &amp; LGV'!T15)</f>
        <v>*</v>
      </c>
      <c r="U15" s="16" t="str">
        <f>IF(OR('Dir BA - Car &amp; LGV'!U15="*",'Dir BA - OGV1'!U15="*",'Dir BA - OGV2'!U15="*"),"*",'Dir BA - OGV2'!U15+'Dir BA - OGV1'!U15+'Dir BA - Car &amp; LGV'!U15)</f>
        <v>*</v>
      </c>
      <c r="V15" s="16" t="str">
        <f>IF(OR('Dir BA - Car &amp; LGV'!V15="*",'Dir BA - OGV1'!V15="*",'Dir BA - OGV2'!V15="*"),"*",'Dir BA - OGV2'!V15+'Dir BA - OGV1'!V15+'Dir BA - Car &amp; LGV'!V15)</f>
        <v>*</v>
      </c>
      <c r="W15" s="160">
        <f>IF(OR('Dir BA - Car &amp; LGV'!W15="*",'Dir BA - OGV1'!W15="*",'Dir BA - OGV2'!W15="*"),"*",'Dir BA - OGV2'!W15+'Dir BA - OGV1'!W15+'Dir BA - Car &amp; LGV'!W15)</f>
        <v>1.6</v>
      </c>
      <c r="X15" s="154">
        <f>IF(OR('Dir BA - Car &amp; LGV'!X15="*",'Dir BA - OGV1'!X15="*",'Dir BA - OGV2'!X15="*"),"*",'Dir BA - OGV2'!X15+'Dir BA - OGV1'!X15+'Dir BA - Car &amp; LGV'!X15)</f>
        <v>1.5555555555555556</v>
      </c>
      <c r="Y15" s="155">
        <f>IF(OR('Dir BA - Car &amp; LGV'!Y15="*",'Dir BA - OGV1'!Y15="*",'Dir BA - OGV2'!Y15="*"),"*",'Dir BA - OGV2'!Y15+'Dir BA - OGV1'!Y15+'Dir BA - Car &amp; LGV'!Y15)</f>
        <v>1.7692307692307692</v>
      </c>
    </row>
    <row r="16" spans="1:25" ht="13.5" thickBot="1" x14ac:dyDescent="0.25">
      <c r="A16" s="294">
        <v>0.29166666666666702</v>
      </c>
      <c r="B16" s="287" t="str">
        <f>IF(OR('Dir BA - Car &amp; LGV'!B16="*",'Dir BA - OGV1'!B16="*",'Dir BA - OGV2'!B16="*"),"*",'Dir BA - OGV2'!B16+'Dir BA - OGV1'!B16+'Dir BA - Car &amp; LGV'!B16)</f>
        <v>*</v>
      </c>
      <c r="C16" s="192" t="str">
        <f>IF(OR('Dir BA - Car &amp; LGV'!C16="*",'Dir BA - OGV1'!C16="*",'Dir BA - OGV2'!C16="*"),"*",'Dir BA - OGV2'!C16+'Dir BA - OGV1'!C16+'Dir BA - Car &amp; LGV'!C16)</f>
        <v>*</v>
      </c>
      <c r="D16" s="192" t="str">
        <f>IF(OR('Dir BA - Car &amp; LGV'!D16="*",'Dir BA - OGV1'!D16="*",'Dir BA - OGV2'!D16="*"),"*",'Dir BA - OGV2'!D16+'Dir BA - OGV1'!D16+'Dir BA - Car &amp; LGV'!D16)</f>
        <v>*</v>
      </c>
      <c r="E16" s="192" t="str">
        <f>IF(OR('Dir BA - Car &amp; LGV'!E16="*",'Dir BA - OGV1'!E16="*",'Dir BA - OGV2'!E16="*"),"*",'Dir BA - OGV2'!E16+'Dir BA - OGV1'!E16+'Dir BA - Car &amp; LGV'!E16)</f>
        <v>*</v>
      </c>
      <c r="F16" s="192">
        <f>IF(OR('Dir BA - Car &amp; LGV'!F16="*",'Dir BA - OGV1'!F16="*",'Dir BA - OGV2'!F16="*"),"*",'Dir BA - OGV2'!F16+'Dir BA - OGV1'!F16+'Dir BA - Car &amp; LGV'!F16)</f>
        <v>4</v>
      </c>
      <c r="G16" s="192">
        <f>IF(OR('Dir BA - Car &amp; LGV'!G16="*",'Dir BA - OGV1'!G16="*",'Dir BA - OGV2'!G16="*"),"*",'Dir BA - OGV2'!G16+'Dir BA - OGV1'!G16+'Dir BA - Car &amp; LGV'!G16)</f>
        <v>2</v>
      </c>
      <c r="H16" s="192">
        <f>IF(OR('Dir BA - Car &amp; LGV'!H16="*",'Dir BA - OGV1'!H16="*",'Dir BA - OGV2'!H16="*"),"*",'Dir BA - OGV2'!H16+'Dir BA - OGV1'!H16+'Dir BA - Car &amp; LGV'!H16)</f>
        <v>6</v>
      </c>
      <c r="I16" s="192">
        <f>IF(OR('Dir BA - Car &amp; LGV'!I16="*",'Dir BA - OGV1'!I16="*",'Dir BA - OGV2'!I16="*"),"*",'Dir BA - OGV2'!I16+'Dir BA - OGV1'!I16+'Dir BA - Car &amp; LGV'!I16)</f>
        <v>2</v>
      </c>
      <c r="J16" s="192">
        <f>IF(OR('Dir BA - Car &amp; LGV'!J16="*",'Dir BA - OGV1'!J16="*",'Dir BA - OGV2'!J16="*"),"*",'Dir BA - OGV2'!J16+'Dir BA - OGV1'!J16+'Dir BA - Car &amp; LGV'!J16)</f>
        <v>2</v>
      </c>
      <c r="K16" s="192">
        <f>IF(OR('Dir BA - Car &amp; LGV'!K16="*",'Dir BA - OGV1'!K16="*",'Dir BA - OGV2'!K16="*"),"*",'Dir BA - OGV2'!K16+'Dir BA - OGV1'!K16+'Dir BA - Car &amp; LGV'!K16)</f>
        <v>2</v>
      </c>
      <c r="L16" s="192">
        <f>IF(OR('Dir BA - Car &amp; LGV'!L16="*",'Dir BA - OGV1'!L16="*",'Dir BA - OGV2'!L16="*"),"*",'Dir BA - OGV2'!L16+'Dir BA - OGV1'!L16+'Dir BA - Car &amp; LGV'!L16)</f>
        <v>3</v>
      </c>
      <c r="M16" s="192">
        <f>IF(OR('Dir BA - Car &amp; LGV'!M16="*",'Dir BA - OGV1'!M16="*",'Dir BA - OGV2'!M16="*"),"*",'Dir BA - OGV2'!M16+'Dir BA - OGV1'!M16+'Dir BA - Car &amp; LGV'!M16)</f>
        <v>5</v>
      </c>
      <c r="N16" s="192">
        <f>IF(OR('Dir BA - Car &amp; LGV'!N16="*",'Dir BA - OGV1'!N16="*",'Dir BA - OGV2'!N16="*"),"*",'Dir BA - OGV2'!N16+'Dir BA - OGV1'!N16+'Dir BA - Car &amp; LGV'!N16)</f>
        <v>0</v>
      </c>
      <c r="O16" s="192">
        <f>IF(OR('Dir BA - Car &amp; LGV'!O16="*",'Dir BA - OGV1'!O16="*",'Dir BA - OGV2'!O16="*"),"*",'Dir BA - OGV2'!O16+'Dir BA - OGV1'!O16+'Dir BA - Car &amp; LGV'!O16)</f>
        <v>5</v>
      </c>
      <c r="P16" s="192">
        <f>IF(OR('Dir BA - Car &amp; LGV'!P16="*",'Dir BA - OGV1'!P16="*",'Dir BA - OGV2'!P16="*"),"*",'Dir BA - OGV2'!P16+'Dir BA - OGV1'!P16+'Dir BA - Car &amp; LGV'!P16)</f>
        <v>2</v>
      </c>
      <c r="Q16" s="192">
        <f>IF(OR('Dir BA - Car &amp; LGV'!Q16="*",'Dir BA - OGV1'!Q16="*",'Dir BA - OGV2'!Q16="*"),"*",'Dir BA - OGV2'!Q16+'Dir BA - OGV1'!Q16+'Dir BA - Car &amp; LGV'!Q16)</f>
        <v>2</v>
      </c>
      <c r="R16" s="192">
        <f>IF(OR('Dir BA - Car &amp; LGV'!R16="*",'Dir BA - OGV1'!R16="*",'Dir BA - OGV2'!R16="*"),"*",'Dir BA - OGV2'!R16+'Dir BA - OGV1'!R16+'Dir BA - Car &amp; LGV'!R16)</f>
        <v>3</v>
      </c>
      <c r="S16" s="192" t="str">
        <f>IF(OR('Dir BA - Car &amp; LGV'!S16="*",'Dir BA - OGV1'!S16="*",'Dir BA - OGV2'!S16="*"),"*",'Dir BA - OGV2'!S16+'Dir BA - OGV1'!S16+'Dir BA - Car &amp; LGV'!S16)</f>
        <v>*</v>
      </c>
      <c r="T16" s="192" t="str">
        <f>IF(OR('Dir BA - Car &amp; LGV'!T16="*",'Dir BA - OGV1'!T16="*",'Dir BA - OGV2'!T16="*"),"*",'Dir BA - OGV2'!T16+'Dir BA - OGV1'!T16+'Dir BA - Car &amp; LGV'!T16)</f>
        <v>*</v>
      </c>
      <c r="U16" s="192" t="str">
        <f>IF(OR('Dir BA - Car &amp; LGV'!U16="*",'Dir BA - OGV1'!U16="*",'Dir BA - OGV2'!U16="*"),"*",'Dir BA - OGV2'!U16+'Dir BA - OGV1'!U16+'Dir BA - Car &amp; LGV'!U16)</f>
        <v>*</v>
      </c>
      <c r="V16" s="192" t="str">
        <f>IF(OR('Dir BA - Car &amp; LGV'!V16="*",'Dir BA - OGV1'!V16="*",'Dir BA - OGV2'!V16="*"),"*",'Dir BA - OGV2'!V16+'Dir BA - OGV1'!V16+'Dir BA - Car &amp; LGV'!V16)</f>
        <v>*</v>
      </c>
      <c r="W16" s="193">
        <f>IF(OR('Dir BA - Car &amp; LGV'!W16="*",'Dir BA - OGV1'!W16="*",'Dir BA - OGV2'!W16="*"),"*",'Dir BA - OGV2'!W16+'Dir BA - OGV1'!W16+'Dir BA - Car &amp; LGV'!W16)</f>
        <v>2.4000000000000004</v>
      </c>
      <c r="X16" s="194">
        <f>IF(OR('Dir BA - Car &amp; LGV'!X16="*",'Dir BA - OGV1'!X16="*",'Dir BA - OGV2'!X16="*"),"*",'Dir BA - OGV2'!X16+'Dir BA - OGV1'!X16+'Dir BA - Car &amp; LGV'!X16)</f>
        <v>2.7777777777777777</v>
      </c>
      <c r="Y16" s="195">
        <f>IF(OR('Dir BA - Car &amp; LGV'!Y16="*",'Dir BA - OGV1'!Y16="*",'Dir BA - OGV2'!Y16="*"),"*",'Dir BA - OGV2'!Y16+'Dir BA - OGV1'!Y16+'Dir BA - Car &amp; LGV'!Y16)</f>
        <v>2.9230769230769234</v>
      </c>
    </row>
    <row r="17" spans="1:25" x14ac:dyDescent="0.2">
      <c r="A17" s="295">
        <v>0.33333333333333398</v>
      </c>
      <c r="B17" s="288" t="str">
        <f>IF(OR('Dir BA - Car &amp; LGV'!B17="*",'Dir BA - OGV1'!B17="*",'Dir BA - OGV2'!B17="*"),"*",'Dir BA - OGV2'!B17+'Dir BA - OGV1'!B17+'Dir BA - Car &amp; LGV'!B17)</f>
        <v>*</v>
      </c>
      <c r="C17" s="198" t="str">
        <f>IF(OR('Dir BA - Car &amp; LGV'!C17="*",'Dir BA - OGV1'!C17="*",'Dir BA - OGV2'!C17="*"),"*",'Dir BA - OGV2'!C17+'Dir BA - OGV1'!C17+'Dir BA - Car &amp; LGV'!C17)</f>
        <v>*</v>
      </c>
      <c r="D17" s="198" t="str">
        <f>IF(OR('Dir BA - Car &amp; LGV'!D17="*",'Dir BA - OGV1'!D17="*",'Dir BA - OGV2'!D17="*"),"*",'Dir BA - OGV2'!D17+'Dir BA - OGV1'!D17+'Dir BA - Car &amp; LGV'!D17)</f>
        <v>*</v>
      </c>
      <c r="E17" s="198" t="str">
        <f>IF(OR('Dir BA - Car &amp; LGV'!E17="*",'Dir BA - OGV1'!E17="*",'Dir BA - OGV2'!E17="*"),"*",'Dir BA - OGV2'!E17+'Dir BA - OGV1'!E17+'Dir BA - Car &amp; LGV'!E17)</f>
        <v>*</v>
      </c>
      <c r="F17" s="198">
        <f>IF(OR('Dir BA - Car &amp; LGV'!F17="*",'Dir BA - OGV1'!F17="*",'Dir BA - OGV2'!F17="*"),"*",'Dir BA - OGV2'!F17+'Dir BA - OGV1'!F17+'Dir BA - Car &amp; LGV'!F17)</f>
        <v>1</v>
      </c>
      <c r="G17" s="198">
        <f>IF(OR('Dir BA - Car &amp; LGV'!G17="*",'Dir BA - OGV1'!G17="*",'Dir BA - OGV2'!G17="*"),"*",'Dir BA - OGV2'!G17+'Dir BA - OGV1'!G17+'Dir BA - Car &amp; LGV'!G17)</f>
        <v>3</v>
      </c>
      <c r="H17" s="198">
        <f>IF(OR('Dir BA - Car &amp; LGV'!H17="*",'Dir BA - OGV1'!H17="*",'Dir BA - OGV2'!H17="*"),"*",'Dir BA - OGV2'!H17+'Dir BA - OGV1'!H17+'Dir BA - Car &amp; LGV'!H17)</f>
        <v>5</v>
      </c>
      <c r="I17" s="198">
        <f>IF(OR('Dir BA - Car &amp; LGV'!I17="*",'Dir BA - OGV1'!I17="*",'Dir BA - OGV2'!I17="*"),"*",'Dir BA - OGV2'!I17+'Dir BA - OGV1'!I17+'Dir BA - Car &amp; LGV'!I17)</f>
        <v>7</v>
      </c>
      <c r="J17" s="198">
        <f>IF(OR('Dir BA - Car &amp; LGV'!J17="*",'Dir BA - OGV1'!J17="*",'Dir BA - OGV2'!J17="*"),"*",'Dir BA - OGV2'!J17+'Dir BA - OGV1'!J17+'Dir BA - Car &amp; LGV'!J17)</f>
        <v>8</v>
      </c>
      <c r="K17" s="198">
        <f>IF(OR('Dir BA - Car &amp; LGV'!K17="*",'Dir BA - OGV1'!K17="*",'Dir BA - OGV2'!K17="*"),"*",'Dir BA - OGV2'!K17+'Dir BA - OGV1'!K17+'Dir BA - Car &amp; LGV'!K17)</f>
        <v>4</v>
      </c>
      <c r="L17" s="198">
        <f>IF(OR('Dir BA - Car &amp; LGV'!L17="*",'Dir BA - OGV1'!L17="*",'Dir BA - OGV2'!L17="*"),"*",'Dir BA - OGV2'!L17+'Dir BA - OGV1'!L17+'Dir BA - Car &amp; LGV'!L17)</f>
        <v>10</v>
      </c>
      <c r="M17" s="198">
        <f>IF(OR('Dir BA - Car &amp; LGV'!M17="*",'Dir BA - OGV1'!M17="*",'Dir BA - OGV2'!M17="*"),"*",'Dir BA - OGV2'!M17+'Dir BA - OGV1'!M17+'Dir BA - Car &amp; LGV'!M17)</f>
        <v>6</v>
      </c>
      <c r="N17" s="198">
        <f>IF(OR('Dir BA - Car &amp; LGV'!N17="*",'Dir BA - OGV1'!N17="*",'Dir BA - OGV2'!N17="*"),"*",'Dir BA - OGV2'!N17+'Dir BA - OGV1'!N17+'Dir BA - Car &amp; LGV'!N17)</f>
        <v>4</v>
      </c>
      <c r="O17" s="198">
        <f>IF(OR('Dir BA - Car &amp; LGV'!O17="*",'Dir BA - OGV1'!O17="*",'Dir BA - OGV2'!O17="*"),"*",'Dir BA - OGV2'!O17+'Dir BA - OGV1'!O17+'Dir BA - Car &amp; LGV'!O17)</f>
        <v>1</v>
      </c>
      <c r="P17" s="198">
        <f>IF(OR('Dir BA - Car &amp; LGV'!P17="*",'Dir BA - OGV1'!P17="*",'Dir BA - OGV2'!P17="*"),"*",'Dir BA - OGV2'!P17+'Dir BA - OGV1'!P17+'Dir BA - Car &amp; LGV'!P17)</f>
        <v>7</v>
      </c>
      <c r="Q17" s="198">
        <f>IF(OR('Dir BA - Car &amp; LGV'!Q17="*",'Dir BA - OGV1'!Q17="*",'Dir BA - OGV2'!Q17="*"),"*",'Dir BA - OGV2'!Q17+'Dir BA - OGV1'!Q17+'Dir BA - Car &amp; LGV'!Q17)</f>
        <v>8</v>
      </c>
      <c r="R17" s="198">
        <f>IF(OR('Dir BA - Car &amp; LGV'!R17="*",'Dir BA - OGV1'!R17="*",'Dir BA - OGV2'!R17="*"),"*",'Dir BA - OGV2'!R17+'Dir BA - OGV1'!R17+'Dir BA - Car &amp; LGV'!R17)</f>
        <v>10</v>
      </c>
      <c r="S17" s="198" t="str">
        <f>IF(OR('Dir BA - Car &amp; LGV'!S17="*",'Dir BA - OGV1'!S17="*",'Dir BA - OGV2'!S17="*"),"*",'Dir BA - OGV2'!S17+'Dir BA - OGV1'!S17+'Dir BA - Car &amp; LGV'!S17)</f>
        <v>*</v>
      </c>
      <c r="T17" s="198" t="str">
        <f>IF(OR('Dir BA - Car &amp; LGV'!T17="*",'Dir BA - OGV1'!T17="*",'Dir BA - OGV2'!T17="*"),"*",'Dir BA - OGV2'!T17+'Dir BA - OGV1'!T17+'Dir BA - Car &amp; LGV'!T17)</f>
        <v>*</v>
      </c>
      <c r="U17" s="198" t="str">
        <f>IF(OR('Dir BA - Car &amp; LGV'!U17="*",'Dir BA - OGV1'!U17="*",'Dir BA - OGV2'!U17="*"),"*",'Dir BA - OGV2'!U17+'Dir BA - OGV1'!U17+'Dir BA - Car &amp; LGV'!U17)</f>
        <v>*</v>
      </c>
      <c r="V17" s="198" t="str">
        <f>IF(OR('Dir BA - Car &amp; LGV'!V17="*",'Dir BA - OGV1'!V17="*",'Dir BA - OGV2'!V17="*"),"*",'Dir BA - OGV2'!V17+'Dir BA - OGV1'!V17+'Dir BA - Car &amp; LGV'!V17)</f>
        <v>*</v>
      </c>
      <c r="W17" s="217">
        <f>IF(OR('Dir BA - Car &amp; LGV'!W17="*",'Dir BA - OGV1'!W17="*",'Dir BA - OGV2'!W17="*"),"*",'Dir BA - OGV2'!W17+'Dir BA - OGV1'!W17+'Dir BA - Car &amp; LGV'!W17)</f>
        <v>8</v>
      </c>
      <c r="X17" s="221">
        <f>IF(OR('Dir BA - Car &amp; LGV'!X17="*",'Dir BA - OGV1'!X17="*",'Dir BA - OGV2'!X17="*"),"*",'Dir BA - OGV2'!X17+'Dir BA - OGV1'!X17+'Dir BA - Car &amp; LGV'!X17)</f>
        <v>6.7777777777777777</v>
      </c>
      <c r="Y17" s="215">
        <f>IF(OR('Dir BA - Car &amp; LGV'!Y17="*",'Dir BA - OGV1'!Y17="*",'Dir BA - OGV2'!Y17="*"),"*",'Dir BA - OGV2'!Y17+'Dir BA - OGV1'!Y17+'Dir BA - Car &amp; LGV'!Y17)</f>
        <v>5.6923076923076925</v>
      </c>
    </row>
    <row r="18" spans="1:25" x14ac:dyDescent="0.2">
      <c r="A18" s="282">
        <v>0.375</v>
      </c>
      <c r="B18" s="274" t="str">
        <f>IF(OR('Dir BA - Car &amp; LGV'!B18="*",'Dir BA - OGV1'!B18="*",'Dir BA - OGV2'!B18="*"),"*",'Dir BA - OGV2'!B18+'Dir BA - OGV1'!B18+'Dir BA - Car &amp; LGV'!B18)</f>
        <v>*</v>
      </c>
      <c r="C18" s="16" t="str">
        <f>IF(OR('Dir BA - Car &amp; LGV'!C18="*",'Dir BA - OGV1'!C18="*",'Dir BA - OGV2'!C18="*"),"*",'Dir BA - OGV2'!C18+'Dir BA - OGV1'!C18+'Dir BA - Car &amp; LGV'!C18)</f>
        <v>*</v>
      </c>
      <c r="D18" s="16" t="str">
        <f>IF(OR('Dir BA - Car &amp; LGV'!D18="*",'Dir BA - OGV1'!D18="*",'Dir BA - OGV2'!D18="*"),"*",'Dir BA - OGV2'!D18+'Dir BA - OGV1'!D18+'Dir BA - Car &amp; LGV'!D18)</f>
        <v>*</v>
      </c>
      <c r="E18" s="16" t="str">
        <f>IF(OR('Dir BA - Car &amp; LGV'!E18="*",'Dir BA - OGV1'!E18="*",'Dir BA - OGV2'!E18="*"),"*",'Dir BA - OGV2'!E18+'Dir BA - OGV1'!E18+'Dir BA - Car &amp; LGV'!E18)</f>
        <v>*</v>
      </c>
      <c r="F18" s="16">
        <f>IF(OR('Dir BA - Car &amp; LGV'!F18="*",'Dir BA - OGV1'!F18="*",'Dir BA - OGV2'!F18="*"),"*",'Dir BA - OGV2'!F18+'Dir BA - OGV1'!F18+'Dir BA - Car &amp; LGV'!F18)</f>
        <v>21</v>
      </c>
      <c r="G18" s="16">
        <f>IF(OR('Dir BA - Car &amp; LGV'!G18="*",'Dir BA - OGV1'!G18="*",'Dir BA - OGV2'!G18="*"),"*",'Dir BA - OGV2'!G18+'Dir BA - OGV1'!G18+'Dir BA - Car &amp; LGV'!G18)</f>
        <v>4</v>
      </c>
      <c r="H18" s="16">
        <f>IF(OR('Dir BA - Car &amp; LGV'!H18="*",'Dir BA - OGV1'!H18="*",'Dir BA - OGV2'!H18="*"),"*",'Dir BA - OGV2'!H18+'Dir BA - OGV1'!H18+'Dir BA - Car &amp; LGV'!H18)</f>
        <v>4</v>
      </c>
      <c r="I18" s="16">
        <f>IF(OR('Dir BA - Car &amp; LGV'!I18="*",'Dir BA - OGV1'!I18="*",'Dir BA - OGV2'!I18="*"),"*",'Dir BA - OGV2'!I18+'Dir BA - OGV1'!I18+'Dir BA - Car &amp; LGV'!I18)</f>
        <v>12</v>
      </c>
      <c r="J18" s="16">
        <f>IF(OR('Dir BA - Car &amp; LGV'!J18="*",'Dir BA - OGV1'!J18="*",'Dir BA - OGV2'!J18="*"),"*",'Dir BA - OGV2'!J18+'Dir BA - OGV1'!J18+'Dir BA - Car &amp; LGV'!J18)</f>
        <v>24</v>
      </c>
      <c r="K18" s="16">
        <f>IF(OR('Dir BA - Car &amp; LGV'!K18="*",'Dir BA - OGV1'!K18="*",'Dir BA - OGV2'!K18="*"),"*",'Dir BA - OGV2'!K18+'Dir BA - OGV1'!K18+'Dir BA - Car &amp; LGV'!K18)</f>
        <v>20</v>
      </c>
      <c r="L18" s="16">
        <f>IF(OR('Dir BA - Car &amp; LGV'!L18="*",'Dir BA - OGV1'!L18="*",'Dir BA - OGV2'!L18="*"),"*",'Dir BA - OGV2'!L18+'Dir BA - OGV1'!L18+'Dir BA - Car &amp; LGV'!L18)</f>
        <v>25</v>
      </c>
      <c r="M18" s="16">
        <f>IF(OR('Dir BA - Car &amp; LGV'!M18="*",'Dir BA - OGV1'!M18="*",'Dir BA - OGV2'!M18="*"),"*",'Dir BA - OGV2'!M18+'Dir BA - OGV1'!M18+'Dir BA - Car &amp; LGV'!M18)</f>
        <v>15</v>
      </c>
      <c r="N18" s="16">
        <f>IF(OR('Dir BA - Car &amp; LGV'!N18="*",'Dir BA - OGV1'!N18="*",'Dir BA - OGV2'!N18="*"),"*",'Dir BA - OGV2'!N18+'Dir BA - OGV1'!N18+'Dir BA - Car &amp; LGV'!N18)</f>
        <v>5</v>
      </c>
      <c r="O18" s="16">
        <f>IF(OR('Dir BA - Car &amp; LGV'!O18="*",'Dir BA - OGV1'!O18="*",'Dir BA - OGV2'!O18="*"),"*",'Dir BA - OGV2'!O18+'Dir BA - OGV1'!O18+'Dir BA - Car &amp; LGV'!O18)</f>
        <v>3</v>
      </c>
      <c r="P18" s="16">
        <f>IF(OR('Dir BA - Car &amp; LGV'!P18="*",'Dir BA - OGV1'!P18="*",'Dir BA - OGV2'!P18="*"),"*",'Dir BA - OGV2'!P18+'Dir BA - OGV1'!P18+'Dir BA - Car &amp; LGV'!P18)</f>
        <v>17</v>
      </c>
      <c r="Q18" s="16">
        <f>IF(OR('Dir BA - Car &amp; LGV'!Q18="*",'Dir BA - OGV1'!Q18="*",'Dir BA - OGV2'!Q18="*"),"*",'Dir BA - OGV2'!Q18+'Dir BA - OGV1'!Q18+'Dir BA - Car &amp; LGV'!Q18)</f>
        <v>21</v>
      </c>
      <c r="R18" s="16">
        <f>IF(OR('Dir BA - Car &amp; LGV'!R18="*",'Dir BA - OGV1'!R18="*",'Dir BA - OGV2'!R18="*"),"*",'Dir BA - OGV2'!R18+'Dir BA - OGV1'!R18+'Dir BA - Car &amp; LGV'!R18)</f>
        <v>20</v>
      </c>
      <c r="S18" s="16" t="str">
        <f>IF(OR('Dir BA - Car &amp; LGV'!S18="*",'Dir BA - OGV1'!S18="*",'Dir BA - OGV2'!S18="*"),"*",'Dir BA - OGV2'!S18+'Dir BA - OGV1'!S18+'Dir BA - Car &amp; LGV'!S18)</f>
        <v>*</v>
      </c>
      <c r="T18" s="16" t="str">
        <f>IF(OR('Dir BA - Car &amp; LGV'!T18="*",'Dir BA - OGV1'!T18="*",'Dir BA - OGV2'!T18="*"),"*",'Dir BA - OGV2'!T18+'Dir BA - OGV1'!T18+'Dir BA - Car &amp; LGV'!T18)</f>
        <v>*</v>
      </c>
      <c r="U18" s="16" t="str">
        <f>IF(OR('Dir BA - Car &amp; LGV'!U18="*",'Dir BA - OGV1'!U18="*",'Dir BA - OGV2'!U18="*"),"*",'Dir BA - OGV2'!U18+'Dir BA - OGV1'!U18+'Dir BA - Car &amp; LGV'!U18)</f>
        <v>*</v>
      </c>
      <c r="V18" s="16" t="str">
        <f>IF(OR('Dir BA - Car &amp; LGV'!V18="*",'Dir BA - OGV1'!V18="*",'Dir BA - OGV2'!V18="*"),"*",'Dir BA - OGV2'!V18+'Dir BA - OGV1'!V18+'Dir BA - Car &amp; LGV'!V18)</f>
        <v>*</v>
      </c>
      <c r="W18" s="218">
        <f>IF(OR('Dir BA - Car &amp; LGV'!W18="*",'Dir BA - OGV1'!W18="*",'Dir BA - OGV2'!W18="*"),"*",'Dir BA - OGV2'!W18+'Dir BA - OGV1'!W18+'Dir BA - Car &amp; LGV'!W18)</f>
        <v>22</v>
      </c>
      <c r="X18" s="222">
        <f>IF(OR('Dir BA - Car &amp; LGV'!X18="*",'Dir BA - OGV1'!X18="*",'Dir BA - OGV2'!X18="*"),"*",'Dir BA - OGV2'!X18+'Dir BA - OGV1'!X18+'Dir BA - Car &amp; LGV'!X18)</f>
        <v>19.444444444444443</v>
      </c>
      <c r="Y18" s="155">
        <f>IF(OR('Dir BA - Car &amp; LGV'!Y18="*",'Dir BA - OGV1'!Y18="*",'Dir BA - OGV2'!Y18="*"),"*",'Dir BA - OGV2'!Y18+'Dir BA - OGV1'!Y18+'Dir BA - Car &amp; LGV'!Y18)</f>
        <v>14.692307692307692</v>
      </c>
    </row>
    <row r="19" spans="1:25" ht="13.5" thickBot="1" x14ac:dyDescent="0.25">
      <c r="A19" s="294">
        <v>0.41666666666666702</v>
      </c>
      <c r="B19" s="287" t="str">
        <f>IF(OR('Dir BA - Car &amp; LGV'!B19="*",'Dir BA - OGV1'!B19="*",'Dir BA - OGV2'!B19="*"),"*",'Dir BA - OGV2'!B19+'Dir BA - OGV1'!B19+'Dir BA - Car &amp; LGV'!B19)</f>
        <v>*</v>
      </c>
      <c r="C19" s="192" t="str">
        <f>IF(OR('Dir BA - Car &amp; LGV'!C19="*",'Dir BA - OGV1'!C19="*",'Dir BA - OGV2'!C19="*"),"*",'Dir BA - OGV2'!C19+'Dir BA - OGV1'!C19+'Dir BA - Car &amp; LGV'!C19)</f>
        <v>*</v>
      </c>
      <c r="D19" s="192" t="str">
        <f>IF(OR('Dir BA - Car &amp; LGV'!D19="*",'Dir BA - OGV1'!D19="*",'Dir BA - OGV2'!D19="*"),"*",'Dir BA - OGV2'!D19+'Dir BA - OGV1'!D19+'Dir BA - Car &amp; LGV'!D19)</f>
        <v>*</v>
      </c>
      <c r="E19" s="192" t="str">
        <f>IF(OR('Dir BA - Car &amp; LGV'!E19="*",'Dir BA - OGV1'!E19="*",'Dir BA - OGV2'!E19="*"),"*",'Dir BA - OGV2'!E19+'Dir BA - OGV1'!E19+'Dir BA - Car &amp; LGV'!E19)</f>
        <v>*</v>
      </c>
      <c r="F19" s="192">
        <f>IF(OR('Dir BA - Car &amp; LGV'!F19="*",'Dir BA - OGV1'!F19="*",'Dir BA - OGV2'!F19="*"),"*",'Dir BA - OGV2'!F19+'Dir BA - OGV1'!F19+'Dir BA - Car &amp; LGV'!F19)</f>
        <v>13</v>
      </c>
      <c r="G19" s="192">
        <f>IF(OR('Dir BA - Car &amp; LGV'!G19="*",'Dir BA - OGV1'!G19="*",'Dir BA - OGV2'!G19="*"),"*",'Dir BA - OGV2'!G19+'Dir BA - OGV1'!G19+'Dir BA - Car &amp; LGV'!G19)</f>
        <v>8</v>
      </c>
      <c r="H19" s="192">
        <f>IF(OR('Dir BA - Car &amp; LGV'!H19="*",'Dir BA - OGV1'!H19="*",'Dir BA - OGV2'!H19="*"),"*",'Dir BA - OGV2'!H19+'Dir BA - OGV1'!H19+'Dir BA - Car &amp; LGV'!H19)</f>
        <v>8</v>
      </c>
      <c r="I19" s="192">
        <f>IF(OR('Dir BA - Car &amp; LGV'!I19="*",'Dir BA - OGV1'!I19="*",'Dir BA - OGV2'!I19="*"),"*",'Dir BA - OGV2'!I19+'Dir BA - OGV1'!I19+'Dir BA - Car &amp; LGV'!I19)</f>
        <v>16</v>
      </c>
      <c r="J19" s="192">
        <f>IF(OR('Dir BA - Car &amp; LGV'!J19="*",'Dir BA - OGV1'!J19="*",'Dir BA - OGV2'!J19="*"),"*",'Dir BA - OGV2'!J19+'Dir BA - OGV1'!J19+'Dir BA - Car &amp; LGV'!J19)</f>
        <v>12</v>
      </c>
      <c r="K19" s="192">
        <f>IF(OR('Dir BA - Car &amp; LGV'!K19="*",'Dir BA - OGV1'!K19="*",'Dir BA - OGV2'!K19="*"),"*",'Dir BA - OGV2'!K19+'Dir BA - OGV1'!K19+'Dir BA - Car &amp; LGV'!K19)</f>
        <v>13</v>
      </c>
      <c r="L19" s="192">
        <f>IF(OR('Dir BA - Car &amp; LGV'!L19="*",'Dir BA - OGV1'!L19="*",'Dir BA - OGV2'!L19="*"),"*",'Dir BA - OGV2'!L19+'Dir BA - OGV1'!L19+'Dir BA - Car &amp; LGV'!L19)</f>
        <v>15</v>
      </c>
      <c r="M19" s="192">
        <f>IF(OR('Dir BA - Car &amp; LGV'!M19="*",'Dir BA - OGV1'!M19="*",'Dir BA - OGV2'!M19="*"),"*",'Dir BA - OGV2'!M19+'Dir BA - OGV1'!M19+'Dir BA - Car &amp; LGV'!M19)</f>
        <v>19</v>
      </c>
      <c r="N19" s="192">
        <f>IF(OR('Dir BA - Car &amp; LGV'!N19="*",'Dir BA - OGV1'!N19="*",'Dir BA - OGV2'!N19="*"),"*",'Dir BA - OGV2'!N19+'Dir BA - OGV1'!N19+'Dir BA - Car &amp; LGV'!N19)</f>
        <v>8</v>
      </c>
      <c r="O19" s="192">
        <f>IF(OR('Dir BA - Car &amp; LGV'!O19="*",'Dir BA - OGV1'!O19="*",'Dir BA - OGV2'!O19="*"),"*",'Dir BA - OGV2'!O19+'Dir BA - OGV1'!O19+'Dir BA - Car &amp; LGV'!O19)</f>
        <v>6</v>
      </c>
      <c r="P19" s="192">
        <f>IF(OR('Dir BA - Car &amp; LGV'!P19="*",'Dir BA - OGV1'!P19="*",'Dir BA - OGV2'!P19="*"),"*",'Dir BA - OGV2'!P19+'Dir BA - OGV1'!P19+'Dir BA - Car &amp; LGV'!P19)</f>
        <v>9</v>
      </c>
      <c r="Q19" s="192">
        <f>IF(OR('Dir BA - Car &amp; LGV'!Q19="*",'Dir BA - OGV1'!Q19="*",'Dir BA - OGV2'!Q19="*"),"*",'Dir BA - OGV2'!Q19+'Dir BA - OGV1'!Q19+'Dir BA - Car &amp; LGV'!Q19)</f>
        <v>5</v>
      </c>
      <c r="R19" s="192">
        <f>IF(OR('Dir BA - Car &amp; LGV'!R19="*",'Dir BA - OGV1'!R19="*",'Dir BA - OGV2'!R19="*"),"*",'Dir BA - OGV2'!R19+'Dir BA - OGV1'!R19+'Dir BA - Car &amp; LGV'!R19)</f>
        <v>8</v>
      </c>
      <c r="S19" s="192" t="str">
        <f>IF(OR('Dir BA - Car &amp; LGV'!S19="*",'Dir BA - OGV1'!S19="*",'Dir BA - OGV2'!S19="*"),"*",'Dir BA - OGV2'!S19+'Dir BA - OGV1'!S19+'Dir BA - Car &amp; LGV'!S19)</f>
        <v>*</v>
      </c>
      <c r="T19" s="192" t="str">
        <f>IF(OR('Dir BA - Car &amp; LGV'!T19="*",'Dir BA - OGV1'!T19="*",'Dir BA - OGV2'!T19="*"),"*",'Dir BA - OGV2'!T19+'Dir BA - OGV1'!T19+'Dir BA - Car &amp; LGV'!T19)</f>
        <v>*</v>
      </c>
      <c r="U19" s="192" t="str">
        <f>IF(OR('Dir BA - Car &amp; LGV'!U19="*",'Dir BA - OGV1'!U19="*",'Dir BA - OGV2'!U19="*"),"*",'Dir BA - OGV2'!U19+'Dir BA - OGV1'!U19+'Dir BA - Car &amp; LGV'!U19)</f>
        <v>*</v>
      </c>
      <c r="V19" s="192" t="str">
        <f>IF(OR('Dir BA - Car &amp; LGV'!V19="*",'Dir BA - OGV1'!V19="*",'Dir BA - OGV2'!V19="*"),"*",'Dir BA - OGV2'!V19+'Dir BA - OGV1'!V19+'Dir BA - Car &amp; LGV'!V19)</f>
        <v>*</v>
      </c>
      <c r="W19" s="219">
        <f>IF(OR('Dir BA - Car &amp; LGV'!W19="*",'Dir BA - OGV1'!W19="*",'Dir BA - OGV2'!W19="*"),"*",'Dir BA - OGV2'!W19+'Dir BA - OGV1'!W19+'Dir BA - Car &amp; LGV'!W19)</f>
        <v>10.6</v>
      </c>
      <c r="X19" s="223">
        <f>IF(OR('Dir BA - Car &amp; LGV'!X19="*",'Dir BA - OGV1'!X19="*",'Dir BA - OGV2'!X19="*"),"*",'Dir BA - OGV2'!X19+'Dir BA - OGV1'!X19+'Dir BA - Car &amp; LGV'!X19)</f>
        <v>12.222222222222223</v>
      </c>
      <c r="Y19" s="195">
        <f>IF(OR('Dir BA - Car &amp; LGV'!Y19="*",'Dir BA - OGV1'!Y19="*",'Dir BA - OGV2'!Y19="*"),"*",'Dir BA - OGV2'!Y19+'Dir BA - OGV1'!Y19+'Dir BA - Car &amp; LGV'!Y19)</f>
        <v>10.769230769230768</v>
      </c>
    </row>
    <row r="20" spans="1:25" x14ac:dyDescent="0.2">
      <c r="A20" s="295">
        <v>0.45833333333333398</v>
      </c>
      <c r="B20" s="288" t="str">
        <f>IF(OR('Dir BA - Car &amp; LGV'!B20="*",'Dir BA - OGV1'!B20="*",'Dir BA - OGV2'!B20="*"),"*",'Dir BA - OGV2'!B20+'Dir BA - OGV1'!B20+'Dir BA - Car &amp; LGV'!B20)</f>
        <v>*</v>
      </c>
      <c r="C20" s="198" t="str">
        <f>IF(OR('Dir BA - Car &amp; LGV'!C20="*",'Dir BA - OGV1'!C20="*",'Dir BA - OGV2'!C20="*"),"*",'Dir BA - OGV2'!C20+'Dir BA - OGV1'!C20+'Dir BA - Car &amp; LGV'!C20)</f>
        <v>*</v>
      </c>
      <c r="D20" s="198" t="str">
        <f>IF(OR('Dir BA - Car &amp; LGV'!D20="*",'Dir BA - OGV1'!D20="*",'Dir BA - OGV2'!D20="*"),"*",'Dir BA - OGV2'!D20+'Dir BA - OGV1'!D20+'Dir BA - Car &amp; LGV'!D20)</f>
        <v>*</v>
      </c>
      <c r="E20" s="198" t="str">
        <f>IF(OR('Dir BA - Car &amp; LGV'!E20="*",'Dir BA - OGV1'!E20="*",'Dir BA - OGV2'!E20="*"),"*",'Dir BA - OGV2'!E20+'Dir BA - OGV1'!E20+'Dir BA - Car &amp; LGV'!E20)</f>
        <v>*</v>
      </c>
      <c r="F20" s="198">
        <f>IF(OR('Dir BA - Car &amp; LGV'!F20="*",'Dir BA - OGV1'!F20="*",'Dir BA - OGV2'!F20="*"),"*",'Dir BA - OGV2'!F20+'Dir BA - OGV1'!F20+'Dir BA - Car &amp; LGV'!F20)</f>
        <v>13</v>
      </c>
      <c r="G20" s="198">
        <f>IF(OR('Dir BA - Car &amp; LGV'!G20="*",'Dir BA - OGV1'!G20="*",'Dir BA - OGV2'!G20="*"),"*",'Dir BA - OGV2'!G20+'Dir BA - OGV1'!G20+'Dir BA - Car &amp; LGV'!G20)</f>
        <v>13</v>
      </c>
      <c r="H20" s="198">
        <f>IF(OR('Dir BA - Car &amp; LGV'!H20="*",'Dir BA - OGV1'!H20="*",'Dir BA - OGV2'!H20="*"),"*",'Dir BA - OGV2'!H20+'Dir BA - OGV1'!H20+'Dir BA - Car &amp; LGV'!H20)</f>
        <v>10</v>
      </c>
      <c r="I20" s="198">
        <f>IF(OR('Dir BA - Car &amp; LGV'!I20="*",'Dir BA - OGV1'!I20="*",'Dir BA - OGV2'!I20="*"),"*",'Dir BA - OGV2'!I20+'Dir BA - OGV1'!I20+'Dir BA - Car &amp; LGV'!I20)</f>
        <v>9</v>
      </c>
      <c r="J20" s="198">
        <f>IF(OR('Dir BA - Car &amp; LGV'!J20="*",'Dir BA - OGV1'!J20="*",'Dir BA - OGV2'!J20="*"),"*",'Dir BA - OGV2'!J20+'Dir BA - OGV1'!J20+'Dir BA - Car &amp; LGV'!J20)</f>
        <v>13</v>
      </c>
      <c r="K20" s="198">
        <f>IF(OR('Dir BA - Car &amp; LGV'!K20="*",'Dir BA - OGV1'!K20="*",'Dir BA - OGV2'!K20="*"),"*",'Dir BA - OGV2'!K20+'Dir BA - OGV1'!K20+'Dir BA - Car &amp; LGV'!K20)</f>
        <v>7</v>
      </c>
      <c r="L20" s="198">
        <f>IF(OR('Dir BA - Car &amp; LGV'!L20="*",'Dir BA - OGV1'!L20="*",'Dir BA - OGV2'!L20="*"),"*",'Dir BA - OGV2'!L20+'Dir BA - OGV1'!L20+'Dir BA - Car &amp; LGV'!L20)</f>
        <v>11</v>
      </c>
      <c r="M20" s="198">
        <f>IF(OR('Dir BA - Car &amp; LGV'!M20="*",'Dir BA - OGV1'!M20="*",'Dir BA - OGV2'!M20="*"),"*",'Dir BA - OGV2'!M20+'Dir BA - OGV1'!M20+'Dir BA - Car &amp; LGV'!M20)</f>
        <v>10</v>
      </c>
      <c r="N20" s="198">
        <f>IF(OR('Dir BA - Car &amp; LGV'!N20="*",'Dir BA - OGV1'!N20="*",'Dir BA - OGV2'!N20="*"),"*",'Dir BA - OGV2'!N20+'Dir BA - OGV1'!N20+'Dir BA - Car &amp; LGV'!N20)</f>
        <v>14</v>
      </c>
      <c r="O20" s="198">
        <f>IF(OR('Dir BA - Car &amp; LGV'!O20="*",'Dir BA - OGV1'!O20="*",'Dir BA - OGV2'!O20="*"),"*",'Dir BA - OGV2'!O20+'Dir BA - OGV1'!O20+'Dir BA - Car &amp; LGV'!O20)</f>
        <v>11</v>
      </c>
      <c r="P20" s="198">
        <f>IF(OR('Dir BA - Car &amp; LGV'!P20="*",'Dir BA - OGV1'!P20="*",'Dir BA - OGV2'!P20="*"),"*",'Dir BA - OGV2'!P20+'Dir BA - OGV1'!P20+'Dir BA - Car &amp; LGV'!P20)</f>
        <v>12</v>
      </c>
      <c r="Q20" s="198">
        <f>IF(OR('Dir BA - Car &amp; LGV'!Q20="*",'Dir BA - OGV1'!Q20="*",'Dir BA - OGV2'!Q20="*"),"*",'Dir BA - OGV2'!Q20+'Dir BA - OGV1'!Q20+'Dir BA - Car &amp; LGV'!Q20)</f>
        <v>11</v>
      </c>
      <c r="R20" s="198">
        <f>IF(OR('Dir BA - Car &amp; LGV'!R20="*",'Dir BA - OGV1'!R20="*",'Dir BA - OGV2'!R20="*"),"*",'Dir BA - OGV2'!R20+'Dir BA - OGV1'!R20+'Dir BA - Car &amp; LGV'!R20)</f>
        <v>5</v>
      </c>
      <c r="S20" s="198" t="str">
        <f>IF(OR('Dir BA - Car &amp; LGV'!S20="*",'Dir BA - OGV1'!S20="*",'Dir BA - OGV2'!S20="*"),"*",'Dir BA - OGV2'!S20+'Dir BA - OGV1'!S20+'Dir BA - Car &amp; LGV'!S20)</f>
        <v>*</v>
      </c>
      <c r="T20" s="198" t="str">
        <f>IF(OR('Dir BA - Car &amp; LGV'!T20="*",'Dir BA - OGV1'!T20="*",'Dir BA - OGV2'!T20="*"),"*",'Dir BA - OGV2'!T20+'Dir BA - OGV1'!T20+'Dir BA - Car &amp; LGV'!T20)</f>
        <v>*</v>
      </c>
      <c r="U20" s="198" t="str">
        <f>IF(OR('Dir BA - Car &amp; LGV'!U20="*",'Dir BA - OGV1'!U20="*",'Dir BA - OGV2'!U20="*"),"*",'Dir BA - OGV2'!U20+'Dir BA - OGV1'!U20+'Dir BA - Car &amp; LGV'!U20)</f>
        <v>*</v>
      </c>
      <c r="V20" s="198" t="str">
        <f>IF(OR('Dir BA - Car &amp; LGV'!V20="*",'Dir BA - OGV1'!V20="*",'Dir BA - OGV2'!V20="*"),"*",'Dir BA - OGV2'!V20+'Dir BA - OGV1'!V20+'Dir BA - Car &amp; LGV'!V20)</f>
        <v>*</v>
      </c>
      <c r="W20" s="217">
        <f>IF(OR('Dir BA - Car &amp; LGV'!W20="*",'Dir BA - OGV1'!W20="*",'Dir BA - OGV2'!W20="*"),"*",'Dir BA - OGV2'!W20+'Dir BA - OGV1'!W20+'Dir BA - Car &amp; LGV'!W20)</f>
        <v>9.4</v>
      </c>
      <c r="X20" s="221">
        <f>IF(OR('Dir BA - Car &amp; LGV'!X20="*",'Dir BA - OGV1'!X20="*",'Dir BA - OGV2'!X20="*"),"*",'Dir BA - OGV2'!X20+'Dir BA - OGV1'!X20+'Dir BA - Car &amp; LGV'!X20)</f>
        <v>10.111111111111112</v>
      </c>
      <c r="Y20" s="215">
        <f>IF(OR('Dir BA - Car &amp; LGV'!Y20="*",'Dir BA - OGV1'!Y20="*",'Dir BA - OGV2'!Y20="*"),"*",'Dir BA - OGV2'!Y20+'Dir BA - OGV1'!Y20+'Dir BA - Car &amp; LGV'!Y20)</f>
        <v>10.692307692307693</v>
      </c>
    </row>
    <row r="21" spans="1:25" x14ac:dyDescent="0.2">
      <c r="A21" s="282">
        <v>0.5</v>
      </c>
      <c r="B21" s="274" t="str">
        <f>IF(OR('Dir BA - Car &amp; LGV'!B21="*",'Dir BA - OGV1'!B21="*",'Dir BA - OGV2'!B21="*"),"*",'Dir BA - OGV2'!B21+'Dir BA - OGV1'!B21+'Dir BA - Car &amp; LGV'!B21)</f>
        <v>*</v>
      </c>
      <c r="C21" s="16" t="str">
        <f>IF(OR('Dir BA - Car &amp; LGV'!C21="*",'Dir BA - OGV1'!C21="*",'Dir BA - OGV2'!C21="*"),"*",'Dir BA - OGV2'!C21+'Dir BA - OGV1'!C21+'Dir BA - Car &amp; LGV'!C21)</f>
        <v>*</v>
      </c>
      <c r="D21" s="16" t="str">
        <f>IF(OR('Dir BA - Car &amp; LGV'!D21="*",'Dir BA - OGV1'!D21="*",'Dir BA - OGV2'!D21="*"),"*",'Dir BA - OGV2'!D21+'Dir BA - OGV1'!D21+'Dir BA - Car &amp; LGV'!D21)</f>
        <v>*</v>
      </c>
      <c r="E21" s="16" t="str">
        <f>IF(OR('Dir BA - Car &amp; LGV'!E21="*",'Dir BA - OGV1'!E21="*",'Dir BA - OGV2'!E21="*"),"*",'Dir BA - OGV2'!E21+'Dir BA - OGV1'!E21+'Dir BA - Car &amp; LGV'!E21)</f>
        <v>*</v>
      </c>
      <c r="F21" s="16">
        <f>IF(OR('Dir BA - Car &amp; LGV'!F21="*",'Dir BA - OGV1'!F21="*",'Dir BA - OGV2'!F21="*"),"*",'Dir BA - OGV2'!F21+'Dir BA - OGV1'!F21+'Dir BA - Car &amp; LGV'!F21)</f>
        <v>13</v>
      </c>
      <c r="G21" s="16">
        <f>IF(OR('Dir BA - Car &amp; LGV'!G21="*",'Dir BA - OGV1'!G21="*",'Dir BA - OGV2'!G21="*"),"*",'Dir BA - OGV2'!G21+'Dir BA - OGV1'!G21+'Dir BA - Car &amp; LGV'!G21)</f>
        <v>13</v>
      </c>
      <c r="H21" s="16">
        <f>IF(OR('Dir BA - Car &amp; LGV'!H21="*",'Dir BA - OGV1'!H21="*",'Dir BA - OGV2'!H21="*"),"*",'Dir BA - OGV2'!H21+'Dir BA - OGV1'!H21+'Dir BA - Car &amp; LGV'!H21)</f>
        <v>11</v>
      </c>
      <c r="I21" s="16">
        <f>IF(OR('Dir BA - Car &amp; LGV'!I21="*",'Dir BA - OGV1'!I21="*",'Dir BA - OGV2'!I21="*"),"*",'Dir BA - OGV2'!I21+'Dir BA - OGV1'!I21+'Dir BA - Car &amp; LGV'!I21)</f>
        <v>10</v>
      </c>
      <c r="J21" s="16">
        <f>IF(OR('Dir BA - Car &amp; LGV'!J21="*",'Dir BA - OGV1'!J21="*",'Dir BA - OGV2'!J21="*"),"*",'Dir BA - OGV2'!J21+'Dir BA - OGV1'!J21+'Dir BA - Car &amp; LGV'!J21)</f>
        <v>5</v>
      </c>
      <c r="K21" s="16">
        <f>IF(OR('Dir BA - Car &amp; LGV'!K21="*",'Dir BA - OGV1'!K21="*",'Dir BA - OGV2'!K21="*"),"*",'Dir BA - OGV2'!K21+'Dir BA - OGV1'!K21+'Dir BA - Car &amp; LGV'!K21)</f>
        <v>6</v>
      </c>
      <c r="L21" s="16">
        <f>IF(OR('Dir BA - Car &amp; LGV'!L21="*",'Dir BA - OGV1'!L21="*",'Dir BA - OGV2'!L21="*"),"*",'Dir BA - OGV2'!L21+'Dir BA - OGV1'!L21+'Dir BA - Car &amp; LGV'!L21)</f>
        <v>10</v>
      </c>
      <c r="M21" s="16">
        <f>IF(OR('Dir BA - Car &amp; LGV'!M21="*",'Dir BA - OGV1'!M21="*",'Dir BA - OGV2'!M21="*"),"*",'Dir BA - OGV2'!M21+'Dir BA - OGV1'!M21+'Dir BA - Car &amp; LGV'!M21)</f>
        <v>16</v>
      </c>
      <c r="N21" s="16">
        <f>IF(OR('Dir BA - Car &amp; LGV'!N21="*",'Dir BA - OGV1'!N21="*",'Dir BA - OGV2'!N21="*"),"*",'Dir BA - OGV2'!N21+'Dir BA - OGV1'!N21+'Dir BA - Car &amp; LGV'!N21)</f>
        <v>18</v>
      </c>
      <c r="O21" s="16">
        <f>IF(OR('Dir BA - Car &amp; LGV'!O21="*",'Dir BA - OGV1'!O21="*",'Dir BA - OGV2'!O21="*"),"*",'Dir BA - OGV2'!O21+'Dir BA - OGV1'!O21+'Dir BA - Car &amp; LGV'!O21)</f>
        <v>12</v>
      </c>
      <c r="P21" s="16">
        <f>IF(OR('Dir BA - Car &amp; LGV'!P21="*",'Dir BA - OGV1'!P21="*",'Dir BA - OGV2'!P21="*"),"*",'Dir BA - OGV2'!P21+'Dir BA - OGV1'!P21+'Dir BA - Car &amp; LGV'!P21)</f>
        <v>14</v>
      </c>
      <c r="Q21" s="16">
        <f>IF(OR('Dir BA - Car &amp; LGV'!Q21="*",'Dir BA - OGV1'!Q21="*",'Dir BA - OGV2'!Q21="*"),"*",'Dir BA - OGV2'!Q21+'Dir BA - OGV1'!Q21+'Dir BA - Car &amp; LGV'!Q21)</f>
        <v>12</v>
      </c>
      <c r="R21" s="16">
        <f>IF(OR('Dir BA - Car &amp; LGV'!R21="*",'Dir BA - OGV1'!R21="*",'Dir BA - OGV2'!R21="*"),"*",'Dir BA - OGV2'!R21+'Dir BA - OGV1'!R21+'Dir BA - Car &amp; LGV'!R21)</f>
        <v>14</v>
      </c>
      <c r="S21" s="16" t="str">
        <f>IF(OR('Dir BA - Car &amp; LGV'!S21="*",'Dir BA - OGV1'!S21="*",'Dir BA - OGV2'!S21="*"),"*",'Dir BA - OGV2'!S21+'Dir BA - OGV1'!S21+'Dir BA - Car &amp; LGV'!S21)</f>
        <v>*</v>
      </c>
      <c r="T21" s="16" t="str">
        <f>IF(OR('Dir BA - Car &amp; LGV'!T21="*",'Dir BA - OGV1'!T21="*",'Dir BA - OGV2'!T21="*"),"*",'Dir BA - OGV2'!T21+'Dir BA - OGV1'!T21+'Dir BA - Car &amp; LGV'!T21)</f>
        <v>*</v>
      </c>
      <c r="U21" s="16" t="str">
        <f>IF(OR('Dir BA - Car &amp; LGV'!U21="*",'Dir BA - OGV1'!U21="*",'Dir BA - OGV2'!U21="*"),"*",'Dir BA - OGV2'!U21+'Dir BA - OGV1'!U21+'Dir BA - Car &amp; LGV'!U21)</f>
        <v>*</v>
      </c>
      <c r="V21" s="16" t="str">
        <f>IF(OR('Dir BA - Car &amp; LGV'!V21="*",'Dir BA - OGV1'!V21="*",'Dir BA - OGV2'!V21="*"),"*",'Dir BA - OGV2'!V21+'Dir BA - OGV1'!V21+'Dir BA - Car &amp; LGV'!V21)</f>
        <v>*</v>
      </c>
      <c r="W21" s="218">
        <f>IF(OR('Dir BA - Car &amp; LGV'!W21="*",'Dir BA - OGV1'!W21="*",'Dir BA - OGV2'!W21="*"),"*",'Dir BA - OGV2'!W21+'Dir BA - OGV1'!W21+'Dir BA - Car &amp; LGV'!W21)</f>
        <v>9.4</v>
      </c>
      <c r="X21" s="222">
        <f>IF(OR('Dir BA - Car &amp; LGV'!X21="*",'Dir BA - OGV1'!X21="*",'Dir BA - OGV2'!X21="*"),"*",'Dir BA - OGV2'!X21+'Dir BA - OGV1'!X21+'Dir BA - Car &amp; LGV'!X21)</f>
        <v>11.111111111111112</v>
      </c>
      <c r="Y21" s="155">
        <f>IF(OR('Dir BA - Car &amp; LGV'!Y21="*",'Dir BA - OGV1'!Y21="*",'Dir BA - OGV2'!Y21="*"),"*",'Dir BA - OGV2'!Y21+'Dir BA - OGV1'!Y21+'Dir BA - Car &amp; LGV'!Y21)</f>
        <v>11.846153846153845</v>
      </c>
    </row>
    <row r="22" spans="1:25" x14ac:dyDescent="0.2">
      <c r="A22" s="282">
        <v>0.54166666666666696</v>
      </c>
      <c r="B22" s="274" t="str">
        <f>IF(OR('Dir BA - Car &amp; LGV'!B22="*",'Dir BA - OGV1'!B22="*",'Dir BA - OGV2'!B22="*"),"*",'Dir BA - OGV2'!B22+'Dir BA - OGV1'!B22+'Dir BA - Car &amp; LGV'!B22)</f>
        <v>*</v>
      </c>
      <c r="C22" s="16" t="str">
        <f>IF(OR('Dir BA - Car &amp; LGV'!C22="*",'Dir BA - OGV1'!C22="*",'Dir BA - OGV2'!C22="*"),"*",'Dir BA - OGV2'!C22+'Dir BA - OGV1'!C22+'Dir BA - Car &amp; LGV'!C22)</f>
        <v>*</v>
      </c>
      <c r="D22" s="16" t="str">
        <f>IF(OR('Dir BA - Car &amp; LGV'!D22="*",'Dir BA - OGV1'!D22="*",'Dir BA - OGV2'!D22="*"),"*",'Dir BA - OGV2'!D22+'Dir BA - OGV1'!D22+'Dir BA - Car &amp; LGV'!D22)</f>
        <v>*</v>
      </c>
      <c r="E22" s="16">
        <f>IF(OR('Dir BA - Car &amp; LGV'!E22="*",'Dir BA - OGV1'!E22="*",'Dir BA - OGV2'!E22="*"),"*",'Dir BA - OGV2'!E22+'Dir BA - OGV1'!E22+'Dir BA - Car &amp; LGV'!E22)</f>
        <v>14</v>
      </c>
      <c r="F22" s="16">
        <f>IF(OR('Dir BA - Car &amp; LGV'!F22="*",'Dir BA - OGV1'!F22="*",'Dir BA - OGV2'!F22="*"),"*",'Dir BA - OGV2'!F22+'Dir BA - OGV1'!F22+'Dir BA - Car &amp; LGV'!F22)</f>
        <v>17</v>
      </c>
      <c r="G22" s="16">
        <f>IF(OR('Dir BA - Car &amp; LGV'!G22="*",'Dir BA - OGV1'!G22="*",'Dir BA - OGV2'!G22="*"),"*",'Dir BA - OGV2'!G22+'Dir BA - OGV1'!G22+'Dir BA - Car &amp; LGV'!G22)</f>
        <v>13</v>
      </c>
      <c r="H22" s="16">
        <f>IF(OR('Dir BA - Car &amp; LGV'!H22="*",'Dir BA - OGV1'!H22="*",'Dir BA - OGV2'!H22="*"),"*",'Dir BA - OGV2'!H22+'Dir BA - OGV1'!H22+'Dir BA - Car &amp; LGV'!H22)</f>
        <v>15</v>
      </c>
      <c r="I22" s="16">
        <f>IF(OR('Dir BA - Car &amp; LGV'!I22="*",'Dir BA - OGV1'!I22="*",'Dir BA - OGV2'!I22="*"),"*",'Dir BA - OGV2'!I22+'Dir BA - OGV1'!I22+'Dir BA - Car &amp; LGV'!I22)</f>
        <v>13</v>
      </c>
      <c r="J22" s="16">
        <f>IF(OR('Dir BA - Car &amp; LGV'!J22="*",'Dir BA - OGV1'!J22="*",'Dir BA - OGV2'!J22="*"),"*",'Dir BA - OGV2'!J22+'Dir BA - OGV1'!J22+'Dir BA - Car &amp; LGV'!J22)</f>
        <v>9</v>
      </c>
      <c r="K22" s="16">
        <f>IF(OR('Dir BA - Car &amp; LGV'!K22="*",'Dir BA - OGV1'!K22="*",'Dir BA - OGV2'!K22="*"),"*",'Dir BA - OGV2'!K22+'Dir BA - OGV1'!K22+'Dir BA - Car &amp; LGV'!K22)</f>
        <v>8</v>
      </c>
      <c r="L22" s="16">
        <f>IF(OR('Dir BA - Car &amp; LGV'!L22="*",'Dir BA - OGV1'!L22="*",'Dir BA - OGV2'!L22="*"),"*",'Dir BA - OGV2'!L22+'Dir BA - OGV1'!L22+'Dir BA - Car &amp; LGV'!L22)</f>
        <v>8</v>
      </c>
      <c r="M22" s="16">
        <f>IF(OR('Dir BA - Car &amp; LGV'!M22="*",'Dir BA - OGV1'!M22="*",'Dir BA - OGV2'!M22="*"),"*",'Dir BA - OGV2'!M22+'Dir BA - OGV1'!M22+'Dir BA - Car &amp; LGV'!M22)</f>
        <v>18</v>
      </c>
      <c r="N22" s="16">
        <f>IF(OR('Dir BA - Car &amp; LGV'!N22="*",'Dir BA - OGV1'!N22="*",'Dir BA - OGV2'!N22="*"),"*",'Dir BA - OGV2'!N22+'Dir BA - OGV1'!N22+'Dir BA - Car &amp; LGV'!N22)</f>
        <v>23</v>
      </c>
      <c r="O22" s="16">
        <f>IF(OR('Dir BA - Car &amp; LGV'!O22="*",'Dir BA - OGV1'!O22="*",'Dir BA - OGV2'!O22="*"),"*",'Dir BA - OGV2'!O22+'Dir BA - OGV1'!O22+'Dir BA - Car &amp; LGV'!O22)</f>
        <v>15</v>
      </c>
      <c r="P22" s="16">
        <f>IF(OR('Dir BA - Car &amp; LGV'!P22="*",'Dir BA - OGV1'!P22="*",'Dir BA - OGV2'!P22="*"),"*",'Dir BA - OGV2'!P22+'Dir BA - OGV1'!P22+'Dir BA - Car &amp; LGV'!P22)</f>
        <v>13</v>
      </c>
      <c r="Q22" s="16">
        <f>IF(OR('Dir BA - Car &amp; LGV'!Q22="*",'Dir BA - OGV1'!Q22="*",'Dir BA - OGV2'!Q22="*"),"*",'Dir BA - OGV2'!Q22+'Dir BA - OGV1'!Q22+'Dir BA - Car &amp; LGV'!Q22)</f>
        <v>16</v>
      </c>
      <c r="R22" s="16">
        <f>IF(OR('Dir BA - Car &amp; LGV'!R22="*",'Dir BA - OGV1'!R22="*",'Dir BA - OGV2'!R22="*"),"*",'Dir BA - OGV2'!R22+'Dir BA - OGV1'!R22+'Dir BA - Car &amp; LGV'!R22)</f>
        <v>15</v>
      </c>
      <c r="S22" s="16" t="str">
        <f>IF(OR('Dir BA - Car &amp; LGV'!S22="*",'Dir BA - OGV1'!S22="*",'Dir BA - OGV2'!S22="*"),"*",'Dir BA - OGV2'!S22+'Dir BA - OGV1'!S22+'Dir BA - Car &amp; LGV'!S22)</f>
        <v>*</v>
      </c>
      <c r="T22" s="16" t="str">
        <f>IF(OR('Dir BA - Car &amp; LGV'!T22="*",'Dir BA - OGV1'!T22="*",'Dir BA - OGV2'!T22="*"),"*",'Dir BA - OGV2'!T22+'Dir BA - OGV1'!T22+'Dir BA - Car &amp; LGV'!T22)</f>
        <v>*</v>
      </c>
      <c r="U22" s="16" t="str">
        <f>IF(OR('Dir BA - Car &amp; LGV'!U22="*",'Dir BA - OGV1'!U22="*",'Dir BA - OGV2'!U22="*"),"*",'Dir BA - OGV2'!U22+'Dir BA - OGV1'!U22+'Dir BA - Car &amp; LGV'!U22)</f>
        <v>*</v>
      </c>
      <c r="V22" s="16" t="str">
        <f>IF(OR('Dir BA - Car &amp; LGV'!V22="*",'Dir BA - OGV1'!V22="*",'Dir BA - OGV2'!V22="*"),"*",'Dir BA - OGV2'!V22+'Dir BA - OGV1'!V22+'Dir BA - Car &amp; LGV'!V22)</f>
        <v>*</v>
      </c>
      <c r="W22" s="218">
        <f>IF(OR('Dir BA - Car &amp; LGV'!W22="*",'Dir BA - OGV1'!W22="*",'Dir BA - OGV2'!W22="*"),"*",'Dir BA - OGV2'!W22+'Dir BA - OGV1'!W22+'Dir BA - Car &amp; LGV'!W22)</f>
        <v>11.666666666666666</v>
      </c>
      <c r="X22" s="222">
        <f>IF(OR('Dir BA - Car &amp; LGV'!X22="*",'Dir BA - OGV1'!X22="*",'Dir BA - OGV2'!X22="*"),"*",'Dir BA - OGV2'!X22+'Dir BA - OGV1'!X22+'Dir BA - Car &amp; LGV'!X22)</f>
        <v>13.1</v>
      </c>
      <c r="Y22" s="155">
        <f>IF(OR('Dir BA - Car &amp; LGV'!Y22="*",'Dir BA - OGV1'!Y22="*",'Dir BA - OGV2'!Y22="*"),"*",'Dir BA - OGV2'!Y22+'Dir BA - OGV1'!Y22+'Dir BA - Car &amp; LGV'!Y22)</f>
        <v>14.071428571428571</v>
      </c>
    </row>
    <row r="23" spans="1:25" x14ac:dyDescent="0.2">
      <c r="A23" s="282">
        <v>0.58333333333333404</v>
      </c>
      <c r="B23" s="274" t="str">
        <f>IF(OR('Dir BA - Car &amp; LGV'!B23="*",'Dir BA - OGV1'!B23="*",'Dir BA - OGV2'!B23="*"),"*",'Dir BA - OGV2'!B23+'Dir BA - OGV1'!B23+'Dir BA - Car &amp; LGV'!B23)</f>
        <v>*</v>
      </c>
      <c r="C23" s="16" t="str">
        <f>IF(OR('Dir BA - Car &amp; LGV'!C23="*",'Dir BA - OGV1'!C23="*",'Dir BA - OGV2'!C23="*"),"*",'Dir BA - OGV2'!C23+'Dir BA - OGV1'!C23+'Dir BA - Car &amp; LGV'!C23)</f>
        <v>*</v>
      </c>
      <c r="D23" s="16" t="str">
        <f>IF(OR('Dir BA - Car &amp; LGV'!D23="*",'Dir BA - OGV1'!D23="*",'Dir BA - OGV2'!D23="*"),"*",'Dir BA - OGV2'!D23+'Dir BA - OGV1'!D23+'Dir BA - Car &amp; LGV'!D23)</f>
        <v>*</v>
      </c>
      <c r="E23" s="16">
        <f>IF(OR('Dir BA - Car &amp; LGV'!E23="*",'Dir BA - OGV1'!E23="*",'Dir BA - OGV2'!E23="*"),"*",'Dir BA - OGV2'!E23+'Dir BA - OGV1'!E23+'Dir BA - Car &amp; LGV'!E23)</f>
        <v>13</v>
      </c>
      <c r="F23" s="16">
        <f>IF(OR('Dir BA - Car &amp; LGV'!F23="*",'Dir BA - OGV1'!F23="*",'Dir BA - OGV2'!F23="*"),"*",'Dir BA - OGV2'!F23+'Dir BA - OGV1'!F23+'Dir BA - Car &amp; LGV'!F23)</f>
        <v>17</v>
      </c>
      <c r="G23" s="16">
        <f>IF(OR('Dir BA - Car &amp; LGV'!G23="*",'Dir BA - OGV1'!G23="*",'Dir BA - OGV2'!G23="*"),"*",'Dir BA - OGV2'!G23+'Dir BA - OGV1'!G23+'Dir BA - Car &amp; LGV'!G23)</f>
        <v>16</v>
      </c>
      <c r="H23" s="16">
        <f>IF(OR('Dir BA - Car &amp; LGV'!H23="*",'Dir BA - OGV1'!H23="*",'Dir BA - OGV2'!H23="*"),"*",'Dir BA - OGV2'!H23+'Dir BA - OGV1'!H23+'Dir BA - Car &amp; LGV'!H23)</f>
        <v>18</v>
      </c>
      <c r="I23" s="16">
        <f>IF(OR('Dir BA - Car &amp; LGV'!I23="*",'Dir BA - OGV1'!I23="*",'Dir BA - OGV2'!I23="*"),"*",'Dir BA - OGV2'!I23+'Dir BA - OGV1'!I23+'Dir BA - Car &amp; LGV'!I23)</f>
        <v>15</v>
      </c>
      <c r="J23" s="16">
        <f>IF(OR('Dir BA - Car &amp; LGV'!J23="*",'Dir BA - OGV1'!J23="*",'Dir BA - OGV2'!J23="*"),"*",'Dir BA - OGV2'!J23+'Dir BA - OGV1'!J23+'Dir BA - Car &amp; LGV'!J23)</f>
        <v>18</v>
      </c>
      <c r="K23" s="16">
        <f>IF(OR('Dir BA - Car &amp; LGV'!K23="*",'Dir BA - OGV1'!K23="*",'Dir BA - OGV2'!K23="*"),"*",'Dir BA - OGV2'!K23+'Dir BA - OGV1'!K23+'Dir BA - Car &amp; LGV'!K23)</f>
        <v>8</v>
      </c>
      <c r="L23" s="16">
        <f>IF(OR('Dir BA - Car &amp; LGV'!L23="*",'Dir BA - OGV1'!L23="*",'Dir BA - OGV2'!L23="*"),"*",'Dir BA - OGV2'!L23+'Dir BA - OGV1'!L23+'Dir BA - Car &amp; LGV'!L23)</f>
        <v>18</v>
      </c>
      <c r="M23" s="16">
        <f>IF(OR('Dir BA - Car &amp; LGV'!M23="*",'Dir BA - OGV1'!M23="*",'Dir BA - OGV2'!M23="*"),"*",'Dir BA - OGV2'!M23+'Dir BA - OGV1'!M23+'Dir BA - Car &amp; LGV'!M23)</f>
        <v>17</v>
      </c>
      <c r="N23" s="16">
        <f>IF(OR('Dir BA - Car &amp; LGV'!N23="*",'Dir BA - OGV1'!N23="*",'Dir BA - OGV2'!N23="*"),"*",'Dir BA - OGV2'!N23+'Dir BA - OGV1'!N23+'Dir BA - Car &amp; LGV'!N23)</f>
        <v>20</v>
      </c>
      <c r="O23" s="16">
        <f>IF(OR('Dir BA - Car &amp; LGV'!O23="*",'Dir BA - OGV1'!O23="*",'Dir BA - OGV2'!O23="*"),"*",'Dir BA - OGV2'!O23+'Dir BA - OGV1'!O23+'Dir BA - Car &amp; LGV'!O23)</f>
        <v>20</v>
      </c>
      <c r="P23" s="16">
        <f>IF(OR('Dir BA - Car &amp; LGV'!P23="*",'Dir BA - OGV1'!P23="*",'Dir BA - OGV2'!P23="*"),"*",'Dir BA - OGV2'!P23+'Dir BA - OGV1'!P23+'Dir BA - Car &amp; LGV'!P23)</f>
        <v>26</v>
      </c>
      <c r="Q23" s="16">
        <f>IF(OR('Dir BA - Car &amp; LGV'!Q23="*",'Dir BA - OGV1'!Q23="*",'Dir BA - OGV2'!Q23="*"),"*",'Dir BA - OGV2'!Q23+'Dir BA - OGV1'!Q23+'Dir BA - Car &amp; LGV'!Q23)</f>
        <v>17</v>
      </c>
      <c r="R23" s="16">
        <f>IF(OR('Dir BA - Car &amp; LGV'!R23="*",'Dir BA - OGV1'!R23="*",'Dir BA - OGV2'!R23="*"),"*",'Dir BA - OGV2'!R23+'Dir BA - OGV1'!R23+'Dir BA - Car &amp; LGV'!R23)</f>
        <v>17</v>
      </c>
      <c r="S23" s="16" t="str">
        <f>IF(OR('Dir BA - Car &amp; LGV'!S23="*",'Dir BA - OGV1'!S23="*",'Dir BA - OGV2'!S23="*"),"*",'Dir BA - OGV2'!S23+'Dir BA - OGV1'!S23+'Dir BA - Car &amp; LGV'!S23)</f>
        <v>*</v>
      </c>
      <c r="T23" s="16" t="str">
        <f>IF(OR('Dir BA - Car &amp; LGV'!T23="*",'Dir BA - OGV1'!T23="*",'Dir BA - OGV2'!T23="*"),"*",'Dir BA - OGV2'!T23+'Dir BA - OGV1'!T23+'Dir BA - Car &amp; LGV'!T23)</f>
        <v>*</v>
      </c>
      <c r="U23" s="16" t="str">
        <f>IF(OR('Dir BA - Car &amp; LGV'!U23="*",'Dir BA - OGV1'!U23="*",'Dir BA - OGV2'!U23="*"),"*",'Dir BA - OGV2'!U23+'Dir BA - OGV1'!U23+'Dir BA - Car &amp; LGV'!U23)</f>
        <v>*</v>
      </c>
      <c r="V23" s="16" t="str">
        <f>IF(OR('Dir BA - Car &amp; LGV'!V23="*",'Dir BA - OGV1'!V23="*",'Dir BA - OGV2'!V23="*"),"*",'Dir BA - OGV2'!V23+'Dir BA - OGV1'!V23+'Dir BA - Car &amp; LGV'!V23)</f>
        <v>*</v>
      </c>
      <c r="W23" s="218">
        <f>IF(OR('Dir BA - Car &amp; LGV'!W23="*",'Dir BA - OGV1'!W23="*",'Dir BA - OGV2'!W23="*"),"*",'Dir BA - OGV2'!W23+'Dir BA - OGV1'!W23+'Dir BA - Car &amp; LGV'!W23)</f>
        <v>15.166666666666666</v>
      </c>
      <c r="X23" s="222">
        <f>IF(OR('Dir BA - Car &amp; LGV'!X23="*",'Dir BA - OGV1'!X23="*",'Dir BA - OGV2'!X23="*"),"*",'Dir BA - OGV2'!X23+'Dir BA - OGV1'!X23+'Dir BA - Car &amp; LGV'!X23)</f>
        <v>16.600000000000001</v>
      </c>
      <c r="Y23" s="155">
        <f>IF(OR('Dir BA - Car &amp; LGV'!Y23="*",'Dir BA - OGV1'!Y23="*",'Dir BA - OGV2'!Y23="*"),"*",'Dir BA - OGV2'!Y23+'Dir BA - OGV1'!Y23+'Dir BA - Car &amp; LGV'!Y23)</f>
        <v>17.142857142857142</v>
      </c>
    </row>
    <row r="24" spans="1:25" x14ac:dyDescent="0.2">
      <c r="A24" s="282">
        <v>0.625</v>
      </c>
      <c r="B24" s="274" t="str">
        <f>IF(OR('Dir BA - Car &amp; LGV'!B24="*",'Dir BA - OGV1'!B24="*",'Dir BA - OGV2'!B24="*"),"*",'Dir BA - OGV2'!B24+'Dir BA - OGV1'!B24+'Dir BA - Car &amp; LGV'!B24)</f>
        <v>*</v>
      </c>
      <c r="C24" s="16" t="str">
        <f>IF(OR('Dir BA - Car &amp; LGV'!C24="*",'Dir BA - OGV1'!C24="*",'Dir BA - OGV2'!C24="*"),"*",'Dir BA - OGV2'!C24+'Dir BA - OGV1'!C24+'Dir BA - Car &amp; LGV'!C24)</f>
        <v>*</v>
      </c>
      <c r="D24" s="16" t="str">
        <f>IF(OR('Dir BA - Car &amp; LGV'!D24="*",'Dir BA - OGV1'!D24="*",'Dir BA - OGV2'!D24="*"),"*",'Dir BA - OGV2'!D24+'Dir BA - OGV1'!D24+'Dir BA - Car &amp; LGV'!D24)</f>
        <v>*</v>
      </c>
      <c r="E24" s="16">
        <f>IF(OR('Dir BA - Car &amp; LGV'!E24="*",'Dir BA - OGV1'!E24="*",'Dir BA - OGV2'!E24="*"),"*",'Dir BA - OGV2'!E24+'Dir BA - OGV1'!E24+'Dir BA - Car &amp; LGV'!E24)</f>
        <v>21</v>
      </c>
      <c r="F24" s="16">
        <f>IF(OR('Dir BA - Car &amp; LGV'!F24="*",'Dir BA - OGV1'!F24="*",'Dir BA - OGV2'!F24="*"),"*",'Dir BA - OGV2'!F24+'Dir BA - OGV1'!F24+'Dir BA - Car &amp; LGV'!F24)</f>
        <v>19</v>
      </c>
      <c r="G24" s="16">
        <f>IF(OR('Dir BA - Car &amp; LGV'!G24="*",'Dir BA - OGV1'!G24="*",'Dir BA - OGV2'!G24="*"),"*",'Dir BA - OGV2'!G24+'Dir BA - OGV1'!G24+'Dir BA - Car &amp; LGV'!G24)</f>
        <v>19</v>
      </c>
      <c r="H24" s="16">
        <f>IF(OR('Dir BA - Car &amp; LGV'!H24="*",'Dir BA - OGV1'!H24="*",'Dir BA - OGV2'!H24="*"),"*",'Dir BA - OGV2'!H24+'Dir BA - OGV1'!H24+'Dir BA - Car &amp; LGV'!H24)</f>
        <v>18</v>
      </c>
      <c r="I24" s="16">
        <f>IF(OR('Dir BA - Car &amp; LGV'!I24="*",'Dir BA - OGV1'!I24="*",'Dir BA - OGV2'!I24="*"),"*",'Dir BA - OGV2'!I24+'Dir BA - OGV1'!I24+'Dir BA - Car &amp; LGV'!I24)</f>
        <v>20</v>
      </c>
      <c r="J24" s="16">
        <f>IF(OR('Dir BA - Car &amp; LGV'!J24="*",'Dir BA - OGV1'!J24="*",'Dir BA - OGV2'!J24="*"),"*",'Dir BA - OGV2'!J24+'Dir BA - OGV1'!J24+'Dir BA - Car &amp; LGV'!J24)</f>
        <v>18</v>
      </c>
      <c r="K24" s="16">
        <f>IF(OR('Dir BA - Car &amp; LGV'!K24="*",'Dir BA - OGV1'!K24="*",'Dir BA - OGV2'!K24="*"),"*",'Dir BA - OGV2'!K24+'Dir BA - OGV1'!K24+'Dir BA - Car &amp; LGV'!K24)</f>
        <v>16</v>
      </c>
      <c r="L24" s="16">
        <f>IF(OR('Dir BA - Car &amp; LGV'!L24="*",'Dir BA - OGV1'!L24="*",'Dir BA - OGV2'!L24="*"),"*",'Dir BA - OGV2'!L24+'Dir BA - OGV1'!L24+'Dir BA - Car &amp; LGV'!L24)</f>
        <v>18</v>
      </c>
      <c r="M24" s="16">
        <f>IF(OR('Dir BA - Car &amp; LGV'!M24="*",'Dir BA - OGV1'!M24="*",'Dir BA - OGV2'!M24="*"),"*",'Dir BA - OGV2'!M24+'Dir BA - OGV1'!M24+'Dir BA - Car &amp; LGV'!M24)</f>
        <v>14</v>
      </c>
      <c r="N24" s="16">
        <f>IF(OR('Dir BA - Car &amp; LGV'!N24="*",'Dir BA - OGV1'!N24="*",'Dir BA - OGV2'!N24="*"),"*",'Dir BA - OGV2'!N24+'Dir BA - OGV1'!N24+'Dir BA - Car &amp; LGV'!N24)</f>
        <v>16</v>
      </c>
      <c r="O24" s="16">
        <f>IF(OR('Dir BA - Car &amp; LGV'!O24="*",'Dir BA - OGV1'!O24="*",'Dir BA - OGV2'!O24="*"),"*",'Dir BA - OGV2'!O24+'Dir BA - OGV1'!O24+'Dir BA - Car &amp; LGV'!O24)</f>
        <v>11</v>
      </c>
      <c r="P24" s="16">
        <f>IF(OR('Dir BA - Car &amp; LGV'!P24="*",'Dir BA - OGV1'!P24="*",'Dir BA - OGV2'!P24="*"),"*",'Dir BA - OGV2'!P24+'Dir BA - OGV1'!P24+'Dir BA - Car &amp; LGV'!P24)</f>
        <v>29</v>
      </c>
      <c r="Q24" s="16">
        <f>IF(OR('Dir BA - Car &amp; LGV'!Q24="*",'Dir BA - OGV1'!Q24="*",'Dir BA - OGV2'!Q24="*"),"*",'Dir BA - OGV2'!Q24+'Dir BA - OGV1'!Q24+'Dir BA - Car &amp; LGV'!Q24)</f>
        <v>16</v>
      </c>
      <c r="R24" s="16">
        <f>IF(OR('Dir BA - Car &amp; LGV'!R24="*",'Dir BA - OGV1'!R24="*",'Dir BA - OGV2'!R24="*"),"*",'Dir BA - OGV2'!R24+'Dir BA - OGV1'!R24+'Dir BA - Car &amp; LGV'!R24)</f>
        <v>19</v>
      </c>
      <c r="S24" s="16" t="str">
        <f>IF(OR('Dir BA - Car &amp; LGV'!S24="*",'Dir BA - OGV1'!S24="*",'Dir BA - OGV2'!S24="*"),"*",'Dir BA - OGV2'!S24+'Dir BA - OGV1'!S24+'Dir BA - Car &amp; LGV'!S24)</f>
        <v>*</v>
      </c>
      <c r="T24" s="16" t="str">
        <f>IF(OR('Dir BA - Car &amp; LGV'!T24="*",'Dir BA - OGV1'!T24="*",'Dir BA - OGV2'!T24="*"),"*",'Dir BA - OGV2'!T24+'Dir BA - OGV1'!T24+'Dir BA - Car &amp; LGV'!T24)</f>
        <v>*</v>
      </c>
      <c r="U24" s="16" t="str">
        <f>IF(OR('Dir BA - Car &amp; LGV'!U24="*",'Dir BA - OGV1'!U24="*",'Dir BA - OGV2'!U24="*"),"*",'Dir BA - OGV2'!U24+'Dir BA - OGV1'!U24+'Dir BA - Car &amp; LGV'!U24)</f>
        <v>*</v>
      </c>
      <c r="V24" s="16" t="str">
        <f>IF(OR('Dir BA - Car &amp; LGV'!V24="*",'Dir BA - OGV1'!V24="*",'Dir BA - OGV2'!V24="*"),"*",'Dir BA - OGV2'!V24+'Dir BA - OGV1'!V24+'Dir BA - Car &amp; LGV'!V24)</f>
        <v>*</v>
      </c>
      <c r="W24" s="218">
        <f>IF(OR('Dir BA - Car &amp; LGV'!W24="*",'Dir BA - OGV1'!W24="*",'Dir BA - OGV2'!W24="*"),"*",'Dir BA - OGV2'!W24+'Dir BA - OGV1'!W24+'Dir BA - Car &amp; LGV'!W24)</f>
        <v>18</v>
      </c>
      <c r="X24" s="222">
        <f>IF(OR('Dir BA - Car &amp; LGV'!X24="*",'Dir BA - OGV1'!X24="*",'Dir BA - OGV2'!X24="*"),"*",'Dir BA - OGV2'!X24+'Dir BA - OGV1'!X24+'Dir BA - Car &amp; LGV'!X24)</f>
        <v>19</v>
      </c>
      <c r="Y24" s="155">
        <f>IF(OR('Dir BA - Car &amp; LGV'!Y24="*",'Dir BA - OGV1'!Y24="*",'Dir BA - OGV2'!Y24="*"),"*",'Dir BA - OGV2'!Y24+'Dir BA - OGV1'!Y24+'Dir BA - Car &amp; LGV'!Y24)</f>
        <v>18.142857142857142</v>
      </c>
    </row>
    <row r="25" spans="1:25" ht="13.5" thickBot="1" x14ac:dyDescent="0.25">
      <c r="A25" s="296">
        <v>0.66666666666666696</v>
      </c>
      <c r="B25" s="289" t="str">
        <f>IF(OR('Dir BA - Car &amp; LGV'!B25="*",'Dir BA - OGV1'!B25="*",'Dir BA - OGV2'!B25="*"),"*",'Dir BA - OGV2'!B25+'Dir BA - OGV1'!B25+'Dir BA - Car &amp; LGV'!B25)</f>
        <v>*</v>
      </c>
      <c r="C25" s="199" t="str">
        <f>IF(OR('Dir BA - Car &amp; LGV'!C25="*",'Dir BA - OGV1'!C25="*",'Dir BA - OGV2'!C25="*"),"*",'Dir BA - OGV2'!C25+'Dir BA - OGV1'!C25+'Dir BA - Car &amp; LGV'!C25)</f>
        <v>*</v>
      </c>
      <c r="D25" s="199" t="str">
        <f>IF(OR('Dir BA - Car &amp; LGV'!D25="*",'Dir BA - OGV1'!D25="*",'Dir BA - OGV2'!D25="*"),"*",'Dir BA - OGV2'!D25+'Dir BA - OGV1'!D25+'Dir BA - Car &amp; LGV'!D25)</f>
        <v>*</v>
      </c>
      <c r="E25" s="199">
        <f>IF(OR('Dir BA - Car &amp; LGV'!E25="*",'Dir BA - OGV1'!E25="*",'Dir BA - OGV2'!E25="*"),"*",'Dir BA - OGV2'!E25+'Dir BA - OGV1'!E25+'Dir BA - Car &amp; LGV'!E25)</f>
        <v>23</v>
      </c>
      <c r="F25" s="199">
        <f>IF(OR('Dir BA - Car &amp; LGV'!F25="*",'Dir BA - OGV1'!F25="*",'Dir BA - OGV2'!F25="*"),"*",'Dir BA - OGV2'!F25+'Dir BA - OGV1'!F25+'Dir BA - Car &amp; LGV'!F25)</f>
        <v>20</v>
      </c>
      <c r="G25" s="199">
        <f>IF(OR('Dir BA - Car &amp; LGV'!G25="*",'Dir BA - OGV1'!G25="*",'Dir BA - OGV2'!G25="*"),"*",'Dir BA - OGV2'!G25+'Dir BA - OGV1'!G25+'Dir BA - Car &amp; LGV'!G25)</f>
        <v>17</v>
      </c>
      <c r="H25" s="199">
        <f>IF(OR('Dir BA - Car &amp; LGV'!H25="*",'Dir BA - OGV1'!H25="*",'Dir BA - OGV2'!H25="*"),"*",'Dir BA - OGV2'!H25+'Dir BA - OGV1'!H25+'Dir BA - Car &amp; LGV'!H25)</f>
        <v>16</v>
      </c>
      <c r="I25" s="199">
        <f>IF(OR('Dir BA - Car &amp; LGV'!I25="*",'Dir BA - OGV1'!I25="*",'Dir BA - OGV2'!I25="*"),"*",'Dir BA - OGV2'!I25+'Dir BA - OGV1'!I25+'Dir BA - Car &amp; LGV'!I25)</f>
        <v>16</v>
      </c>
      <c r="J25" s="199">
        <f>IF(OR('Dir BA - Car &amp; LGV'!J25="*",'Dir BA - OGV1'!J25="*",'Dir BA - OGV2'!J25="*"),"*",'Dir BA - OGV2'!J25+'Dir BA - OGV1'!J25+'Dir BA - Car &amp; LGV'!J25)</f>
        <v>22</v>
      </c>
      <c r="K25" s="199">
        <f>IF(OR('Dir BA - Car &amp; LGV'!K25="*",'Dir BA - OGV1'!K25="*",'Dir BA - OGV2'!K25="*"),"*",'Dir BA - OGV2'!K25+'Dir BA - OGV1'!K25+'Dir BA - Car &amp; LGV'!K25)</f>
        <v>16</v>
      </c>
      <c r="L25" s="199">
        <f>IF(OR('Dir BA - Car &amp; LGV'!L25="*",'Dir BA - OGV1'!L25="*",'Dir BA - OGV2'!L25="*"),"*",'Dir BA - OGV2'!L25+'Dir BA - OGV1'!L25+'Dir BA - Car &amp; LGV'!L25)</f>
        <v>19</v>
      </c>
      <c r="M25" s="199">
        <f>IF(OR('Dir BA - Car &amp; LGV'!M25="*",'Dir BA - OGV1'!M25="*",'Dir BA - OGV2'!M25="*"),"*",'Dir BA - OGV2'!M25+'Dir BA - OGV1'!M25+'Dir BA - Car &amp; LGV'!M25)</f>
        <v>20</v>
      </c>
      <c r="N25" s="199">
        <f>IF(OR('Dir BA - Car &amp; LGV'!N25="*",'Dir BA - OGV1'!N25="*",'Dir BA - OGV2'!N25="*"),"*",'Dir BA - OGV2'!N25+'Dir BA - OGV1'!N25+'Dir BA - Car &amp; LGV'!N25)</f>
        <v>9</v>
      </c>
      <c r="O25" s="199">
        <f>IF(OR('Dir BA - Car &amp; LGV'!O25="*",'Dir BA - OGV1'!O25="*",'Dir BA - OGV2'!O25="*"),"*",'Dir BA - OGV2'!O25+'Dir BA - OGV1'!O25+'Dir BA - Car &amp; LGV'!O25)</f>
        <v>9</v>
      </c>
      <c r="P25" s="199">
        <f>IF(OR('Dir BA - Car &amp; LGV'!P25="*",'Dir BA - OGV1'!P25="*",'Dir BA - OGV2'!P25="*"),"*",'Dir BA - OGV2'!P25+'Dir BA - OGV1'!P25+'Dir BA - Car &amp; LGV'!P25)</f>
        <v>26</v>
      </c>
      <c r="Q25" s="199">
        <f>IF(OR('Dir BA - Car &amp; LGV'!Q25="*",'Dir BA - OGV1'!Q25="*",'Dir BA - OGV2'!Q25="*"),"*",'Dir BA - OGV2'!Q25+'Dir BA - OGV1'!Q25+'Dir BA - Car &amp; LGV'!Q25)</f>
        <v>23</v>
      </c>
      <c r="R25" s="199">
        <f>IF(OR('Dir BA - Car &amp; LGV'!R25="*",'Dir BA - OGV1'!R25="*",'Dir BA - OGV2'!R25="*"),"*",'Dir BA - OGV2'!R25+'Dir BA - OGV1'!R25+'Dir BA - Car &amp; LGV'!R25)</f>
        <v>19</v>
      </c>
      <c r="S25" s="199" t="str">
        <f>IF(OR('Dir BA - Car &amp; LGV'!S25="*",'Dir BA - OGV1'!S25="*",'Dir BA - OGV2'!S25="*"),"*",'Dir BA - OGV2'!S25+'Dir BA - OGV1'!S25+'Dir BA - Car &amp; LGV'!S25)</f>
        <v>*</v>
      </c>
      <c r="T25" s="199" t="str">
        <f>IF(OR('Dir BA - Car &amp; LGV'!T25="*",'Dir BA - OGV1'!T25="*",'Dir BA - OGV2'!T25="*"),"*",'Dir BA - OGV2'!T25+'Dir BA - OGV1'!T25+'Dir BA - Car &amp; LGV'!T25)</f>
        <v>*</v>
      </c>
      <c r="U25" s="199" t="str">
        <f>IF(OR('Dir BA - Car &amp; LGV'!U25="*",'Dir BA - OGV1'!U25="*",'Dir BA - OGV2'!U25="*"),"*",'Dir BA - OGV2'!U25+'Dir BA - OGV1'!U25+'Dir BA - Car &amp; LGV'!U25)</f>
        <v>*</v>
      </c>
      <c r="V25" s="199" t="str">
        <f>IF(OR('Dir BA - Car &amp; LGV'!V25="*",'Dir BA - OGV1'!V25="*",'Dir BA - OGV2'!V25="*"),"*",'Dir BA - OGV2'!V25+'Dir BA - OGV1'!V25+'Dir BA - Car &amp; LGV'!V25)</f>
        <v>*</v>
      </c>
      <c r="W25" s="220">
        <f>IF(OR('Dir BA - Car &amp; LGV'!W25="*",'Dir BA - OGV1'!W25="*",'Dir BA - OGV2'!W25="*"),"*",'Dir BA - OGV2'!W25+'Dir BA - OGV1'!W25+'Dir BA - Car &amp; LGV'!W25)</f>
        <v>20.333333333333332</v>
      </c>
      <c r="X25" s="224">
        <f>IF(OR('Dir BA - Car &amp; LGV'!X25="*",'Dir BA - OGV1'!X25="*",'Dir BA - OGV2'!X25="*"),"*",'Dir BA - OGV2'!X25+'Dir BA - OGV1'!X25+'Dir BA - Car &amp; LGV'!X25)</f>
        <v>20.399999999999999</v>
      </c>
      <c r="Y25" s="216">
        <f>IF(OR('Dir BA - Car &amp; LGV'!Y25="*",'Dir BA - OGV1'!Y25="*",'Dir BA - OGV2'!Y25="*"),"*",'Dir BA - OGV2'!Y25+'Dir BA - OGV1'!Y25+'Dir BA - Car &amp; LGV'!Y25)</f>
        <v>18.214285714285715</v>
      </c>
    </row>
    <row r="26" spans="1:25" x14ac:dyDescent="0.2">
      <c r="A26" s="295">
        <v>0.70833333333333404</v>
      </c>
      <c r="B26" s="288" t="str">
        <f>IF(OR('Dir BA - Car &amp; LGV'!B26="*",'Dir BA - OGV1'!B26="*",'Dir BA - OGV2'!B26="*"),"*",'Dir BA - OGV2'!B26+'Dir BA - OGV1'!B26+'Dir BA - Car &amp; LGV'!B26)</f>
        <v>*</v>
      </c>
      <c r="C26" s="198" t="str">
        <f>IF(OR('Dir BA - Car &amp; LGV'!C26="*",'Dir BA - OGV1'!C26="*",'Dir BA - OGV2'!C26="*"),"*",'Dir BA - OGV2'!C26+'Dir BA - OGV1'!C26+'Dir BA - Car &amp; LGV'!C26)</f>
        <v>*</v>
      </c>
      <c r="D26" s="198" t="str">
        <f>IF(OR('Dir BA - Car &amp; LGV'!D26="*",'Dir BA - OGV1'!D26="*",'Dir BA - OGV2'!D26="*"),"*",'Dir BA - OGV2'!D26+'Dir BA - OGV1'!D26+'Dir BA - Car &amp; LGV'!D26)</f>
        <v>*</v>
      </c>
      <c r="E26" s="198">
        <f>IF(OR('Dir BA - Car &amp; LGV'!E26="*",'Dir BA - OGV1'!E26="*",'Dir BA - OGV2'!E26="*"),"*",'Dir BA - OGV2'!E26+'Dir BA - OGV1'!E26+'Dir BA - Car &amp; LGV'!E26)</f>
        <v>28</v>
      </c>
      <c r="F26" s="198">
        <f>IF(OR('Dir BA - Car &amp; LGV'!F26="*",'Dir BA - OGV1'!F26="*",'Dir BA - OGV2'!F26="*"),"*",'Dir BA - OGV2'!F26+'Dir BA - OGV1'!F26+'Dir BA - Car &amp; LGV'!F26)</f>
        <v>15</v>
      </c>
      <c r="G26" s="198">
        <f>IF(OR('Dir BA - Car &amp; LGV'!G26="*",'Dir BA - OGV1'!G26="*",'Dir BA - OGV2'!G26="*"),"*",'Dir BA - OGV2'!G26+'Dir BA - OGV1'!G26+'Dir BA - Car &amp; LGV'!G26)</f>
        <v>11</v>
      </c>
      <c r="H26" s="198">
        <f>IF(OR('Dir BA - Car &amp; LGV'!H26="*",'Dir BA - OGV1'!H26="*",'Dir BA - OGV2'!H26="*"),"*",'Dir BA - OGV2'!H26+'Dir BA - OGV1'!H26+'Dir BA - Car &amp; LGV'!H26)</f>
        <v>14</v>
      </c>
      <c r="I26" s="198">
        <f>IF(OR('Dir BA - Car &amp; LGV'!I26="*",'Dir BA - OGV1'!I26="*",'Dir BA - OGV2'!I26="*"),"*",'Dir BA - OGV2'!I26+'Dir BA - OGV1'!I26+'Dir BA - Car &amp; LGV'!I26)</f>
        <v>16</v>
      </c>
      <c r="J26" s="198">
        <f>IF(OR('Dir BA - Car &amp; LGV'!J26="*",'Dir BA - OGV1'!J26="*",'Dir BA - OGV2'!J26="*"),"*",'Dir BA - OGV2'!J26+'Dir BA - OGV1'!J26+'Dir BA - Car &amp; LGV'!J26)</f>
        <v>17</v>
      </c>
      <c r="K26" s="198">
        <f>IF(OR('Dir BA - Car &amp; LGV'!K26="*",'Dir BA - OGV1'!K26="*",'Dir BA - OGV2'!K26="*"),"*",'Dir BA - OGV2'!K26+'Dir BA - OGV1'!K26+'Dir BA - Car &amp; LGV'!K26)</f>
        <v>20</v>
      </c>
      <c r="L26" s="198">
        <f>IF(OR('Dir BA - Car &amp; LGV'!L26="*",'Dir BA - OGV1'!L26="*",'Dir BA - OGV2'!L26="*"),"*",'Dir BA - OGV2'!L26+'Dir BA - OGV1'!L26+'Dir BA - Car &amp; LGV'!L26)</f>
        <v>13</v>
      </c>
      <c r="M26" s="198">
        <f>IF(OR('Dir BA - Car &amp; LGV'!M26="*",'Dir BA - OGV1'!M26="*",'Dir BA - OGV2'!M26="*"),"*",'Dir BA - OGV2'!M26+'Dir BA - OGV1'!M26+'Dir BA - Car &amp; LGV'!M26)</f>
        <v>4</v>
      </c>
      <c r="N26" s="198">
        <f>IF(OR('Dir BA - Car &amp; LGV'!N26="*",'Dir BA - OGV1'!N26="*",'Dir BA - OGV2'!N26="*"),"*",'Dir BA - OGV2'!N26+'Dir BA - OGV1'!N26+'Dir BA - Car &amp; LGV'!N26)</f>
        <v>10</v>
      </c>
      <c r="O26" s="198">
        <f>IF(OR('Dir BA - Car &amp; LGV'!O26="*",'Dir BA - OGV1'!O26="*",'Dir BA - OGV2'!O26="*"),"*",'Dir BA - OGV2'!O26+'Dir BA - OGV1'!O26+'Dir BA - Car &amp; LGV'!O26)</f>
        <v>12</v>
      </c>
      <c r="P26" s="198">
        <f>IF(OR('Dir BA - Car &amp; LGV'!P26="*",'Dir BA - OGV1'!P26="*",'Dir BA - OGV2'!P26="*"),"*",'Dir BA - OGV2'!P26+'Dir BA - OGV1'!P26+'Dir BA - Car &amp; LGV'!P26)</f>
        <v>19</v>
      </c>
      <c r="Q26" s="198">
        <f>IF(OR('Dir BA - Car &amp; LGV'!Q26="*",'Dir BA - OGV1'!Q26="*",'Dir BA - OGV2'!Q26="*"),"*",'Dir BA - OGV2'!Q26+'Dir BA - OGV1'!Q26+'Dir BA - Car &amp; LGV'!Q26)</f>
        <v>15</v>
      </c>
      <c r="R26" s="198">
        <f>IF(OR('Dir BA - Car &amp; LGV'!R26="*",'Dir BA - OGV1'!R26="*",'Dir BA - OGV2'!R26="*"),"*",'Dir BA - OGV2'!R26+'Dir BA - OGV1'!R26+'Dir BA - Car &amp; LGV'!R26)</f>
        <v>22</v>
      </c>
      <c r="S26" s="198" t="str">
        <f>IF(OR('Dir BA - Car &amp; LGV'!S26="*",'Dir BA - OGV1'!S26="*",'Dir BA - OGV2'!S26="*"),"*",'Dir BA - OGV2'!S26+'Dir BA - OGV1'!S26+'Dir BA - Car &amp; LGV'!S26)</f>
        <v>*</v>
      </c>
      <c r="T26" s="198" t="str">
        <f>IF(OR('Dir BA - Car &amp; LGV'!T26="*",'Dir BA - OGV1'!T26="*",'Dir BA - OGV2'!T26="*"),"*",'Dir BA - OGV2'!T26+'Dir BA - OGV1'!T26+'Dir BA - Car &amp; LGV'!T26)</f>
        <v>*</v>
      </c>
      <c r="U26" s="198" t="str">
        <f>IF(OR('Dir BA - Car &amp; LGV'!U26="*",'Dir BA - OGV1'!U26="*",'Dir BA - OGV2'!U26="*"),"*",'Dir BA - OGV2'!U26+'Dir BA - OGV1'!U26+'Dir BA - Car &amp; LGV'!U26)</f>
        <v>*</v>
      </c>
      <c r="V26" s="198" t="str">
        <f>IF(OR('Dir BA - Car &amp; LGV'!V26="*",'Dir BA - OGV1'!V26="*",'Dir BA - OGV2'!V26="*"),"*",'Dir BA - OGV2'!V26+'Dir BA - OGV1'!V26+'Dir BA - Car &amp; LGV'!V26)</f>
        <v>*</v>
      </c>
      <c r="W26" s="217">
        <f>IF(OR('Dir BA - Car &amp; LGV'!W26="*",'Dir BA - OGV1'!W26="*",'Dir BA - OGV2'!W26="*"),"*",'Dir BA - OGV2'!W26+'Dir BA - OGV1'!W26+'Dir BA - Car &amp; LGV'!W26)</f>
        <v>19.166666666666668</v>
      </c>
      <c r="X26" s="221">
        <f>IF(OR('Dir BA - Car &amp; LGV'!X26="*",'Dir BA - OGV1'!X26="*",'Dir BA - OGV2'!X26="*"),"*",'Dir BA - OGV2'!X26+'Dir BA - OGV1'!X26+'Dir BA - Car &amp; LGV'!X26)</f>
        <v>16.900000000000002</v>
      </c>
      <c r="Y26" s="215">
        <f>IF(OR('Dir BA - Car &amp; LGV'!Y26="*",'Dir BA - OGV1'!Y26="*",'Dir BA - OGV2'!Y26="*"),"*",'Dir BA - OGV2'!Y26+'Dir BA - OGV1'!Y26+'Dir BA - Car &amp; LGV'!Y26)</f>
        <v>15.428571428571427</v>
      </c>
    </row>
    <row r="27" spans="1:25" x14ac:dyDescent="0.2">
      <c r="A27" s="282">
        <v>0.75</v>
      </c>
      <c r="B27" s="274" t="str">
        <f>IF(OR('Dir BA - Car &amp; LGV'!B27="*",'Dir BA - OGV1'!B27="*",'Dir BA - OGV2'!B27="*"),"*",'Dir BA - OGV2'!B27+'Dir BA - OGV1'!B27+'Dir BA - Car &amp; LGV'!B27)</f>
        <v>*</v>
      </c>
      <c r="C27" s="16" t="str">
        <f>IF(OR('Dir BA - Car &amp; LGV'!C27="*",'Dir BA - OGV1'!C27="*",'Dir BA - OGV2'!C27="*"),"*",'Dir BA - OGV2'!C27+'Dir BA - OGV1'!C27+'Dir BA - Car &amp; LGV'!C27)</f>
        <v>*</v>
      </c>
      <c r="D27" s="16" t="str">
        <f>IF(OR('Dir BA - Car &amp; LGV'!D27="*",'Dir BA - OGV1'!D27="*",'Dir BA - OGV2'!D27="*"),"*",'Dir BA - OGV2'!D27+'Dir BA - OGV1'!D27+'Dir BA - Car &amp; LGV'!D27)</f>
        <v>*</v>
      </c>
      <c r="E27" s="16">
        <f>IF(OR('Dir BA - Car &amp; LGV'!E27="*",'Dir BA - OGV1'!E27="*",'Dir BA - OGV2'!E27="*"),"*",'Dir BA - OGV2'!E27+'Dir BA - OGV1'!E27+'Dir BA - Car &amp; LGV'!E27)</f>
        <v>14</v>
      </c>
      <c r="F27" s="16">
        <f>IF(OR('Dir BA - Car &amp; LGV'!F27="*",'Dir BA - OGV1'!F27="*",'Dir BA - OGV2'!F27="*"),"*",'Dir BA - OGV2'!F27+'Dir BA - OGV1'!F27+'Dir BA - Car &amp; LGV'!F27)</f>
        <v>24</v>
      </c>
      <c r="G27" s="16">
        <f>IF(OR('Dir BA - Car &amp; LGV'!G27="*",'Dir BA - OGV1'!G27="*",'Dir BA - OGV2'!G27="*"),"*",'Dir BA - OGV2'!G27+'Dir BA - OGV1'!G27+'Dir BA - Car &amp; LGV'!G27)</f>
        <v>13</v>
      </c>
      <c r="H27" s="16">
        <f>IF(OR('Dir BA - Car &amp; LGV'!H27="*",'Dir BA - OGV1'!H27="*",'Dir BA - OGV2'!H27="*"),"*",'Dir BA - OGV2'!H27+'Dir BA - OGV1'!H27+'Dir BA - Car &amp; LGV'!H27)</f>
        <v>13</v>
      </c>
      <c r="I27" s="16">
        <f>IF(OR('Dir BA - Car &amp; LGV'!I27="*",'Dir BA - OGV1'!I27="*",'Dir BA - OGV2'!I27="*"),"*",'Dir BA - OGV2'!I27+'Dir BA - OGV1'!I27+'Dir BA - Car &amp; LGV'!I27)</f>
        <v>19</v>
      </c>
      <c r="J27" s="16">
        <f>IF(OR('Dir BA - Car &amp; LGV'!J27="*",'Dir BA - OGV1'!J27="*",'Dir BA - OGV2'!J27="*"),"*",'Dir BA - OGV2'!J27+'Dir BA - OGV1'!J27+'Dir BA - Car &amp; LGV'!J27)</f>
        <v>24</v>
      </c>
      <c r="K27" s="16">
        <f>IF(OR('Dir BA - Car &amp; LGV'!K27="*",'Dir BA - OGV1'!K27="*",'Dir BA - OGV2'!K27="*"),"*",'Dir BA - OGV2'!K27+'Dir BA - OGV1'!K27+'Dir BA - Car &amp; LGV'!K27)</f>
        <v>21</v>
      </c>
      <c r="L27" s="16">
        <f>IF(OR('Dir BA - Car &amp; LGV'!L27="*",'Dir BA - OGV1'!L27="*",'Dir BA - OGV2'!L27="*"),"*",'Dir BA - OGV2'!L27+'Dir BA - OGV1'!L27+'Dir BA - Car &amp; LGV'!L27)</f>
        <v>17</v>
      </c>
      <c r="M27" s="16">
        <f>IF(OR('Dir BA - Car &amp; LGV'!M27="*",'Dir BA - OGV1'!M27="*",'Dir BA - OGV2'!M27="*"),"*",'Dir BA - OGV2'!M27+'Dir BA - OGV1'!M27+'Dir BA - Car &amp; LGV'!M27)</f>
        <v>2</v>
      </c>
      <c r="N27" s="16">
        <f>IF(OR('Dir BA - Car &amp; LGV'!N27="*",'Dir BA - OGV1'!N27="*",'Dir BA - OGV2'!N27="*"),"*",'Dir BA - OGV2'!N27+'Dir BA - OGV1'!N27+'Dir BA - Car &amp; LGV'!N27)</f>
        <v>21</v>
      </c>
      <c r="O27" s="16">
        <f>IF(OR('Dir BA - Car &amp; LGV'!O27="*",'Dir BA - OGV1'!O27="*",'Dir BA - OGV2'!O27="*"),"*",'Dir BA - OGV2'!O27+'Dir BA - OGV1'!O27+'Dir BA - Car &amp; LGV'!O27)</f>
        <v>16</v>
      </c>
      <c r="P27" s="16">
        <f>IF(OR('Dir BA - Car &amp; LGV'!P27="*",'Dir BA - OGV1'!P27="*",'Dir BA - OGV2'!P27="*"),"*",'Dir BA - OGV2'!P27+'Dir BA - OGV1'!P27+'Dir BA - Car &amp; LGV'!P27)</f>
        <v>21</v>
      </c>
      <c r="Q27" s="16">
        <f>IF(OR('Dir BA - Car &amp; LGV'!Q27="*",'Dir BA - OGV1'!Q27="*",'Dir BA - OGV2'!Q27="*"),"*",'Dir BA - OGV2'!Q27+'Dir BA - OGV1'!Q27+'Dir BA - Car &amp; LGV'!Q27)</f>
        <v>21</v>
      </c>
      <c r="R27" s="16">
        <f>IF(OR('Dir BA - Car &amp; LGV'!R27="*",'Dir BA - OGV1'!R27="*",'Dir BA - OGV2'!R27="*"),"*",'Dir BA - OGV2'!R27+'Dir BA - OGV1'!R27+'Dir BA - Car &amp; LGV'!R27)</f>
        <v>15</v>
      </c>
      <c r="S27" s="16" t="str">
        <f>IF(OR('Dir BA - Car &amp; LGV'!S27="*",'Dir BA - OGV1'!S27="*",'Dir BA - OGV2'!S27="*"),"*",'Dir BA - OGV2'!S27+'Dir BA - OGV1'!S27+'Dir BA - Car &amp; LGV'!S27)</f>
        <v>*</v>
      </c>
      <c r="T27" s="16" t="str">
        <f>IF(OR('Dir BA - Car &amp; LGV'!T27="*",'Dir BA - OGV1'!T27="*",'Dir BA - OGV2'!T27="*"),"*",'Dir BA - OGV2'!T27+'Dir BA - OGV1'!T27+'Dir BA - Car &amp; LGV'!T27)</f>
        <v>*</v>
      </c>
      <c r="U27" s="16" t="str">
        <f>IF(OR('Dir BA - Car &amp; LGV'!U27="*",'Dir BA - OGV1'!U27="*",'Dir BA - OGV2'!U27="*"),"*",'Dir BA - OGV2'!U27+'Dir BA - OGV1'!U27+'Dir BA - Car &amp; LGV'!U27)</f>
        <v>*</v>
      </c>
      <c r="V27" s="16" t="str">
        <f>IF(OR('Dir BA - Car &amp; LGV'!V27="*",'Dir BA - OGV1'!V27="*",'Dir BA - OGV2'!V27="*"),"*",'Dir BA - OGV2'!V27+'Dir BA - OGV1'!V27+'Dir BA - Car &amp; LGV'!V27)</f>
        <v>*</v>
      </c>
      <c r="W27" s="218">
        <f>IF(OR('Dir BA - Car &amp; LGV'!W27="*",'Dir BA - OGV1'!W27="*",'Dir BA - OGV2'!W27="*"),"*",'Dir BA - OGV2'!W27+'Dir BA - OGV1'!W27+'Dir BA - Car &amp; LGV'!W27)</f>
        <v>18.666666666666668</v>
      </c>
      <c r="X27" s="222">
        <f>IF(OR('Dir BA - Car &amp; LGV'!X27="*",'Dir BA - OGV1'!X27="*",'Dir BA - OGV2'!X27="*"),"*",'Dir BA - OGV2'!X27+'Dir BA - OGV1'!X27+'Dir BA - Car &amp; LGV'!X27)</f>
        <v>17.8</v>
      </c>
      <c r="Y27" s="155">
        <f>IF(OR('Dir BA - Car &amp; LGV'!Y27="*",'Dir BA - OGV1'!Y27="*",'Dir BA - OGV2'!Y27="*"),"*",'Dir BA - OGV2'!Y27+'Dir BA - OGV1'!Y27+'Dir BA - Car &amp; LGV'!Y27)</f>
        <v>17.214285714285715</v>
      </c>
    </row>
    <row r="28" spans="1:25" ht="13.5" thickBot="1" x14ac:dyDescent="0.25">
      <c r="A28" s="296">
        <v>0.79166666666666696</v>
      </c>
      <c r="B28" s="289" t="str">
        <f>IF(OR('Dir BA - Car &amp; LGV'!B28="*",'Dir BA - OGV1'!B28="*",'Dir BA - OGV2'!B28="*"),"*",'Dir BA - OGV2'!B28+'Dir BA - OGV1'!B28+'Dir BA - Car &amp; LGV'!B28)</f>
        <v>*</v>
      </c>
      <c r="C28" s="199" t="str">
        <f>IF(OR('Dir BA - Car &amp; LGV'!C28="*",'Dir BA - OGV1'!C28="*",'Dir BA - OGV2'!C28="*"),"*",'Dir BA - OGV2'!C28+'Dir BA - OGV1'!C28+'Dir BA - Car &amp; LGV'!C28)</f>
        <v>*</v>
      </c>
      <c r="D28" s="199" t="str">
        <f>IF(OR('Dir BA - Car &amp; LGV'!D28="*",'Dir BA - OGV1'!D28="*",'Dir BA - OGV2'!D28="*"),"*",'Dir BA - OGV2'!D28+'Dir BA - OGV1'!D28+'Dir BA - Car &amp; LGV'!D28)</f>
        <v>*</v>
      </c>
      <c r="E28" s="199">
        <f>IF(OR('Dir BA - Car &amp; LGV'!E28="*",'Dir BA - OGV1'!E28="*",'Dir BA - OGV2'!E28="*"),"*",'Dir BA - OGV2'!E28+'Dir BA - OGV1'!E28+'Dir BA - Car &amp; LGV'!E28)</f>
        <v>20</v>
      </c>
      <c r="F28" s="199">
        <f>IF(OR('Dir BA - Car &amp; LGV'!F28="*",'Dir BA - OGV1'!F28="*",'Dir BA - OGV2'!F28="*"),"*",'Dir BA - OGV2'!F28+'Dir BA - OGV1'!F28+'Dir BA - Car &amp; LGV'!F28)</f>
        <v>24</v>
      </c>
      <c r="G28" s="199">
        <f>IF(OR('Dir BA - Car &amp; LGV'!G28="*",'Dir BA - OGV1'!G28="*",'Dir BA - OGV2'!G28="*"),"*",'Dir BA - OGV2'!G28+'Dir BA - OGV1'!G28+'Dir BA - Car &amp; LGV'!G28)</f>
        <v>6</v>
      </c>
      <c r="H28" s="199">
        <f>IF(OR('Dir BA - Car &amp; LGV'!H28="*",'Dir BA - OGV1'!H28="*",'Dir BA - OGV2'!H28="*"),"*",'Dir BA - OGV2'!H28+'Dir BA - OGV1'!H28+'Dir BA - Car &amp; LGV'!H28)</f>
        <v>9</v>
      </c>
      <c r="I28" s="199">
        <f>IF(OR('Dir BA - Car &amp; LGV'!I28="*",'Dir BA - OGV1'!I28="*",'Dir BA - OGV2'!I28="*"),"*",'Dir BA - OGV2'!I28+'Dir BA - OGV1'!I28+'Dir BA - Car &amp; LGV'!I28)</f>
        <v>26</v>
      </c>
      <c r="J28" s="199">
        <f>IF(OR('Dir BA - Car &amp; LGV'!J28="*",'Dir BA - OGV1'!J28="*",'Dir BA - OGV2'!J28="*"),"*",'Dir BA - OGV2'!J28+'Dir BA - OGV1'!J28+'Dir BA - Car &amp; LGV'!J28)</f>
        <v>17</v>
      </c>
      <c r="K28" s="199">
        <f>IF(OR('Dir BA - Car &amp; LGV'!K28="*",'Dir BA - OGV1'!K28="*",'Dir BA - OGV2'!K28="*"),"*",'Dir BA - OGV2'!K28+'Dir BA - OGV1'!K28+'Dir BA - Car &amp; LGV'!K28)</f>
        <v>21</v>
      </c>
      <c r="L28" s="199">
        <f>IF(OR('Dir BA - Car &amp; LGV'!L28="*",'Dir BA - OGV1'!L28="*",'Dir BA - OGV2'!L28="*"),"*",'Dir BA - OGV2'!L28+'Dir BA - OGV1'!L28+'Dir BA - Car &amp; LGV'!L28)</f>
        <v>24</v>
      </c>
      <c r="M28" s="199">
        <f>IF(OR('Dir BA - Car &amp; LGV'!M28="*",'Dir BA - OGV1'!M28="*",'Dir BA - OGV2'!M28="*"),"*",'Dir BA - OGV2'!M28+'Dir BA - OGV1'!M28+'Dir BA - Car &amp; LGV'!M28)</f>
        <v>10</v>
      </c>
      <c r="N28" s="199">
        <f>IF(OR('Dir BA - Car &amp; LGV'!N28="*",'Dir BA - OGV1'!N28="*",'Dir BA - OGV2'!N28="*"),"*",'Dir BA - OGV2'!N28+'Dir BA - OGV1'!N28+'Dir BA - Car &amp; LGV'!N28)</f>
        <v>13</v>
      </c>
      <c r="O28" s="199">
        <f>IF(OR('Dir BA - Car &amp; LGV'!O28="*",'Dir BA - OGV1'!O28="*",'Dir BA - OGV2'!O28="*"),"*",'Dir BA - OGV2'!O28+'Dir BA - OGV1'!O28+'Dir BA - Car &amp; LGV'!O28)</f>
        <v>14</v>
      </c>
      <c r="P28" s="199">
        <f>IF(OR('Dir BA - Car &amp; LGV'!P28="*",'Dir BA - OGV1'!P28="*",'Dir BA - OGV2'!P28="*"),"*",'Dir BA - OGV2'!P28+'Dir BA - OGV1'!P28+'Dir BA - Car &amp; LGV'!P28)</f>
        <v>17</v>
      </c>
      <c r="Q28" s="199">
        <f>IF(OR('Dir BA - Car &amp; LGV'!Q28="*",'Dir BA - OGV1'!Q28="*",'Dir BA - OGV2'!Q28="*"),"*",'Dir BA - OGV2'!Q28+'Dir BA - OGV1'!Q28+'Dir BA - Car &amp; LGV'!Q28)</f>
        <v>17</v>
      </c>
      <c r="R28" s="199">
        <f>IF(OR('Dir BA - Car &amp; LGV'!R28="*",'Dir BA - OGV1'!R28="*",'Dir BA - OGV2'!R28="*"),"*",'Dir BA - OGV2'!R28+'Dir BA - OGV1'!R28+'Dir BA - Car &amp; LGV'!R28)</f>
        <v>18</v>
      </c>
      <c r="S28" s="199" t="str">
        <f>IF(OR('Dir BA - Car &amp; LGV'!S28="*",'Dir BA - OGV1'!S28="*",'Dir BA - OGV2'!S28="*"),"*",'Dir BA - OGV2'!S28+'Dir BA - OGV1'!S28+'Dir BA - Car &amp; LGV'!S28)</f>
        <v>*</v>
      </c>
      <c r="T28" s="199" t="str">
        <f>IF(OR('Dir BA - Car &amp; LGV'!T28="*",'Dir BA - OGV1'!T28="*",'Dir BA - OGV2'!T28="*"),"*",'Dir BA - OGV2'!T28+'Dir BA - OGV1'!T28+'Dir BA - Car &amp; LGV'!T28)</f>
        <v>*</v>
      </c>
      <c r="U28" s="199" t="str">
        <f>IF(OR('Dir BA - Car &amp; LGV'!U28="*",'Dir BA - OGV1'!U28="*",'Dir BA - OGV2'!U28="*"),"*",'Dir BA - OGV2'!U28+'Dir BA - OGV1'!U28+'Dir BA - Car &amp; LGV'!U28)</f>
        <v>*</v>
      </c>
      <c r="V28" s="199" t="str">
        <f>IF(OR('Dir BA - Car &amp; LGV'!V28="*",'Dir BA - OGV1'!V28="*",'Dir BA - OGV2'!V28="*"),"*",'Dir BA - OGV2'!V28+'Dir BA - OGV1'!V28+'Dir BA - Car &amp; LGV'!V28)</f>
        <v>*</v>
      </c>
      <c r="W28" s="220">
        <f>IF(OR('Dir BA - Car &amp; LGV'!W28="*",'Dir BA - OGV1'!W28="*",'Dir BA - OGV2'!W28="*"),"*",'Dir BA - OGV2'!W28+'Dir BA - OGV1'!W28+'Dir BA - Car &amp; LGV'!W28)</f>
        <v>19.5</v>
      </c>
      <c r="X28" s="224">
        <f>IF(OR('Dir BA - Car &amp; LGV'!X28="*",'Dir BA - OGV1'!X28="*",'Dir BA - OGV2'!X28="*"),"*",'Dir BA - OGV2'!X28+'Dir BA - OGV1'!X28+'Dir BA - Car &amp; LGV'!X28)</f>
        <v>19.400000000000002</v>
      </c>
      <c r="Y28" s="216">
        <f>IF(OR('Dir BA - Car &amp; LGV'!Y28="*",'Dir BA - OGV1'!Y28="*",'Dir BA - OGV2'!Y28="*"),"*",'Dir BA - OGV2'!Y28+'Dir BA - OGV1'!Y28+'Dir BA - Car &amp; LGV'!Y28)</f>
        <v>16.857142857142858</v>
      </c>
    </row>
    <row r="29" spans="1:25" x14ac:dyDescent="0.2">
      <c r="A29" s="297">
        <v>0.83333333333333404</v>
      </c>
      <c r="B29" s="290" t="str">
        <f>IF(OR('Dir BA - Car &amp; LGV'!B29="*",'Dir BA - OGV1'!B29="*",'Dir BA - OGV2'!B29="*"),"*",'Dir BA - OGV2'!B29+'Dir BA - OGV1'!B29+'Dir BA - Car &amp; LGV'!B29)</f>
        <v>*</v>
      </c>
      <c r="C29" s="146" t="str">
        <f>IF(OR('Dir BA - Car &amp; LGV'!C29="*",'Dir BA - OGV1'!C29="*",'Dir BA - OGV2'!C29="*"),"*",'Dir BA - OGV2'!C29+'Dir BA - OGV1'!C29+'Dir BA - Car &amp; LGV'!C29)</f>
        <v>*</v>
      </c>
      <c r="D29" s="146" t="str">
        <f>IF(OR('Dir BA - Car &amp; LGV'!D29="*",'Dir BA - OGV1'!D29="*",'Dir BA - OGV2'!D29="*"),"*",'Dir BA - OGV2'!D29+'Dir BA - OGV1'!D29+'Dir BA - Car &amp; LGV'!D29)</f>
        <v>*</v>
      </c>
      <c r="E29" s="146">
        <f>IF(OR('Dir BA - Car &amp; LGV'!E29="*",'Dir BA - OGV1'!E29="*",'Dir BA - OGV2'!E29="*"),"*",'Dir BA - OGV2'!E29+'Dir BA - OGV1'!E29+'Dir BA - Car &amp; LGV'!E29)</f>
        <v>15</v>
      </c>
      <c r="F29" s="146">
        <f>IF(OR('Dir BA - Car &amp; LGV'!F29="*",'Dir BA - OGV1'!F29="*",'Dir BA - OGV2'!F29="*"),"*",'Dir BA - OGV2'!F29+'Dir BA - OGV1'!F29+'Dir BA - Car &amp; LGV'!F29)</f>
        <v>16</v>
      </c>
      <c r="G29" s="146">
        <f>IF(OR('Dir BA - Car &amp; LGV'!G29="*",'Dir BA - OGV1'!G29="*",'Dir BA - OGV2'!G29="*"),"*",'Dir BA - OGV2'!G29+'Dir BA - OGV1'!G29+'Dir BA - Car &amp; LGV'!G29)</f>
        <v>17</v>
      </c>
      <c r="H29" s="146">
        <f>IF(OR('Dir BA - Car &amp; LGV'!H29="*",'Dir BA - OGV1'!H29="*",'Dir BA - OGV2'!H29="*"),"*",'Dir BA - OGV2'!H29+'Dir BA - OGV1'!H29+'Dir BA - Car &amp; LGV'!H29)</f>
        <v>7</v>
      </c>
      <c r="I29" s="146">
        <f>IF(OR('Dir BA - Car &amp; LGV'!I29="*",'Dir BA - OGV1'!I29="*",'Dir BA - OGV2'!I29="*"),"*",'Dir BA - OGV2'!I29+'Dir BA - OGV1'!I29+'Dir BA - Car &amp; LGV'!I29)</f>
        <v>9</v>
      </c>
      <c r="J29" s="146">
        <f>IF(OR('Dir BA - Car &amp; LGV'!J29="*",'Dir BA - OGV1'!J29="*",'Dir BA - OGV2'!J29="*"),"*",'Dir BA - OGV2'!J29+'Dir BA - OGV1'!J29+'Dir BA - Car &amp; LGV'!J29)</f>
        <v>8</v>
      </c>
      <c r="K29" s="146">
        <f>IF(OR('Dir BA - Car &amp; LGV'!K29="*",'Dir BA - OGV1'!K29="*",'Dir BA - OGV2'!K29="*"),"*",'Dir BA - OGV2'!K29+'Dir BA - OGV1'!K29+'Dir BA - Car &amp; LGV'!K29)</f>
        <v>16</v>
      </c>
      <c r="L29" s="146">
        <f>IF(OR('Dir BA - Car &amp; LGV'!L29="*",'Dir BA - OGV1'!L29="*",'Dir BA - OGV2'!L29="*"),"*",'Dir BA - OGV2'!L29+'Dir BA - OGV1'!L29+'Dir BA - Car &amp; LGV'!L29)</f>
        <v>12</v>
      </c>
      <c r="M29" s="146">
        <f>IF(OR('Dir BA - Car &amp; LGV'!M29="*",'Dir BA - OGV1'!M29="*",'Dir BA - OGV2'!M29="*"),"*",'Dir BA - OGV2'!M29+'Dir BA - OGV1'!M29+'Dir BA - Car &amp; LGV'!M29)</f>
        <v>9</v>
      </c>
      <c r="N29" s="146">
        <f>IF(OR('Dir BA - Car &amp; LGV'!N29="*",'Dir BA - OGV1'!N29="*",'Dir BA - OGV2'!N29="*"),"*",'Dir BA - OGV2'!N29+'Dir BA - OGV1'!N29+'Dir BA - Car &amp; LGV'!N29)</f>
        <v>10</v>
      </c>
      <c r="O29" s="146">
        <f>IF(OR('Dir BA - Car &amp; LGV'!O29="*",'Dir BA - OGV1'!O29="*",'Dir BA - OGV2'!O29="*"),"*",'Dir BA - OGV2'!O29+'Dir BA - OGV1'!O29+'Dir BA - Car &amp; LGV'!O29)</f>
        <v>18</v>
      </c>
      <c r="P29" s="146">
        <f>IF(OR('Dir BA - Car &amp; LGV'!P29="*",'Dir BA - OGV1'!P29="*",'Dir BA - OGV2'!P29="*"),"*",'Dir BA - OGV2'!P29+'Dir BA - OGV1'!P29+'Dir BA - Car &amp; LGV'!P29)</f>
        <v>19</v>
      </c>
      <c r="Q29" s="146">
        <f>IF(OR('Dir BA - Car &amp; LGV'!Q29="*",'Dir BA - OGV1'!Q29="*",'Dir BA - OGV2'!Q29="*"),"*",'Dir BA - OGV2'!Q29+'Dir BA - OGV1'!Q29+'Dir BA - Car &amp; LGV'!Q29)</f>
        <v>9</v>
      </c>
      <c r="R29" s="146">
        <f>IF(OR('Dir BA - Car &amp; LGV'!R29="*",'Dir BA - OGV1'!R29="*",'Dir BA - OGV2'!R29="*"),"*",'Dir BA - OGV2'!R29+'Dir BA - OGV1'!R29+'Dir BA - Car &amp; LGV'!R29)</f>
        <v>15</v>
      </c>
      <c r="S29" s="146" t="str">
        <f>IF(OR('Dir BA - Car &amp; LGV'!S29="*",'Dir BA - OGV1'!S29="*",'Dir BA - OGV2'!S29="*"),"*",'Dir BA - OGV2'!S29+'Dir BA - OGV1'!S29+'Dir BA - Car &amp; LGV'!S29)</f>
        <v>*</v>
      </c>
      <c r="T29" s="146" t="str">
        <f>IF(OR('Dir BA - Car &amp; LGV'!T29="*",'Dir BA - OGV1'!T29="*",'Dir BA - OGV2'!T29="*"),"*",'Dir BA - OGV2'!T29+'Dir BA - OGV1'!T29+'Dir BA - Car &amp; LGV'!T29)</f>
        <v>*</v>
      </c>
      <c r="U29" s="146" t="str">
        <f>IF(OR('Dir BA - Car &amp; LGV'!U29="*",'Dir BA - OGV1'!U29="*",'Dir BA - OGV2'!U29="*"),"*",'Dir BA - OGV2'!U29+'Dir BA - OGV1'!U29+'Dir BA - Car &amp; LGV'!U29)</f>
        <v>*</v>
      </c>
      <c r="V29" s="146" t="str">
        <f>IF(OR('Dir BA - Car &amp; LGV'!V29="*",'Dir BA - OGV1'!V29="*",'Dir BA - OGV2'!V29="*"),"*",'Dir BA - OGV2'!V29+'Dir BA - OGV1'!V29+'Dir BA - Car &amp; LGV'!V29)</f>
        <v>*</v>
      </c>
      <c r="W29" s="196">
        <f>IF(OR('Dir BA - Car &amp; LGV'!W29="*",'Dir BA - OGV1'!W29="*",'Dir BA - OGV2'!W29="*"),"*",'Dir BA - OGV2'!W29+'Dir BA - OGV1'!W29+'Dir BA - Car &amp; LGV'!W29)</f>
        <v>12.5</v>
      </c>
      <c r="X29" s="148">
        <f>IF(OR('Dir BA - Car &amp; LGV'!X29="*",'Dir BA - OGV1'!X29="*",'Dir BA - OGV2'!X29="*"),"*",'Dir BA - OGV2'!X29+'Dir BA - OGV1'!X29+'Dir BA - Car &amp; LGV'!X29)</f>
        <v>12.799999999999999</v>
      </c>
      <c r="Y29" s="197">
        <f>IF(OR('Dir BA - Car &amp; LGV'!Y29="*",'Dir BA - OGV1'!Y29="*",'Dir BA - OGV2'!Y29="*"),"*",'Dir BA - OGV2'!Y29+'Dir BA - OGV1'!Y29+'Dir BA - Car &amp; LGV'!Y29)</f>
        <v>12.857142857142858</v>
      </c>
    </row>
    <row r="30" spans="1:25" x14ac:dyDescent="0.2">
      <c r="A30" s="282">
        <v>0.875</v>
      </c>
      <c r="B30" s="274" t="str">
        <f>IF(OR('Dir BA - Car &amp; LGV'!B30="*",'Dir BA - OGV1'!B30="*",'Dir BA - OGV2'!B30="*"),"*",'Dir BA - OGV2'!B30+'Dir BA - OGV1'!B30+'Dir BA - Car &amp; LGV'!B30)</f>
        <v>*</v>
      </c>
      <c r="C30" s="16" t="str">
        <f>IF(OR('Dir BA - Car &amp; LGV'!C30="*",'Dir BA - OGV1'!C30="*",'Dir BA - OGV2'!C30="*"),"*",'Dir BA - OGV2'!C30+'Dir BA - OGV1'!C30+'Dir BA - Car &amp; LGV'!C30)</f>
        <v>*</v>
      </c>
      <c r="D30" s="16" t="str">
        <f>IF(OR('Dir BA - Car &amp; LGV'!D30="*",'Dir BA - OGV1'!D30="*",'Dir BA - OGV2'!D30="*"),"*",'Dir BA - OGV2'!D30+'Dir BA - OGV1'!D30+'Dir BA - Car &amp; LGV'!D30)</f>
        <v>*</v>
      </c>
      <c r="E30" s="16">
        <f>IF(OR('Dir BA - Car &amp; LGV'!E30="*",'Dir BA - OGV1'!E30="*",'Dir BA - OGV2'!E30="*"),"*",'Dir BA - OGV2'!E30+'Dir BA - OGV1'!E30+'Dir BA - Car &amp; LGV'!E30)</f>
        <v>13</v>
      </c>
      <c r="F30" s="16">
        <f>IF(OR('Dir BA - Car &amp; LGV'!F30="*",'Dir BA - OGV1'!F30="*",'Dir BA - OGV2'!F30="*"),"*",'Dir BA - OGV2'!F30+'Dir BA - OGV1'!F30+'Dir BA - Car &amp; LGV'!F30)</f>
        <v>16</v>
      </c>
      <c r="G30" s="16">
        <f>IF(OR('Dir BA - Car &amp; LGV'!G30="*",'Dir BA - OGV1'!G30="*",'Dir BA - OGV2'!G30="*"),"*",'Dir BA - OGV2'!G30+'Dir BA - OGV1'!G30+'Dir BA - Car &amp; LGV'!G30)</f>
        <v>13</v>
      </c>
      <c r="H30" s="16">
        <f>IF(OR('Dir BA - Car &amp; LGV'!H30="*",'Dir BA - OGV1'!H30="*",'Dir BA - OGV2'!H30="*"),"*",'Dir BA - OGV2'!H30+'Dir BA - OGV1'!H30+'Dir BA - Car &amp; LGV'!H30)</f>
        <v>13</v>
      </c>
      <c r="I30" s="16">
        <f>IF(OR('Dir BA - Car &amp; LGV'!I30="*",'Dir BA - OGV1'!I30="*",'Dir BA - OGV2'!I30="*"),"*",'Dir BA - OGV2'!I30+'Dir BA - OGV1'!I30+'Dir BA - Car &amp; LGV'!I30)</f>
        <v>11</v>
      </c>
      <c r="J30" s="16">
        <f>IF(OR('Dir BA - Car &amp; LGV'!J30="*",'Dir BA - OGV1'!J30="*",'Dir BA - OGV2'!J30="*"),"*",'Dir BA - OGV2'!J30+'Dir BA - OGV1'!J30+'Dir BA - Car &amp; LGV'!J30)</f>
        <v>18</v>
      </c>
      <c r="K30" s="16">
        <f>IF(OR('Dir BA - Car &amp; LGV'!K30="*",'Dir BA - OGV1'!K30="*",'Dir BA - OGV2'!K30="*"),"*",'Dir BA - OGV2'!K30+'Dir BA - OGV1'!K30+'Dir BA - Car &amp; LGV'!K30)</f>
        <v>10</v>
      </c>
      <c r="L30" s="16">
        <f>IF(OR('Dir BA - Car &amp; LGV'!L30="*",'Dir BA - OGV1'!L30="*",'Dir BA - OGV2'!L30="*"),"*",'Dir BA - OGV2'!L30+'Dir BA - OGV1'!L30+'Dir BA - Car &amp; LGV'!L30)</f>
        <v>12</v>
      </c>
      <c r="M30" s="16">
        <f>IF(OR('Dir BA - Car &amp; LGV'!M30="*",'Dir BA - OGV1'!M30="*",'Dir BA - OGV2'!M30="*"),"*",'Dir BA - OGV2'!M30+'Dir BA - OGV1'!M30+'Dir BA - Car &amp; LGV'!M30)</f>
        <v>7</v>
      </c>
      <c r="N30" s="16">
        <f>IF(OR('Dir BA - Car &amp; LGV'!N30="*",'Dir BA - OGV1'!N30="*",'Dir BA - OGV2'!N30="*"),"*",'Dir BA - OGV2'!N30+'Dir BA - OGV1'!N30+'Dir BA - Car &amp; LGV'!N30)</f>
        <v>12</v>
      </c>
      <c r="O30" s="16">
        <f>IF(OR('Dir BA - Car &amp; LGV'!O30="*",'Dir BA - OGV1'!O30="*",'Dir BA - OGV2'!O30="*"),"*",'Dir BA - OGV2'!O30+'Dir BA - OGV1'!O30+'Dir BA - Car &amp; LGV'!O30)</f>
        <v>7</v>
      </c>
      <c r="P30" s="16">
        <f>IF(OR('Dir BA - Car &amp; LGV'!P30="*",'Dir BA - OGV1'!P30="*",'Dir BA - OGV2'!P30="*"),"*",'Dir BA - OGV2'!P30+'Dir BA - OGV1'!P30+'Dir BA - Car &amp; LGV'!P30)</f>
        <v>10</v>
      </c>
      <c r="Q30" s="16">
        <f>IF(OR('Dir BA - Car &amp; LGV'!Q30="*",'Dir BA - OGV1'!Q30="*",'Dir BA - OGV2'!Q30="*"),"*",'Dir BA - OGV2'!Q30+'Dir BA - OGV1'!Q30+'Dir BA - Car &amp; LGV'!Q30)</f>
        <v>15</v>
      </c>
      <c r="R30" s="16" t="str">
        <f>IF(OR('Dir BA - Car &amp; LGV'!R30="*",'Dir BA - OGV1'!R30="*",'Dir BA - OGV2'!R30="*"),"*",'Dir BA - OGV2'!R30+'Dir BA - OGV1'!R30+'Dir BA - Car &amp; LGV'!R30)</f>
        <v>*</v>
      </c>
      <c r="S30" s="16" t="str">
        <f>IF(OR('Dir BA - Car &amp; LGV'!S30="*",'Dir BA - OGV1'!S30="*",'Dir BA - OGV2'!S30="*"),"*",'Dir BA - OGV2'!S30+'Dir BA - OGV1'!S30+'Dir BA - Car &amp; LGV'!S30)</f>
        <v>*</v>
      </c>
      <c r="T30" s="16" t="str">
        <f>IF(OR('Dir BA - Car &amp; LGV'!T30="*",'Dir BA - OGV1'!T30="*",'Dir BA - OGV2'!T30="*"),"*",'Dir BA - OGV2'!T30+'Dir BA - OGV1'!T30+'Dir BA - Car &amp; LGV'!T30)</f>
        <v>*</v>
      </c>
      <c r="U30" s="16" t="str">
        <f>IF(OR('Dir BA - Car &amp; LGV'!U30="*",'Dir BA - OGV1'!U30="*",'Dir BA - OGV2'!U30="*"),"*",'Dir BA - OGV2'!U30+'Dir BA - OGV1'!U30+'Dir BA - Car &amp; LGV'!U30)</f>
        <v>*</v>
      </c>
      <c r="V30" s="16" t="str">
        <f>IF(OR('Dir BA - Car &amp; LGV'!V30="*",'Dir BA - OGV1'!V30="*",'Dir BA - OGV2'!V30="*"),"*",'Dir BA - OGV2'!V30+'Dir BA - OGV1'!V30+'Dir BA - Car &amp; LGV'!V30)</f>
        <v>*</v>
      </c>
      <c r="W30" s="160">
        <f>IF(OR('Dir BA - Car &amp; LGV'!W30="*",'Dir BA - OGV1'!W30="*",'Dir BA - OGV2'!W30="*"),"*",'Dir BA - OGV2'!W30+'Dir BA - OGV1'!W30+'Dir BA - Car &amp; LGV'!W30)</f>
        <v>13.6</v>
      </c>
      <c r="X30" s="154">
        <f>IF(OR('Dir BA - Car &amp; LGV'!X30="*",'Dir BA - OGV1'!X30="*",'Dir BA - OGV2'!X30="*"),"*",'Dir BA - OGV2'!X30+'Dir BA - OGV1'!X30+'Dir BA - Car &amp; LGV'!X30)</f>
        <v>12.444444444444445</v>
      </c>
      <c r="Y30" s="155">
        <f>IF(OR('Dir BA - Car &amp; LGV'!Y30="*",'Dir BA - OGV1'!Y30="*",'Dir BA - OGV2'!Y30="*"),"*",'Dir BA - OGV2'!Y30+'Dir BA - OGV1'!Y30+'Dir BA - Car &amp; LGV'!Y30)</f>
        <v>12.076923076923077</v>
      </c>
    </row>
    <row r="31" spans="1:25" x14ac:dyDescent="0.2">
      <c r="A31" s="282">
        <v>0.91666666666666696</v>
      </c>
      <c r="B31" s="274" t="str">
        <f>IF(OR('Dir BA - Car &amp; LGV'!B31="*",'Dir BA - OGV1'!B31="*",'Dir BA - OGV2'!B31="*"),"*",'Dir BA - OGV2'!B31+'Dir BA - OGV1'!B31+'Dir BA - Car &amp; LGV'!B31)</f>
        <v>*</v>
      </c>
      <c r="C31" s="16" t="str">
        <f>IF(OR('Dir BA - Car &amp; LGV'!C31="*",'Dir BA - OGV1'!C31="*",'Dir BA - OGV2'!C31="*"),"*",'Dir BA - OGV2'!C31+'Dir BA - OGV1'!C31+'Dir BA - Car &amp; LGV'!C31)</f>
        <v>*</v>
      </c>
      <c r="D31" s="16" t="str">
        <f>IF(OR('Dir BA - Car &amp; LGV'!D31="*",'Dir BA - OGV1'!D31="*",'Dir BA - OGV2'!D31="*"),"*",'Dir BA - OGV2'!D31+'Dir BA - OGV1'!D31+'Dir BA - Car &amp; LGV'!D31)</f>
        <v>*</v>
      </c>
      <c r="E31" s="16">
        <f>IF(OR('Dir BA - Car &amp; LGV'!E31="*",'Dir BA - OGV1'!E31="*",'Dir BA - OGV2'!E31="*"),"*",'Dir BA - OGV2'!E31+'Dir BA - OGV1'!E31+'Dir BA - Car &amp; LGV'!E31)</f>
        <v>16</v>
      </c>
      <c r="F31" s="16">
        <f>IF(OR('Dir BA - Car &amp; LGV'!F31="*",'Dir BA - OGV1'!F31="*",'Dir BA - OGV2'!F31="*"),"*",'Dir BA - OGV2'!F31+'Dir BA - OGV1'!F31+'Dir BA - Car &amp; LGV'!F31)</f>
        <v>17</v>
      </c>
      <c r="G31" s="16">
        <f>IF(OR('Dir BA - Car &amp; LGV'!G31="*",'Dir BA - OGV1'!G31="*",'Dir BA - OGV2'!G31="*"),"*",'Dir BA - OGV2'!G31+'Dir BA - OGV1'!G31+'Dir BA - Car &amp; LGV'!G31)</f>
        <v>19</v>
      </c>
      <c r="H31" s="16">
        <f>IF(OR('Dir BA - Car &amp; LGV'!H31="*",'Dir BA - OGV1'!H31="*",'Dir BA - OGV2'!H31="*"),"*",'Dir BA - OGV2'!H31+'Dir BA - OGV1'!H31+'Dir BA - Car &amp; LGV'!H31)</f>
        <v>8</v>
      </c>
      <c r="I31" s="16">
        <f>IF(OR('Dir BA - Car &amp; LGV'!I31="*",'Dir BA - OGV1'!I31="*",'Dir BA - OGV2'!I31="*"),"*",'Dir BA - OGV2'!I31+'Dir BA - OGV1'!I31+'Dir BA - Car &amp; LGV'!I31)</f>
        <v>9</v>
      </c>
      <c r="J31" s="16">
        <f>IF(OR('Dir BA - Car &amp; LGV'!J31="*",'Dir BA - OGV1'!J31="*",'Dir BA - OGV2'!J31="*"),"*",'Dir BA - OGV2'!J31+'Dir BA - OGV1'!J31+'Dir BA - Car &amp; LGV'!J31)</f>
        <v>15</v>
      </c>
      <c r="K31" s="16">
        <f>IF(OR('Dir BA - Car &amp; LGV'!K31="*",'Dir BA - OGV1'!K31="*",'Dir BA - OGV2'!K31="*"),"*",'Dir BA - OGV2'!K31+'Dir BA - OGV1'!K31+'Dir BA - Car &amp; LGV'!K31)</f>
        <v>11</v>
      </c>
      <c r="L31" s="16">
        <f>IF(OR('Dir BA - Car &amp; LGV'!L31="*",'Dir BA - OGV1'!L31="*",'Dir BA - OGV2'!L31="*"),"*",'Dir BA - OGV2'!L31+'Dir BA - OGV1'!L31+'Dir BA - Car &amp; LGV'!L31)</f>
        <v>12</v>
      </c>
      <c r="M31" s="16">
        <f>IF(OR('Dir BA - Car &amp; LGV'!M31="*",'Dir BA - OGV1'!M31="*",'Dir BA - OGV2'!M31="*"),"*",'Dir BA - OGV2'!M31+'Dir BA - OGV1'!M31+'Dir BA - Car &amp; LGV'!M31)</f>
        <v>14</v>
      </c>
      <c r="N31" s="16">
        <f>IF(OR('Dir BA - Car &amp; LGV'!N31="*",'Dir BA - OGV1'!N31="*",'Dir BA - OGV2'!N31="*"),"*",'Dir BA - OGV2'!N31+'Dir BA - OGV1'!N31+'Dir BA - Car &amp; LGV'!N31)</f>
        <v>13</v>
      </c>
      <c r="O31" s="16">
        <f>IF(OR('Dir BA - Car &amp; LGV'!O31="*",'Dir BA - OGV1'!O31="*",'Dir BA - OGV2'!O31="*"),"*",'Dir BA - OGV2'!O31+'Dir BA - OGV1'!O31+'Dir BA - Car &amp; LGV'!O31)</f>
        <v>8</v>
      </c>
      <c r="P31" s="16">
        <f>IF(OR('Dir BA - Car &amp; LGV'!P31="*",'Dir BA - OGV1'!P31="*",'Dir BA - OGV2'!P31="*"),"*",'Dir BA - OGV2'!P31+'Dir BA - OGV1'!P31+'Dir BA - Car &amp; LGV'!P31)</f>
        <v>10</v>
      </c>
      <c r="Q31" s="16">
        <f>IF(OR('Dir BA - Car &amp; LGV'!Q31="*",'Dir BA - OGV1'!Q31="*",'Dir BA - OGV2'!Q31="*"),"*",'Dir BA - OGV2'!Q31+'Dir BA - OGV1'!Q31+'Dir BA - Car &amp; LGV'!Q31)</f>
        <v>13</v>
      </c>
      <c r="R31" s="16" t="str">
        <f>IF(OR('Dir BA - Car &amp; LGV'!R31="*",'Dir BA - OGV1'!R31="*",'Dir BA - OGV2'!R31="*"),"*",'Dir BA - OGV2'!R31+'Dir BA - OGV1'!R31+'Dir BA - Car &amp; LGV'!R31)</f>
        <v>*</v>
      </c>
      <c r="S31" s="16" t="str">
        <f>IF(OR('Dir BA - Car &amp; LGV'!S31="*",'Dir BA - OGV1'!S31="*",'Dir BA - OGV2'!S31="*"),"*",'Dir BA - OGV2'!S31+'Dir BA - OGV1'!S31+'Dir BA - Car &amp; LGV'!S31)</f>
        <v>*</v>
      </c>
      <c r="T31" s="16" t="str">
        <f>IF(OR('Dir BA - Car &amp; LGV'!T31="*",'Dir BA - OGV1'!T31="*",'Dir BA - OGV2'!T31="*"),"*",'Dir BA - OGV2'!T31+'Dir BA - OGV1'!T31+'Dir BA - Car &amp; LGV'!T31)</f>
        <v>*</v>
      </c>
      <c r="U31" s="16" t="str">
        <f>IF(OR('Dir BA - Car &amp; LGV'!U31="*",'Dir BA - OGV1'!U31="*",'Dir BA - OGV2'!U31="*"),"*",'Dir BA - OGV2'!U31+'Dir BA - OGV1'!U31+'Dir BA - Car &amp; LGV'!U31)</f>
        <v>*</v>
      </c>
      <c r="V31" s="16" t="str">
        <f>IF(OR('Dir BA - Car &amp; LGV'!V31="*",'Dir BA - OGV1'!V31="*",'Dir BA - OGV2'!V31="*"),"*",'Dir BA - OGV2'!V31+'Dir BA - OGV1'!V31+'Dir BA - Car &amp; LGV'!V31)</f>
        <v>*</v>
      </c>
      <c r="W31" s="160">
        <f>IF(OR('Dir BA - Car &amp; LGV'!W31="*",'Dir BA - OGV1'!W31="*",'Dir BA - OGV2'!W31="*"),"*",'Dir BA - OGV2'!W31+'Dir BA - OGV1'!W31+'Dir BA - Car &amp; LGV'!W31)</f>
        <v>13.4</v>
      </c>
      <c r="X31" s="154">
        <f>IF(OR('Dir BA - Car &amp; LGV'!X31="*",'Dir BA - OGV1'!X31="*",'Dir BA - OGV2'!X31="*"),"*",'Dir BA - OGV2'!X31+'Dir BA - OGV1'!X31+'Dir BA - Car &amp; LGV'!X31)</f>
        <v>13</v>
      </c>
      <c r="Y31" s="155">
        <f>IF(OR('Dir BA - Car &amp; LGV'!Y31="*",'Dir BA - OGV1'!Y31="*",'Dir BA - OGV2'!Y31="*"),"*",'Dir BA - OGV2'!Y31+'Dir BA - OGV1'!Y31+'Dir BA - Car &amp; LGV'!Y31)</f>
        <v>12.692307692307692</v>
      </c>
    </row>
    <row r="32" spans="1:25" x14ac:dyDescent="0.2">
      <c r="A32" s="282">
        <v>0.95833333333333404</v>
      </c>
      <c r="B32" s="274" t="str">
        <f>IF(OR('Dir BA - Car &amp; LGV'!B32="*",'Dir BA - OGV1'!B32="*",'Dir BA - OGV2'!B32="*"),"*",'Dir BA - OGV2'!B32+'Dir BA - OGV1'!B32+'Dir BA - Car &amp; LGV'!B32)</f>
        <v>*</v>
      </c>
      <c r="C32" s="16" t="str">
        <f>IF(OR('Dir BA - Car &amp; LGV'!C32="*",'Dir BA - OGV1'!C32="*",'Dir BA - OGV2'!C32="*"),"*",'Dir BA - OGV2'!C32+'Dir BA - OGV1'!C32+'Dir BA - Car &amp; LGV'!C32)</f>
        <v>*</v>
      </c>
      <c r="D32" s="16" t="str">
        <f>IF(OR('Dir BA - Car &amp; LGV'!D32="*",'Dir BA - OGV1'!D32="*",'Dir BA - OGV2'!D32="*"),"*",'Dir BA - OGV2'!D32+'Dir BA - OGV1'!D32+'Dir BA - Car &amp; LGV'!D32)</f>
        <v>*</v>
      </c>
      <c r="E32" s="16">
        <f>IF(OR('Dir BA - Car &amp; LGV'!E32="*",'Dir BA - OGV1'!E32="*",'Dir BA - OGV2'!E32="*"),"*",'Dir BA - OGV2'!E32+'Dir BA - OGV1'!E32+'Dir BA - Car &amp; LGV'!E32)</f>
        <v>6</v>
      </c>
      <c r="F32" s="16">
        <f>IF(OR('Dir BA - Car &amp; LGV'!F32="*",'Dir BA - OGV1'!F32="*",'Dir BA - OGV2'!F32="*"),"*",'Dir BA - OGV2'!F32+'Dir BA - OGV1'!F32+'Dir BA - Car &amp; LGV'!F32)</f>
        <v>11</v>
      </c>
      <c r="G32" s="16">
        <f>IF(OR('Dir BA - Car &amp; LGV'!G32="*",'Dir BA - OGV1'!G32="*",'Dir BA - OGV2'!G32="*"),"*",'Dir BA - OGV2'!G32+'Dir BA - OGV1'!G32+'Dir BA - Car &amp; LGV'!G32)</f>
        <v>12</v>
      </c>
      <c r="H32" s="16">
        <f>IF(OR('Dir BA - Car &amp; LGV'!H32="*",'Dir BA - OGV1'!H32="*",'Dir BA - OGV2'!H32="*"),"*",'Dir BA - OGV2'!H32+'Dir BA - OGV1'!H32+'Dir BA - Car &amp; LGV'!H32)</f>
        <v>5</v>
      </c>
      <c r="I32" s="16">
        <f>IF(OR('Dir BA - Car &amp; LGV'!I32="*",'Dir BA - OGV1'!I32="*",'Dir BA - OGV2'!I32="*"),"*",'Dir BA - OGV2'!I32+'Dir BA - OGV1'!I32+'Dir BA - Car &amp; LGV'!I32)</f>
        <v>8</v>
      </c>
      <c r="J32" s="16">
        <f>IF(OR('Dir BA - Car &amp; LGV'!J32="*",'Dir BA - OGV1'!J32="*",'Dir BA - OGV2'!J32="*"),"*",'Dir BA - OGV2'!J32+'Dir BA - OGV1'!J32+'Dir BA - Car &amp; LGV'!J32)</f>
        <v>10</v>
      </c>
      <c r="K32" s="16">
        <f>IF(OR('Dir BA - Car &amp; LGV'!K32="*",'Dir BA - OGV1'!K32="*",'Dir BA - OGV2'!K32="*"),"*",'Dir BA - OGV2'!K32+'Dir BA - OGV1'!K32+'Dir BA - Car &amp; LGV'!K32)</f>
        <v>8</v>
      </c>
      <c r="L32" s="16">
        <f>IF(OR('Dir BA - Car &amp; LGV'!L32="*",'Dir BA - OGV1'!L32="*",'Dir BA - OGV2'!L32="*"),"*",'Dir BA - OGV2'!L32+'Dir BA - OGV1'!L32+'Dir BA - Car &amp; LGV'!L32)</f>
        <v>15</v>
      </c>
      <c r="M32" s="16">
        <f>IF(OR('Dir BA - Car &amp; LGV'!M32="*",'Dir BA - OGV1'!M32="*",'Dir BA - OGV2'!M32="*"),"*",'Dir BA - OGV2'!M32+'Dir BA - OGV1'!M32+'Dir BA - Car &amp; LGV'!M32)</f>
        <v>16</v>
      </c>
      <c r="N32" s="16">
        <f>IF(OR('Dir BA - Car &amp; LGV'!N32="*",'Dir BA - OGV1'!N32="*",'Dir BA - OGV2'!N32="*"),"*",'Dir BA - OGV2'!N32+'Dir BA - OGV1'!N32+'Dir BA - Car &amp; LGV'!N32)</f>
        <v>8</v>
      </c>
      <c r="O32" s="16">
        <f>IF(OR('Dir BA - Car &amp; LGV'!O32="*",'Dir BA - OGV1'!O32="*",'Dir BA - OGV2'!O32="*"),"*",'Dir BA - OGV2'!O32+'Dir BA - OGV1'!O32+'Dir BA - Car &amp; LGV'!O32)</f>
        <v>7</v>
      </c>
      <c r="P32" s="16">
        <f>IF(OR('Dir BA - Car &amp; LGV'!P32="*",'Dir BA - OGV1'!P32="*",'Dir BA - OGV2'!P32="*"),"*",'Dir BA - OGV2'!P32+'Dir BA - OGV1'!P32+'Dir BA - Car &amp; LGV'!P32)</f>
        <v>9</v>
      </c>
      <c r="Q32" s="16">
        <f>IF(OR('Dir BA - Car &amp; LGV'!Q32="*",'Dir BA - OGV1'!Q32="*",'Dir BA - OGV2'!Q32="*"),"*",'Dir BA - OGV2'!Q32+'Dir BA - OGV1'!Q32+'Dir BA - Car &amp; LGV'!Q32)</f>
        <v>8</v>
      </c>
      <c r="R32" s="16" t="str">
        <f>IF(OR('Dir BA - Car &amp; LGV'!R32="*",'Dir BA - OGV1'!R32="*",'Dir BA - OGV2'!R32="*"),"*",'Dir BA - OGV2'!R32+'Dir BA - OGV1'!R32+'Dir BA - Car &amp; LGV'!R32)</f>
        <v>*</v>
      </c>
      <c r="S32" s="16" t="str">
        <f>IF(OR('Dir BA - Car &amp; LGV'!S32="*",'Dir BA - OGV1'!S32="*",'Dir BA - OGV2'!S32="*"),"*",'Dir BA - OGV2'!S32+'Dir BA - OGV1'!S32+'Dir BA - Car &amp; LGV'!S32)</f>
        <v>*</v>
      </c>
      <c r="T32" s="16" t="str">
        <f>IF(OR('Dir BA - Car &amp; LGV'!T32="*",'Dir BA - OGV1'!T32="*",'Dir BA - OGV2'!T32="*"),"*",'Dir BA - OGV2'!T32+'Dir BA - OGV1'!T32+'Dir BA - Car &amp; LGV'!T32)</f>
        <v>*</v>
      </c>
      <c r="U32" s="16" t="str">
        <f>IF(OR('Dir BA - Car &amp; LGV'!U32="*",'Dir BA - OGV1'!U32="*",'Dir BA - OGV2'!U32="*"),"*",'Dir BA - OGV2'!U32+'Dir BA - OGV1'!U32+'Dir BA - Car &amp; LGV'!U32)</f>
        <v>*</v>
      </c>
      <c r="V32" s="16" t="str">
        <f>IF(OR('Dir BA - Car &amp; LGV'!V32="*",'Dir BA - OGV1'!V32="*",'Dir BA - OGV2'!V32="*"),"*",'Dir BA - OGV2'!V32+'Dir BA - OGV1'!V32+'Dir BA - Car &amp; LGV'!V32)</f>
        <v>*</v>
      </c>
      <c r="W32" s="160">
        <f>IF(OR('Dir BA - Car &amp; LGV'!W32="*",'Dir BA - OGV1'!W32="*",'Dir BA - OGV2'!W32="*"),"*",'Dir BA - OGV2'!W32+'Dir BA - OGV1'!W32+'Dir BA - Car &amp; LGV'!W32)</f>
        <v>9.4</v>
      </c>
      <c r="X32" s="154">
        <f>IF(OR('Dir BA - Car &amp; LGV'!X32="*",'Dir BA - OGV1'!X32="*",'Dir BA - OGV2'!X32="*"),"*",'Dir BA - OGV2'!X32+'Dir BA - OGV1'!X32+'Dir BA - Car &amp; LGV'!X32)</f>
        <v>10.111111111111111</v>
      </c>
      <c r="Y32" s="155">
        <f>IF(OR('Dir BA - Car &amp; LGV'!Y32="*",'Dir BA - OGV1'!Y32="*",'Dir BA - OGV2'!Y32="*"),"*",'Dir BA - OGV2'!Y32+'Dir BA - OGV1'!Y32+'Dir BA - Car &amp; LGV'!Y32)</f>
        <v>9.4615384615384617</v>
      </c>
    </row>
    <row r="33" spans="1:27" ht="13.5" thickBot="1" x14ac:dyDescent="0.25">
      <c r="A33" s="283">
        <v>1</v>
      </c>
      <c r="B33" s="275" t="str">
        <f>IF(OR('Dir BA - Car &amp; LGV'!B33="*",'Dir BA - OGV1'!B33="*",'Dir BA - OGV2'!B33="*"),"*",'Dir BA - OGV2'!B33+'Dir BA - OGV1'!B33+'Dir BA - Car &amp; LGV'!B33)</f>
        <v>*</v>
      </c>
      <c r="C33" s="17" t="str">
        <f>IF(OR('Dir BA - Car &amp; LGV'!C33="*",'Dir BA - OGV1'!C33="*",'Dir BA - OGV2'!C33="*"),"*",'Dir BA - OGV2'!C33+'Dir BA - OGV1'!C33+'Dir BA - Car &amp; LGV'!C33)</f>
        <v>*</v>
      </c>
      <c r="D33" s="17" t="str">
        <f>IF(OR('Dir BA - Car &amp; LGV'!D33="*",'Dir BA - OGV1'!D33="*",'Dir BA - OGV2'!D33="*"),"*",'Dir BA - OGV2'!D33+'Dir BA - OGV1'!D33+'Dir BA - Car &amp; LGV'!D33)</f>
        <v>*</v>
      </c>
      <c r="E33" s="17">
        <f>IF(OR('Dir BA - Car &amp; LGV'!E33="*",'Dir BA - OGV1'!E33="*",'Dir BA - OGV2'!E33="*"),"*",'Dir BA - OGV2'!E33+'Dir BA - OGV1'!E33+'Dir BA - Car &amp; LGV'!E33)</f>
        <v>7</v>
      </c>
      <c r="F33" s="17">
        <f>IF(OR('Dir BA - Car &amp; LGV'!F33="*",'Dir BA - OGV1'!F33="*",'Dir BA - OGV2'!F33="*"),"*",'Dir BA - OGV2'!F33+'Dir BA - OGV1'!F33+'Dir BA - Car &amp; LGV'!F33)</f>
        <v>4</v>
      </c>
      <c r="G33" s="17">
        <f>IF(OR('Dir BA - Car &amp; LGV'!G33="*",'Dir BA - OGV1'!G33="*",'Dir BA - OGV2'!G33="*"),"*",'Dir BA - OGV2'!G33+'Dir BA - OGV1'!G33+'Dir BA - Car &amp; LGV'!G33)</f>
        <v>10</v>
      </c>
      <c r="H33" s="17">
        <f>IF(OR('Dir BA - Car &amp; LGV'!H33="*",'Dir BA - OGV1'!H33="*",'Dir BA - OGV2'!H33="*"),"*",'Dir BA - OGV2'!H33+'Dir BA - OGV1'!H33+'Dir BA - Car &amp; LGV'!H33)</f>
        <v>0</v>
      </c>
      <c r="I33" s="17">
        <f>IF(OR('Dir BA - Car &amp; LGV'!I33="*",'Dir BA - OGV1'!I33="*",'Dir BA - OGV2'!I33="*"),"*",'Dir BA - OGV2'!I33+'Dir BA - OGV1'!I33+'Dir BA - Car &amp; LGV'!I33)</f>
        <v>5</v>
      </c>
      <c r="J33" s="17">
        <f>IF(OR('Dir BA - Car &amp; LGV'!J33="*",'Dir BA - OGV1'!J33="*",'Dir BA - OGV2'!J33="*"),"*",'Dir BA - OGV2'!J33+'Dir BA - OGV1'!J33+'Dir BA - Car &amp; LGV'!J33)</f>
        <v>3</v>
      </c>
      <c r="K33" s="17">
        <f>IF(OR('Dir BA - Car &amp; LGV'!K33="*",'Dir BA - OGV1'!K33="*",'Dir BA - OGV2'!K33="*"),"*",'Dir BA - OGV2'!K33+'Dir BA - OGV1'!K33+'Dir BA - Car &amp; LGV'!K33)</f>
        <v>3</v>
      </c>
      <c r="L33" s="17">
        <f>IF(OR('Dir BA - Car &amp; LGV'!L33="*",'Dir BA - OGV1'!L33="*",'Dir BA - OGV2'!L33="*"),"*",'Dir BA - OGV2'!L33+'Dir BA - OGV1'!L33+'Dir BA - Car &amp; LGV'!L33)</f>
        <v>3</v>
      </c>
      <c r="M33" s="17">
        <f>IF(OR('Dir BA - Car &amp; LGV'!M33="*",'Dir BA - OGV1'!M33="*",'Dir BA - OGV2'!M33="*"),"*",'Dir BA - OGV2'!M33+'Dir BA - OGV1'!M33+'Dir BA - Car &amp; LGV'!M33)</f>
        <v>5</v>
      </c>
      <c r="N33" s="17">
        <f>IF(OR('Dir BA - Car &amp; LGV'!N33="*",'Dir BA - OGV1'!N33="*",'Dir BA - OGV2'!N33="*"),"*",'Dir BA - OGV2'!N33+'Dir BA - OGV1'!N33+'Dir BA - Car &amp; LGV'!N33)</f>
        <v>16</v>
      </c>
      <c r="O33" s="17">
        <f>IF(OR('Dir BA - Car &amp; LGV'!O33="*",'Dir BA - OGV1'!O33="*",'Dir BA - OGV2'!O33="*"),"*",'Dir BA - OGV2'!O33+'Dir BA - OGV1'!O33+'Dir BA - Car &amp; LGV'!O33)</f>
        <v>5</v>
      </c>
      <c r="P33" s="17">
        <f>IF(OR('Dir BA - Car &amp; LGV'!P33="*",'Dir BA - OGV1'!P33="*",'Dir BA - OGV2'!P33="*"),"*",'Dir BA - OGV2'!P33+'Dir BA - OGV1'!P33+'Dir BA - Car &amp; LGV'!P33)</f>
        <v>7</v>
      </c>
      <c r="Q33" s="17">
        <f>IF(OR('Dir BA - Car &amp; LGV'!Q33="*",'Dir BA - OGV1'!Q33="*",'Dir BA - OGV2'!Q33="*"),"*",'Dir BA - OGV2'!Q33+'Dir BA - OGV1'!Q33+'Dir BA - Car &amp; LGV'!Q33)</f>
        <v>4</v>
      </c>
      <c r="R33" s="17" t="str">
        <f>IF(OR('Dir BA - Car &amp; LGV'!R33="*",'Dir BA - OGV1'!R33="*",'Dir BA - OGV2'!R33="*"),"*",'Dir BA - OGV2'!R33+'Dir BA - OGV1'!R33+'Dir BA - Car &amp; LGV'!R33)</f>
        <v>*</v>
      </c>
      <c r="S33" s="17" t="str">
        <f>IF(OR('Dir BA - Car &amp; LGV'!S33="*",'Dir BA - OGV1'!S33="*",'Dir BA - OGV2'!S33="*"),"*",'Dir BA - OGV2'!S33+'Dir BA - OGV1'!S33+'Dir BA - Car &amp; LGV'!S33)</f>
        <v>*</v>
      </c>
      <c r="T33" s="17" t="str">
        <f>IF(OR('Dir BA - Car &amp; LGV'!T33="*",'Dir BA - OGV1'!T33="*",'Dir BA - OGV2'!T33="*"),"*",'Dir BA - OGV2'!T33+'Dir BA - OGV1'!T33+'Dir BA - Car &amp; LGV'!T33)</f>
        <v>*</v>
      </c>
      <c r="U33" s="17" t="str">
        <f>IF(OR('Dir BA - Car &amp; LGV'!U33="*",'Dir BA - OGV1'!U33="*",'Dir BA - OGV2'!U33="*"),"*",'Dir BA - OGV2'!U33+'Dir BA - OGV1'!U33+'Dir BA - Car &amp; LGV'!U33)</f>
        <v>*</v>
      </c>
      <c r="V33" s="17" t="str">
        <f>IF(OR('Dir BA - Car &amp; LGV'!V33="*",'Dir BA - OGV1'!V33="*",'Dir BA - OGV2'!V33="*"),"*",'Dir BA - OGV2'!V33+'Dir BA - OGV1'!V33+'Dir BA - Car &amp; LGV'!V33)</f>
        <v>*</v>
      </c>
      <c r="W33" s="161">
        <f>IF(OR('Dir BA - Car &amp; LGV'!W33="*",'Dir BA - OGV1'!W33="*",'Dir BA - OGV2'!W33="*"),"*",'Dir BA - OGV2'!W33+'Dir BA - OGV1'!W33+'Dir BA - Car &amp; LGV'!W33)</f>
        <v>4</v>
      </c>
      <c r="X33" s="149">
        <f>IF(OR('Dir BA - Car &amp; LGV'!X33="*",'Dir BA - OGV1'!X33="*",'Dir BA - OGV2'!X33="*"),"*",'Dir BA - OGV2'!X33+'Dir BA - OGV1'!X33+'Dir BA - Car &amp; LGV'!X33)</f>
        <v>4.5555555555555554</v>
      </c>
      <c r="Y33" s="156">
        <f>IF(OR('Dir BA - Car &amp; LGV'!Y33="*",'Dir BA - OGV1'!Y33="*",'Dir BA - OGV2'!Y33="*"),"*",'Dir BA - OGV2'!Y33+'Dir BA - OGV1'!Y33+'Dir BA - Car &amp; LGV'!Y33)</f>
        <v>5.5384615384615383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Y35" si="1">SUM(C17:C28)</f>
        <v>0</v>
      </c>
      <c r="D35" s="8">
        <f t="shared" si="1"/>
        <v>0</v>
      </c>
      <c r="E35" s="8">
        <f t="shared" si="1"/>
        <v>133</v>
      </c>
      <c r="F35" s="8">
        <f t="shared" si="1"/>
        <v>197</v>
      </c>
      <c r="G35" s="8">
        <f t="shared" si="1"/>
        <v>136</v>
      </c>
      <c r="H35" s="8">
        <f t="shared" si="1"/>
        <v>141</v>
      </c>
      <c r="I35" s="8">
        <f t="shared" si="1"/>
        <v>179</v>
      </c>
      <c r="J35" s="8">
        <f t="shared" si="1"/>
        <v>187</v>
      </c>
      <c r="K35" s="8">
        <f t="shared" si="1"/>
        <v>160</v>
      </c>
      <c r="L35" s="8">
        <f t="shared" si="1"/>
        <v>188</v>
      </c>
      <c r="M35" s="8">
        <f t="shared" si="1"/>
        <v>151</v>
      </c>
      <c r="N35" s="8">
        <f t="shared" si="1"/>
        <v>161</v>
      </c>
      <c r="O35" s="8">
        <f t="shared" si="1"/>
        <v>130</v>
      </c>
      <c r="P35" s="8">
        <f t="shared" si="1"/>
        <v>210</v>
      </c>
      <c r="Q35" s="8">
        <f t="shared" si="1"/>
        <v>182</v>
      </c>
      <c r="R35" s="8">
        <f t="shared" si="1"/>
        <v>182</v>
      </c>
      <c r="S35" s="8">
        <f t="shared" si="1"/>
        <v>0</v>
      </c>
      <c r="T35" s="8">
        <f t="shared" si="1"/>
        <v>0</v>
      </c>
      <c r="U35" s="8">
        <f t="shared" si="1"/>
        <v>0</v>
      </c>
      <c r="V35" s="162">
        <f t="shared" si="1"/>
        <v>0</v>
      </c>
      <c r="W35" s="189">
        <f t="shared" si="1"/>
        <v>181.89999999999998</v>
      </c>
      <c r="X35" s="9">
        <f t="shared" si="1"/>
        <v>182.8666666666667</v>
      </c>
      <c r="Y35" s="50">
        <f t="shared" si="1"/>
        <v>170.76373626373626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Y36" si="2">SUM(C16:C31)</f>
        <v>0</v>
      </c>
      <c r="D36" s="10">
        <f t="shared" si="2"/>
        <v>0</v>
      </c>
      <c r="E36" s="10">
        <f t="shared" si="2"/>
        <v>177</v>
      </c>
      <c r="F36" s="10">
        <f t="shared" si="2"/>
        <v>250</v>
      </c>
      <c r="G36" s="10">
        <f t="shared" si="2"/>
        <v>187</v>
      </c>
      <c r="H36" s="10">
        <f t="shared" si="2"/>
        <v>175</v>
      </c>
      <c r="I36" s="10">
        <f t="shared" si="2"/>
        <v>210</v>
      </c>
      <c r="J36" s="10">
        <f t="shared" si="2"/>
        <v>230</v>
      </c>
      <c r="K36" s="10">
        <f t="shared" si="2"/>
        <v>199</v>
      </c>
      <c r="L36" s="10">
        <f t="shared" si="2"/>
        <v>227</v>
      </c>
      <c r="M36" s="10">
        <f t="shared" si="2"/>
        <v>186</v>
      </c>
      <c r="N36" s="10">
        <f t="shared" si="2"/>
        <v>196</v>
      </c>
      <c r="O36" s="10">
        <f t="shared" si="2"/>
        <v>168</v>
      </c>
      <c r="P36" s="10">
        <f t="shared" si="2"/>
        <v>251</v>
      </c>
      <c r="Q36" s="10">
        <f t="shared" si="2"/>
        <v>221</v>
      </c>
      <c r="R36" s="10">
        <f t="shared" si="2"/>
        <v>200</v>
      </c>
      <c r="S36" s="10">
        <f t="shared" si="2"/>
        <v>0</v>
      </c>
      <c r="T36" s="10">
        <f t="shared" si="2"/>
        <v>0</v>
      </c>
      <c r="U36" s="10">
        <f t="shared" si="2"/>
        <v>0</v>
      </c>
      <c r="V36" s="163">
        <f t="shared" si="2"/>
        <v>0</v>
      </c>
      <c r="W36" s="190">
        <f t="shared" si="2"/>
        <v>223.79999999999998</v>
      </c>
      <c r="X36" s="11">
        <f t="shared" si="2"/>
        <v>223.88888888888894</v>
      </c>
      <c r="Y36" s="51">
        <f t="shared" si="2"/>
        <v>211.31318681318677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Y37" si="3">SUM(C16:C33)</f>
        <v>0</v>
      </c>
      <c r="D37" s="10">
        <f t="shared" si="3"/>
        <v>0</v>
      </c>
      <c r="E37" s="10">
        <f t="shared" si="3"/>
        <v>190</v>
      </c>
      <c r="F37" s="10">
        <f t="shared" si="3"/>
        <v>265</v>
      </c>
      <c r="G37" s="10">
        <f t="shared" si="3"/>
        <v>209</v>
      </c>
      <c r="H37" s="10">
        <f t="shared" si="3"/>
        <v>180</v>
      </c>
      <c r="I37" s="10">
        <f t="shared" si="3"/>
        <v>223</v>
      </c>
      <c r="J37" s="10">
        <f t="shared" si="3"/>
        <v>243</v>
      </c>
      <c r="K37" s="10">
        <f t="shared" si="3"/>
        <v>210</v>
      </c>
      <c r="L37" s="10">
        <f t="shared" si="3"/>
        <v>245</v>
      </c>
      <c r="M37" s="10">
        <f t="shared" si="3"/>
        <v>207</v>
      </c>
      <c r="N37" s="10">
        <f t="shared" si="3"/>
        <v>220</v>
      </c>
      <c r="O37" s="10">
        <f t="shared" si="3"/>
        <v>180</v>
      </c>
      <c r="P37" s="10">
        <f t="shared" si="3"/>
        <v>267</v>
      </c>
      <c r="Q37" s="10">
        <f t="shared" si="3"/>
        <v>233</v>
      </c>
      <c r="R37" s="10">
        <f t="shared" si="3"/>
        <v>200</v>
      </c>
      <c r="S37" s="10">
        <f t="shared" si="3"/>
        <v>0</v>
      </c>
      <c r="T37" s="10">
        <f t="shared" si="3"/>
        <v>0</v>
      </c>
      <c r="U37" s="10">
        <f t="shared" si="3"/>
        <v>0</v>
      </c>
      <c r="V37" s="163">
        <f t="shared" si="3"/>
        <v>0</v>
      </c>
      <c r="W37" s="190">
        <f t="shared" si="3"/>
        <v>237.2</v>
      </c>
      <c r="X37" s="11">
        <f t="shared" si="3"/>
        <v>238.5555555555556</v>
      </c>
      <c r="Y37" s="51">
        <f t="shared" si="3"/>
        <v>226.31318681318677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Y38" si="4">SUM(C10:C33)</f>
        <v>0</v>
      </c>
      <c r="D38" s="10">
        <f t="shared" si="4"/>
        <v>0</v>
      </c>
      <c r="E38" s="10">
        <f t="shared" si="4"/>
        <v>190</v>
      </c>
      <c r="F38" s="10">
        <f t="shared" si="4"/>
        <v>275</v>
      </c>
      <c r="G38" s="10">
        <f t="shared" si="4"/>
        <v>232</v>
      </c>
      <c r="H38" s="10">
        <f t="shared" si="4"/>
        <v>212</v>
      </c>
      <c r="I38" s="10">
        <f t="shared" si="4"/>
        <v>237</v>
      </c>
      <c r="J38" s="10">
        <f t="shared" si="4"/>
        <v>263</v>
      </c>
      <c r="K38" s="10">
        <f t="shared" si="4"/>
        <v>220</v>
      </c>
      <c r="L38" s="10">
        <f t="shared" si="4"/>
        <v>257</v>
      </c>
      <c r="M38" s="10">
        <f t="shared" si="4"/>
        <v>217</v>
      </c>
      <c r="N38" s="10">
        <f t="shared" si="4"/>
        <v>236</v>
      </c>
      <c r="O38" s="10">
        <f t="shared" si="4"/>
        <v>207</v>
      </c>
      <c r="P38" s="10">
        <f t="shared" si="4"/>
        <v>276</v>
      </c>
      <c r="Q38" s="10">
        <f t="shared" si="4"/>
        <v>245</v>
      </c>
      <c r="R38" s="10">
        <f t="shared" si="4"/>
        <v>210</v>
      </c>
      <c r="S38" s="10">
        <f t="shared" si="4"/>
        <v>0</v>
      </c>
      <c r="T38" s="10">
        <f t="shared" si="4"/>
        <v>0</v>
      </c>
      <c r="U38" s="10">
        <f t="shared" si="4"/>
        <v>0</v>
      </c>
      <c r="V38" s="163">
        <f t="shared" si="4"/>
        <v>0</v>
      </c>
      <c r="W38" s="190">
        <f t="shared" si="4"/>
        <v>250</v>
      </c>
      <c r="X38" s="11">
        <f t="shared" si="4"/>
        <v>250.44444444444449</v>
      </c>
      <c r="Y38" s="51">
        <f t="shared" si="4"/>
        <v>242.08241758241755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Y39" si="5">SUM(C17:C19)</f>
        <v>0</v>
      </c>
      <c r="D39" s="10">
        <f t="shared" si="5"/>
        <v>0</v>
      </c>
      <c r="E39" s="10">
        <f t="shared" si="5"/>
        <v>0</v>
      </c>
      <c r="F39" s="10">
        <f t="shared" si="5"/>
        <v>35</v>
      </c>
      <c r="G39" s="10">
        <f t="shared" si="5"/>
        <v>15</v>
      </c>
      <c r="H39" s="10">
        <f t="shared" si="5"/>
        <v>17</v>
      </c>
      <c r="I39" s="10">
        <f t="shared" si="5"/>
        <v>35</v>
      </c>
      <c r="J39" s="10">
        <f t="shared" si="5"/>
        <v>44</v>
      </c>
      <c r="K39" s="10">
        <f t="shared" si="5"/>
        <v>37</v>
      </c>
      <c r="L39" s="10">
        <f t="shared" si="5"/>
        <v>50</v>
      </c>
      <c r="M39" s="10">
        <f t="shared" si="5"/>
        <v>40</v>
      </c>
      <c r="N39" s="10">
        <f t="shared" si="5"/>
        <v>17</v>
      </c>
      <c r="O39" s="10">
        <f t="shared" si="5"/>
        <v>10</v>
      </c>
      <c r="P39" s="10">
        <f t="shared" si="5"/>
        <v>33</v>
      </c>
      <c r="Q39" s="10">
        <f t="shared" si="5"/>
        <v>34</v>
      </c>
      <c r="R39" s="10">
        <f t="shared" si="5"/>
        <v>38</v>
      </c>
      <c r="S39" s="10">
        <f t="shared" si="5"/>
        <v>0</v>
      </c>
      <c r="T39" s="10">
        <f t="shared" si="5"/>
        <v>0</v>
      </c>
      <c r="U39" s="10">
        <f t="shared" si="5"/>
        <v>0</v>
      </c>
      <c r="V39" s="163">
        <f t="shared" si="5"/>
        <v>0</v>
      </c>
      <c r="W39" s="190">
        <f t="shared" si="5"/>
        <v>40.6</v>
      </c>
      <c r="X39" s="11">
        <f t="shared" si="5"/>
        <v>38.444444444444443</v>
      </c>
      <c r="Y39" s="51">
        <f t="shared" si="5"/>
        <v>31.153846153846153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Y40" si="6">SUM(C26:C28)</f>
        <v>0</v>
      </c>
      <c r="D40" s="12">
        <f t="shared" si="6"/>
        <v>0</v>
      </c>
      <c r="E40" s="12">
        <f t="shared" si="6"/>
        <v>62</v>
      </c>
      <c r="F40" s="12">
        <f t="shared" si="6"/>
        <v>63</v>
      </c>
      <c r="G40" s="12">
        <f t="shared" si="6"/>
        <v>30</v>
      </c>
      <c r="H40" s="12">
        <f t="shared" si="6"/>
        <v>36</v>
      </c>
      <c r="I40" s="12">
        <f t="shared" si="6"/>
        <v>61</v>
      </c>
      <c r="J40" s="12">
        <f t="shared" si="6"/>
        <v>58</v>
      </c>
      <c r="K40" s="12">
        <f t="shared" si="6"/>
        <v>62</v>
      </c>
      <c r="L40" s="12">
        <f t="shared" si="6"/>
        <v>54</v>
      </c>
      <c r="M40" s="12">
        <f t="shared" si="6"/>
        <v>16</v>
      </c>
      <c r="N40" s="12">
        <f t="shared" si="6"/>
        <v>44</v>
      </c>
      <c r="O40" s="12">
        <f t="shared" si="6"/>
        <v>42</v>
      </c>
      <c r="P40" s="12">
        <f t="shared" si="6"/>
        <v>57</v>
      </c>
      <c r="Q40" s="12">
        <f t="shared" si="6"/>
        <v>53</v>
      </c>
      <c r="R40" s="12">
        <f t="shared" si="6"/>
        <v>55</v>
      </c>
      <c r="S40" s="12">
        <f t="shared" si="6"/>
        <v>0</v>
      </c>
      <c r="T40" s="12">
        <f t="shared" si="6"/>
        <v>0</v>
      </c>
      <c r="U40" s="12">
        <f t="shared" si="6"/>
        <v>0</v>
      </c>
      <c r="V40" s="164">
        <f t="shared" si="6"/>
        <v>0</v>
      </c>
      <c r="W40" s="191">
        <f t="shared" si="6"/>
        <v>57.333333333333336</v>
      </c>
      <c r="X40" s="13">
        <f t="shared" si="6"/>
        <v>54.100000000000009</v>
      </c>
      <c r="Y40" s="52">
        <f t="shared" si="6"/>
        <v>49.5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Y42" si="7">MAX(B17:B19)</f>
        <v>0</v>
      </c>
      <c r="C42" s="200">
        <f t="shared" si="7"/>
        <v>0</v>
      </c>
      <c r="D42" s="200">
        <f t="shared" si="7"/>
        <v>0</v>
      </c>
      <c r="E42" s="200">
        <f t="shared" si="7"/>
        <v>0</v>
      </c>
      <c r="F42" s="200">
        <f t="shared" si="7"/>
        <v>21</v>
      </c>
      <c r="G42" s="200">
        <f t="shared" si="7"/>
        <v>8</v>
      </c>
      <c r="H42" s="200">
        <f t="shared" si="7"/>
        <v>8</v>
      </c>
      <c r="I42" s="200">
        <f t="shared" si="7"/>
        <v>16</v>
      </c>
      <c r="J42" s="200">
        <f t="shared" si="7"/>
        <v>24</v>
      </c>
      <c r="K42" s="200">
        <f t="shared" si="7"/>
        <v>20</v>
      </c>
      <c r="L42" s="200">
        <f t="shared" si="7"/>
        <v>25</v>
      </c>
      <c r="M42" s="200">
        <f t="shared" si="7"/>
        <v>19</v>
      </c>
      <c r="N42" s="200">
        <f t="shared" si="7"/>
        <v>8</v>
      </c>
      <c r="O42" s="200">
        <f t="shared" si="7"/>
        <v>6</v>
      </c>
      <c r="P42" s="200">
        <f t="shared" si="7"/>
        <v>17</v>
      </c>
      <c r="Q42" s="200">
        <f t="shared" si="7"/>
        <v>21</v>
      </c>
      <c r="R42" s="200">
        <f t="shared" si="7"/>
        <v>20</v>
      </c>
      <c r="S42" s="200">
        <f t="shared" si="7"/>
        <v>0</v>
      </c>
      <c r="T42" s="200">
        <f t="shared" si="7"/>
        <v>0</v>
      </c>
      <c r="U42" s="200">
        <f t="shared" si="7"/>
        <v>0</v>
      </c>
      <c r="V42" s="203">
        <f t="shared" si="7"/>
        <v>0</v>
      </c>
      <c r="W42" s="208">
        <f t="shared" si="7"/>
        <v>22</v>
      </c>
      <c r="X42" s="209">
        <f t="shared" si="7"/>
        <v>19.444444444444443</v>
      </c>
      <c r="Y42" s="212">
        <f t="shared" si="7"/>
        <v>14.692307692307692</v>
      </c>
      <c r="Z42" s="39"/>
      <c r="AA42" s="39"/>
    </row>
    <row r="43" spans="1:27" x14ac:dyDescent="0.2">
      <c r="A43" s="299" t="s">
        <v>90</v>
      </c>
      <c r="B43" s="292">
        <f t="shared" ref="B43:Y43" si="8">MAX(B20:B25)</f>
        <v>0</v>
      </c>
      <c r="C43" s="201">
        <f t="shared" si="8"/>
        <v>0</v>
      </c>
      <c r="D43" s="201">
        <f t="shared" si="8"/>
        <v>0</v>
      </c>
      <c r="E43" s="201">
        <f t="shared" si="8"/>
        <v>23</v>
      </c>
      <c r="F43" s="201">
        <f t="shared" si="8"/>
        <v>20</v>
      </c>
      <c r="G43" s="201">
        <f t="shared" si="8"/>
        <v>19</v>
      </c>
      <c r="H43" s="201">
        <f t="shared" si="8"/>
        <v>18</v>
      </c>
      <c r="I43" s="201">
        <f t="shared" si="8"/>
        <v>20</v>
      </c>
      <c r="J43" s="201">
        <f t="shared" si="8"/>
        <v>22</v>
      </c>
      <c r="K43" s="201">
        <f t="shared" si="8"/>
        <v>16</v>
      </c>
      <c r="L43" s="201">
        <f t="shared" si="8"/>
        <v>19</v>
      </c>
      <c r="M43" s="201">
        <f t="shared" si="8"/>
        <v>20</v>
      </c>
      <c r="N43" s="201">
        <f t="shared" si="8"/>
        <v>23</v>
      </c>
      <c r="O43" s="201">
        <f t="shared" si="8"/>
        <v>20</v>
      </c>
      <c r="P43" s="201">
        <f t="shared" si="8"/>
        <v>29</v>
      </c>
      <c r="Q43" s="201">
        <f t="shared" si="8"/>
        <v>23</v>
      </c>
      <c r="R43" s="201">
        <f t="shared" si="8"/>
        <v>19</v>
      </c>
      <c r="S43" s="201">
        <f t="shared" si="8"/>
        <v>0</v>
      </c>
      <c r="T43" s="201">
        <f t="shared" si="8"/>
        <v>0</v>
      </c>
      <c r="U43" s="201">
        <f t="shared" si="8"/>
        <v>0</v>
      </c>
      <c r="V43" s="204">
        <f t="shared" si="8"/>
        <v>0</v>
      </c>
      <c r="W43" s="206">
        <f t="shared" si="8"/>
        <v>20.333333333333332</v>
      </c>
      <c r="X43" s="210">
        <f t="shared" si="8"/>
        <v>20.399999999999999</v>
      </c>
      <c r="Y43" s="213">
        <f t="shared" si="8"/>
        <v>18.214285714285715</v>
      </c>
    </row>
    <row r="44" spans="1:27" ht="13.5" thickBot="1" x14ac:dyDescent="0.25">
      <c r="A44" s="300" t="s">
        <v>91</v>
      </c>
      <c r="B44" s="293">
        <f t="shared" ref="B44:Y44" si="9">MAX(B26:B28)</f>
        <v>0</v>
      </c>
      <c r="C44" s="202">
        <f t="shared" si="9"/>
        <v>0</v>
      </c>
      <c r="D44" s="202">
        <f t="shared" si="9"/>
        <v>0</v>
      </c>
      <c r="E44" s="202">
        <f t="shared" si="9"/>
        <v>28</v>
      </c>
      <c r="F44" s="202">
        <f t="shared" si="9"/>
        <v>24</v>
      </c>
      <c r="G44" s="202">
        <f t="shared" si="9"/>
        <v>13</v>
      </c>
      <c r="H44" s="202">
        <f t="shared" si="9"/>
        <v>14</v>
      </c>
      <c r="I44" s="202">
        <f t="shared" si="9"/>
        <v>26</v>
      </c>
      <c r="J44" s="202">
        <f t="shared" si="9"/>
        <v>24</v>
      </c>
      <c r="K44" s="202">
        <f t="shared" si="9"/>
        <v>21</v>
      </c>
      <c r="L44" s="202">
        <f t="shared" si="9"/>
        <v>24</v>
      </c>
      <c r="M44" s="202">
        <f t="shared" si="9"/>
        <v>10</v>
      </c>
      <c r="N44" s="202">
        <f t="shared" si="9"/>
        <v>21</v>
      </c>
      <c r="O44" s="202">
        <f t="shared" si="9"/>
        <v>16</v>
      </c>
      <c r="P44" s="202">
        <f t="shared" si="9"/>
        <v>21</v>
      </c>
      <c r="Q44" s="202">
        <f t="shared" si="9"/>
        <v>21</v>
      </c>
      <c r="R44" s="202">
        <f t="shared" si="9"/>
        <v>22</v>
      </c>
      <c r="S44" s="202">
        <f t="shared" si="9"/>
        <v>0</v>
      </c>
      <c r="T44" s="202">
        <f t="shared" si="9"/>
        <v>0</v>
      </c>
      <c r="U44" s="202">
        <f t="shared" si="9"/>
        <v>0</v>
      </c>
      <c r="V44" s="205">
        <f t="shared" si="9"/>
        <v>0</v>
      </c>
      <c r="W44" s="207">
        <f t="shared" si="9"/>
        <v>19.5</v>
      </c>
      <c r="X44" s="211">
        <f t="shared" si="9"/>
        <v>19.400000000000002</v>
      </c>
      <c r="Y44" s="214">
        <f t="shared" si="9"/>
        <v>17.214285714285715</v>
      </c>
    </row>
    <row r="45" spans="1:27" x14ac:dyDescent="0.2">
      <c r="A45" s="2" t="s">
        <v>126</v>
      </c>
    </row>
  </sheetData>
  <mergeCells count="5">
    <mergeCell ref="X8:X9"/>
    <mergeCell ref="Y8:Y9"/>
    <mergeCell ref="A34:Y34"/>
    <mergeCell ref="A41:Y41"/>
    <mergeCell ref="W8:W9"/>
  </mergeCells>
  <conditionalFormatting sqref="B17:B19">
    <cfRule type="top10" dxfId="73" priority="74" rank="1"/>
  </conditionalFormatting>
  <conditionalFormatting sqref="D17:D19">
    <cfRule type="top10" dxfId="72" priority="73" rank="1"/>
  </conditionalFormatting>
  <conditionalFormatting sqref="E17:E19">
    <cfRule type="top10" dxfId="71" priority="72" rank="1"/>
  </conditionalFormatting>
  <conditionalFormatting sqref="F17:F19">
    <cfRule type="top10" dxfId="70" priority="71" rank="1"/>
  </conditionalFormatting>
  <conditionalFormatting sqref="G17:G19">
    <cfRule type="top10" dxfId="69" priority="70" rank="1"/>
  </conditionalFormatting>
  <conditionalFormatting sqref="H17:H19">
    <cfRule type="top10" dxfId="68" priority="69" rank="1"/>
  </conditionalFormatting>
  <conditionalFormatting sqref="I17:I19">
    <cfRule type="top10" dxfId="67" priority="68" rank="1"/>
  </conditionalFormatting>
  <conditionalFormatting sqref="J17:J19">
    <cfRule type="top10" dxfId="66" priority="67" rank="1"/>
  </conditionalFormatting>
  <conditionalFormatting sqref="K17:K19">
    <cfRule type="top10" dxfId="65" priority="66" rank="1"/>
  </conditionalFormatting>
  <conditionalFormatting sqref="L17:L19">
    <cfRule type="top10" dxfId="64" priority="65" rank="1"/>
  </conditionalFormatting>
  <conditionalFormatting sqref="M17:M19">
    <cfRule type="top10" dxfId="63" priority="64" rank="1"/>
  </conditionalFormatting>
  <conditionalFormatting sqref="N17:N19">
    <cfRule type="top10" dxfId="62" priority="63" rank="1"/>
  </conditionalFormatting>
  <conditionalFormatting sqref="O17:O19">
    <cfRule type="top10" dxfId="61" priority="62" rank="1"/>
  </conditionalFormatting>
  <conditionalFormatting sqref="P17:P19">
    <cfRule type="top10" dxfId="60" priority="61" rank="1"/>
  </conditionalFormatting>
  <conditionalFormatting sqref="Q17:Q19">
    <cfRule type="top10" dxfId="59" priority="60" rank="1"/>
  </conditionalFormatting>
  <conditionalFormatting sqref="R17:R19">
    <cfRule type="top10" dxfId="58" priority="59" rank="1"/>
  </conditionalFormatting>
  <conditionalFormatting sqref="S17:S19">
    <cfRule type="top10" dxfId="57" priority="58" rank="1"/>
  </conditionalFormatting>
  <conditionalFormatting sqref="T17:T19">
    <cfRule type="top10" dxfId="56" priority="57" rank="1"/>
  </conditionalFormatting>
  <conditionalFormatting sqref="U17:U19">
    <cfRule type="top10" dxfId="55" priority="56" rank="1"/>
  </conditionalFormatting>
  <conditionalFormatting sqref="V17:V19">
    <cfRule type="top10" dxfId="54" priority="55" rank="1"/>
  </conditionalFormatting>
  <conditionalFormatting sqref="B20:B25">
    <cfRule type="top10" dxfId="53" priority="54" rank="1"/>
  </conditionalFormatting>
  <conditionalFormatting sqref="D20:D25">
    <cfRule type="top10" dxfId="52" priority="53" rank="1"/>
  </conditionalFormatting>
  <conditionalFormatting sqref="E20:E25">
    <cfRule type="top10" dxfId="51" priority="52" rank="1"/>
  </conditionalFormatting>
  <conditionalFormatting sqref="F20:F25">
    <cfRule type="top10" dxfId="50" priority="51" rank="1"/>
  </conditionalFormatting>
  <conditionalFormatting sqref="G20:G25">
    <cfRule type="top10" dxfId="49" priority="50" rank="1"/>
  </conditionalFormatting>
  <conditionalFormatting sqref="H20:H25">
    <cfRule type="top10" dxfId="48" priority="49" rank="1"/>
  </conditionalFormatting>
  <conditionalFormatting sqref="I20:I25">
    <cfRule type="top10" dxfId="47" priority="48" rank="1"/>
  </conditionalFormatting>
  <conditionalFormatting sqref="J20:J25">
    <cfRule type="top10" dxfId="46" priority="47" rank="1"/>
  </conditionalFormatting>
  <conditionalFormatting sqref="K20:K25">
    <cfRule type="top10" dxfId="45" priority="46" rank="1"/>
  </conditionalFormatting>
  <conditionalFormatting sqref="L20:L25">
    <cfRule type="top10" dxfId="44" priority="45" rank="1"/>
  </conditionalFormatting>
  <conditionalFormatting sqref="M20:M25">
    <cfRule type="top10" dxfId="43" priority="44" rank="1"/>
  </conditionalFormatting>
  <conditionalFormatting sqref="N20:N25">
    <cfRule type="top10" dxfId="42" priority="43" rank="1"/>
  </conditionalFormatting>
  <conditionalFormatting sqref="O20:O25">
    <cfRule type="top10" dxfId="41" priority="42" rank="1"/>
  </conditionalFormatting>
  <conditionalFormatting sqref="V20:V25">
    <cfRule type="top10" dxfId="40" priority="41" rank="1"/>
  </conditionalFormatting>
  <conditionalFormatting sqref="U20:U25">
    <cfRule type="top10" dxfId="39" priority="40" rank="1"/>
  </conditionalFormatting>
  <conditionalFormatting sqref="T20:T25">
    <cfRule type="top10" dxfId="38" priority="39" rank="1"/>
  </conditionalFormatting>
  <conditionalFormatting sqref="S20:S25">
    <cfRule type="top10" dxfId="37" priority="38" rank="1"/>
  </conditionalFormatting>
  <conditionalFormatting sqref="R20:R25">
    <cfRule type="top10" dxfId="36" priority="37" rank="1"/>
  </conditionalFormatting>
  <conditionalFormatting sqref="Q20:Q25">
    <cfRule type="top10" dxfId="35" priority="36" rank="1"/>
  </conditionalFormatting>
  <conditionalFormatting sqref="P20:P25">
    <cfRule type="top10" dxfId="34" priority="35" rank="1"/>
  </conditionalFormatting>
  <conditionalFormatting sqref="B26:B28">
    <cfRule type="top10" dxfId="33" priority="34" rank="1"/>
  </conditionalFormatting>
  <conditionalFormatting sqref="C17:C19">
    <cfRule type="top10" dxfId="32" priority="33" rank="1"/>
  </conditionalFormatting>
  <conditionalFormatting sqref="C20:C25">
    <cfRule type="top10" dxfId="31" priority="32" rank="1"/>
  </conditionalFormatting>
  <conditionalFormatting sqref="C26:C28">
    <cfRule type="top10" dxfId="30" priority="31" rank="1"/>
  </conditionalFormatting>
  <conditionalFormatting sqref="D26:D28">
    <cfRule type="top10" dxfId="29" priority="30" rank="1"/>
  </conditionalFormatting>
  <conditionalFormatting sqref="E26:E28">
    <cfRule type="top10" dxfId="28" priority="29" rank="1"/>
  </conditionalFormatting>
  <conditionalFormatting sqref="F26:F28">
    <cfRule type="top10" dxfId="27" priority="28" rank="1"/>
  </conditionalFormatting>
  <conditionalFormatting sqref="G26:G28">
    <cfRule type="top10" dxfId="26" priority="27" rank="1"/>
  </conditionalFormatting>
  <conditionalFormatting sqref="H26:H28">
    <cfRule type="top10" dxfId="25" priority="26" rank="1"/>
  </conditionalFormatting>
  <conditionalFormatting sqref="I26:I28">
    <cfRule type="top10" dxfId="24" priority="25" rank="1"/>
  </conditionalFormatting>
  <conditionalFormatting sqref="J26:J28">
    <cfRule type="top10" dxfId="23" priority="24" rank="1"/>
  </conditionalFormatting>
  <conditionalFormatting sqref="K26:K28">
    <cfRule type="top10" dxfId="22" priority="23" rank="1"/>
  </conditionalFormatting>
  <conditionalFormatting sqref="L26:L28">
    <cfRule type="top10" dxfId="21" priority="22" rank="1"/>
  </conditionalFormatting>
  <conditionalFormatting sqref="M26:M28">
    <cfRule type="top10" dxfId="20" priority="21" rank="1"/>
  </conditionalFormatting>
  <conditionalFormatting sqref="N26:N28">
    <cfRule type="top10" dxfId="19" priority="20" rank="1"/>
  </conditionalFormatting>
  <conditionalFormatting sqref="O26:O28">
    <cfRule type="top10" dxfId="18" priority="19" rank="1"/>
  </conditionalFormatting>
  <conditionalFormatting sqref="P26:P28">
    <cfRule type="top10" dxfId="17" priority="18" rank="1"/>
  </conditionalFormatting>
  <conditionalFormatting sqref="Q26:Q28">
    <cfRule type="top10" dxfId="16" priority="17" rank="1"/>
  </conditionalFormatting>
  <conditionalFormatting sqref="R26:R28">
    <cfRule type="top10" dxfId="15" priority="16" rank="1"/>
  </conditionalFormatting>
  <conditionalFormatting sqref="S26:S28">
    <cfRule type="top10" dxfId="14" priority="15" rank="1"/>
  </conditionalFormatting>
  <conditionalFormatting sqref="T26:T28">
    <cfRule type="top10" dxfId="13" priority="14" rank="1"/>
  </conditionalFormatting>
  <conditionalFormatting sqref="U26:U28">
    <cfRule type="top10" dxfId="12" priority="13" rank="1"/>
  </conditionalFormatting>
  <conditionalFormatting sqref="V26:V28">
    <cfRule type="top10" dxfId="11" priority="12" rank="1"/>
  </conditionalFormatting>
  <conditionalFormatting sqref="W17:W19">
    <cfRule type="top10" dxfId="10" priority="11" rank="1"/>
  </conditionalFormatting>
  <conditionalFormatting sqref="W20:W25">
    <cfRule type="top10" dxfId="9" priority="10" rank="1"/>
  </conditionalFormatting>
  <conditionalFormatting sqref="W26:W28">
    <cfRule type="top10" dxfId="8" priority="9" rank="1"/>
  </conditionalFormatting>
  <conditionalFormatting sqref="Y17:Y19">
    <cfRule type="top10" dxfId="7" priority="8" rank="1"/>
  </conditionalFormatting>
  <conditionalFormatting sqref="Y20:Y25">
    <cfRule type="top10" dxfId="6" priority="7" rank="1"/>
  </conditionalFormatting>
  <conditionalFormatting sqref="Y26:Y28">
    <cfRule type="top10" dxfId="5" priority="6" rank="1"/>
  </conditionalFormatting>
  <conditionalFormatting sqref="X17:X19">
    <cfRule type="top10" dxfId="4" priority="5" rank="1"/>
  </conditionalFormatting>
  <conditionalFormatting sqref="X20:X25">
    <cfRule type="top10" dxfId="3" priority="4" rank="1"/>
  </conditionalFormatting>
  <conditionalFormatting sqref="X26:X28">
    <cfRule type="top10" dxfId="2" priority="3" rank="1"/>
  </conditionalFormatting>
  <conditionalFormatting sqref="P17:V19">
    <cfRule type="top10" dxfId="1" priority="2" rank="1"/>
  </conditionalFormatting>
  <conditionalFormatting sqref="P20:V25">
    <cfRule type="top10" dxfId="0" priority="1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42184</v>
      </c>
      <c r="H3" s="20"/>
      <c r="J3" s="5"/>
      <c r="K3" s="2"/>
    </row>
    <row r="4" spans="1:18" x14ac:dyDescent="0.2">
      <c r="A4" s="20" t="s">
        <v>57</v>
      </c>
      <c r="B4" s="19" t="str">
        <f>'Dir BA - Car &amp; LGV'!B4</f>
        <v>Belton Road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BA - Car &amp; LGV'!B5</f>
        <v>Chaplin Road (NW)</v>
      </c>
      <c r="C5" s="236"/>
      <c r="D5" s="301" t="s">
        <v>2</v>
      </c>
      <c r="E5" s="235" t="str">
        <f>'Dir BA - Car &amp; LGV'!E5</f>
        <v>Bannernan Road (SE)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35"/>
      <c r="C6" s="235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10</v>
      </c>
      <c r="E9" s="140" t="s">
        <v>107</v>
      </c>
      <c r="F9" s="140">
        <v>17</v>
      </c>
      <c r="G9" s="140">
        <v>7</v>
      </c>
      <c r="H9" s="140" t="s">
        <v>107</v>
      </c>
      <c r="I9" s="140">
        <v>1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>
        <v>1</v>
      </c>
      <c r="O9" s="260">
        <v>2</v>
      </c>
      <c r="P9" s="260">
        <f>SUM(D9:O9)</f>
        <v>38</v>
      </c>
      <c r="Q9" s="257">
        <f>P9/SUM($P$9:$P$28)</f>
        <v>1.0471204188481676E-2</v>
      </c>
      <c r="R9" s="174">
        <f>Q9</f>
        <v>1.0471204188481676E-2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84</v>
      </c>
      <c r="E10" s="142">
        <v>42</v>
      </c>
      <c r="F10" s="142">
        <v>70</v>
      </c>
      <c r="G10" s="142">
        <v>84</v>
      </c>
      <c r="H10" s="142">
        <v>5</v>
      </c>
      <c r="I10" s="142">
        <v>5</v>
      </c>
      <c r="J10" s="142">
        <v>1</v>
      </c>
      <c r="K10" s="142" t="s">
        <v>107</v>
      </c>
      <c r="L10" s="142" t="s">
        <v>107</v>
      </c>
      <c r="M10" s="142" t="s">
        <v>107</v>
      </c>
      <c r="N10" s="142">
        <v>1</v>
      </c>
      <c r="O10" s="261">
        <v>5</v>
      </c>
      <c r="P10" s="261">
        <f t="shared" ref="P10:P28" si="0">SUM(D10:O10)</f>
        <v>297</v>
      </c>
      <c r="Q10" s="258">
        <f t="shared" ref="Q10:Q28" si="1">P10/SUM($P$9:$P$28)</f>
        <v>8.184072747313309E-2</v>
      </c>
      <c r="R10" s="175">
        <f>Q10+R9</f>
        <v>9.2311931661614763E-2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85</v>
      </c>
      <c r="E11" s="142">
        <v>45</v>
      </c>
      <c r="F11" s="142">
        <v>299</v>
      </c>
      <c r="G11" s="142">
        <v>380</v>
      </c>
      <c r="H11" s="142">
        <v>9</v>
      </c>
      <c r="I11" s="142" t="s">
        <v>107</v>
      </c>
      <c r="J11" s="142" t="s">
        <v>107</v>
      </c>
      <c r="K11" s="142" t="s">
        <v>107</v>
      </c>
      <c r="L11" s="142" t="s">
        <v>107</v>
      </c>
      <c r="M11" s="142" t="s">
        <v>107</v>
      </c>
      <c r="N11" s="142" t="s">
        <v>107</v>
      </c>
      <c r="O11" s="261">
        <v>1</v>
      </c>
      <c r="P11" s="261">
        <f t="shared" si="0"/>
        <v>819</v>
      </c>
      <c r="Q11" s="258">
        <f t="shared" si="1"/>
        <v>0.22568200606227612</v>
      </c>
      <c r="R11" s="175">
        <f t="shared" ref="R11:R28" si="2">Q11+R10</f>
        <v>0.3179939377238909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6</v>
      </c>
      <c r="E12" s="142">
        <v>12</v>
      </c>
      <c r="F12" s="142">
        <v>633</v>
      </c>
      <c r="G12" s="142">
        <v>693</v>
      </c>
      <c r="H12" s="142">
        <v>10</v>
      </c>
      <c r="I12" s="142" t="s">
        <v>107</v>
      </c>
      <c r="J12" s="142" t="s">
        <v>107</v>
      </c>
      <c r="K12" s="142" t="s">
        <v>107</v>
      </c>
      <c r="L12" s="142" t="s">
        <v>107</v>
      </c>
      <c r="M12" s="142" t="s">
        <v>107</v>
      </c>
      <c r="N12" s="142" t="s">
        <v>107</v>
      </c>
      <c r="O12" s="261" t="s">
        <v>107</v>
      </c>
      <c r="P12" s="261">
        <f t="shared" si="0"/>
        <v>1354</v>
      </c>
      <c r="Q12" s="258">
        <f t="shared" si="1"/>
        <v>0.37310553871589969</v>
      </c>
      <c r="R12" s="175">
        <f t="shared" si="2"/>
        <v>0.69109947643979064</v>
      </c>
    </row>
    <row r="13" spans="1:18" x14ac:dyDescent="0.2">
      <c r="A13" s="141">
        <v>20</v>
      </c>
      <c r="B13" s="142" t="s">
        <v>34</v>
      </c>
      <c r="C13" s="261">
        <v>25</v>
      </c>
      <c r="D13" s="255">
        <v>1</v>
      </c>
      <c r="E13" s="142">
        <v>5</v>
      </c>
      <c r="F13" s="142">
        <v>332</v>
      </c>
      <c r="G13" s="142">
        <v>480</v>
      </c>
      <c r="H13" s="142">
        <v>10</v>
      </c>
      <c r="I13" s="142" t="s">
        <v>107</v>
      </c>
      <c r="J13" s="142" t="s">
        <v>107</v>
      </c>
      <c r="K13" s="142" t="s">
        <v>107</v>
      </c>
      <c r="L13" s="142" t="s">
        <v>107</v>
      </c>
      <c r="M13" s="142" t="s">
        <v>107</v>
      </c>
      <c r="N13" s="142" t="s">
        <v>107</v>
      </c>
      <c r="O13" s="261" t="s">
        <v>107</v>
      </c>
      <c r="P13" s="261">
        <f t="shared" si="0"/>
        <v>828</v>
      </c>
      <c r="Q13" s="258">
        <f t="shared" si="1"/>
        <v>0.22816202810691649</v>
      </c>
      <c r="R13" s="175">
        <f t="shared" si="2"/>
        <v>0.91926150454670719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>
        <v>5</v>
      </c>
      <c r="F14" s="142">
        <v>80</v>
      </c>
      <c r="G14" s="142">
        <v>143</v>
      </c>
      <c r="H14" s="142">
        <v>3</v>
      </c>
      <c r="I14" s="142" t="s">
        <v>107</v>
      </c>
      <c r="J14" s="142" t="s">
        <v>107</v>
      </c>
      <c r="K14" s="142" t="s">
        <v>107</v>
      </c>
      <c r="L14" s="142" t="s">
        <v>107</v>
      </c>
      <c r="M14" s="142" t="s">
        <v>107</v>
      </c>
      <c r="N14" s="142" t="s">
        <v>107</v>
      </c>
      <c r="O14" s="261" t="s">
        <v>107</v>
      </c>
      <c r="P14" s="261">
        <f t="shared" si="0"/>
        <v>231</v>
      </c>
      <c r="Q14" s="258">
        <f t="shared" si="1"/>
        <v>6.3653899145770187E-2</v>
      </c>
      <c r="R14" s="175">
        <f t="shared" si="2"/>
        <v>0.98291540369247743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 t="s">
        <v>107</v>
      </c>
      <c r="F15" s="142">
        <v>10</v>
      </c>
      <c r="G15" s="142">
        <v>41</v>
      </c>
      <c r="H15" s="142">
        <v>1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 t="s">
        <v>107</v>
      </c>
      <c r="P15" s="261">
        <f t="shared" si="0"/>
        <v>52</v>
      </c>
      <c r="Q15" s="258">
        <f t="shared" si="1"/>
        <v>1.4329016257922293E-2</v>
      </c>
      <c r="R15" s="175">
        <f t="shared" si="2"/>
        <v>0.9972444199503997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 t="s">
        <v>107</v>
      </c>
      <c r="F16" s="142">
        <v>1</v>
      </c>
      <c r="G16" s="142">
        <v>6</v>
      </c>
      <c r="H16" s="142" t="s">
        <v>107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 t="s">
        <v>107</v>
      </c>
      <c r="P16" s="261">
        <f t="shared" si="0"/>
        <v>7</v>
      </c>
      <c r="Q16" s="258">
        <f t="shared" si="1"/>
        <v>1.9289060347203086E-3</v>
      </c>
      <c r="R16" s="175">
        <f t="shared" si="2"/>
        <v>0.99917332598511999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 t="s">
        <v>107</v>
      </c>
      <c r="F17" s="142">
        <v>1</v>
      </c>
      <c r="G17" s="142" t="s">
        <v>107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1</v>
      </c>
      <c r="Q17" s="258">
        <f t="shared" si="1"/>
        <v>2.7555800496004411E-4</v>
      </c>
      <c r="R17" s="175">
        <f t="shared" si="2"/>
        <v>0.99944888399008003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 t="s">
        <v>107</v>
      </c>
      <c r="F18" s="142">
        <v>2</v>
      </c>
      <c r="G18" s="142" t="s">
        <v>107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2</v>
      </c>
      <c r="Q18" s="258">
        <f t="shared" si="1"/>
        <v>5.5111600992008823E-4</v>
      </c>
      <c r="R18" s="175">
        <f t="shared" si="2"/>
        <v>1.0000000000000002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 t="s">
        <v>107</v>
      </c>
      <c r="G19" s="142" t="s">
        <v>107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0</v>
      </c>
      <c r="Q19" s="258">
        <f t="shared" si="1"/>
        <v>0</v>
      </c>
      <c r="R19" s="175">
        <f t="shared" si="2"/>
        <v>1.0000000000000002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1.0000000000000002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1.0000000000000002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1.0000000000000002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1.0000000000000002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1.0000000000000002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1.0000000000000002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1.0000000000000002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1.0000000000000002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1.0000000000000002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63327.5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1.0471204188481676E-2</v>
      </c>
      <c r="E33" s="28">
        <v>0.85</v>
      </c>
      <c r="F33" s="117">
        <f t="shared" ref="F33:F52" si="3">IF(AND(D33&gt;0.85,D32&lt;0.85),C33-(((D33-E33)/(D33-D32))*(C33-C32)),0)</f>
        <v>0</v>
      </c>
      <c r="G33" s="118"/>
      <c r="H33" s="118"/>
      <c r="I33" s="118">
        <f>SUM(P9:P28)</f>
        <v>3629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9.2311931661614763E-2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17.450399559107193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0.3179939377238909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23.482185990338163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0.69109947643979064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0.91926150454670719</v>
      </c>
      <c r="E37" s="31">
        <v>0.85</v>
      </c>
      <c r="F37" s="117">
        <f t="shared" si="3"/>
        <v>23.482185990338163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0.98291540369247743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0.9972444199503997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0.99917332598511999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0.99944888399008003</v>
      </c>
      <c r="E41" s="31">
        <v>0.85</v>
      </c>
      <c r="F41" s="117">
        <f t="shared" si="3"/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1.0000000000000002</v>
      </c>
      <c r="E42" s="31">
        <v>0.85</v>
      </c>
      <c r="F42" s="117">
        <f t="shared" si="3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1.0000000000000002</v>
      </c>
      <c r="E43" s="31">
        <v>0.85</v>
      </c>
      <c r="F43" s="117">
        <f t="shared" si="3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1.0000000000000002</v>
      </c>
      <c r="E44" s="31">
        <v>0.85</v>
      </c>
      <c r="F44" s="117">
        <f t="shared" si="3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1.0000000000000002</v>
      </c>
      <c r="E45" s="31">
        <v>0.85</v>
      </c>
      <c r="F45" s="117">
        <f t="shared" si="3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1.0000000000000002</v>
      </c>
      <c r="E46" s="31">
        <v>0.85</v>
      </c>
      <c r="F46" s="117">
        <f t="shared" si="3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1.0000000000000002</v>
      </c>
      <c r="E47" s="31">
        <v>0.85</v>
      </c>
      <c r="F47" s="117">
        <f t="shared" si="3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1.0000000000000002</v>
      </c>
      <c r="E48" s="31">
        <v>0.85</v>
      </c>
      <c r="F48" s="117">
        <f t="shared" si="3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1.0000000000000002</v>
      </c>
      <c r="E49" s="31">
        <v>0.85</v>
      </c>
      <c r="F49" s="117">
        <f t="shared" si="3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1.0000000000000002</v>
      </c>
      <c r="E50" s="31">
        <v>0.85</v>
      </c>
      <c r="F50" s="117">
        <f t="shared" si="3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1.0000000000000002</v>
      </c>
      <c r="E51" s="31">
        <v>0.85</v>
      </c>
      <c r="F51" s="117">
        <f t="shared" si="3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1.0000000000000002</v>
      </c>
      <c r="E52" s="34">
        <v>0.85</v>
      </c>
      <c r="F52" s="117">
        <f t="shared" si="3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52"/>
  <sheetViews>
    <sheetView view="pageBreakPreview" zoomScale="80" zoomScaleNormal="80" zoomScaleSheetLayoutView="80" workbookViewId="0"/>
  </sheetViews>
  <sheetFormatPr defaultRowHeight="12.75" x14ac:dyDescent="0.2"/>
  <cols>
    <col min="1" max="10" width="21.42578125" style="2" customWidth="1"/>
    <col min="11" max="16384" width="9.140625" style="2"/>
  </cols>
  <sheetData>
    <row r="1" spans="1:12" x14ac:dyDescent="0.2">
      <c r="A1" s="3"/>
      <c r="B1" s="3"/>
      <c r="C1" s="3"/>
      <c r="D1" s="3"/>
      <c r="E1" s="3"/>
    </row>
    <row r="2" spans="1:12" x14ac:dyDescent="0.2">
      <c r="A2" s="3"/>
      <c r="B2" s="3"/>
      <c r="C2" s="3"/>
      <c r="D2" s="3"/>
      <c r="E2" s="3"/>
    </row>
    <row r="7" spans="1:12" ht="30" x14ac:dyDescent="0.2">
      <c r="A7" s="305" t="s">
        <v>39</v>
      </c>
      <c r="B7" s="305"/>
      <c r="C7" s="305"/>
      <c r="D7" s="305"/>
      <c r="E7" s="305"/>
      <c r="F7" s="305"/>
      <c r="G7" s="305"/>
      <c r="H7" s="305"/>
      <c r="I7" s="45"/>
      <c r="J7" s="45"/>
      <c r="K7" s="45"/>
      <c r="L7" s="45"/>
    </row>
    <row r="8" spans="1:12" ht="19.5" customHeight="1" x14ac:dyDescent="0.2">
      <c r="A8" s="44"/>
      <c r="B8" s="44"/>
      <c r="C8" s="44"/>
      <c r="D8" s="44"/>
      <c r="E8" s="44"/>
    </row>
    <row r="9" spans="1:12" ht="21" customHeight="1" x14ac:dyDescent="0.2">
      <c r="A9" s="44"/>
      <c r="B9" s="44"/>
      <c r="C9" s="44"/>
      <c r="D9" s="44"/>
      <c r="E9" s="44"/>
    </row>
    <row r="12" spans="1:12" ht="18" x14ac:dyDescent="0.25">
      <c r="B12" s="119" t="s">
        <v>1</v>
      </c>
    </row>
    <row r="13" spans="1:12" ht="13.5" thickBot="1" x14ac:dyDescent="0.25"/>
    <row r="14" spans="1:12" ht="12.75" customHeight="1" thickTop="1" x14ac:dyDescent="0.2">
      <c r="B14" s="120" t="s">
        <v>40</v>
      </c>
      <c r="C14" s="121" t="s">
        <v>94</v>
      </c>
      <c r="D14" s="121"/>
      <c r="E14" s="121"/>
      <c r="F14" s="122"/>
    </row>
    <row r="15" spans="1:12" ht="12.75" customHeight="1" x14ac:dyDescent="0.2">
      <c r="B15" s="123" t="s">
        <v>41</v>
      </c>
      <c r="C15" s="124" t="s">
        <v>146</v>
      </c>
      <c r="D15" s="124"/>
      <c r="E15" s="125"/>
      <c r="F15" s="126"/>
    </row>
    <row r="16" spans="1:12" ht="12.75" customHeight="1" x14ac:dyDescent="0.2">
      <c r="B16" s="123" t="s">
        <v>42</v>
      </c>
      <c r="C16" s="125" t="s">
        <v>141</v>
      </c>
      <c r="D16" s="125"/>
      <c r="E16" s="125"/>
      <c r="F16" s="126"/>
    </row>
    <row r="17" spans="2:6" ht="12.75" customHeight="1" x14ac:dyDescent="0.2">
      <c r="B17" s="123" t="s">
        <v>43</v>
      </c>
      <c r="C17" s="125"/>
      <c r="D17" s="125"/>
      <c r="E17" s="125"/>
      <c r="F17" s="126"/>
    </row>
    <row r="18" spans="2:6" ht="12.75" customHeight="1" x14ac:dyDescent="0.2">
      <c r="B18" s="123" t="s">
        <v>3</v>
      </c>
      <c r="C18" s="125" t="s">
        <v>142</v>
      </c>
      <c r="D18" s="125"/>
      <c r="E18" s="125"/>
      <c r="F18" s="126"/>
    </row>
    <row r="19" spans="2:6" ht="12.75" customHeight="1" x14ac:dyDescent="0.2">
      <c r="B19" s="123" t="s">
        <v>43</v>
      </c>
      <c r="C19" s="125"/>
      <c r="D19" s="125"/>
      <c r="E19" s="125"/>
      <c r="F19" s="126"/>
    </row>
    <row r="20" spans="2:6" ht="12.75" customHeight="1" x14ac:dyDescent="0.2">
      <c r="B20" s="123" t="s">
        <v>95</v>
      </c>
      <c r="C20" s="125" t="s">
        <v>143</v>
      </c>
      <c r="D20" s="125"/>
      <c r="E20" s="125"/>
      <c r="F20" s="126"/>
    </row>
    <row r="21" spans="2:6" ht="12.75" customHeight="1" x14ac:dyDescent="0.2">
      <c r="B21" s="123" t="s">
        <v>43</v>
      </c>
      <c r="C21" s="125"/>
      <c r="D21" s="125"/>
      <c r="E21" s="125"/>
      <c r="F21" s="126"/>
    </row>
    <row r="22" spans="2:6" ht="12.75" customHeight="1" x14ac:dyDescent="0.2">
      <c r="B22" s="123"/>
      <c r="C22" s="125"/>
      <c r="D22" s="125"/>
      <c r="E22" s="125"/>
      <c r="F22" s="126"/>
    </row>
    <row r="23" spans="2:6" ht="12.75" customHeight="1" x14ac:dyDescent="0.2">
      <c r="B23" s="123" t="s">
        <v>44</v>
      </c>
      <c r="C23" s="125" t="str">
        <f>'Front Cover'!C28</f>
        <v>ID02343</v>
      </c>
      <c r="D23" s="125"/>
      <c r="E23" s="125"/>
      <c r="F23" s="126"/>
    </row>
    <row r="24" spans="2:6" s="183" customFormat="1" ht="39.75" customHeight="1" thickBot="1" x14ac:dyDescent="0.25">
      <c r="B24" s="180" t="s">
        <v>45</v>
      </c>
      <c r="C24" s="227" t="s">
        <v>145</v>
      </c>
      <c r="D24" s="227"/>
      <c r="E24" s="181"/>
      <c r="F24" s="182"/>
    </row>
    <row r="25" spans="2:6" ht="13.5" thickTop="1" x14ac:dyDescent="0.2"/>
    <row r="27" spans="2:6" ht="18" x14ac:dyDescent="0.25">
      <c r="B27" s="119" t="s">
        <v>46</v>
      </c>
    </row>
    <row r="28" spans="2:6" ht="13.5" thickBot="1" x14ac:dyDescent="0.25"/>
    <row r="29" spans="2:6" ht="12.75" customHeight="1" thickTop="1" x14ac:dyDescent="0.2">
      <c r="B29" s="306" t="s">
        <v>47</v>
      </c>
      <c r="C29" s="121" t="s">
        <v>41</v>
      </c>
      <c r="D29" s="121"/>
      <c r="E29" s="121"/>
      <c r="F29" s="122"/>
    </row>
    <row r="30" spans="2:6" ht="12.75" customHeight="1" thickBot="1" x14ac:dyDescent="0.25">
      <c r="B30" s="307"/>
      <c r="C30" s="129" t="s">
        <v>147</v>
      </c>
      <c r="D30" s="129"/>
      <c r="E30" s="127"/>
      <c r="F30" s="128"/>
    </row>
    <row r="31" spans="2:6" ht="12.75" customHeight="1" thickTop="1" x14ac:dyDescent="0.2">
      <c r="B31" s="228"/>
      <c r="C31" s="130"/>
      <c r="D31" s="130"/>
      <c r="E31" s="130"/>
      <c r="F31" s="131"/>
    </row>
    <row r="32" spans="2:6" ht="12.75" customHeight="1" x14ac:dyDescent="0.2">
      <c r="B32" s="229" t="s">
        <v>144</v>
      </c>
      <c r="C32" s="230" t="s">
        <v>99</v>
      </c>
      <c r="D32" s="230"/>
      <c r="E32" s="133"/>
      <c r="F32" s="134"/>
    </row>
    <row r="33" spans="1:6" ht="12.75" customHeight="1" x14ac:dyDescent="0.2">
      <c r="B33" s="226"/>
      <c r="C33" s="230"/>
      <c r="D33" s="230"/>
      <c r="E33" s="133"/>
      <c r="F33" s="134"/>
    </row>
    <row r="34" spans="1:6" ht="12.75" customHeight="1" x14ac:dyDescent="0.2">
      <c r="B34" s="123"/>
      <c r="C34" s="230"/>
      <c r="D34" s="230"/>
      <c r="E34" s="133"/>
      <c r="F34" s="134"/>
    </row>
    <row r="35" spans="1:6" ht="12.75" customHeight="1" x14ac:dyDescent="0.2">
      <c r="B35" s="132"/>
      <c r="C35" s="133"/>
      <c r="D35" s="133"/>
      <c r="E35" s="133"/>
      <c r="F35" s="134"/>
    </row>
    <row r="36" spans="1:6" ht="12.75" customHeight="1" x14ac:dyDescent="0.2">
      <c r="B36" s="132"/>
      <c r="C36" s="133"/>
      <c r="D36" s="133"/>
      <c r="E36" s="133"/>
      <c r="F36" s="134"/>
    </row>
    <row r="37" spans="1:6" ht="12.75" customHeight="1" x14ac:dyDescent="0.2">
      <c r="B37" s="132"/>
      <c r="C37" s="133"/>
      <c r="D37" s="133"/>
      <c r="E37" s="133"/>
      <c r="F37" s="134"/>
    </row>
    <row r="38" spans="1:6" ht="12.75" customHeight="1" x14ac:dyDescent="0.2">
      <c r="B38" s="132"/>
      <c r="C38" s="133"/>
      <c r="D38" s="133"/>
      <c r="E38" s="133"/>
      <c r="F38" s="134"/>
    </row>
    <row r="39" spans="1:6" ht="12.75" customHeight="1" x14ac:dyDescent="0.2">
      <c r="B39" s="132"/>
      <c r="C39" s="133"/>
      <c r="D39" s="133"/>
      <c r="E39" s="133"/>
      <c r="F39" s="134"/>
    </row>
    <row r="40" spans="1:6" ht="12.75" customHeight="1" x14ac:dyDescent="0.2">
      <c r="B40" s="132"/>
      <c r="C40" s="133"/>
      <c r="D40" s="133"/>
      <c r="E40" s="133"/>
      <c r="F40" s="134"/>
    </row>
    <row r="41" spans="1:6" ht="12.75" customHeight="1" x14ac:dyDescent="0.2">
      <c r="B41" s="132"/>
      <c r="C41" s="133"/>
      <c r="D41" s="133"/>
      <c r="E41" s="133"/>
      <c r="F41" s="134"/>
    </row>
    <row r="42" spans="1:6" ht="12.75" customHeight="1" x14ac:dyDescent="0.2">
      <c r="B42" s="132"/>
      <c r="C42" s="133"/>
      <c r="D42" s="133"/>
      <c r="E42" s="133"/>
      <c r="F42" s="134"/>
    </row>
    <row r="43" spans="1:6" ht="12.75" customHeight="1" x14ac:dyDescent="0.2">
      <c r="B43" s="132"/>
      <c r="C43" s="133"/>
      <c r="D43" s="133"/>
      <c r="E43" s="133"/>
      <c r="F43" s="134"/>
    </row>
    <row r="44" spans="1:6" ht="12.75" customHeight="1" x14ac:dyDescent="0.2">
      <c r="B44" s="132"/>
      <c r="C44" s="133"/>
      <c r="D44" s="133"/>
      <c r="E44" s="133"/>
      <c r="F44" s="134"/>
    </row>
    <row r="45" spans="1:6" ht="12.75" customHeight="1" thickBot="1" x14ac:dyDescent="0.25">
      <c r="B45" s="135"/>
      <c r="C45" s="136"/>
      <c r="D45" s="136"/>
      <c r="E45" s="136"/>
      <c r="F45" s="137"/>
    </row>
    <row r="46" spans="1:6" ht="13.5" thickTop="1" x14ac:dyDescent="0.2"/>
    <row r="47" spans="1:6" x14ac:dyDescent="0.2">
      <c r="A47" s="36"/>
      <c r="B47" s="36"/>
      <c r="C47" s="36"/>
      <c r="D47" s="36"/>
      <c r="E47" s="36"/>
    </row>
    <row r="48" spans="1:6" x14ac:dyDescent="0.2">
      <c r="A48" s="4"/>
      <c r="B48" s="4"/>
      <c r="C48" s="3"/>
      <c r="D48" s="3"/>
      <c r="E48" s="3"/>
    </row>
    <row r="49" spans="1:2" x14ac:dyDescent="0.2">
      <c r="A49" s="4"/>
      <c r="B49" s="4"/>
    </row>
    <row r="50" spans="1:2" x14ac:dyDescent="0.2">
      <c r="A50" s="35"/>
      <c r="B50" s="35"/>
    </row>
    <row r="51" spans="1:2" x14ac:dyDescent="0.2">
      <c r="A51" s="36"/>
    </row>
    <row r="52" spans="1:2" x14ac:dyDescent="0.2">
      <c r="A52" s="36"/>
    </row>
  </sheetData>
  <mergeCells count="2">
    <mergeCell ref="B29:B30"/>
    <mergeCell ref="A7:H7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43"/>
  <sheetViews>
    <sheetView view="pageBreakPreview" zoomScale="80" zoomScaleNormal="80" zoomScaleSheetLayoutView="80" workbookViewId="0">
      <selection sqref="A1:O3"/>
    </sheetView>
  </sheetViews>
  <sheetFormatPr defaultColWidth="14.5703125" defaultRowHeight="12.75" x14ac:dyDescent="0.2"/>
  <cols>
    <col min="1" max="10" width="8.140625" customWidth="1"/>
    <col min="11" max="12" width="8.5703125" customWidth="1"/>
    <col min="13" max="15" width="8.140625" customWidth="1"/>
    <col min="16" max="16" width="8.85546875" customWidth="1"/>
    <col min="17" max="17" width="12.140625" customWidth="1"/>
    <col min="18" max="18" width="9.140625" hidden="1" customWidth="1"/>
    <col min="19" max="255" width="9.140625" customWidth="1"/>
  </cols>
  <sheetData>
    <row r="1" spans="1:18" s="2" customFormat="1" x14ac:dyDescent="0.2">
      <c r="A1" s="308" t="s">
        <v>0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  <c r="O1" s="310"/>
    </row>
    <row r="2" spans="1:18" s="2" customFormat="1" x14ac:dyDescent="0.2">
      <c r="A2" s="311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3"/>
    </row>
    <row r="3" spans="1:18" s="2" customFormat="1" ht="13.5" thickBot="1" x14ac:dyDescent="0.25">
      <c r="A3" s="314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6"/>
    </row>
    <row r="4" spans="1:18" s="2" customFormat="1" x14ac:dyDescent="0.2">
      <c r="A4" s="46" t="s">
        <v>57</v>
      </c>
      <c r="B4" s="165"/>
      <c r="C4" s="165" t="str">
        <f>'Front Cover'!C31</f>
        <v>Belton Road</v>
      </c>
      <c r="D4" s="165"/>
      <c r="E4" s="165"/>
      <c r="F4" s="165"/>
      <c r="G4" s="165"/>
      <c r="H4" s="166"/>
      <c r="I4" s="165"/>
      <c r="J4" s="165"/>
      <c r="K4" s="165"/>
      <c r="L4" s="165"/>
      <c r="M4" s="165"/>
      <c r="N4" s="165"/>
      <c r="O4" s="173"/>
    </row>
    <row r="5" spans="1:18" x14ac:dyDescent="0.2">
      <c r="A5" s="167" t="s">
        <v>97</v>
      </c>
      <c r="B5" s="39"/>
      <c r="C5" s="43" t="s">
        <v>101</v>
      </c>
      <c r="D5" s="168" t="str">
        <f>'Front Cover'!D33</f>
        <v>Bannernan Road (SE)</v>
      </c>
      <c r="E5" s="168"/>
      <c r="F5" s="39"/>
      <c r="G5" s="237" t="s">
        <v>2</v>
      </c>
      <c r="H5" s="169" t="str">
        <f>'Front Cover'!H33</f>
        <v>Chaplin Road (NW)</v>
      </c>
      <c r="I5" s="169"/>
      <c r="J5" s="39"/>
      <c r="K5" s="39"/>
      <c r="L5" s="39"/>
      <c r="M5" s="39"/>
      <c r="N5" s="39"/>
      <c r="O5" s="107"/>
    </row>
    <row r="6" spans="1:18" ht="13.5" thickBot="1" x14ac:dyDescent="0.25">
      <c r="A6" s="170" t="s">
        <v>98</v>
      </c>
      <c r="B6" s="112"/>
      <c r="C6" s="43" t="s">
        <v>101</v>
      </c>
      <c r="D6" s="171" t="str">
        <f>H5</f>
        <v>Chaplin Road (NW)</v>
      </c>
      <c r="E6" s="171"/>
      <c r="F6" s="112"/>
      <c r="G6" s="238" t="s">
        <v>2</v>
      </c>
      <c r="H6" s="171" t="str">
        <f>D5</f>
        <v>Bannernan Road (SE)</v>
      </c>
      <c r="I6" s="171"/>
      <c r="J6" s="112"/>
      <c r="K6" s="112"/>
      <c r="L6" s="112"/>
      <c r="M6" s="112"/>
      <c r="N6" s="112"/>
      <c r="O6" s="113"/>
    </row>
    <row r="7" spans="1:18" ht="13.5" thickBot="1" x14ac:dyDescent="0.25">
      <c r="A7" s="355" t="s">
        <v>82</v>
      </c>
      <c r="B7" s="356"/>
      <c r="C7" s="356"/>
      <c r="D7" s="355" t="s">
        <v>83</v>
      </c>
      <c r="E7" s="356"/>
      <c r="F7" s="356"/>
      <c r="G7" s="352" t="s">
        <v>78</v>
      </c>
      <c r="H7" s="353"/>
      <c r="I7" s="354"/>
      <c r="J7" s="355" t="s">
        <v>79</v>
      </c>
      <c r="K7" s="356"/>
      <c r="L7" s="357"/>
      <c r="M7" s="355" t="s">
        <v>102</v>
      </c>
      <c r="N7" s="356"/>
      <c r="O7" s="357"/>
    </row>
    <row r="8" spans="1:18" ht="13.5" thickBot="1" x14ac:dyDescent="0.25">
      <c r="A8" s="329">
        <v>51.463655000000003</v>
      </c>
      <c r="B8" s="330"/>
      <c r="C8" s="330"/>
      <c r="D8" s="329">
        <v>-2.5674359999999998</v>
      </c>
      <c r="E8" s="330"/>
      <c r="F8" s="331"/>
      <c r="G8" s="332">
        <v>42187</v>
      </c>
      <c r="H8" s="333"/>
      <c r="I8" s="334"/>
      <c r="J8" s="332">
        <v>42200</v>
      </c>
      <c r="K8" s="330"/>
      <c r="L8" s="331"/>
      <c r="M8" s="335">
        <v>30</v>
      </c>
      <c r="N8" s="336"/>
      <c r="O8" s="337"/>
    </row>
    <row r="9" spans="1:18" ht="13.5" customHeight="1" thickBot="1" x14ac:dyDescent="0.25">
      <c r="A9" s="338" t="s">
        <v>103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40"/>
    </row>
    <row r="10" spans="1:18" ht="13.5" thickBot="1" x14ac:dyDescent="0.25">
      <c r="A10" s="358" t="str">
        <f>HYPERLINK(R17)</f>
        <v>http://maps.google.co.uk/maps?hl=en&amp;safe=off&amp;q=51.463655,-2.567436&amp;cr=countryUK|countryGB&amp;um=1&amp;ie=UTF-8&amp;sa=N&amp;tab=wl</v>
      </c>
      <c r="B10" s="358"/>
      <c r="C10" s="358"/>
      <c r="D10" s="358"/>
      <c r="E10" s="358"/>
      <c r="F10" s="358"/>
      <c r="G10" s="358"/>
      <c r="H10" s="358"/>
      <c r="I10" s="358"/>
      <c r="J10" s="358"/>
      <c r="K10" s="358"/>
      <c r="L10" s="358"/>
      <c r="M10" s="358"/>
      <c r="N10" s="358"/>
      <c r="O10" s="359"/>
      <c r="R10" s="177"/>
    </row>
    <row r="11" spans="1:18" ht="13.5" thickBot="1" x14ac:dyDescent="0.25">
      <c r="A11" s="239" t="s">
        <v>134</v>
      </c>
      <c r="B11" s="240"/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R11" s="177"/>
    </row>
    <row r="12" spans="1:18" x14ac:dyDescent="0.2">
      <c r="A12" s="341"/>
      <c r="B12" s="342"/>
      <c r="C12" s="342"/>
      <c r="D12" s="342"/>
      <c r="E12" s="342"/>
      <c r="F12" s="342"/>
      <c r="G12" s="342"/>
      <c r="H12" s="342"/>
      <c r="I12" s="342"/>
      <c r="J12" s="342"/>
      <c r="K12" s="342"/>
      <c r="L12" s="342"/>
      <c r="M12" s="342"/>
      <c r="N12" s="342"/>
      <c r="O12" s="343"/>
      <c r="R12" s="177" t="s">
        <v>80</v>
      </c>
    </row>
    <row r="13" spans="1:18" x14ac:dyDescent="0.2">
      <c r="A13" s="344"/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5"/>
      <c r="M13" s="345"/>
      <c r="N13" s="345"/>
      <c r="O13" s="346"/>
      <c r="R13" s="177" t="str">
        <f>CONCATENATE(A8,",",D8)</f>
        <v>51.463655,-2.567436</v>
      </c>
    </row>
    <row r="14" spans="1:18" x14ac:dyDescent="0.2">
      <c r="A14" s="344"/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5"/>
      <c r="M14" s="345"/>
      <c r="N14" s="345"/>
      <c r="O14" s="346"/>
      <c r="R14" s="178" t="s">
        <v>81</v>
      </c>
    </row>
    <row r="15" spans="1:18" x14ac:dyDescent="0.2">
      <c r="A15" s="344"/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5"/>
      <c r="M15" s="345"/>
      <c r="N15" s="345"/>
      <c r="O15" s="346"/>
      <c r="R15" s="177"/>
    </row>
    <row r="16" spans="1:18" x14ac:dyDescent="0.2">
      <c r="A16" s="344"/>
      <c r="B16" s="345"/>
      <c r="C16" s="345"/>
      <c r="D16" s="345"/>
      <c r="E16" s="345"/>
      <c r="F16" s="345"/>
      <c r="G16" s="345"/>
      <c r="H16" s="345"/>
      <c r="I16" s="345"/>
      <c r="J16" s="345"/>
      <c r="K16" s="345"/>
      <c r="L16" s="345"/>
      <c r="M16" s="345"/>
      <c r="N16" s="345"/>
      <c r="O16" s="346"/>
      <c r="R16" s="177"/>
    </row>
    <row r="17" spans="1:19" x14ac:dyDescent="0.2">
      <c r="A17" s="344"/>
      <c r="B17" s="345"/>
      <c r="C17" s="345"/>
      <c r="D17" s="345"/>
      <c r="E17" s="345"/>
      <c r="F17" s="345"/>
      <c r="G17" s="345"/>
      <c r="H17" s="345"/>
      <c r="I17" s="345"/>
      <c r="J17" s="345"/>
      <c r="K17" s="345"/>
      <c r="L17" s="345"/>
      <c r="M17" s="345"/>
      <c r="N17" s="345"/>
      <c r="O17" s="346"/>
      <c r="R17" s="177" t="str">
        <f>CONCATENATE(R12,R13,R14)</f>
        <v>http://maps.google.co.uk/maps?hl=en&amp;safe=off&amp;q=51.463655,-2.567436&amp;cr=countryUK|countryGB&amp;um=1&amp;ie=UTF-8&amp;sa=N&amp;tab=wl</v>
      </c>
    </row>
    <row r="18" spans="1:19" x14ac:dyDescent="0.2">
      <c r="A18" s="344"/>
      <c r="B18" s="345"/>
      <c r="C18" s="345"/>
      <c r="D18" s="345"/>
      <c r="E18" s="345"/>
      <c r="F18" s="345"/>
      <c r="G18" s="345"/>
      <c r="H18" s="345"/>
      <c r="I18" s="345"/>
      <c r="J18" s="345"/>
      <c r="K18" s="345"/>
      <c r="L18" s="345"/>
      <c r="M18" s="345"/>
      <c r="N18" s="345"/>
      <c r="O18" s="346"/>
      <c r="R18" s="37"/>
    </row>
    <row r="19" spans="1:19" x14ac:dyDescent="0.2">
      <c r="A19" s="344"/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6"/>
    </row>
    <row r="20" spans="1:19" x14ac:dyDescent="0.2">
      <c r="A20" s="344"/>
      <c r="B20" s="345"/>
      <c r="C20" s="345"/>
      <c r="D20" s="345"/>
      <c r="E20" s="345"/>
      <c r="F20" s="345"/>
      <c r="G20" s="345"/>
      <c r="H20" s="345"/>
      <c r="I20" s="345"/>
      <c r="J20" s="345"/>
      <c r="K20" s="345"/>
      <c r="L20" s="345"/>
      <c r="M20" s="345"/>
      <c r="N20" s="345"/>
      <c r="O20" s="346"/>
    </row>
    <row r="21" spans="1:19" x14ac:dyDescent="0.2">
      <c r="A21" s="344"/>
      <c r="B21" s="345"/>
      <c r="C21" s="345"/>
      <c r="D21" s="345"/>
      <c r="E21" s="345"/>
      <c r="F21" s="345"/>
      <c r="G21" s="345"/>
      <c r="H21" s="345"/>
      <c r="I21" s="345"/>
      <c r="J21" s="345"/>
      <c r="K21" s="345"/>
      <c r="L21" s="345"/>
      <c r="M21" s="345"/>
      <c r="N21" s="345"/>
      <c r="O21" s="346"/>
      <c r="R21" s="147"/>
    </row>
    <row r="22" spans="1:19" x14ac:dyDescent="0.2">
      <c r="A22" s="344"/>
      <c r="B22" s="345"/>
      <c r="C22" s="345"/>
      <c r="D22" s="345"/>
      <c r="E22" s="345"/>
      <c r="F22" s="345"/>
      <c r="G22" s="345"/>
      <c r="H22" s="345"/>
      <c r="I22" s="345"/>
      <c r="J22" s="345"/>
      <c r="K22" s="345"/>
      <c r="L22" s="345"/>
      <c r="M22" s="345"/>
      <c r="N22" s="345"/>
      <c r="O22" s="346"/>
    </row>
    <row r="23" spans="1:19" x14ac:dyDescent="0.2">
      <c r="A23" s="344"/>
      <c r="B23" s="345"/>
      <c r="C23" s="345"/>
      <c r="D23" s="345"/>
      <c r="E23" s="345"/>
      <c r="F23" s="345"/>
      <c r="G23" s="345"/>
      <c r="H23" s="345"/>
      <c r="I23" s="345"/>
      <c r="J23" s="345"/>
      <c r="K23" s="345"/>
      <c r="L23" s="345"/>
      <c r="M23" s="345"/>
      <c r="N23" s="345"/>
      <c r="O23" s="346"/>
    </row>
    <row r="24" spans="1:19" x14ac:dyDescent="0.2">
      <c r="A24" s="344"/>
      <c r="B24" s="345"/>
      <c r="C24" s="345"/>
      <c r="D24" s="345"/>
      <c r="E24" s="345"/>
      <c r="F24" s="345"/>
      <c r="G24" s="345"/>
      <c r="H24" s="345"/>
      <c r="I24" s="345"/>
      <c r="J24" s="345"/>
      <c r="K24" s="345"/>
      <c r="L24" s="345"/>
      <c r="M24" s="345"/>
      <c r="N24" s="345"/>
      <c r="O24" s="346"/>
    </row>
    <row r="25" spans="1:19" x14ac:dyDescent="0.2">
      <c r="A25" s="344"/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6"/>
    </row>
    <row r="26" spans="1:19" x14ac:dyDescent="0.2">
      <c r="A26" s="344"/>
      <c r="B26" s="345"/>
      <c r="C26" s="345"/>
      <c r="D26" s="345"/>
      <c r="E26" s="345"/>
      <c r="F26" s="345"/>
      <c r="G26" s="345"/>
      <c r="H26" s="345"/>
      <c r="I26" s="345"/>
      <c r="J26" s="345"/>
      <c r="K26" s="345"/>
      <c r="L26" s="345"/>
      <c r="M26" s="345"/>
      <c r="N26" s="345"/>
      <c r="O26" s="346"/>
    </row>
    <row r="27" spans="1:19" x14ac:dyDescent="0.2">
      <c r="A27" s="344"/>
      <c r="B27" s="345"/>
      <c r="C27" s="345"/>
      <c r="D27" s="345"/>
      <c r="E27" s="345"/>
      <c r="F27" s="345"/>
      <c r="G27" s="345"/>
      <c r="H27" s="345"/>
      <c r="I27" s="345"/>
      <c r="J27" s="345"/>
      <c r="K27" s="345"/>
      <c r="L27" s="345"/>
      <c r="M27" s="345"/>
      <c r="N27" s="345"/>
      <c r="O27" s="346"/>
    </row>
    <row r="28" spans="1:19" x14ac:dyDescent="0.2">
      <c r="A28" s="344"/>
      <c r="B28" s="345"/>
      <c r="C28" s="345"/>
      <c r="D28" s="345"/>
      <c r="E28" s="345"/>
      <c r="F28" s="345"/>
      <c r="G28" s="345"/>
      <c r="H28" s="345"/>
      <c r="I28" s="345"/>
      <c r="J28" s="345"/>
      <c r="K28" s="345"/>
      <c r="L28" s="345"/>
      <c r="M28" s="345"/>
      <c r="N28" s="345"/>
      <c r="O28" s="346"/>
    </row>
    <row r="29" spans="1:19" x14ac:dyDescent="0.2">
      <c r="A29" s="344"/>
      <c r="B29" s="345"/>
      <c r="C29" s="345"/>
      <c r="D29" s="345"/>
      <c r="E29" s="345"/>
      <c r="F29" s="345"/>
      <c r="G29" s="345"/>
      <c r="H29" s="345"/>
      <c r="I29" s="345"/>
      <c r="J29" s="345"/>
      <c r="K29" s="345"/>
      <c r="L29" s="345"/>
      <c r="M29" s="345"/>
      <c r="N29" s="345"/>
      <c r="O29" s="346"/>
    </row>
    <row r="30" spans="1:19" ht="13.5" thickBot="1" x14ac:dyDescent="0.25">
      <c r="A30" s="329"/>
      <c r="B30" s="330"/>
      <c r="C30" s="330"/>
      <c r="D30" s="330"/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1"/>
    </row>
    <row r="31" spans="1:19" ht="13.5" thickBot="1" x14ac:dyDescent="0.25">
      <c r="A31" s="317" t="s">
        <v>77</v>
      </c>
      <c r="B31" s="318"/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9"/>
      <c r="Q31" s="172"/>
      <c r="R31" s="172"/>
      <c r="S31" s="172"/>
    </row>
    <row r="32" spans="1:19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22"/>
      <c r="Q32" s="172"/>
      <c r="R32" s="172"/>
      <c r="S32" s="172"/>
    </row>
    <row r="33" spans="1:19" x14ac:dyDescent="0.2">
      <c r="A33" s="323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24"/>
      <c r="N33" s="324"/>
      <c r="O33" s="325"/>
      <c r="Q33" s="172"/>
      <c r="R33" s="172"/>
      <c r="S33" s="172"/>
    </row>
    <row r="34" spans="1:19" x14ac:dyDescent="0.2">
      <c r="A34" s="323"/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24"/>
      <c r="N34" s="324"/>
      <c r="O34" s="325"/>
    </row>
    <row r="35" spans="1:19" x14ac:dyDescent="0.2">
      <c r="A35" s="323"/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5"/>
    </row>
    <row r="36" spans="1:19" ht="26.25" customHeight="1" x14ac:dyDescent="0.2">
      <c r="A36" s="323"/>
      <c r="B36" s="324"/>
      <c r="C36" s="324"/>
      <c r="D36" s="324"/>
      <c r="E36" s="324"/>
      <c r="F36" s="324"/>
      <c r="G36" s="324"/>
      <c r="H36" s="324"/>
      <c r="I36" s="324"/>
      <c r="J36" s="324"/>
      <c r="K36" s="324"/>
      <c r="L36" s="324"/>
      <c r="M36" s="324"/>
      <c r="N36" s="324"/>
      <c r="O36" s="325"/>
    </row>
    <row r="37" spans="1:19" x14ac:dyDescent="0.2">
      <c r="A37" s="323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24"/>
      <c r="N37" s="324"/>
      <c r="O37" s="325"/>
    </row>
    <row r="38" spans="1:19" x14ac:dyDescent="0.2">
      <c r="A38" s="323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24"/>
      <c r="N38" s="324"/>
      <c r="O38" s="325"/>
    </row>
    <row r="39" spans="1:19" x14ac:dyDescent="0.2">
      <c r="A39" s="323"/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5"/>
    </row>
    <row r="40" spans="1:19" x14ac:dyDescent="0.2">
      <c r="A40" s="323"/>
      <c r="B40" s="324"/>
      <c r="C40" s="324"/>
      <c r="D40" s="324"/>
      <c r="E40" s="324"/>
      <c r="F40" s="324"/>
      <c r="G40" s="324"/>
      <c r="H40" s="324"/>
      <c r="I40" s="324"/>
      <c r="J40" s="324"/>
      <c r="K40" s="324"/>
      <c r="L40" s="324"/>
      <c r="M40" s="324"/>
      <c r="N40" s="324"/>
      <c r="O40" s="325"/>
    </row>
    <row r="41" spans="1:19" x14ac:dyDescent="0.2">
      <c r="A41" s="323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24"/>
      <c r="N41" s="324"/>
      <c r="O41" s="325"/>
    </row>
    <row r="42" spans="1:19" ht="13.5" thickBot="1" x14ac:dyDescent="0.25">
      <c r="A42" s="326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8"/>
    </row>
    <row r="43" spans="1:19" ht="13.5" thickBot="1" x14ac:dyDescent="0.25">
      <c r="A43" s="347" t="s">
        <v>42</v>
      </c>
      <c r="B43" s="360"/>
      <c r="C43" s="349" t="str">
        <f>'QA &amp; Issue Sheet'!C16</f>
        <v>Vicky Tween</v>
      </c>
      <c r="D43" s="350"/>
      <c r="E43" s="351"/>
      <c r="F43" s="347" t="s">
        <v>3</v>
      </c>
      <c r="G43" s="348"/>
      <c r="H43" s="349" t="str">
        <f>'QA &amp; Issue Sheet'!C18</f>
        <v>Luke Martin</v>
      </c>
      <c r="I43" s="350"/>
      <c r="J43" s="351"/>
      <c r="K43" s="347" t="s">
        <v>95</v>
      </c>
      <c r="L43" s="348"/>
      <c r="M43" s="349" t="str">
        <f>'QA &amp; Issue Sheet'!C20</f>
        <v>Paul O'Neill</v>
      </c>
      <c r="N43" s="350"/>
      <c r="O43" s="351"/>
    </row>
  </sheetData>
  <mergeCells count="22">
    <mergeCell ref="F43:G43"/>
    <mergeCell ref="C43:E43"/>
    <mergeCell ref="G7:I7"/>
    <mergeCell ref="J7:L7"/>
    <mergeCell ref="M7:O7"/>
    <mergeCell ref="A10:O10"/>
    <mergeCell ref="A7:C7"/>
    <mergeCell ref="D7:F7"/>
    <mergeCell ref="K43:L43"/>
    <mergeCell ref="A43:B43"/>
    <mergeCell ref="H43:J43"/>
    <mergeCell ref="M43:O43"/>
    <mergeCell ref="A1:O3"/>
    <mergeCell ref="A31:O31"/>
    <mergeCell ref="A32:O42"/>
    <mergeCell ref="A8:C8"/>
    <mergeCell ref="D8:F8"/>
    <mergeCell ref="G8:I8"/>
    <mergeCell ref="J8:L8"/>
    <mergeCell ref="M8:O8"/>
    <mergeCell ref="A9:O9"/>
    <mergeCell ref="A12:O30"/>
  </mergeCells>
  <hyperlinks>
    <hyperlink ref="R14" r:id="rId1" display="http://maps.google.co.uk/maps?hl=en&amp;safe=off&amp;q=(&quot;E30&quot;,&quot;E31&quot;&amp;cr=countryUK|countryGB&amp;um=1&amp;ie=UTF-8&amp;sa=N&amp;tab=wl"/>
  </hyperlinks>
  <pageMargins left="0.70866141732283472" right="0.70866141732283472" top="0.74803149606299213" bottom="0.74803149606299213" header="0.31496062992125984" footer="0.31496062992125984"/>
  <pageSetup scale="74" orientation="portrait" r:id="rId2"/>
  <colBreaks count="1" manualBreakCount="1">
    <brk id="15" max="1048575" man="1"/>
  </colBrea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110"/>
  <sheetViews>
    <sheetView view="pageBreakPreview" zoomScale="80" zoomScaleNormal="80" zoomScaleSheetLayoutView="80" workbookViewId="0">
      <selection sqref="A1:K2"/>
    </sheetView>
  </sheetViews>
  <sheetFormatPr defaultColWidth="14.7109375" defaultRowHeight="12.75" x14ac:dyDescent="0.2"/>
  <cols>
    <col min="1" max="1" width="16.85546875" style="2" customWidth="1"/>
    <col min="2" max="2" width="16.42578125" style="2" customWidth="1"/>
    <col min="3" max="3" width="16.28515625" style="2" customWidth="1"/>
    <col min="4" max="4" width="15.28515625" style="2" customWidth="1"/>
    <col min="5" max="8" width="14.7109375" style="2" customWidth="1"/>
    <col min="9" max="9" width="21.28515625" style="2" customWidth="1"/>
    <col min="10" max="10" width="16.85546875" style="2" customWidth="1"/>
    <col min="11" max="12" width="14.7109375" style="2"/>
    <col min="13" max="13" width="20" style="2" bestFit="1" customWidth="1"/>
    <col min="14" max="16384" width="14.7109375" style="2"/>
  </cols>
  <sheetData>
    <row r="1" spans="1:11" ht="30" customHeight="1" x14ac:dyDescent="0.2">
      <c r="A1" s="365" t="s">
        <v>0</v>
      </c>
      <c r="B1" s="366"/>
      <c r="C1" s="366"/>
      <c r="D1" s="366"/>
      <c r="E1" s="366"/>
      <c r="F1" s="366"/>
      <c r="G1" s="366"/>
      <c r="H1" s="366"/>
      <c r="I1" s="366"/>
      <c r="J1" s="366"/>
      <c r="K1" s="367"/>
    </row>
    <row r="2" spans="1:11" ht="30" customHeight="1" thickBot="1" x14ac:dyDescent="0.25">
      <c r="A2" s="368"/>
      <c r="B2" s="369"/>
      <c r="C2" s="369"/>
      <c r="D2" s="369"/>
      <c r="E2" s="369"/>
      <c r="F2" s="369"/>
      <c r="G2" s="369"/>
      <c r="H2" s="369"/>
      <c r="I2" s="369"/>
      <c r="J2" s="369"/>
      <c r="K2" s="370"/>
    </row>
    <row r="3" spans="1:11" ht="13.5" customHeight="1" x14ac:dyDescent="0.2">
      <c r="A3" s="365" t="str">
        <f>'Front Cover'!C27</f>
        <v>Bristol City Council</v>
      </c>
      <c r="B3" s="366"/>
      <c r="C3" s="366"/>
      <c r="D3" s="366"/>
      <c r="E3" s="366"/>
      <c r="F3" s="366"/>
      <c r="G3" s="366"/>
      <c r="H3" s="366"/>
      <c r="I3" s="366"/>
      <c r="J3" s="366"/>
      <c r="K3" s="367"/>
    </row>
    <row r="4" spans="1:11" ht="13.5" customHeight="1" x14ac:dyDescent="0.2">
      <c r="A4" s="377"/>
      <c r="B4" s="378"/>
      <c r="C4" s="378"/>
      <c r="D4" s="378"/>
      <c r="E4" s="378"/>
      <c r="F4" s="378"/>
      <c r="G4" s="378"/>
      <c r="H4" s="378"/>
      <c r="I4" s="378"/>
      <c r="J4" s="378"/>
      <c r="K4" s="379"/>
    </row>
    <row r="5" spans="1:11" ht="13.5" customHeight="1" x14ac:dyDescent="0.2">
      <c r="A5" s="377" t="str">
        <f>'Front Cover'!B13</f>
        <v>Easton Safer Streets</v>
      </c>
      <c r="B5" s="378"/>
      <c r="C5" s="378"/>
      <c r="D5" s="378"/>
      <c r="E5" s="378"/>
      <c r="F5" s="378"/>
      <c r="G5" s="378"/>
      <c r="H5" s="378"/>
      <c r="I5" s="378"/>
      <c r="J5" s="378"/>
      <c r="K5" s="379"/>
    </row>
    <row r="6" spans="1:11" ht="13.5" customHeight="1" thickBot="1" x14ac:dyDescent="0.25">
      <c r="A6" s="368"/>
      <c r="B6" s="369"/>
      <c r="C6" s="369"/>
      <c r="D6" s="369"/>
      <c r="E6" s="369"/>
      <c r="F6" s="369"/>
      <c r="G6" s="369"/>
      <c r="H6" s="369"/>
      <c r="I6" s="369"/>
      <c r="J6" s="369"/>
      <c r="K6" s="370"/>
    </row>
    <row r="7" spans="1:11" ht="4.5" customHeight="1" thickBot="1" x14ac:dyDescent="0.25">
      <c r="A7" s="341"/>
      <c r="B7" s="342"/>
      <c r="C7" s="342"/>
      <c r="D7" s="342"/>
      <c r="E7" s="342"/>
      <c r="F7" s="342"/>
      <c r="G7" s="342"/>
      <c r="H7" s="342"/>
      <c r="I7" s="342"/>
      <c r="J7" s="342"/>
      <c r="K7" s="343"/>
    </row>
    <row r="8" spans="1:11" x14ac:dyDescent="0.2">
      <c r="A8" s="365" t="s">
        <v>63</v>
      </c>
      <c r="B8" s="366"/>
      <c r="C8" s="366"/>
      <c r="D8" s="366"/>
      <c r="E8" s="366"/>
      <c r="F8" s="366"/>
      <c r="G8" s="366"/>
      <c r="H8" s="366"/>
      <c r="I8" s="366"/>
      <c r="J8" s="366"/>
      <c r="K8" s="367"/>
    </row>
    <row r="9" spans="1:11" ht="13.5" thickBot="1" x14ac:dyDescent="0.25">
      <c r="A9" s="368"/>
      <c r="B9" s="369"/>
      <c r="C9" s="369"/>
      <c r="D9" s="369"/>
      <c r="E9" s="369"/>
      <c r="F9" s="369"/>
      <c r="G9" s="369"/>
      <c r="H9" s="369"/>
      <c r="I9" s="369"/>
      <c r="J9" s="369"/>
      <c r="K9" s="370"/>
    </row>
    <row r="10" spans="1:11" s="55" customFormat="1" ht="3.75" customHeight="1" x14ac:dyDescent="0.2">
      <c r="A10" s="100"/>
      <c r="B10" s="54"/>
      <c r="C10" s="54"/>
      <c r="D10" s="54"/>
      <c r="E10" s="54"/>
      <c r="F10" s="54"/>
      <c r="G10" s="54"/>
      <c r="H10" s="54"/>
      <c r="I10" s="54"/>
      <c r="J10" s="54"/>
      <c r="K10" s="101"/>
    </row>
    <row r="11" spans="1:11" s="55" customFormat="1" ht="17.25" customHeight="1" thickBot="1" x14ac:dyDescent="0.25">
      <c r="A11" s="102" t="s">
        <v>93</v>
      </c>
      <c r="B11" s="242"/>
      <c r="C11" s="242"/>
      <c r="D11" s="242"/>
      <c r="E11" s="242"/>
      <c r="F11" s="242"/>
      <c r="G11" s="54"/>
      <c r="H11" s="54"/>
      <c r="I11" s="54"/>
      <c r="J11" s="54"/>
      <c r="K11" s="101"/>
    </row>
    <row r="12" spans="1:11" s="42" customFormat="1" ht="39" thickBot="1" x14ac:dyDescent="0.25">
      <c r="A12" s="61" t="s">
        <v>11</v>
      </c>
      <c r="B12" s="56" t="s">
        <v>116</v>
      </c>
      <c r="C12" s="56" t="s">
        <v>117</v>
      </c>
      <c r="D12" s="56" t="s">
        <v>130</v>
      </c>
      <c r="E12" s="56" t="s">
        <v>131</v>
      </c>
      <c r="F12" s="62" t="s">
        <v>132</v>
      </c>
      <c r="G12" s="179"/>
      <c r="H12" s="179"/>
      <c r="I12" s="179"/>
      <c r="J12" s="179"/>
      <c r="K12" s="185"/>
    </row>
    <row r="13" spans="1:11" x14ac:dyDescent="0.2">
      <c r="A13" s="57">
        <v>4.1666666666666664E-2</v>
      </c>
      <c r="B13" s="58">
        <f>IFERROR(AVERAGE('Dir AB - Car &amp; LGV'!C10:E10,'Dir AB - Car &amp; LGV'!J10:L10,'Dir AB - Car &amp; LGV'!Q10:S10),0)</f>
        <v>3</v>
      </c>
      <c r="C13" s="58">
        <f>IFERROR(AVERAGE('Dir BA - Car &amp; LGV'!C10:E10,'Dir BA - Car &amp; LGV'!J10:L10,'Dir BA - Car &amp; LGV'!Q10:S10),0)</f>
        <v>5.2</v>
      </c>
      <c r="D13" s="58">
        <f>IFERROR(AVERAGE('Dir AB - OGV2'!C10:E10,'Dir AB - OGV2'!J10:L10,'Dir AB - OGV2'!Q10:S10)+AVERAGE('Dir AB - OGV1'!C10:E10,'Dir AB - OGV1'!J10:L10,'Dir AB - OGV1'!Q10:S10),0)</f>
        <v>0</v>
      </c>
      <c r="E13" s="58">
        <f>IFERROR(AVERAGE('Dir BA - OGV2'!C10:E10,'Dir BA - OGV2'!J10:L10,'Dir BA - OGV2'!Q10:S10)+AVERAGE('Dir BA - OGV1'!C10:E10,'Dir BA - OGV1'!J10:L10,'Dir BA - OGV1'!Q10:S10),0)</f>
        <v>0</v>
      </c>
      <c r="F13" s="232">
        <f>SUM(B13:E13)</f>
        <v>8.1999999999999993</v>
      </c>
      <c r="G13" s="103">
        <v>0</v>
      </c>
      <c r="H13" s="104"/>
      <c r="I13" s="186">
        <f>MAX(F20:F22)</f>
        <v>43.2</v>
      </c>
      <c r="J13" s="187">
        <f>VLOOKUP(I13,F13:G36,2,FALSE)</f>
        <v>0.33333333333333298</v>
      </c>
      <c r="K13" s="188">
        <f>J13+0.041667</f>
        <v>0.37500033333333299</v>
      </c>
    </row>
    <row r="14" spans="1:11" x14ac:dyDescent="0.2">
      <c r="A14" s="59">
        <v>8.3333333333333329E-2</v>
      </c>
      <c r="B14" s="60">
        <f>IFERROR(AVERAGE('Dir AB - Car &amp; LGV'!C11:E11,'Dir AB - Car &amp; LGV'!J11:L11,'Dir AB - Car &amp; LGV'!Q11:S11),0)</f>
        <v>1.6</v>
      </c>
      <c r="C14" s="60">
        <f>IFERROR(AVERAGE('Dir BA - Car &amp; LGV'!C11:E11,'Dir BA - Car &amp; LGV'!J11:L11,'Dir BA - Car &amp; LGV'!Q11:S11),0)</f>
        <v>2</v>
      </c>
      <c r="D14" s="60">
        <f>IFERROR(AVERAGE('Dir AB - OGV2'!C11:E11,'Dir AB - OGV2'!J11:L11,'Dir AB - OGV2'!Q11:S11)+AVERAGE('Dir AB - OGV1'!C11:E11,'Dir AB - OGV1'!J11:L11,'Dir AB - OGV1'!Q11:S11),0)</f>
        <v>0</v>
      </c>
      <c r="E14" s="60">
        <f>IFERROR(AVERAGE('Dir BA - OGV2'!C11:E11,'Dir BA - OGV2'!J11:L11,'Dir BA - OGV2'!Q11:S11)+AVERAGE('Dir BA - OGV1'!C11:E11,'Dir BA - OGV1'!J11:L11,'Dir BA - OGV1'!Q11:S11),0)</f>
        <v>0</v>
      </c>
      <c r="F14" s="231">
        <f t="shared" ref="F14:F36" si="0">SUM(B14:E14)</f>
        <v>3.6</v>
      </c>
      <c r="G14" s="103">
        <v>4.1666666666666664E-2</v>
      </c>
      <c r="H14" s="104"/>
      <c r="I14" s="186">
        <f>MAX(F23:F28)</f>
        <v>41.833333333333343</v>
      </c>
      <c r="J14" s="187">
        <f>VLOOKUP(I14,F13:G91,2,FALSE)</f>
        <v>0.625</v>
      </c>
      <c r="K14" s="188">
        <f>J14+0.041667</f>
        <v>0.66666700000000001</v>
      </c>
    </row>
    <row r="15" spans="1:11" x14ac:dyDescent="0.2">
      <c r="A15" s="59">
        <v>0.125</v>
      </c>
      <c r="B15" s="60">
        <f>IFERROR(AVERAGE('Dir AB - Car &amp; LGV'!C12:E12,'Dir AB - Car &amp; LGV'!J12:L12,'Dir AB - Car &amp; LGV'!Q12:S12),0)</f>
        <v>1.6</v>
      </c>
      <c r="C15" s="60">
        <f>IFERROR(AVERAGE('Dir BA - Car &amp; LGV'!C12:E12,'Dir BA - Car &amp; LGV'!J12:L12,'Dir BA - Car &amp; LGV'!Q12:S12),0)</f>
        <v>1.2</v>
      </c>
      <c r="D15" s="60">
        <f>IFERROR(AVERAGE('Dir AB - OGV2'!C12:E12,'Dir AB - OGV2'!J12:L12,'Dir AB - OGV2'!Q12:S12)+AVERAGE('Dir AB - OGV1'!C12:E12,'Dir AB - OGV1'!J12:L12,'Dir AB - OGV1'!Q12:S12),0)</f>
        <v>0</v>
      </c>
      <c r="E15" s="60">
        <f>IFERROR(AVERAGE('Dir BA - OGV2'!C12:E12,'Dir BA - OGV2'!J12:L12,'Dir BA - OGV2'!Q12:S12)+AVERAGE('Dir BA - OGV1'!C12:E12,'Dir BA - OGV1'!J12:L12,'Dir BA - OGV1'!Q12:S12),0)</f>
        <v>0</v>
      </c>
      <c r="F15" s="231">
        <f t="shared" si="0"/>
        <v>2.8</v>
      </c>
      <c r="G15" s="103">
        <v>8.3333333333333329E-2</v>
      </c>
      <c r="H15" s="104"/>
      <c r="I15" s="186">
        <f>MAX(F29:F31)</f>
        <v>41.333333333333329</v>
      </c>
      <c r="J15" s="187">
        <f>VLOOKUP(I15,F13:G90,2,FALSE)</f>
        <v>0.66666666666666696</v>
      </c>
      <c r="K15" s="188">
        <f>J15+0.041667</f>
        <v>0.70833366666666697</v>
      </c>
    </row>
    <row r="16" spans="1:11" x14ac:dyDescent="0.2">
      <c r="A16" s="59">
        <v>0.16666666666666699</v>
      </c>
      <c r="B16" s="60">
        <f>IFERROR(AVERAGE('Dir AB - Car &amp; LGV'!C13:E13,'Dir AB - Car &amp; LGV'!J13:L13,'Dir AB - Car &amp; LGV'!Q13:S13),0)</f>
        <v>0.8</v>
      </c>
      <c r="C16" s="60">
        <f>IFERROR(AVERAGE('Dir BA - Car &amp; LGV'!C13:E13,'Dir BA - Car &amp; LGV'!J13:L13,'Dir BA - Car &amp; LGV'!Q13:S13),0)</f>
        <v>2</v>
      </c>
      <c r="D16" s="60">
        <f>IFERROR(AVERAGE('Dir AB - OGV2'!C13:E13,'Dir AB - OGV2'!J13:L13,'Dir AB - OGV2'!Q13:S13)+AVERAGE('Dir AB - OGV1'!C13:E13,'Dir AB - OGV1'!J13:L13,'Dir AB - OGV1'!Q13:S13),0)</f>
        <v>0</v>
      </c>
      <c r="E16" s="60">
        <f>IFERROR(AVERAGE('Dir BA - OGV2'!C13:E13,'Dir BA - OGV2'!J13:L13,'Dir BA - OGV2'!Q13:S13)+AVERAGE('Dir BA - OGV1'!C13:E13,'Dir BA - OGV1'!J13:L13,'Dir BA - OGV1'!Q13:S13),0)</f>
        <v>0</v>
      </c>
      <c r="F16" s="231">
        <f t="shared" si="0"/>
        <v>2.8</v>
      </c>
      <c r="G16" s="103">
        <v>0.125</v>
      </c>
      <c r="H16" s="104"/>
      <c r="I16" s="104"/>
      <c r="J16" s="104"/>
      <c r="K16" s="105"/>
    </row>
    <row r="17" spans="1:11" x14ac:dyDescent="0.2">
      <c r="A17" s="59">
        <v>0.20833333333333401</v>
      </c>
      <c r="B17" s="60">
        <f>IFERROR(AVERAGE('Dir AB - Car &amp; LGV'!C14:E14,'Dir AB - Car &amp; LGV'!J14:L14,'Dir AB - Car &amp; LGV'!Q14:S14),0)</f>
        <v>0.2</v>
      </c>
      <c r="C17" s="60">
        <f>IFERROR(AVERAGE('Dir BA - Car &amp; LGV'!C14:E14,'Dir BA - Car &amp; LGV'!J14:L14,'Dir BA - Car &amp; LGV'!Q14:S14),0)</f>
        <v>0.8</v>
      </c>
      <c r="D17" s="60">
        <f>IFERROR(AVERAGE('Dir AB - OGV2'!C14:E14,'Dir AB - OGV2'!J14:L14,'Dir AB - OGV2'!Q14:S14)+AVERAGE('Dir AB - OGV1'!C14:E14,'Dir AB - OGV1'!J14:L14,'Dir AB - OGV1'!Q14:S14),0)</f>
        <v>0</v>
      </c>
      <c r="E17" s="60">
        <f>IFERROR(AVERAGE('Dir BA - OGV2'!C14:E14,'Dir BA - OGV2'!J14:L14,'Dir BA - OGV2'!Q14:S14)+AVERAGE('Dir BA - OGV1'!C14:E14,'Dir BA - OGV1'!J14:L14,'Dir BA - OGV1'!Q14:S14),0)</f>
        <v>0</v>
      </c>
      <c r="F17" s="231">
        <f t="shared" si="0"/>
        <v>1</v>
      </c>
      <c r="G17" s="103">
        <v>0.16666666666666699</v>
      </c>
      <c r="H17" s="104"/>
      <c r="I17" s="104"/>
      <c r="J17" s="104"/>
      <c r="K17" s="105"/>
    </row>
    <row r="18" spans="1:11" x14ac:dyDescent="0.2">
      <c r="A18" s="59">
        <v>0.25</v>
      </c>
      <c r="B18" s="60">
        <f>IFERROR(AVERAGE('Dir AB - Car &amp; LGV'!C15:E15,'Dir AB - Car &amp; LGV'!J15:L15,'Dir AB - Car &amp; LGV'!Q15:S15),0)</f>
        <v>0.4</v>
      </c>
      <c r="C18" s="60">
        <f>IFERROR(AVERAGE('Dir BA - Car &amp; LGV'!C15:E15,'Dir BA - Car &amp; LGV'!J15:L15,'Dir BA - Car &amp; LGV'!Q15:S15),0)</f>
        <v>1.6</v>
      </c>
      <c r="D18" s="60">
        <f>IFERROR(AVERAGE('Dir AB - OGV2'!C15:E15,'Dir AB - OGV2'!J15:L15,'Dir AB - OGV2'!Q15:S15)+AVERAGE('Dir AB - OGV1'!C15:E15,'Dir AB - OGV1'!J15:L15,'Dir AB - OGV1'!Q15:S15),0)</f>
        <v>0</v>
      </c>
      <c r="E18" s="60">
        <f>IFERROR(AVERAGE('Dir BA - OGV2'!C15:E15,'Dir BA - OGV2'!J15:L15,'Dir BA - OGV2'!Q15:S15)+AVERAGE('Dir BA - OGV1'!C15:E15,'Dir BA - OGV1'!J15:L15,'Dir BA - OGV1'!Q15:S15),0)</f>
        <v>0</v>
      </c>
      <c r="F18" s="231">
        <f t="shared" si="0"/>
        <v>2</v>
      </c>
      <c r="G18" s="103">
        <v>0.20833333333333301</v>
      </c>
      <c r="H18" s="104"/>
      <c r="I18" s="104"/>
      <c r="J18" s="104"/>
      <c r="K18" s="105"/>
    </row>
    <row r="19" spans="1:11" x14ac:dyDescent="0.2">
      <c r="A19" s="59">
        <v>0.29166666666666702</v>
      </c>
      <c r="B19" s="60">
        <f>IFERROR(AVERAGE('Dir AB - Car &amp; LGV'!C16:E16,'Dir AB - Car &amp; LGV'!J16:L16,'Dir AB - Car &amp; LGV'!Q16:S16),0)</f>
        <v>2.2000000000000002</v>
      </c>
      <c r="C19" s="60">
        <f>IFERROR(AVERAGE('Dir BA - Car &amp; LGV'!C16:E16,'Dir BA - Car &amp; LGV'!J16:L16,'Dir BA - Car &amp; LGV'!Q16:S16),0)</f>
        <v>2.2000000000000002</v>
      </c>
      <c r="D19" s="60">
        <f>IFERROR(AVERAGE('Dir AB - OGV2'!C16:E16,'Dir AB - OGV2'!J16:L16,'Dir AB - OGV2'!Q16:S16)+AVERAGE('Dir AB - OGV1'!C16:E16,'Dir AB - OGV1'!J16:L16,'Dir AB - OGV1'!Q16:S16),0)</f>
        <v>0</v>
      </c>
      <c r="E19" s="60">
        <f>IFERROR(AVERAGE('Dir BA - OGV2'!C16:E16,'Dir BA - OGV2'!J16:L16,'Dir BA - OGV2'!Q16:S16)+AVERAGE('Dir BA - OGV1'!C16:E16,'Dir BA - OGV1'!J16:L16,'Dir BA - OGV1'!Q16:S16),0)</f>
        <v>0.2</v>
      </c>
      <c r="F19" s="231">
        <f t="shared" si="0"/>
        <v>4.6000000000000005</v>
      </c>
      <c r="G19" s="103">
        <v>0.25</v>
      </c>
      <c r="H19" s="104"/>
      <c r="I19" s="104"/>
      <c r="J19" s="104"/>
      <c r="K19" s="105"/>
    </row>
    <row r="20" spans="1:11" x14ac:dyDescent="0.2">
      <c r="A20" s="59">
        <v>0.33333333333333398</v>
      </c>
      <c r="B20" s="60">
        <f>IFERROR(AVERAGE('Dir AB - Car &amp; LGV'!C17:E17,'Dir AB - Car &amp; LGV'!J17:L17,'Dir AB - Car &amp; LGV'!Q17:S17),0)</f>
        <v>9.6</v>
      </c>
      <c r="C20" s="60">
        <f>IFERROR(AVERAGE('Dir BA - Car &amp; LGV'!C17:E17,'Dir BA - Car &amp; LGV'!J17:L17,'Dir BA - Car &amp; LGV'!Q17:S17),0)</f>
        <v>7.6</v>
      </c>
      <c r="D20" s="60">
        <f>IFERROR(AVERAGE('Dir AB - OGV2'!C17:E17,'Dir AB - OGV2'!J17:L17,'Dir AB - OGV2'!Q17:S17)+AVERAGE('Dir AB - OGV1'!C17:E17,'Dir AB - OGV1'!J17:L17,'Dir AB - OGV1'!Q17:S17),0)</f>
        <v>0.2</v>
      </c>
      <c r="E20" s="60">
        <f>IFERROR(AVERAGE('Dir BA - OGV2'!C17:E17,'Dir BA - OGV2'!J17:L17,'Dir BA - OGV2'!Q17:S17)+AVERAGE('Dir BA - OGV1'!C17:E17,'Dir BA - OGV1'!J17:L17,'Dir BA - OGV1'!Q17:S17),0)</f>
        <v>0.4</v>
      </c>
      <c r="F20" s="231">
        <f t="shared" si="0"/>
        <v>17.799999999999997</v>
      </c>
      <c r="G20" s="103">
        <v>0.29166666666666702</v>
      </c>
      <c r="H20" s="104"/>
      <c r="I20" s="104"/>
      <c r="J20" s="104"/>
      <c r="K20" s="105"/>
    </row>
    <row r="21" spans="1:11" x14ac:dyDescent="0.2">
      <c r="A21" s="59">
        <v>0.375</v>
      </c>
      <c r="B21" s="60">
        <f>IFERROR(AVERAGE('Dir AB - Car &amp; LGV'!C18:E18,'Dir AB - Car &amp; LGV'!J18:L18,'Dir AB - Car &amp; LGV'!Q18:S18),0)</f>
        <v>21</v>
      </c>
      <c r="C21" s="60">
        <f>IFERROR(AVERAGE('Dir BA - Car &amp; LGV'!C18:E18,'Dir BA - Car &amp; LGV'!J18:L18,'Dir BA - Car &amp; LGV'!Q18:S18),0)</f>
        <v>21.6</v>
      </c>
      <c r="D21" s="60">
        <f>IFERROR(AVERAGE('Dir AB - OGV2'!C18:E18,'Dir AB - OGV2'!J18:L18,'Dir AB - OGV2'!Q18:S18)+AVERAGE('Dir AB - OGV1'!C18:E18,'Dir AB - OGV1'!J18:L18,'Dir AB - OGV1'!Q18:S18),0)</f>
        <v>0.2</v>
      </c>
      <c r="E21" s="60">
        <f>IFERROR(AVERAGE('Dir BA - OGV2'!C18:E18,'Dir BA - OGV2'!J18:L18,'Dir BA - OGV2'!Q18:S18)+AVERAGE('Dir BA - OGV1'!C18:E18,'Dir BA - OGV1'!J18:L18,'Dir BA - OGV1'!Q18:S18),0)</f>
        <v>0.4</v>
      </c>
      <c r="F21" s="231">
        <f t="shared" si="0"/>
        <v>43.2</v>
      </c>
      <c r="G21" s="103">
        <v>0.33333333333333298</v>
      </c>
      <c r="H21" s="104"/>
      <c r="I21" s="104"/>
      <c r="J21" s="104"/>
      <c r="K21" s="105"/>
    </row>
    <row r="22" spans="1:11" x14ac:dyDescent="0.2">
      <c r="A22" s="59">
        <v>0.41666666666666702</v>
      </c>
      <c r="B22" s="60">
        <f>IFERROR(AVERAGE('Dir AB - Car &amp; LGV'!C19:E19,'Dir AB - Car &amp; LGV'!J19:L19,'Dir AB - Car &amp; LGV'!Q19:S19),0)</f>
        <v>11.4</v>
      </c>
      <c r="C22" s="60">
        <f>IFERROR(AVERAGE('Dir BA - Car &amp; LGV'!C19:E19,'Dir BA - Car &amp; LGV'!J19:L19,'Dir BA - Car &amp; LGV'!Q19:S19),0)</f>
        <v>10.4</v>
      </c>
      <c r="D22" s="60">
        <f>IFERROR(AVERAGE('Dir AB - OGV2'!C19:E19,'Dir AB - OGV2'!J19:L19,'Dir AB - OGV2'!Q19:S19)+AVERAGE('Dir AB - OGV1'!C19:E19,'Dir AB - OGV1'!J19:L19,'Dir AB - OGV1'!Q19:S19),0)</f>
        <v>0.8</v>
      </c>
      <c r="E22" s="60">
        <f>IFERROR(AVERAGE('Dir BA - OGV2'!C19:E19,'Dir BA - OGV2'!J19:L19,'Dir BA - OGV2'!Q19:S19)+AVERAGE('Dir BA - OGV1'!C19:E19,'Dir BA - OGV1'!J19:L19,'Dir BA - OGV1'!Q19:S19),0)</f>
        <v>0.2</v>
      </c>
      <c r="F22" s="231">
        <f t="shared" si="0"/>
        <v>22.8</v>
      </c>
      <c r="G22" s="103">
        <v>0.375</v>
      </c>
      <c r="H22" s="104"/>
      <c r="I22" s="104"/>
      <c r="J22" s="104"/>
      <c r="K22" s="105"/>
    </row>
    <row r="23" spans="1:11" x14ac:dyDescent="0.2">
      <c r="A23" s="59">
        <v>0.45833333333333398</v>
      </c>
      <c r="B23" s="60">
        <f>IFERROR(AVERAGE('Dir AB - Car &amp; LGV'!C20:E20,'Dir AB - Car &amp; LGV'!J20:L20,'Dir AB - Car &amp; LGV'!Q20:S20),0)</f>
        <v>11</v>
      </c>
      <c r="C23" s="60">
        <f>IFERROR(AVERAGE('Dir BA - Car &amp; LGV'!C20:E20,'Dir BA - Car &amp; LGV'!J20:L20,'Dir BA - Car &amp; LGV'!Q20:S20),0)</f>
        <v>8.8000000000000007</v>
      </c>
      <c r="D23" s="60">
        <f>IFERROR(AVERAGE('Dir AB - OGV2'!C20:E20,'Dir AB - OGV2'!J20:L20,'Dir AB - OGV2'!Q20:S20)+AVERAGE('Dir AB - OGV1'!C20:E20,'Dir AB - OGV1'!J20:L20,'Dir AB - OGV1'!Q20:S20),0)</f>
        <v>0</v>
      </c>
      <c r="E23" s="60">
        <f>IFERROR(AVERAGE('Dir BA - OGV2'!C20:E20,'Dir BA - OGV2'!J20:L20,'Dir BA - OGV2'!Q20:S20)+AVERAGE('Dir BA - OGV1'!C20:E20,'Dir BA - OGV1'!J20:L20,'Dir BA - OGV1'!Q20:S20),0)</f>
        <v>0.6</v>
      </c>
      <c r="F23" s="231">
        <f t="shared" si="0"/>
        <v>20.400000000000002</v>
      </c>
      <c r="G23" s="103">
        <v>0.41666666666666702</v>
      </c>
      <c r="H23" s="104"/>
      <c r="I23" s="104"/>
      <c r="J23" s="104"/>
      <c r="K23" s="105"/>
    </row>
    <row r="24" spans="1:11" x14ac:dyDescent="0.2">
      <c r="A24" s="59">
        <v>0.5</v>
      </c>
      <c r="B24" s="60">
        <f>IFERROR(AVERAGE('Dir AB - Car &amp; LGV'!C21:E21,'Dir AB - Car &amp; LGV'!J21:L21,'Dir AB - Car &amp; LGV'!Q21:S21),0)</f>
        <v>8.1999999999999993</v>
      </c>
      <c r="C24" s="60">
        <f>IFERROR(AVERAGE('Dir BA - Car &amp; LGV'!C21:E21,'Dir BA - Car &amp; LGV'!J21:L21,'Dir BA - Car &amp; LGV'!Q21:S21),0)</f>
        <v>9</v>
      </c>
      <c r="D24" s="60">
        <f>IFERROR(AVERAGE('Dir AB - OGV2'!C21:E21,'Dir AB - OGV2'!J21:L21,'Dir AB - OGV2'!Q21:S21)+AVERAGE('Dir AB - OGV1'!C21:E21,'Dir AB - OGV1'!J21:L21,'Dir AB - OGV1'!Q21:S21),0)</f>
        <v>0.2</v>
      </c>
      <c r="E24" s="60">
        <f>IFERROR(AVERAGE('Dir BA - OGV2'!C21:E21,'Dir BA - OGV2'!J21:L21,'Dir BA - OGV2'!Q21:S21)+AVERAGE('Dir BA - OGV1'!C21:E21,'Dir BA - OGV1'!J21:L21,'Dir BA - OGV1'!Q21:S21),0)</f>
        <v>0.4</v>
      </c>
      <c r="F24" s="231">
        <f t="shared" si="0"/>
        <v>17.799999999999997</v>
      </c>
      <c r="G24" s="103">
        <v>0.45833333333333298</v>
      </c>
      <c r="H24" s="104"/>
      <c r="I24" s="104"/>
      <c r="J24" s="104"/>
      <c r="K24" s="105"/>
    </row>
    <row r="25" spans="1:11" x14ac:dyDescent="0.2">
      <c r="A25" s="59">
        <v>0.54166666666666696</v>
      </c>
      <c r="B25" s="60">
        <f>IFERROR(AVERAGE('Dir AB - Car &amp; LGV'!C22:E22,'Dir AB - Car &amp; LGV'!J22:L22,'Dir AB - Car &amp; LGV'!Q22:S22),0)</f>
        <v>14.666666666666666</v>
      </c>
      <c r="C25" s="60">
        <f>IFERROR(AVERAGE('Dir BA - Car &amp; LGV'!C22:E22,'Dir BA - Car &amp; LGV'!J22:L22,'Dir BA - Car &amp; LGV'!Q22:S22),0)</f>
        <v>11.5</v>
      </c>
      <c r="D25" s="60">
        <f>IFERROR(AVERAGE('Dir AB - OGV2'!C22:E22,'Dir AB - OGV2'!J22:L22,'Dir AB - OGV2'!Q22:S22)+AVERAGE('Dir AB - OGV1'!C22:E22,'Dir AB - OGV1'!J22:L22,'Dir AB - OGV1'!Q22:S22),0)</f>
        <v>0.5</v>
      </c>
      <c r="E25" s="60">
        <f>IFERROR(AVERAGE('Dir BA - OGV2'!C22:E22,'Dir BA - OGV2'!J22:L22,'Dir BA - OGV2'!Q22:S22)+AVERAGE('Dir BA - OGV1'!C22:E22,'Dir BA - OGV1'!J22:L22,'Dir BA - OGV1'!Q22:S22),0)</f>
        <v>0.16666666666666666</v>
      </c>
      <c r="F25" s="231">
        <f t="shared" si="0"/>
        <v>26.833333333333332</v>
      </c>
      <c r="G25" s="103">
        <v>0.5</v>
      </c>
      <c r="H25" s="104"/>
      <c r="I25" s="104"/>
      <c r="J25" s="104"/>
      <c r="K25" s="105"/>
    </row>
    <row r="26" spans="1:11" x14ac:dyDescent="0.2">
      <c r="A26" s="59">
        <v>0.58333333333333404</v>
      </c>
      <c r="B26" s="60">
        <f>IFERROR(AVERAGE('Dir AB - Car &amp; LGV'!C23:E23,'Dir AB - Car &amp; LGV'!J23:L23,'Dir AB - Car &amp; LGV'!Q23:S23),0)</f>
        <v>13.666666666666666</v>
      </c>
      <c r="C26" s="60">
        <f>IFERROR(AVERAGE('Dir BA - Car &amp; LGV'!C23:E23,'Dir BA - Car &amp; LGV'!J23:L23,'Dir BA - Car &amp; LGV'!Q23:S23),0)</f>
        <v>14.5</v>
      </c>
      <c r="D26" s="60">
        <f>IFERROR(AVERAGE('Dir AB - OGV2'!C23:E23,'Dir AB - OGV2'!J23:L23,'Dir AB - OGV2'!Q23:S23)+AVERAGE('Dir AB - OGV1'!C23:E23,'Dir AB - OGV1'!J23:L23,'Dir AB - OGV1'!Q23:S23),0)</f>
        <v>0.5</v>
      </c>
      <c r="E26" s="60">
        <f>IFERROR(AVERAGE('Dir BA - OGV2'!C23:E23,'Dir BA - OGV2'!J23:L23,'Dir BA - OGV2'!Q23:S23)+AVERAGE('Dir BA - OGV1'!C23:E23,'Dir BA - OGV1'!J23:L23,'Dir BA - OGV1'!Q23:S23),0)</f>
        <v>0.66666666666666663</v>
      </c>
      <c r="F26" s="231">
        <f t="shared" si="0"/>
        <v>29.333333333333332</v>
      </c>
      <c r="G26" s="103">
        <v>0.54166666666666696</v>
      </c>
      <c r="H26" s="104"/>
      <c r="I26" s="104"/>
      <c r="J26" s="104"/>
      <c r="K26" s="105"/>
    </row>
    <row r="27" spans="1:11" x14ac:dyDescent="0.2">
      <c r="A27" s="59">
        <v>0.625</v>
      </c>
      <c r="B27" s="60">
        <f>IFERROR(AVERAGE('Dir AB - Car &amp; LGV'!C24:E24,'Dir AB - Car &amp; LGV'!J24:L24,'Dir AB - Car &amp; LGV'!Q24:S24),0)</f>
        <v>14.833333333333334</v>
      </c>
      <c r="C27" s="60">
        <f>IFERROR(AVERAGE('Dir BA - Car &amp; LGV'!C24:E24,'Dir BA - Car &amp; LGV'!J24:L24,'Dir BA - Car &amp; LGV'!Q24:S24),0)</f>
        <v>17.666666666666668</v>
      </c>
      <c r="D27" s="60">
        <f>IFERROR(AVERAGE('Dir AB - OGV2'!C24:E24,'Dir AB - OGV2'!J24:L24,'Dir AB - OGV2'!Q24:S24)+AVERAGE('Dir AB - OGV1'!C24:E24,'Dir AB - OGV1'!J24:L24,'Dir AB - OGV1'!Q24:S24),0)</f>
        <v>1</v>
      </c>
      <c r="E27" s="60">
        <f>IFERROR(AVERAGE('Dir BA - OGV2'!C24:E24,'Dir BA - OGV2'!J24:L24,'Dir BA - OGV2'!Q24:S24)+AVERAGE('Dir BA - OGV1'!C24:E24,'Dir BA - OGV1'!J24:L24,'Dir BA - OGV1'!Q24:S24),0)</f>
        <v>0.33333333333333331</v>
      </c>
      <c r="F27" s="231">
        <f t="shared" si="0"/>
        <v>33.833333333333336</v>
      </c>
      <c r="G27" s="103">
        <v>0.58333333333333304</v>
      </c>
      <c r="H27" s="104"/>
      <c r="I27" s="104"/>
      <c r="J27" s="104"/>
      <c r="K27" s="105"/>
    </row>
    <row r="28" spans="1:11" x14ac:dyDescent="0.2">
      <c r="A28" s="59">
        <v>0.66666666666666696</v>
      </c>
      <c r="B28" s="60">
        <f>IFERROR(AVERAGE('Dir AB - Car &amp; LGV'!C25:E25,'Dir AB - Car &amp; LGV'!J25:L25,'Dir AB - Car &amp; LGV'!Q25:S25),0)</f>
        <v>21.166666666666668</v>
      </c>
      <c r="C28" s="60">
        <f>IFERROR(AVERAGE('Dir BA - Car &amp; LGV'!C25:E25,'Dir BA - Car &amp; LGV'!J25:L25,'Dir BA - Car &amp; LGV'!Q25:S25),0)</f>
        <v>20</v>
      </c>
      <c r="D28" s="60">
        <f>IFERROR(AVERAGE('Dir AB - OGV2'!C25:E25,'Dir AB - OGV2'!J25:L25,'Dir AB - OGV2'!Q25:S25)+AVERAGE('Dir AB - OGV1'!C25:E25,'Dir AB - OGV1'!J25:L25,'Dir AB - OGV1'!Q25:S25),0)</f>
        <v>0.33333333333333331</v>
      </c>
      <c r="E28" s="60">
        <f>IFERROR(AVERAGE('Dir BA - OGV2'!C25:E25,'Dir BA - OGV2'!J25:L25,'Dir BA - OGV2'!Q25:S25)+AVERAGE('Dir BA - OGV1'!C25:E25,'Dir BA - OGV1'!J25:L25,'Dir BA - OGV1'!Q25:S25),0)</f>
        <v>0.33333333333333331</v>
      </c>
      <c r="F28" s="231">
        <f t="shared" si="0"/>
        <v>41.833333333333343</v>
      </c>
      <c r="G28" s="103">
        <v>0.625</v>
      </c>
      <c r="H28" s="104"/>
      <c r="I28" s="104"/>
      <c r="J28" s="104"/>
      <c r="K28" s="105"/>
    </row>
    <row r="29" spans="1:11" x14ac:dyDescent="0.2">
      <c r="A29" s="59">
        <v>0.70833333333333404</v>
      </c>
      <c r="B29" s="60">
        <f>IFERROR(AVERAGE('Dir AB - Car &amp; LGV'!C26:E26,'Dir AB - Car &amp; LGV'!J26:L26,'Dir AB - Car &amp; LGV'!Q26:S26),0)</f>
        <v>21.5</v>
      </c>
      <c r="C29" s="60">
        <f>IFERROR(AVERAGE('Dir BA - Car &amp; LGV'!C26:E26,'Dir BA - Car &amp; LGV'!J26:L26,'Dir BA - Car &amp; LGV'!Q26:S26),0)</f>
        <v>19</v>
      </c>
      <c r="D29" s="60">
        <f>IFERROR(AVERAGE('Dir AB - OGV2'!C26:E26,'Dir AB - OGV2'!J26:L26,'Dir AB - OGV2'!Q26:S26)+AVERAGE('Dir AB - OGV1'!C26:E26,'Dir AB - OGV1'!J26:L26,'Dir AB - OGV1'!Q26:S26),0)</f>
        <v>0.66666666666666663</v>
      </c>
      <c r="E29" s="60">
        <f>IFERROR(AVERAGE('Dir BA - OGV2'!C26:E26,'Dir BA - OGV2'!J26:L26,'Dir BA - OGV2'!Q26:S26)+AVERAGE('Dir BA - OGV1'!C26:E26,'Dir BA - OGV1'!J26:L26,'Dir BA - OGV1'!Q26:S26),0)</f>
        <v>0.16666666666666666</v>
      </c>
      <c r="F29" s="231">
        <f t="shared" si="0"/>
        <v>41.333333333333329</v>
      </c>
      <c r="G29" s="103">
        <v>0.66666666666666696</v>
      </c>
      <c r="H29" s="104"/>
      <c r="I29" s="104"/>
      <c r="J29" s="104"/>
      <c r="K29" s="105"/>
    </row>
    <row r="30" spans="1:11" x14ac:dyDescent="0.2">
      <c r="A30" s="59">
        <v>0.75</v>
      </c>
      <c r="B30" s="60">
        <f>IFERROR(AVERAGE('Dir AB - Car &amp; LGV'!C27:E27,'Dir AB - Car &amp; LGV'!J27:L27,'Dir AB - Car &amp; LGV'!Q27:S27),0)</f>
        <v>20.666666666666668</v>
      </c>
      <c r="C30" s="60">
        <f>IFERROR(AVERAGE('Dir BA - Car &amp; LGV'!C27:E27,'Dir BA - Car &amp; LGV'!J27:L27,'Dir BA - Car &amp; LGV'!Q27:S27),0)</f>
        <v>18.5</v>
      </c>
      <c r="D30" s="60">
        <f>IFERROR(AVERAGE('Dir AB - OGV2'!C27:E27,'Dir AB - OGV2'!J27:L27,'Dir AB - OGV2'!Q27:S27)+AVERAGE('Dir AB - OGV1'!C27:E27,'Dir AB - OGV1'!J27:L27,'Dir AB - OGV1'!Q27:S27),0)</f>
        <v>0.33333333333333331</v>
      </c>
      <c r="E30" s="60">
        <f>IFERROR(AVERAGE('Dir BA - OGV2'!C27:E27,'Dir BA - OGV2'!J27:L27,'Dir BA - OGV2'!Q27:S27)+AVERAGE('Dir BA - OGV1'!C27:E27,'Dir BA - OGV1'!J27:L27,'Dir BA - OGV1'!Q27:S27),0)</f>
        <v>0.16666666666666666</v>
      </c>
      <c r="F30" s="231">
        <f t="shared" si="0"/>
        <v>39.666666666666671</v>
      </c>
      <c r="G30" s="103">
        <v>0.70833333333333304</v>
      </c>
      <c r="H30" s="104"/>
      <c r="I30" s="104"/>
      <c r="J30" s="104"/>
      <c r="K30" s="105"/>
    </row>
    <row r="31" spans="1:11" x14ac:dyDescent="0.2">
      <c r="A31" s="59">
        <v>0.79166666666666696</v>
      </c>
      <c r="B31" s="60">
        <f>IFERROR(AVERAGE('Dir AB - Car &amp; LGV'!C28:E28,'Dir AB - Car &amp; LGV'!J28:L28,'Dir AB - Car &amp; LGV'!Q28:S28),0)</f>
        <v>19</v>
      </c>
      <c r="C31" s="60">
        <f>IFERROR(AVERAGE('Dir BA - Car &amp; LGV'!C28:E28,'Dir BA - Car &amp; LGV'!J28:L28,'Dir BA - Car &amp; LGV'!Q28:S28),0)</f>
        <v>19.333333333333332</v>
      </c>
      <c r="D31" s="60">
        <f>IFERROR(AVERAGE('Dir AB - OGV2'!C28:E28,'Dir AB - OGV2'!J28:L28,'Dir AB - OGV2'!Q28:S28)+AVERAGE('Dir AB - OGV1'!C28:E28,'Dir AB - OGV1'!J28:L28,'Dir AB - OGV1'!Q28:S28),0)</f>
        <v>0.33333333333333331</v>
      </c>
      <c r="E31" s="60">
        <f>IFERROR(AVERAGE('Dir BA - OGV2'!C28:E28,'Dir BA - OGV2'!J28:L28,'Dir BA - OGV2'!Q28:S28)+AVERAGE('Dir BA - OGV1'!C28:E28,'Dir BA - OGV1'!J28:L28,'Dir BA - OGV1'!Q28:S28),0)</f>
        <v>0.16666666666666666</v>
      </c>
      <c r="F31" s="231">
        <f t="shared" si="0"/>
        <v>38.833333333333329</v>
      </c>
      <c r="G31" s="103">
        <v>0.75</v>
      </c>
      <c r="H31" s="104"/>
      <c r="I31" s="104"/>
      <c r="J31" s="104"/>
      <c r="K31" s="105"/>
    </row>
    <row r="32" spans="1:11" x14ac:dyDescent="0.2">
      <c r="A32" s="59">
        <v>0.83333333333333404</v>
      </c>
      <c r="B32" s="60">
        <f>IFERROR(AVERAGE('Dir AB - Car &amp; LGV'!C29:E29,'Dir AB - Car &amp; LGV'!J29:L29,'Dir AB - Car &amp; LGV'!Q29:S29),0)</f>
        <v>14.5</v>
      </c>
      <c r="C32" s="60">
        <f>IFERROR(AVERAGE('Dir BA - Car &amp; LGV'!C29:E29,'Dir BA - Car &amp; LGV'!J29:L29,'Dir BA - Car &amp; LGV'!Q29:S29),0)</f>
        <v>12.5</v>
      </c>
      <c r="D32" s="60">
        <f>IFERROR(AVERAGE('Dir AB - OGV2'!C29:E29,'Dir AB - OGV2'!J29:L29,'Dir AB - OGV2'!Q29:S29)+AVERAGE('Dir AB - OGV1'!C29:E29,'Dir AB - OGV1'!J29:L29,'Dir AB - OGV1'!Q29:S29),0)</f>
        <v>0</v>
      </c>
      <c r="E32" s="60">
        <f>IFERROR(AVERAGE('Dir BA - OGV2'!C29:E29,'Dir BA - OGV2'!J29:L29,'Dir BA - OGV2'!Q29:S29)+AVERAGE('Dir BA - OGV1'!C29:E29,'Dir BA - OGV1'!J29:L29,'Dir BA - OGV1'!Q29:S29),0)</f>
        <v>0</v>
      </c>
      <c r="F32" s="231">
        <f t="shared" si="0"/>
        <v>27</v>
      </c>
      <c r="G32" s="103">
        <v>0.79166666666666696</v>
      </c>
      <c r="H32" s="104"/>
      <c r="I32" s="104"/>
      <c r="J32" s="104"/>
      <c r="K32" s="105"/>
    </row>
    <row r="33" spans="1:13" x14ac:dyDescent="0.2">
      <c r="A33" s="59">
        <v>0.875</v>
      </c>
      <c r="B33" s="60">
        <f>IFERROR(AVERAGE('Dir AB - Car &amp; LGV'!C30:E30,'Dir AB - Car &amp; LGV'!J30:L30,'Dir AB - Car &amp; LGV'!Q30:S30),0)</f>
        <v>13.8</v>
      </c>
      <c r="C33" s="60">
        <f>IFERROR(AVERAGE('Dir BA - Car &amp; LGV'!C30:E30,'Dir BA - Car &amp; LGV'!J30:L30,'Dir BA - Car &amp; LGV'!Q30:S30),0)</f>
        <v>13.4</v>
      </c>
      <c r="D33" s="60">
        <f>IFERROR(AVERAGE('Dir AB - OGV2'!C30:E30,'Dir AB - OGV2'!J30:L30,'Dir AB - OGV2'!Q30:S30)+AVERAGE('Dir AB - OGV1'!C30:E30,'Dir AB - OGV1'!J30:L30,'Dir AB - OGV1'!Q30:S30),0)</f>
        <v>0.4</v>
      </c>
      <c r="E33" s="60">
        <f>IFERROR(AVERAGE('Dir BA - OGV2'!C30:E30,'Dir BA - OGV2'!J30:L30,'Dir BA - OGV2'!Q30:S30)+AVERAGE('Dir BA - OGV1'!C30:E30,'Dir BA - OGV1'!J30:L30,'Dir BA - OGV1'!Q30:S30),0)</f>
        <v>0.2</v>
      </c>
      <c r="F33" s="231">
        <f t="shared" si="0"/>
        <v>27.8</v>
      </c>
      <c r="G33" s="103">
        <v>0.83333333333333304</v>
      </c>
      <c r="H33" s="104"/>
      <c r="I33" s="104"/>
      <c r="J33" s="104"/>
      <c r="K33" s="105"/>
    </row>
    <row r="34" spans="1:13" x14ac:dyDescent="0.2">
      <c r="A34" s="59">
        <v>0.91666666666666696</v>
      </c>
      <c r="B34" s="60">
        <f>IFERROR(AVERAGE('Dir AB - Car &amp; LGV'!C31:E31,'Dir AB - Car &amp; LGV'!J31:L31,'Dir AB - Car &amp; LGV'!Q31:S31),0)</f>
        <v>11</v>
      </c>
      <c r="C34" s="60">
        <f>IFERROR(AVERAGE('Dir BA - Car &amp; LGV'!C31:E31,'Dir BA - Car &amp; LGV'!J31:L31,'Dir BA - Car &amp; LGV'!Q31:S31),0)</f>
        <v>13.4</v>
      </c>
      <c r="D34" s="60">
        <f>IFERROR(AVERAGE('Dir AB - OGV2'!C31:E31,'Dir AB - OGV2'!J31:L31,'Dir AB - OGV2'!Q31:S31)+AVERAGE('Dir AB - OGV1'!C31:E31,'Dir AB - OGV1'!J31:L31,'Dir AB - OGV1'!Q31:S31),0)</f>
        <v>0</v>
      </c>
      <c r="E34" s="60">
        <f>IFERROR(AVERAGE('Dir BA - OGV2'!C31:E31,'Dir BA - OGV2'!J31:L31,'Dir BA - OGV2'!Q31:S31)+AVERAGE('Dir BA - OGV1'!C31:E31,'Dir BA - OGV1'!J31:L31,'Dir BA - OGV1'!Q31:S31),0)</f>
        <v>0</v>
      </c>
      <c r="F34" s="231">
        <f t="shared" si="0"/>
        <v>24.4</v>
      </c>
      <c r="G34" s="103">
        <v>0.875</v>
      </c>
      <c r="H34" s="104"/>
      <c r="I34" s="104"/>
      <c r="J34" s="104"/>
      <c r="K34" s="105"/>
    </row>
    <row r="35" spans="1:13" x14ac:dyDescent="0.2">
      <c r="A35" s="59">
        <v>0.95833333333333404</v>
      </c>
      <c r="B35" s="60">
        <f>IFERROR(AVERAGE('Dir AB - Car &amp; LGV'!C32:E32,'Dir AB - Car &amp; LGV'!J32:L32,'Dir AB - Car &amp; LGV'!Q32:S32),0)</f>
        <v>10</v>
      </c>
      <c r="C35" s="60">
        <f>IFERROR(AVERAGE('Dir BA - Car &amp; LGV'!C32:E32,'Dir BA - Car &amp; LGV'!J32:L32,'Dir BA - Car &amp; LGV'!Q32:S32),0)</f>
        <v>9.4</v>
      </c>
      <c r="D35" s="60">
        <f>IFERROR(AVERAGE('Dir AB - OGV2'!C32:E32,'Dir AB - OGV2'!J32:L32,'Dir AB - OGV2'!Q32:S32)+AVERAGE('Dir AB - OGV1'!C32:E32,'Dir AB - OGV1'!J32:L32,'Dir AB - OGV1'!Q32:S32),0)</f>
        <v>0.2</v>
      </c>
      <c r="E35" s="60">
        <f>IFERROR(AVERAGE('Dir BA - OGV2'!C32:E32,'Dir BA - OGV2'!J32:L32,'Dir BA - OGV2'!Q32:S32)+AVERAGE('Dir BA - OGV1'!C32:E32,'Dir BA - OGV1'!J32:L32,'Dir BA - OGV1'!Q32:S32),0)</f>
        <v>0</v>
      </c>
      <c r="F35" s="231">
        <f t="shared" si="0"/>
        <v>19.599999999999998</v>
      </c>
      <c r="G35" s="103">
        <v>0.91666666666666696</v>
      </c>
      <c r="H35" s="104"/>
      <c r="I35" s="104"/>
      <c r="J35" s="104"/>
      <c r="K35" s="105"/>
    </row>
    <row r="36" spans="1:13" ht="13.5" thickBot="1" x14ac:dyDescent="0.25">
      <c r="A36" s="114">
        <v>1</v>
      </c>
      <c r="B36" s="115">
        <f>IFERROR(AVERAGE('Dir AB - Car &amp; LGV'!C33:E33,'Dir AB - Car &amp; LGV'!J33:L33,'Dir AB - Car &amp; LGV'!Q33:S33),0)</f>
        <v>5.8</v>
      </c>
      <c r="C36" s="115">
        <f>IFERROR(AVERAGE('Dir BA - Car &amp; LGV'!C33:E33,'Dir BA - Car &amp; LGV'!J33:L33,'Dir BA - Car &amp; LGV'!Q33:S33),0)</f>
        <v>4</v>
      </c>
      <c r="D36" s="115">
        <f>IFERROR(AVERAGE('Dir AB - OGV2'!C33:E33,'Dir AB - OGV2'!J33:L33,'Dir AB - OGV2'!Q33:S33)+AVERAGE('Dir AB - OGV1'!C33:E33,'Dir AB - OGV1'!J33:L33,'Dir AB - OGV1'!Q33:S33),0)</f>
        <v>0</v>
      </c>
      <c r="E36" s="115">
        <f>IFERROR(AVERAGE('Dir BA - OGV2'!C33:E33,'Dir BA - OGV2'!J33:L33,'Dir BA - OGV2'!Q33:S33)+AVERAGE('Dir BA - OGV1'!C33:E33,'Dir BA - OGV1'!J33:L33,'Dir BA - OGV1'!Q33:S33),0)</f>
        <v>0</v>
      </c>
      <c r="F36" s="116">
        <f t="shared" si="0"/>
        <v>9.8000000000000007</v>
      </c>
      <c r="G36" s="103">
        <v>0.95833333333333304</v>
      </c>
      <c r="H36" s="104"/>
      <c r="I36" s="104"/>
      <c r="J36" s="104"/>
      <c r="K36" s="105"/>
    </row>
    <row r="37" spans="1:13" x14ac:dyDescent="0.2">
      <c r="A37" s="365" t="s">
        <v>55</v>
      </c>
      <c r="B37" s="366"/>
      <c r="C37" s="366"/>
      <c r="D37" s="366"/>
      <c r="E37" s="366"/>
      <c r="F37" s="366"/>
      <c r="G37" s="366"/>
      <c r="H37" s="366"/>
      <c r="I37" s="366"/>
      <c r="J37" s="366"/>
      <c r="K37" s="367"/>
    </row>
    <row r="38" spans="1:13" ht="13.5" thickBot="1" x14ac:dyDescent="0.25">
      <c r="A38" s="368"/>
      <c r="B38" s="369"/>
      <c r="C38" s="369"/>
      <c r="D38" s="369"/>
      <c r="E38" s="369"/>
      <c r="F38" s="369"/>
      <c r="G38" s="369"/>
      <c r="H38" s="369"/>
      <c r="I38" s="369"/>
      <c r="J38" s="369"/>
      <c r="K38" s="370"/>
    </row>
    <row r="39" spans="1:13" ht="4.5" customHeight="1" x14ac:dyDescent="0.2">
      <c r="A39" s="64"/>
      <c r="B39" s="65"/>
      <c r="C39" s="65"/>
      <c r="D39" s="65"/>
      <c r="E39" s="66"/>
      <c r="F39" s="65"/>
      <c r="G39" s="106"/>
      <c r="H39" s="39"/>
      <c r="I39" s="39"/>
      <c r="J39" s="39"/>
      <c r="K39" s="107"/>
    </row>
    <row r="40" spans="1:13" ht="14.25" customHeight="1" x14ac:dyDescent="0.2">
      <c r="A40" s="361" t="s">
        <v>114</v>
      </c>
      <c r="B40" s="362"/>
      <c r="C40" s="362"/>
      <c r="D40" s="362"/>
      <c r="E40" s="66"/>
      <c r="F40" s="65"/>
      <c r="G40" s="106"/>
      <c r="H40" s="39"/>
      <c r="I40" s="39"/>
      <c r="J40" s="39"/>
      <c r="K40" s="107"/>
    </row>
    <row r="41" spans="1:13" ht="4.5" customHeight="1" thickBot="1" x14ac:dyDescent="0.25">
      <c r="A41" s="108"/>
      <c r="B41" s="39"/>
      <c r="C41" s="39"/>
      <c r="D41" s="39"/>
      <c r="E41" s="66"/>
      <c r="F41" s="65"/>
      <c r="G41" s="106"/>
      <c r="H41" s="39"/>
      <c r="I41" s="39"/>
      <c r="J41" s="39"/>
      <c r="K41" s="107"/>
    </row>
    <row r="42" spans="1:13" ht="13.5" thickBot="1" x14ac:dyDescent="0.25">
      <c r="A42" s="69" t="s">
        <v>64</v>
      </c>
      <c r="B42" s="70" t="s">
        <v>66</v>
      </c>
      <c r="C42" s="70" t="s">
        <v>67</v>
      </c>
      <c r="D42" s="71" t="s">
        <v>104</v>
      </c>
      <c r="E42" s="66"/>
      <c r="F42" s="65"/>
      <c r="G42" s="106"/>
      <c r="H42" s="39"/>
      <c r="I42" s="39"/>
      <c r="J42" s="39"/>
      <c r="K42" s="107"/>
    </row>
    <row r="43" spans="1:13" x14ac:dyDescent="0.2">
      <c r="A43" s="363" t="s">
        <v>105</v>
      </c>
      <c r="B43" s="371">
        <f>J13</f>
        <v>0.33333333333333298</v>
      </c>
      <c r="C43" s="371">
        <f>K13</f>
        <v>0.37500033333333299</v>
      </c>
      <c r="D43" s="373">
        <f>I13</f>
        <v>43.2</v>
      </c>
      <c r="E43" s="66"/>
      <c r="F43" s="65"/>
      <c r="G43" s="106"/>
      <c r="H43" s="39"/>
      <c r="I43" s="39"/>
      <c r="J43" s="39"/>
      <c r="K43" s="107"/>
    </row>
    <row r="44" spans="1:13" x14ac:dyDescent="0.2">
      <c r="A44" s="364"/>
      <c r="B44" s="372"/>
      <c r="C44" s="372"/>
      <c r="D44" s="374"/>
      <c r="E44" s="66"/>
      <c r="F44" s="65"/>
      <c r="G44" s="106"/>
      <c r="H44" s="39"/>
      <c r="I44" s="39"/>
      <c r="J44" s="39"/>
      <c r="K44" s="107"/>
    </row>
    <row r="45" spans="1:13" ht="12.75" customHeight="1" x14ac:dyDescent="0.2">
      <c r="A45" s="364" t="s">
        <v>65</v>
      </c>
      <c r="B45" s="372">
        <f>J14</f>
        <v>0.625</v>
      </c>
      <c r="C45" s="372">
        <f>K14</f>
        <v>0.66666700000000001</v>
      </c>
      <c r="D45" s="374">
        <f>I14</f>
        <v>41.833333333333343</v>
      </c>
      <c r="E45" s="39"/>
      <c r="F45" s="72"/>
      <c r="G45" s="73"/>
      <c r="H45" s="73"/>
      <c r="I45" s="73"/>
      <c r="J45" s="73"/>
      <c r="K45" s="109"/>
      <c r="L45" s="72"/>
      <c r="M45" s="72"/>
    </row>
    <row r="46" spans="1:13" ht="13.5" customHeight="1" x14ac:dyDescent="0.2">
      <c r="A46" s="364"/>
      <c r="B46" s="372"/>
      <c r="C46" s="372"/>
      <c r="D46" s="374"/>
      <c r="E46" s="39"/>
      <c r="F46" s="72"/>
      <c r="G46" s="73"/>
      <c r="H46" s="73"/>
      <c r="I46" s="73"/>
      <c r="J46" s="73"/>
      <c r="K46" s="109"/>
      <c r="L46" s="72"/>
      <c r="M46" s="72"/>
    </row>
    <row r="47" spans="1:13" ht="27" customHeight="1" thickBot="1" x14ac:dyDescent="0.25">
      <c r="A47" s="67" t="s">
        <v>106</v>
      </c>
      <c r="B47" s="68">
        <f>J15</f>
        <v>0.66666666666666696</v>
      </c>
      <c r="C47" s="68">
        <f>K15</f>
        <v>0.70833366666666697</v>
      </c>
      <c r="D47" s="63">
        <f>I15</f>
        <v>41.333333333333329</v>
      </c>
      <c r="E47" s="66"/>
      <c r="F47" s="65"/>
      <c r="G47" s="106"/>
      <c r="H47" s="39"/>
      <c r="I47" s="39"/>
      <c r="J47" s="39"/>
      <c r="K47" s="107"/>
    </row>
    <row r="48" spans="1:13" x14ac:dyDescent="0.2">
      <c r="A48" s="75"/>
      <c r="B48" s="74"/>
      <c r="C48" s="74"/>
      <c r="D48" s="65"/>
      <c r="E48" s="66"/>
      <c r="F48" s="65"/>
      <c r="G48" s="106"/>
      <c r="H48" s="39"/>
      <c r="I48" s="39"/>
      <c r="J48" s="39"/>
      <c r="K48" s="107"/>
    </row>
    <row r="49" spans="1:11" ht="4.5" customHeight="1" x14ac:dyDescent="0.2">
      <c r="A49" s="75"/>
      <c r="B49" s="74"/>
      <c r="C49" s="74"/>
      <c r="D49" s="65"/>
      <c r="E49" s="66"/>
      <c r="F49" s="65"/>
      <c r="G49" s="106"/>
      <c r="H49" s="39"/>
      <c r="I49" s="39"/>
      <c r="J49" s="39"/>
      <c r="K49" s="107"/>
    </row>
    <row r="50" spans="1:11" ht="14.25" customHeight="1" x14ac:dyDescent="0.2">
      <c r="A50" s="361" t="s">
        <v>113</v>
      </c>
      <c r="B50" s="362"/>
      <c r="C50" s="362"/>
      <c r="D50" s="362"/>
      <c r="E50" s="66"/>
      <c r="F50" s="65"/>
      <c r="G50" s="106"/>
      <c r="H50" s="39"/>
      <c r="I50" s="39"/>
      <c r="J50" s="39"/>
      <c r="K50" s="107"/>
    </row>
    <row r="51" spans="1:11" ht="4.5" customHeight="1" thickBot="1" x14ac:dyDescent="0.25">
      <c r="A51" s="108"/>
      <c r="B51" s="39"/>
      <c r="C51" s="39"/>
      <c r="D51" s="39"/>
      <c r="E51" s="39"/>
      <c r="F51" s="65"/>
      <c r="G51" s="106"/>
      <c r="H51" s="39"/>
      <c r="I51" s="39"/>
      <c r="J51" s="39"/>
      <c r="K51" s="107"/>
    </row>
    <row r="52" spans="1:11" ht="13.5" thickBot="1" x14ac:dyDescent="0.25">
      <c r="A52" s="69" t="s">
        <v>70</v>
      </c>
      <c r="B52" s="70" t="s">
        <v>88</v>
      </c>
      <c r="C52" s="70" t="s">
        <v>89</v>
      </c>
      <c r="D52" s="71" t="s">
        <v>68</v>
      </c>
      <c r="E52" s="39"/>
      <c r="F52" s="65"/>
      <c r="G52" s="106"/>
      <c r="H52" s="39"/>
      <c r="I52" s="39"/>
      <c r="J52" s="39"/>
      <c r="K52" s="107"/>
    </row>
    <row r="53" spans="1:11" x14ac:dyDescent="0.2">
      <c r="A53" s="363" t="s">
        <v>69</v>
      </c>
      <c r="B53" s="375">
        <f>IFERROR((SUM('Dir AB - OGV1'!B38:V38)+SUM('Dir AB - OGV2'!B38:V38))/SUM('Dir AB - All Vehicles'!B38:V38),0)</f>
        <v>1.932367149758454E-2</v>
      </c>
      <c r="C53" s="375">
        <f>IFERROR((SUM('Dir BA - OGV1'!B38:V38)+SUM('Dir BA - OGV2'!B38:V38))/SUM('Dir BA - All Vehicles'!B38:V38),0)</f>
        <v>1.2816600549282881E-2</v>
      </c>
      <c r="D53" s="381">
        <f>IFERROR((SUM('Dir AB - OGV1'!B38:V38)+SUM('Dir AB - OGV2'!B38:V38)+SUM('Dir BA - OGV2'!B38:V38)+SUM('Dir BA - OGV1'!B38:V38))/(SUM('Dir AB - All Vehicles'!B38:V38)+SUM('Dir BA - All Vehicles'!B38:V38)),0)</f>
        <v>1.6185991759858742E-2</v>
      </c>
      <c r="E53" s="39"/>
      <c r="F53" s="65"/>
      <c r="G53" s="106"/>
      <c r="H53" s="39"/>
      <c r="I53" s="39"/>
      <c r="J53" s="39"/>
      <c r="K53" s="107"/>
    </row>
    <row r="54" spans="1:11" ht="13.5" thickBot="1" x14ac:dyDescent="0.25">
      <c r="A54" s="380"/>
      <c r="B54" s="376"/>
      <c r="C54" s="376"/>
      <c r="D54" s="382"/>
      <c r="E54" s="39"/>
      <c r="F54" s="65"/>
      <c r="G54" s="106"/>
      <c r="H54" s="39"/>
      <c r="I54" s="39"/>
      <c r="J54" s="39"/>
      <c r="K54" s="107"/>
    </row>
    <row r="55" spans="1:11" ht="13.5" thickBot="1" x14ac:dyDescent="0.25">
      <c r="A55" s="64"/>
      <c r="B55" s="65"/>
      <c r="C55" s="65"/>
      <c r="D55" s="65"/>
      <c r="E55" s="66"/>
      <c r="F55" s="65"/>
      <c r="G55" s="106"/>
      <c r="H55" s="39"/>
      <c r="I55" s="39"/>
      <c r="J55" s="39"/>
      <c r="K55" s="107"/>
    </row>
    <row r="56" spans="1:11" ht="12.75" customHeight="1" x14ac:dyDescent="0.2">
      <c r="A56" s="365" t="s">
        <v>71</v>
      </c>
      <c r="B56" s="366"/>
      <c r="C56" s="366"/>
      <c r="D56" s="366"/>
      <c r="E56" s="366"/>
      <c r="F56" s="366"/>
      <c r="G56" s="366"/>
      <c r="H56" s="366"/>
      <c r="I56" s="366"/>
      <c r="J56" s="366"/>
      <c r="K56" s="367"/>
    </row>
    <row r="57" spans="1:11" ht="13.5" customHeight="1" thickBot="1" x14ac:dyDescent="0.25">
      <c r="A57" s="368"/>
      <c r="B57" s="369"/>
      <c r="C57" s="369"/>
      <c r="D57" s="369"/>
      <c r="E57" s="369"/>
      <c r="F57" s="369"/>
      <c r="G57" s="369"/>
      <c r="H57" s="369"/>
      <c r="I57" s="369"/>
      <c r="J57" s="369"/>
      <c r="K57" s="370"/>
    </row>
    <row r="58" spans="1:11" ht="8.25" customHeight="1" x14ac:dyDescent="0.2">
      <c r="A58" s="361" t="s">
        <v>112</v>
      </c>
      <c r="B58" s="362"/>
      <c r="C58" s="362"/>
      <c r="D58" s="362"/>
      <c r="E58" s="66"/>
      <c r="F58" s="65"/>
      <c r="G58" s="106"/>
      <c r="H58" s="39"/>
      <c r="I58" s="39"/>
      <c r="J58" s="39"/>
      <c r="K58" s="107"/>
    </row>
    <row r="59" spans="1:11" ht="8.25" customHeight="1" thickBot="1" x14ac:dyDescent="0.25">
      <c r="A59" s="383"/>
      <c r="B59" s="384"/>
      <c r="C59" s="384"/>
      <c r="D59" s="384"/>
      <c r="E59" s="66"/>
      <c r="F59" s="65"/>
      <c r="G59" s="106"/>
      <c r="H59" s="39"/>
      <c r="I59" s="39"/>
      <c r="J59" s="39"/>
      <c r="K59" s="107"/>
    </row>
    <row r="60" spans="1:11" ht="13.5" thickBot="1" x14ac:dyDescent="0.25">
      <c r="A60" s="77" t="s">
        <v>18</v>
      </c>
      <c r="B60" s="78" t="s">
        <v>19</v>
      </c>
      <c r="C60" s="79" t="s">
        <v>86</v>
      </c>
      <c r="D60" s="80" t="s">
        <v>87</v>
      </c>
      <c r="E60" s="66"/>
      <c r="F60" s="65"/>
      <c r="G60" s="106"/>
      <c r="H60" s="39"/>
      <c r="I60" s="39"/>
      <c r="J60" s="39"/>
      <c r="K60" s="107"/>
    </row>
    <row r="61" spans="1:11" x14ac:dyDescent="0.2">
      <c r="A61" s="81">
        <v>0</v>
      </c>
      <c r="B61" s="82">
        <v>5</v>
      </c>
      <c r="C61" s="83">
        <f>IFERROR('Dir AB - Speeds'!D33,0)</f>
        <v>3.1784841075794619E-3</v>
      </c>
      <c r="D61" s="84">
        <f>IFERROR('Dir BA - Speeds'!R9,0)</f>
        <v>1.0471204188481676E-2</v>
      </c>
      <c r="E61" s="66"/>
      <c r="F61" s="65"/>
      <c r="G61" s="106"/>
      <c r="H61" s="39"/>
      <c r="I61" s="39"/>
      <c r="J61" s="39"/>
      <c r="K61" s="107"/>
    </row>
    <row r="62" spans="1:11" x14ac:dyDescent="0.2">
      <c r="A62" s="85">
        <f>B61</f>
        <v>5</v>
      </c>
      <c r="B62" s="86">
        <v>10</v>
      </c>
      <c r="C62" s="87">
        <f>IFERROR('Dir AB - Speeds'!D34,0)</f>
        <v>6.1124694376528114E-2</v>
      </c>
      <c r="D62" s="88">
        <f>IFERROR('Dir BA - Speeds'!R10,0)</f>
        <v>9.2311931661614763E-2</v>
      </c>
      <c r="E62" s="66"/>
      <c r="F62" s="65"/>
      <c r="G62" s="106"/>
      <c r="H62" s="39"/>
      <c r="I62" s="39"/>
      <c r="J62" s="39"/>
      <c r="K62" s="107"/>
    </row>
    <row r="63" spans="1:11" x14ac:dyDescent="0.2">
      <c r="A63" s="85">
        <f t="shared" ref="A63:A80" si="1">B62</f>
        <v>10</v>
      </c>
      <c r="B63" s="86">
        <v>15</v>
      </c>
      <c r="C63" s="87">
        <f>IFERROR('Dir AB - Speeds'!D35,0)</f>
        <v>0.28044009779951101</v>
      </c>
      <c r="D63" s="88">
        <f>IFERROR('Dir BA - Speeds'!R11,0)</f>
        <v>0.3179939377238909</v>
      </c>
      <c r="E63" s="66"/>
      <c r="F63" s="65"/>
      <c r="G63" s="106"/>
      <c r="H63" s="39"/>
      <c r="I63" s="39"/>
      <c r="J63" s="39"/>
      <c r="K63" s="107"/>
    </row>
    <row r="64" spans="1:11" x14ac:dyDescent="0.2">
      <c r="A64" s="85">
        <f t="shared" si="1"/>
        <v>15</v>
      </c>
      <c r="B64" s="86">
        <v>20</v>
      </c>
      <c r="C64" s="87">
        <f>IFERROR('Dir AB - Speeds'!D36,0)</f>
        <v>0.72004889975550124</v>
      </c>
      <c r="D64" s="88">
        <f>IFERROR('Dir BA - Speeds'!R12,0)</f>
        <v>0.69109947643979064</v>
      </c>
      <c r="E64" s="66"/>
      <c r="F64" s="65"/>
      <c r="G64" s="106"/>
      <c r="H64" s="39"/>
      <c r="I64" s="39"/>
      <c r="J64" s="39"/>
      <c r="K64" s="107"/>
    </row>
    <row r="65" spans="1:11" x14ac:dyDescent="0.2">
      <c r="A65" s="85">
        <f t="shared" si="1"/>
        <v>20</v>
      </c>
      <c r="B65" s="86">
        <v>25</v>
      </c>
      <c r="C65" s="87">
        <f>IFERROR('Dir AB - Speeds'!D37,0)</f>
        <v>0.94400977995110025</v>
      </c>
      <c r="D65" s="88">
        <f>IFERROR('Dir BA - Speeds'!R13,0)</f>
        <v>0.91926150454670719</v>
      </c>
      <c r="E65" s="66"/>
      <c r="F65" s="65"/>
      <c r="G65" s="106"/>
      <c r="H65" s="39"/>
      <c r="I65" s="39"/>
      <c r="J65" s="39"/>
      <c r="K65" s="107"/>
    </row>
    <row r="66" spans="1:11" x14ac:dyDescent="0.2">
      <c r="A66" s="85">
        <f t="shared" si="1"/>
        <v>25</v>
      </c>
      <c r="B66" s="86">
        <v>30</v>
      </c>
      <c r="C66" s="87">
        <f>IFERROR('Dir AB - Speeds'!D38,0)</f>
        <v>0.99022004889975546</v>
      </c>
      <c r="D66" s="88">
        <f>IFERROR('Dir BA - Speeds'!R14,0)</f>
        <v>0.98291540369247743</v>
      </c>
      <c r="E66" s="66"/>
      <c r="F66" s="65"/>
      <c r="G66" s="106"/>
      <c r="H66" s="39"/>
      <c r="I66" s="39"/>
      <c r="J66" s="39"/>
      <c r="K66" s="107"/>
    </row>
    <row r="67" spans="1:11" x14ac:dyDescent="0.2">
      <c r="A67" s="85">
        <f t="shared" si="1"/>
        <v>30</v>
      </c>
      <c r="B67" s="86">
        <v>35</v>
      </c>
      <c r="C67" s="87">
        <f>IFERROR('Dir AB - Speeds'!D39,0)</f>
        <v>0.99853300733496331</v>
      </c>
      <c r="D67" s="88">
        <f>IFERROR('Dir BA - Speeds'!R15,0)</f>
        <v>0.9972444199503997</v>
      </c>
      <c r="E67" s="66"/>
      <c r="F67" s="65"/>
      <c r="G67" s="106"/>
      <c r="H67" s="39"/>
      <c r="I67" s="39"/>
      <c r="J67" s="39"/>
      <c r="K67" s="107"/>
    </row>
    <row r="68" spans="1:11" x14ac:dyDescent="0.2">
      <c r="A68" s="85">
        <f t="shared" si="1"/>
        <v>35</v>
      </c>
      <c r="B68" s="86">
        <v>40</v>
      </c>
      <c r="C68" s="87">
        <f>IFERROR('Dir AB - Speeds'!D40,0)</f>
        <v>0.99951100244498781</v>
      </c>
      <c r="D68" s="88">
        <f>IFERROR('Dir BA - Speeds'!R16,0)</f>
        <v>0.99917332598511999</v>
      </c>
      <c r="E68" s="66"/>
      <c r="F68" s="65"/>
      <c r="G68" s="106"/>
      <c r="H68" s="39"/>
      <c r="I68" s="39"/>
      <c r="J68" s="39"/>
      <c r="K68" s="107"/>
    </row>
    <row r="69" spans="1:11" x14ac:dyDescent="0.2">
      <c r="A69" s="85">
        <f t="shared" si="1"/>
        <v>40</v>
      </c>
      <c r="B69" s="86">
        <v>45</v>
      </c>
      <c r="C69" s="87">
        <f>IFERROR('Dir AB - Speeds'!D41,0)</f>
        <v>0.99951100244498781</v>
      </c>
      <c r="D69" s="88">
        <f>IFERROR('Dir BA - Speeds'!R17,0)</f>
        <v>0.99944888399008003</v>
      </c>
      <c r="E69" s="66"/>
      <c r="F69" s="65"/>
      <c r="G69" s="106"/>
      <c r="H69" s="39"/>
      <c r="I69" s="39"/>
      <c r="J69" s="39"/>
      <c r="K69" s="107"/>
    </row>
    <row r="70" spans="1:11" x14ac:dyDescent="0.2">
      <c r="A70" s="85">
        <f t="shared" si="1"/>
        <v>45</v>
      </c>
      <c r="B70" s="86">
        <v>50</v>
      </c>
      <c r="C70" s="87">
        <f>IFERROR('Dir AB - Speeds'!D42,0)</f>
        <v>1</v>
      </c>
      <c r="D70" s="88">
        <f>IFERROR('Dir BA - Speeds'!R18,0)</f>
        <v>1.0000000000000002</v>
      </c>
      <c r="E70" s="66"/>
      <c r="F70" s="65"/>
      <c r="G70" s="106"/>
      <c r="H70" s="39"/>
      <c r="I70" s="39"/>
      <c r="J70" s="39"/>
      <c r="K70" s="107"/>
    </row>
    <row r="71" spans="1:11" x14ac:dyDescent="0.2">
      <c r="A71" s="85">
        <f t="shared" si="1"/>
        <v>50</v>
      </c>
      <c r="B71" s="86">
        <v>55</v>
      </c>
      <c r="C71" s="87">
        <f>IFERROR('Dir AB - Speeds'!D43,0)</f>
        <v>1</v>
      </c>
      <c r="D71" s="88">
        <f>IFERROR('Dir BA - Speeds'!R19,0)</f>
        <v>1.0000000000000002</v>
      </c>
      <c r="E71" s="66"/>
      <c r="F71" s="65"/>
      <c r="G71" s="106"/>
      <c r="H71" s="39"/>
      <c r="I71" s="39"/>
      <c r="J71" s="39"/>
      <c r="K71" s="107"/>
    </row>
    <row r="72" spans="1:11" x14ac:dyDescent="0.2">
      <c r="A72" s="85">
        <f t="shared" si="1"/>
        <v>55</v>
      </c>
      <c r="B72" s="86">
        <v>60</v>
      </c>
      <c r="C72" s="87">
        <f>IFERROR('Dir AB - Speeds'!D44,0)</f>
        <v>1</v>
      </c>
      <c r="D72" s="88">
        <f>IFERROR('Dir BA - Speeds'!R20,0)</f>
        <v>1.0000000000000002</v>
      </c>
      <c r="E72" s="66"/>
      <c r="F72" s="65"/>
      <c r="G72" s="106"/>
      <c r="H72" s="39"/>
      <c r="I72" s="39"/>
      <c r="J72" s="39"/>
      <c r="K72" s="107"/>
    </row>
    <row r="73" spans="1:11" x14ac:dyDescent="0.2">
      <c r="A73" s="85">
        <f t="shared" si="1"/>
        <v>60</v>
      </c>
      <c r="B73" s="86">
        <v>65</v>
      </c>
      <c r="C73" s="87">
        <f>IFERROR('Dir AB - Speeds'!D45,0)</f>
        <v>1</v>
      </c>
      <c r="D73" s="88">
        <f>IFERROR('Dir BA - Speeds'!R21,0)</f>
        <v>1.0000000000000002</v>
      </c>
      <c r="E73" s="66"/>
      <c r="F73" s="65"/>
      <c r="G73" s="106"/>
      <c r="H73" s="39"/>
      <c r="I73" s="39"/>
      <c r="J73" s="39"/>
      <c r="K73" s="107"/>
    </row>
    <row r="74" spans="1:11" x14ac:dyDescent="0.2">
      <c r="A74" s="85">
        <f t="shared" si="1"/>
        <v>65</v>
      </c>
      <c r="B74" s="86">
        <v>70</v>
      </c>
      <c r="C74" s="87">
        <f>IFERROR('Dir AB - Speeds'!D46,0)</f>
        <v>1</v>
      </c>
      <c r="D74" s="88">
        <f>IFERROR('Dir BA - Speeds'!R22,0)</f>
        <v>1.0000000000000002</v>
      </c>
      <c r="E74" s="66"/>
      <c r="F74" s="65"/>
      <c r="G74" s="106"/>
      <c r="H74" s="39"/>
      <c r="I74" s="39"/>
      <c r="J74" s="39"/>
      <c r="K74" s="107"/>
    </row>
    <row r="75" spans="1:11" x14ac:dyDescent="0.2">
      <c r="A75" s="85">
        <f t="shared" si="1"/>
        <v>70</v>
      </c>
      <c r="B75" s="86">
        <v>75</v>
      </c>
      <c r="C75" s="87">
        <f>IFERROR('Dir AB - Speeds'!D47,0)</f>
        <v>1</v>
      </c>
      <c r="D75" s="88">
        <f>IFERROR('Dir BA - Speeds'!R23,0)</f>
        <v>1.0000000000000002</v>
      </c>
      <c r="E75" s="66"/>
      <c r="F75" s="65"/>
      <c r="G75" s="106"/>
      <c r="H75" s="39"/>
      <c r="I75" s="39"/>
      <c r="J75" s="39"/>
      <c r="K75" s="107"/>
    </row>
    <row r="76" spans="1:11" x14ac:dyDescent="0.2">
      <c r="A76" s="85">
        <f t="shared" si="1"/>
        <v>75</v>
      </c>
      <c r="B76" s="86">
        <v>80</v>
      </c>
      <c r="C76" s="87">
        <f>IFERROR('Dir AB - Speeds'!D48,0)</f>
        <v>1</v>
      </c>
      <c r="D76" s="88">
        <f>IFERROR('Dir BA - Speeds'!R24,0)</f>
        <v>1.0000000000000002</v>
      </c>
      <c r="E76" s="66"/>
      <c r="F76" s="65"/>
      <c r="G76" s="106"/>
      <c r="H76" s="39"/>
      <c r="I76" s="39"/>
      <c r="J76" s="39"/>
      <c r="K76" s="107"/>
    </row>
    <row r="77" spans="1:11" x14ac:dyDescent="0.2">
      <c r="A77" s="85">
        <f t="shared" si="1"/>
        <v>80</v>
      </c>
      <c r="B77" s="86">
        <v>85</v>
      </c>
      <c r="C77" s="87">
        <f>IFERROR('Dir AB - Speeds'!D49,0)</f>
        <v>1</v>
      </c>
      <c r="D77" s="88">
        <f>IFERROR('Dir BA - Speeds'!R25,0)</f>
        <v>1.0000000000000002</v>
      </c>
      <c r="E77" s="66"/>
      <c r="F77" s="65"/>
      <c r="G77" s="106"/>
      <c r="H77" s="39"/>
      <c r="I77" s="39"/>
      <c r="J77" s="39"/>
      <c r="K77" s="107"/>
    </row>
    <row r="78" spans="1:11" x14ac:dyDescent="0.2">
      <c r="A78" s="85">
        <f t="shared" si="1"/>
        <v>85</v>
      </c>
      <c r="B78" s="86">
        <v>90</v>
      </c>
      <c r="C78" s="87">
        <f>IFERROR('Dir AB - Speeds'!D50,0)</f>
        <v>1</v>
      </c>
      <c r="D78" s="88">
        <f>IFERROR('Dir BA - Speeds'!R26,0)</f>
        <v>1.0000000000000002</v>
      </c>
      <c r="E78" s="66"/>
      <c r="F78" s="65"/>
      <c r="G78" s="106"/>
      <c r="H78" s="39"/>
      <c r="I78" s="39"/>
      <c r="J78" s="39"/>
      <c r="K78" s="107"/>
    </row>
    <row r="79" spans="1:11" x14ac:dyDescent="0.2">
      <c r="A79" s="85">
        <f t="shared" si="1"/>
        <v>90</v>
      </c>
      <c r="B79" s="86">
        <v>95</v>
      </c>
      <c r="C79" s="87">
        <f>IFERROR('Dir AB - Speeds'!D51,0)</f>
        <v>1</v>
      </c>
      <c r="D79" s="88">
        <f>IFERROR('Dir BA - Speeds'!R27,0)</f>
        <v>1.0000000000000002</v>
      </c>
      <c r="E79" s="66"/>
      <c r="F79" s="65"/>
      <c r="G79" s="106"/>
      <c r="H79" s="39"/>
      <c r="I79" s="39"/>
      <c r="J79" s="39"/>
      <c r="K79" s="107"/>
    </row>
    <row r="80" spans="1:11" ht="13.5" thickBot="1" x14ac:dyDescent="0.25">
      <c r="A80" s="89">
        <f t="shared" si="1"/>
        <v>95</v>
      </c>
      <c r="B80" s="90">
        <v>100</v>
      </c>
      <c r="C80" s="91">
        <f>IFERROR('Dir AB - Speeds'!D52,0)</f>
        <v>1</v>
      </c>
      <c r="D80" s="92">
        <f>IFERROR('Dir BA - Speeds'!R28,0)</f>
        <v>1.0000000000000002</v>
      </c>
      <c r="E80" s="66"/>
      <c r="F80" s="65"/>
      <c r="G80" s="106"/>
      <c r="H80" s="39"/>
      <c r="I80" s="39"/>
      <c r="J80" s="39"/>
      <c r="K80" s="107"/>
    </row>
    <row r="81" spans="1:11" x14ac:dyDescent="0.2">
      <c r="A81" s="243"/>
      <c r="B81" s="244"/>
      <c r="C81" s="245"/>
      <c r="D81" s="245"/>
      <c r="E81" s="66"/>
      <c r="F81" s="65"/>
      <c r="G81" s="106"/>
      <c r="H81" s="39"/>
      <c r="I81" s="39"/>
      <c r="J81" s="39"/>
      <c r="K81" s="107"/>
    </row>
    <row r="82" spans="1:11" ht="13.5" thickBot="1" x14ac:dyDescent="0.25">
      <c r="A82" s="246" t="s">
        <v>115</v>
      </c>
      <c r="B82" s="244"/>
      <c r="C82" s="245"/>
      <c r="D82" s="245"/>
      <c r="E82" s="66"/>
      <c r="F82" s="65"/>
      <c r="G82" s="106"/>
      <c r="H82" s="39"/>
      <c r="I82" s="39"/>
      <c r="J82" s="39"/>
      <c r="K82" s="107"/>
    </row>
    <row r="83" spans="1:11" ht="13.5" thickBot="1" x14ac:dyDescent="0.25">
      <c r="A83" s="97" t="s">
        <v>72</v>
      </c>
      <c r="B83" s="98" t="s">
        <v>73</v>
      </c>
      <c r="C83" s="99" t="s">
        <v>74</v>
      </c>
      <c r="D83" s="65"/>
      <c r="E83" s="106"/>
      <c r="F83" s="39"/>
      <c r="G83" s="39"/>
      <c r="H83" s="39"/>
      <c r="I83" s="39"/>
      <c r="J83" s="39"/>
      <c r="K83" s="107"/>
    </row>
    <row r="84" spans="1:11" x14ac:dyDescent="0.2">
      <c r="A84" s="184" t="s">
        <v>84</v>
      </c>
      <c r="B84" s="95">
        <f>IFERROR('Dir AB - Speeds'!I34,0)</f>
        <v>17.517114914425427</v>
      </c>
      <c r="C84" s="96">
        <f>IFERROR('Dir AB - Speeds'!I35,0)</f>
        <v>22.901200873362445</v>
      </c>
      <c r="D84" s="65"/>
      <c r="E84" s="106"/>
      <c r="F84" s="39"/>
      <c r="G84" s="39"/>
      <c r="H84" s="39"/>
      <c r="I84" s="39"/>
      <c r="J84" s="39"/>
      <c r="K84" s="107"/>
    </row>
    <row r="85" spans="1:11" ht="13.5" thickBot="1" x14ac:dyDescent="0.25">
      <c r="A85" s="89" t="s">
        <v>85</v>
      </c>
      <c r="B85" s="93">
        <f>IFERROR('Dir BA - Speeds'!I34,0)</f>
        <v>17.450399559107193</v>
      </c>
      <c r="C85" s="94">
        <f>IFERROR('Dir BA - Speeds'!I35,0)</f>
        <v>23.482185990338163</v>
      </c>
      <c r="D85" s="65"/>
      <c r="E85" s="106"/>
      <c r="F85" s="39"/>
      <c r="G85" s="39"/>
      <c r="H85" s="39"/>
      <c r="I85" s="39"/>
      <c r="J85" s="39"/>
      <c r="K85" s="107"/>
    </row>
    <row r="86" spans="1:11" ht="13.5" thickBot="1" x14ac:dyDescent="0.25">
      <c r="A86" s="64"/>
      <c r="B86" s="65"/>
      <c r="C86" s="65"/>
      <c r="D86" s="65"/>
      <c r="E86" s="66"/>
      <c r="F86" s="65"/>
      <c r="G86" s="106"/>
      <c r="H86" s="39"/>
      <c r="I86" s="39"/>
      <c r="J86" s="39"/>
      <c r="K86" s="107"/>
    </row>
    <row r="87" spans="1:11" x14ac:dyDescent="0.2">
      <c r="A87" s="365" t="s">
        <v>111</v>
      </c>
      <c r="B87" s="366"/>
      <c r="C87" s="366"/>
      <c r="D87" s="366"/>
      <c r="E87" s="366"/>
      <c r="F87" s="366"/>
      <c r="G87" s="366"/>
      <c r="H87" s="366"/>
      <c r="I87" s="366"/>
      <c r="J87" s="366"/>
      <c r="K87" s="367"/>
    </row>
    <row r="88" spans="1:11" ht="13.5" thickBot="1" x14ac:dyDescent="0.25">
      <c r="A88" s="368"/>
      <c r="B88" s="369"/>
      <c r="C88" s="369"/>
      <c r="D88" s="369"/>
      <c r="E88" s="369"/>
      <c r="F88" s="369"/>
      <c r="G88" s="369"/>
      <c r="H88" s="369"/>
      <c r="I88" s="369"/>
      <c r="J88" s="369"/>
      <c r="K88" s="370"/>
    </row>
    <row r="89" spans="1:11" x14ac:dyDescent="0.2">
      <c r="A89" s="64"/>
      <c r="B89" s="65"/>
      <c r="C89" s="65"/>
      <c r="D89" s="65"/>
      <c r="E89" s="66"/>
      <c r="F89" s="65"/>
      <c r="G89" s="106"/>
      <c r="H89" s="39"/>
      <c r="I89" s="39"/>
      <c r="J89" s="39"/>
      <c r="K89" s="107"/>
    </row>
    <row r="90" spans="1:11" x14ac:dyDescent="0.2">
      <c r="A90" s="108"/>
      <c r="B90" s="39"/>
      <c r="C90" s="39"/>
      <c r="D90" s="39"/>
      <c r="E90" s="39"/>
      <c r="F90" s="39"/>
      <c r="G90" s="39"/>
      <c r="H90" s="39"/>
      <c r="I90" s="39"/>
      <c r="J90" s="39"/>
      <c r="K90" s="107"/>
    </row>
    <row r="91" spans="1:11" x14ac:dyDescent="0.2">
      <c r="A91" s="108"/>
      <c r="B91" s="39"/>
      <c r="C91" s="39"/>
      <c r="D91" s="39"/>
      <c r="E91" s="39"/>
      <c r="F91" s="39"/>
      <c r="G91" s="39"/>
      <c r="H91" s="39"/>
      <c r="I91" s="39"/>
      <c r="J91" s="39"/>
      <c r="K91" s="107"/>
    </row>
    <row r="92" spans="1:11" x14ac:dyDescent="0.2">
      <c r="A92" s="110"/>
      <c r="B92" s="39"/>
      <c r="C92" s="39"/>
      <c r="D92" s="39"/>
      <c r="E92" s="39"/>
      <c r="F92" s="39"/>
      <c r="G92" s="39"/>
      <c r="H92" s="39"/>
      <c r="I92" s="39"/>
      <c r="J92" s="39"/>
      <c r="K92" s="107"/>
    </row>
    <row r="93" spans="1:11" x14ac:dyDescent="0.2">
      <c r="A93" s="110"/>
      <c r="B93" s="39"/>
      <c r="C93" s="39"/>
      <c r="D93" s="39"/>
      <c r="E93" s="39"/>
      <c r="F93" s="39"/>
      <c r="G93" s="39"/>
      <c r="H93" s="39"/>
      <c r="I93" s="39"/>
      <c r="J93" s="39"/>
      <c r="K93" s="107"/>
    </row>
    <row r="94" spans="1:11" x14ac:dyDescent="0.2">
      <c r="A94" s="110"/>
      <c r="B94" s="39"/>
      <c r="C94" s="39"/>
      <c r="D94" s="39"/>
      <c r="E94" s="39"/>
      <c r="F94" s="39"/>
      <c r="G94" s="39"/>
      <c r="H94" s="39"/>
      <c r="I94" s="39"/>
      <c r="J94" s="39"/>
      <c r="K94" s="107"/>
    </row>
    <row r="95" spans="1:11" x14ac:dyDescent="0.2">
      <c r="A95" s="110"/>
      <c r="B95" s="39"/>
      <c r="C95" s="39"/>
      <c r="D95" s="39"/>
      <c r="E95" s="39"/>
      <c r="F95" s="39"/>
      <c r="G95" s="39"/>
      <c r="H95" s="39"/>
      <c r="I95" s="39"/>
      <c r="J95" s="39"/>
      <c r="K95" s="107"/>
    </row>
    <row r="96" spans="1:11" x14ac:dyDescent="0.2">
      <c r="A96" s="110"/>
      <c r="B96" s="39"/>
      <c r="C96" s="39"/>
      <c r="D96" s="39"/>
      <c r="E96" s="39"/>
      <c r="F96" s="39"/>
      <c r="G96" s="39"/>
      <c r="H96" s="39"/>
      <c r="I96" s="39"/>
      <c r="J96" s="39"/>
      <c r="K96" s="107"/>
    </row>
    <row r="97" spans="1:11" x14ac:dyDescent="0.2">
      <c r="A97" s="110"/>
      <c r="B97" s="39"/>
      <c r="C97" s="39"/>
      <c r="D97" s="39"/>
      <c r="E97" s="39"/>
      <c r="F97" s="39"/>
      <c r="G97" s="39"/>
      <c r="H97" s="39"/>
      <c r="I97" s="39"/>
      <c r="J97" s="39"/>
      <c r="K97" s="107"/>
    </row>
    <row r="98" spans="1:11" x14ac:dyDescent="0.2">
      <c r="A98" s="110"/>
      <c r="B98" s="39"/>
      <c r="C98" s="39"/>
      <c r="D98" s="39"/>
      <c r="E98" s="39"/>
      <c r="F98" s="39"/>
      <c r="G98" s="39"/>
      <c r="H98" s="39"/>
      <c r="I98" s="39"/>
      <c r="J98" s="39"/>
      <c r="K98" s="107"/>
    </row>
    <row r="99" spans="1:11" x14ac:dyDescent="0.2">
      <c r="A99" s="110"/>
      <c r="B99" s="39"/>
      <c r="C99" s="39"/>
      <c r="D99" s="39"/>
      <c r="E99" s="39"/>
      <c r="F99" s="39"/>
      <c r="G99" s="39"/>
      <c r="H99" s="39"/>
      <c r="I99" s="39"/>
      <c r="J99" s="39"/>
      <c r="K99" s="107"/>
    </row>
    <row r="100" spans="1:11" x14ac:dyDescent="0.2">
      <c r="A100" s="110"/>
      <c r="B100" s="39"/>
      <c r="C100" s="39"/>
      <c r="D100" s="39"/>
      <c r="E100" s="39"/>
      <c r="F100" s="39"/>
      <c r="G100" s="39"/>
      <c r="H100" s="39"/>
      <c r="I100" s="39"/>
      <c r="J100" s="39"/>
      <c r="K100" s="107"/>
    </row>
    <row r="101" spans="1:11" x14ac:dyDescent="0.2">
      <c r="A101" s="110"/>
      <c r="B101" s="39"/>
      <c r="C101" s="39"/>
      <c r="D101" s="39"/>
      <c r="E101" s="39"/>
      <c r="F101" s="39"/>
      <c r="G101" s="39"/>
      <c r="H101" s="39"/>
      <c r="I101" s="39"/>
      <c r="J101" s="39"/>
      <c r="K101" s="107"/>
    </row>
    <row r="102" spans="1:11" x14ac:dyDescent="0.2">
      <c r="A102" s="110"/>
      <c r="B102" s="39"/>
      <c r="C102" s="39"/>
      <c r="D102" s="39"/>
      <c r="E102" s="39"/>
      <c r="F102" s="39"/>
      <c r="G102" s="39"/>
      <c r="H102" s="39"/>
      <c r="I102" s="39"/>
      <c r="J102" s="39"/>
      <c r="K102" s="107"/>
    </row>
    <row r="103" spans="1:11" x14ac:dyDescent="0.2">
      <c r="A103" s="110"/>
      <c r="B103" s="39"/>
      <c r="C103" s="39"/>
      <c r="D103" s="39"/>
      <c r="E103" s="39"/>
      <c r="F103" s="39"/>
      <c r="G103" s="39"/>
      <c r="H103" s="39"/>
      <c r="I103" s="39"/>
      <c r="J103" s="39"/>
      <c r="K103" s="107"/>
    </row>
    <row r="104" spans="1:11" x14ac:dyDescent="0.2">
      <c r="A104" s="110"/>
      <c r="B104" s="39"/>
      <c r="C104" s="39"/>
      <c r="D104" s="39"/>
      <c r="E104" s="39"/>
      <c r="F104" s="39"/>
      <c r="G104" s="39"/>
      <c r="H104" s="39"/>
      <c r="I104" s="39"/>
      <c r="J104" s="39"/>
      <c r="K104" s="107"/>
    </row>
    <row r="105" spans="1:11" x14ac:dyDescent="0.2">
      <c r="A105" s="110"/>
      <c r="B105" s="39"/>
      <c r="C105" s="39"/>
      <c r="D105" s="39"/>
      <c r="E105" s="39"/>
      <c r="F105" s="39"/>
      <c r="G105" s="39"/>
      <c r="H105" s="39"/>
      <c r="I105" s="39"/>
      <c r="J105" s="39"/>
      <c r="K105" s="107"/>
    </row>
    <row r="106" spans="1:11" x14ac:dyDescent="0.2">
      <c r="A106" s="110"/>
      <c r="B106" s="39"/>
      <c r="C106" s="39"/>
      <c r="D106" s="39"/>
      <c r="E106" s="39"/>
      <c r="F106" s="39"/>
      <c r="G106" s="39"/>
      <c r="H106" s="39"/>
      <c r="I106" s="39"/>
      <c r="J106" s="39"/>
      <c r="K106" s="107"/>
    </row>
    <row r="107" spans="1:11" x14ac:dyDescent="0.2">
      <c r="A107" s="110"/>
      <c r="B107" s="39"/>
      <c r="C107" s="39"/>
      <c r="D107" s="39"/>
      <c r="E107" s="39"/>
      <c r="F107" s="39"/>
      <c r="G107" s="39"/>
      <c r="H107" s="39"/>
      <c r="I107" s="39"/>
      <c r="J107" s="39"/>
      <c r="K107" s="107"/>
    </row>
    <row r="108" spans="1:11" x14ac:dyDescent="0.2">
      <c r="A108" s="110"/>
      <c r="B108" s="39"/>
      <c r="C108" s="39"/>
      <c r="D108" s="39"/>
      <c r="E108" s="39"/>
      <c r="F108" s="39"/>
      <c r="G108" s="39"/>
      <c r="H108" s="39"/>
      <c r="I108" s="39"/>
      <c r="J108" s="39"/>
      <c r="K108" s="107"/>
    </row>
    <row r="109" spans="1:11" ht="13.5" thickBot="1" x14ac:dyDescent="0.25">
      <c r="A109" s="111"/>
      <c r="B109" s="112"/>
      <c r="C109" s="112"/>
      <c r="D109" s="112"/>
      <c r="E109" s="112"/>
      <c r="F109" s="112"/>
      <c r="G109" s="112"/>
      <c r="H109" s="112"/>
      <c r="I109" s="112"/>
      <c r="J109" s="112"/>
      <c r="K109" s="113"/>
    </row>
    <row r="110" spans="1:11" x14ac:dyDescent="0.2">
      <c r="A110" s="76"/>
    </row>
  </sheetData>
  <mergeCells count="23">
    <mergeCell ref="A87:K88"/>
    <mergeCell ref="A50:D50"/>
    <mergeCell ref="D45:D46"/>
    <mergeCell ref="A53:A54"/>
    <mergeCell ref="B53:B54"/>
    <mergeCell ref="D53:D54"/>
    <mergeCell ref="A58:D59"/>
    <mergeCell ref="A45:A46"/>
    <mergeCell ref="A1:K2"/>
    <mergeCell ref="A37:K38"/>
    <mergeCell ref="A3:K4"/>
    <mergeCell ref="A5:K6"/>
    <mergeCell ref="A8:K9"/>
    <mergeCell ref="A7:K7"/>
    <mergeCell ref="A40:D40"/>
    <mergeCell ref="A43:A44"/>
    <mergeCell ref="A56:K57"/>
    <mergeCell ref="B43:B44"/>
    <mergeCell ref="C43:C44"/>
    <mergeCell ref="D43:D44"/>
    <mergeCell ref="C53:C54"/>
    <mergeCell ref="B45:B46"/>
    <mergeCell ref="C45:C46"/>
  </mergeCells>
  <conditionalFormatting sqref="B20:B31 D20:E28 D29:F31">
    <cfRule type="cellIs" dxfId="293" priority="55" stopIfTrue="1" operator="equal">
      <formula>#REF!</formula>
    </cfRule>
  </conditionalFormatting>
  <conditionalFormatting sqref="C20:C31 F20:F28">
    <cfRule type="cellIs" dxfId="292" priority="51" stopIfTrue="1" operator="equal">
      <formula>#REF!</formula>
    </cfRule>
    <cfRule type="cellIs" dxfId="291" priority="52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49" orientation="portrait" r:id="rId1"/>
  <headerFooter alignWithMargins="0">
    <oddFooter>&amp;L&amp;F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H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26" width="14.7109375" style="2"/>
    <col min="27" max="27" width="20" style="104" customWidth="1"/>
    <col min="28" max="34" width="14.7109375" style="104" customWidth="1"/>
    <col min="35" max="16384" width="14.7109375" style="2"/>
  </cols>
  <sheetData>
    <row r="1" spans="1:34" ht="22.5" x14ac:dyDescent="0.3">
      <c r="A1" s="1" t="s">
        <v>0</v>
      </c>
    </row>
    <row r="2" spans="1:34" x14ac:dyDescent="0.2">
      <c r="A2" s="3"/>
    </row>
    <row r="3" spans="1:34" x14ac:dyDescent="0.2">
      <c r="A3" s="3" t="s">
        <v>119</v>
      </c>
      <c r="C3" s="234">
        <f>'Front Cover'!C29</f>
        <v>42184</v>
      </c>
      <c r="H3" s="3"/>
    </row>
    <row r="4" spans="1:34" x14ac:dyDescent="0.2">
      <c r="A4" s="3" t="s">
        <v>57</v>
      </c>
      <c r="B4" s="2" t="str">
        <f>'Front Cover'!C31</f>
        <v>Belton Road</v>
      </c>
    </row>
    <row r="5" spans="1:34" x14ac:dyDescent="0.2">
      <c r="A5" s="14" t="s">
        <v>100</v>
      </c>
      <c r="B5" s="233" t="str">
        <f>'Front Cover'!D33</f>
        <v>Bannernan Road (SE)</v>
      </c>
      <c r="C5" s="233"/>
      <c r="D5" s="43" t="s">
        <v>2</v>
      </c>
      <c r="E5" s="233" t="str">
        <f>'Front Cover'!H33</f>
        <v>Chaplin Road (NW)</v>
      </c>
      <c r="F5" s="233"/>
      <c r="J5" s="43" t="s">
        <v>120</v>
      </c>
      <c r="K5" s="2" t="str">
        <f>'QA &amp; Issue Sheet'!C16</f>
        <v>Vicky Tween</v>
      </c>
    </row>
    <row r="6" spans="1:34" x14ac:dyDescent="0.2">
      <c r="A6" s="3" t="s">
        <v>118</v>
      </c>
      <c r="B6" s="4"/>
      <c r="C6" s="4" t="s">
        <v>133</v>
      </c>
      <c r="D6" s="3"/>
      <c r="E6" s="4"/>
      <c r="J6" s="43" t="s">
        <v>121</v>
      </c>
      <c r="K6" s="2" t="str">
        <f>'QA &amp; Issue Sheet'!C18</f>
        <v>Luke Martin</v>
      </c>
    </row>
    <row r="7" spans="1:34" ht="13.5" thickBot="1" x14ac:dyDescent="0.25"/>
    <row r="8" spans="1:34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88" t="s">
        <v>122</v>
      </c>
      <c r="X8" s="390" t="s">
        <v>123</v>
      </c>
      <c r="Y8" s="392" t="s">
        <v>124</v>
      </c>
    </row>
    <row r="9" spans="1:34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89"/>
      <c r="X9" s="391"/>
      <c r="Y9" s="393"/>
      <c r="AA9" s="303" t="s">
        <v>50</v>
      </c>
      <c r="AB9" s="303" t="s">
        <v>4</v>
      </c>
      <c r="AC9" s="303" t="s">
        <v>5</v>
      </c>
      <c r="AD9" s="303" t="s">
        <v>6</v>
      </c>
      <c r="AE9" s="303" t="s">
        <v>7</v>
      </c>
      <c r="AF9" s="303" t="s">
        <v>8</v>
      </c>
      <c r="AG9" s="303" t="s">
        <v>9</v>
      </c>
      <c r="AH9" s="303" t="s">
        <v>10</v>
      </c>
    </row>
    <row r="10" spans="1:34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5</v>
      </c>
      <c r="G10" s="15">
        <v>7</v>
      </c>
      <c r="H10" s="15">
        <v>6</v>
      </c>
      <c r="I10" s="15">
        <v>5</v>
      </c>
      <c r="J10" s="15">
        <v>1</v>
      </c>
      <c r="K10" s="16">
        <v>3</v>
      </c>
      <c r="L10" s="16">
        <v>5</v>
      </c>
      <c r="M10" s="15">
        <v>5</v>
      </c>
      <c r="N10" s="15">
        <v>9</v>
      </c>
      <c r="O10" s="15">
        <v>12</v>
      </c>
      <c r="P10" s="15">
        <v>6</v>
      </c>
      <c r="Q10" s="15">
        <v>2</v>
      </c>
      <c r="R10" s="15">
        <v>4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3</v>
      </c>
      <c r="X10" s="40">
        <f>IFERROR(AVERAGE(I10:M10,B10:F10,P10:T10),0)</f>
        <v>4</v>
      </c>
      <c r="Y10" s="47">
        <f>IFERROR(AVERAGE(B10:V10),0)</f>
        <v>5.384615384615385</v>
      </c>
      <c r="AA10" s="303" t="s">
        <v>127</v>
      </c>
      <c r="AB10" s="304">
        <f t="shared" ref="AB10:AH10" si="1">B38</f>
        <v>0</v>
      </c>
      <c r="AC10" s="304">
        <f t="shared" si="1"/>
        <v>0</v>
      </c>
      <c r="AD10" s="304">
        <f t="shared" si="1"/>
        <v>0</v>
      </c>
      <c r="AE10" s="304">
        <f t="shared" si="1"/>
        <v>166</v>
      </c>
      <c r="AF10" s="304">
        <f t="shared" si="1"/>
        <v>285</v>
      </c>
      <c r="AG10" s="304">
        <f t="shared" si="1"/>
        <v>254</v>
      </c>
      <c r="AH10" s="304">
        <f t="shared" si="1"/>
        <v>238</v>
      </c>
    </row>
    <row r="11" spans="1:34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2</v>
      </c>
      <c r="G11" s="16">
        <v>3</v>
      </c>
      <c r="H11" s="16">
        <v>7</v>
      </c>
      <c r="I11" s="16">
        <v>4</v>
      </c>
      <c r="J11" s="16">
        <v>4</v>
      </c>
      <c r="K11" s="16">
        <v>1</v>
      </c>
      <c r="L11" s="16">
        <v>1</v>
      </c>
      <c r="M11" s="16">
        <v>2</v>
      </c>
      <c r="N11" s="16">
        <v>11</v>
      </c>
      <c r="O11" s="16">
        <v>7</v>
      </c>
      <c r="P11" s="16">
        <v>1</v>
      </c>
      <c r="Q11" s="16">
        <v>2</v>
      </c>
      <c r="R11" s="16">
        <v>0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2">IFERROR(AVERAGE(C11:E11,J11:L11,Q11:S11),0)</f>
        <v>1.6</v>
      </c>
      <c r="X11" s="40">
        <f t="shared" ref="X11:X33" si="3">IFERROR(AVERAGE(I11:M11,B11:F11,P11:T11),0)</f>
        <v>1.8888888888888888</v>
      </c>
      <c r="Y11" s="48">
        <f t="shared" ref="Y11:Y33" si="4">IFERROR(AVERAGE(B11:V11),0)</f>
        <v>3.4615384615384617</v>
      </c>
      <c r="AA11" s="303" t="s">
        <v>128</v>
      </c>
      <c r="AB11" s="304">
        <f>I38</f>
        <v>302</v>
      </c>
      <c r="AC11" s="304">
        <f t="shared" ref="AC11:AH11" si="5">J38</f>
        <v>257</v>
      </c>
      <c r="AD11" s="304">
        <f t="shared" si="5"/>
        <v>287</v>
      </c>
      <c r="AE11" s="304">
        <f t="shared" si="5"/>
        <v>241</v>
      </c>
      <c r="AF11" s="304">
        <f t="shared" si="5"/>
        <v>241</v>
      </c>
      <c r="AG11" s="304">
        <f t="shared" si="5"/>
        <v>268</v>
      </c>
      <c r="AH11" s="304">
        <f t="shared" si="5"/>
        <v>228</v>
      </c>
    </row>
    <row r="12" spans="1:34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1</v>
      </c>
      <c r="G12" s="16">
        <v>11</v>
      </c>
      <c r="H12" s="16">
        <v>6</v>
      </c>
      <c r="I12" s="16">
        <v>3</v>
      </c>
      <c r="J12" s="16">
        <v>1</v>
      </c>
      <c r="K12" s="16">
        <v>2</v>
      </c>
      <c r="L12" s="16">
        <v>3</v>
      </c>
      <c r="M12" s="16">
        <v>4</v>
      </c>
      <c r="N12" s="16">
        <v>3</v>
      </c>
      <c r="O12" s="16">
        <v>3</v>
      </c>
      <c r="P12" s="16">
        <v>2</v>
      </c>
      <c r="Q12" s="16">
        <v>1</v>
      </c>
      <c r="R12" s="16">
        <v>1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2"/>
        <v>1.6</v>
      </c>
      <c r="X12" s="40">
        <f t="shared" si="3"/>
        <v>2</v>
      </c>
      <c r="Y12" s="48">
        <f t="shared" si="4"/>
        <v>3.1538461538461537</v>
      </c>
      <c r="AA12" s="303" t="s">
        <v>129</v>
      </c>
      <c r="AB12" s="304">
        <f>P38</f>
        <v>237</v>
      </c>
      <c r="AC12" s="304">
        <f t="shared" ref="AC12:AH12" si="6">Q38</f>
        <v>240</v>
      </c>
      <c r="AD12" s="304">
        <f t="shared" si="6"/>
        <v>207</v>
      </c>
      <c r="AE12" s="304">
        <f t="shared" si="6"/>
        <v>0</v>
      </c>
      <c r="AF12" s="304">
        <f t="shared" si="6"/>
        <v>0</v>
      </c>
      <c r="AG12" s="304">
        <f t="shared" si="6"/>
        <v>0</v>
      </c>
      <c r="AH12" s="304">
        <f t="shared" si="6"/>
        <v>0</v>
      </c>
    </row>
    <row r="13" spans="1:34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1</v>
      </c>
      <c r="G13" s="16">
        <v>8</v>
      </c>
      <c r="H13" s="16">
        <v>12</v>
      </c>
      <c r="I13" s="16">
        <v>1</v>
      </c>
      <c r="J13" s="16">
        <v>1</v>
      </c>
      <c r="K13" s="16">
        <v>1</v>
      </c>
      <c r="L13" s="16">
        <v>2</v>
      </c>
      <c r="M13" s="16">
        <v>2</v>
      </c>
      <c r="N13" s="16">
        <v>16</v>
      </c>
      <c r="O13" s="16">
        <v>6</v>
      </c>
      <c r="P13" s="16">
        <v>1</v>
      </c>
      <c r="Q13" s="16">
        <v>0</v>
      </c>
      <c r="R13" s="16">
        <v>0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2"/>
        <v>0.8</v>
      </c>
      <c r="X13" s="40">
        <f t="shared" si="3"/>
        <v>1</v>
      </c>
      <c r="Y13" s="48">
        <f t="shared" si="4"/>
        <v>3.9230769230769229</v>
      </c>
      <c r="AA13" s="303" t="s">
        <v>51</v>
      </c>
      <c r="AB13" s="304">
        <f>'Dir AB - OGV1'!B38</f>
        <v>0</v>
      </c>
      <c r="AC13" s="304">
        <f>'Dir AB - OGV1'!C38</f>
        <v>0</v>
      </c>
      <c r="AD13" s="304">
        <f>'Dir AB - OGV1'!D38</f>
        <v>0</v>
      </c>
      <c r="AE13" s="304">
        <f>'Dir AB - OGV1'!E38</f>
        <v>3</v>
      </c>
      <c r="AF13" s="304">
        <f>'Dir AB - OGV1'!F38</f>
        <v>8</v>
      </c>
      <c r="AG13" s="304">
        <f>'Dir AB - OGV1'!G38</f>
        <v>2</v>
      </c>
      <c r="AH13" s="304">
        <f>'Dir AB - OGV1'!H38</f>
        <v>0</v>
      </c>
    </row>
    <row r="14" spans="1:34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1</v>
      </c>
      <c r="H14" s="16">
        <v>9</v>
      </c>
      <c r="I14" s="16">
        <v>0</v>
      </c>
      <c r="J14" s="16">
        <v>0</v>
      </c>
      <c r="K14" s="16">
        <v>0</v>
      </c>
      <c r="L14" s="16">
        <v>1</v>
      </c>
      <c r="M14" s="16">
        <v>0</v>
      </c>
      <c r="N14" s="16">
        <v>2</v>
      </c>
      <c r="O14" s="16">
        <v>9</v>
      </c>
      <c r="P14" s="16">
        <v>1</v>
      </c>
      <c r="Q14" s="16">
        <v>0</v>
      </c>
      <c r="R14" s="16">
        <v>0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2"/>
        <v>0.2</v>
      </c>
      <c r="X14" s="40">
        <f t="shared" si="3"/>
        <v>0.22222222222222221</v>
      </c>
      <c r="Y14" s="48">
        <f t="shared" si="4"/>
        <v>1.7692307692307692</v>
      </c>
      <c r="AA14" s="303" t="s">
        <v>53</v>
      </c>
      <c r="AB14" s="304">
        <f>'Dir AB - OGV1'!I38</f>
        <v>6</v>
      </c>
      <c r="AC14" s="304">
        <f>'Dir AB - OGV1'!J38</f>
        <v>7</v>
      </c>
      <c r="AD14" s="304">
        <f>'Dir AB - OGV1'!K38</f>
        <v>4</v>
      </c>
      <c r="AE14" s="304">
        <f>'Dir AB - OGV1'!L38</f>
        <v>5</v>
      </c>
      <c r="AF14" s="304">
        <f>'Dir AB - OGV1'!M38</f>
        <v>5</v>
      </c>
      <c r="AG14" s="304">
        <f>'Dir AB - OGV1'!N38</f>
        <v>5</v>
      </c>
      <c r="AH14" s="304">
        <f>'Dir AB - OGV1'!O38</f>
        <v>0</v>
      </c>
    </row>
    <row r="15" spans="1:34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1</v>
      </c>
      <c r="H15" s="16">
        <v>4</v>
      </c>
      <c r="I15" s="16">
        <v>1</v>
      </c>
      <c r="J15" s="16">
        <v>1</v>
      </c>
      <c r="K15" s="16">
        <v>0</v>
      </c>
      <c r="L15" s="16">
        <v>0</v>
      </c>
      <c r="M15" s="16">
        <v>1</v>
      </c>
      <c r="N15" s="16">
        <v>1</v>
      </c>
      <c r="O15" s="16">
        <v>4</v>
      </c>
      <c r="P15" s="16">
        <v>1</v>
      </c>
      <c r="Q15" s="16">
        <v>1</v>
      </c>
      <c r="R15" s="16">
        <v>0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2"/>
        <v>0.4</v>
      </c>
      <c r="X15" s="40">
        <f t="shared" si="3"/>
        <v>0.55555555555555558</v>
      </c>
      <c r="Y15" s="48">
        <f t="shared" si="4"/>
        <v>1.1538461538461537</v>
      </c>
      <c r="AA15" s="303" t="s">
        <v>75</v>
      </c>
      <c r="AB15" s="304">
        <f>'Dir AB - OGV1'!P38</f>
        <v>8</v>
      </c>
      <c r="AC15" s="304">
        <f>'Dir AB - OGV1'!Q38</f>
        <v>9</v>
      </c>
      <c r="AD15" s="304">
        <f>'Dir AB - OGV1'!R38</f>
        <v>3</v>
      </c>
      <c r="AE15" s="304">
        <f>'Dir AB - OGV1'!S38</f>
        <v>0</v>
      </c>
      <c r="AF15" s="304">
        <f>'Dir AB - OGV1'!T38</f>
        <v>0</v>
      </c>
      <c r="AG15" s="304">
        <f>'Dir AB - OGV1'!U38</f>
        <v>0</v>
      </c>
      <c r="AH15" s="304">
        <f>'Dir AB - OGV1'!V38</f>
        <v>0</v>
      </c>
    </row>
    <row r="16" spans="1:34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3</v>
      </c>
      <c r="G16" s="16">
        <v>1</v>
      </c>
      <c r="H16" s="16">
        <v>2</v>
      </c>
      <c r="I16" s="16">
        <v>2</v>
      </c>
      <c r="J16" s="16">
        <v>4</v>
      </c>
      <c r="K16" s="16">
        <v>3</v>
      </c>
      <c r="L16" s="16">
        <v>2</v>
      </c>
      <c r="M16" s="16">
        <v>3</v>
      </c>
      <c r="N16" s="16">
        <v>1</v>
      </c>
      <c r="O16" s="16">
        <v>1</v>
      </c>
      <c r="P16" s="16">
        <v>1</v>
      </c>
      <c r="Q16" s="16">
        <v>0</v>
      </c>
      <c r="R16" s="16">
        <v>2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2"/>
        <v>2.2000000000000002</v>
      </c>
      <c r="X16" s="40">
        <f t="shared" si="3"/>
        <v>2.2222222222222223</v>
      </c>
      <c r="Y16" s="48">
        <f t="shared" si="4"/>
        <v>1.9230769230769231</v>
      </c>
      <c r="AA16" s="303" t="s">
        <v>54</v>
      </c>
      <c r="AB16" s="304">
        <f>'Dir AB - OGV2'!B38</f>
        <v>0</v>
      </c>
      <c r="AC16" s="304">
        <f>'Dir AB - OGV2'!C38</f>
        <v>0</v>
      </c>
      <c r="AD16" s="304">
        <f>'Dir AB - OGV2'!D38</f>
        <v>0</v>
      </c>
      <c r="AE16" s="304">
        <f>'Dir AB - OGV2'!E38</f>
        <v>0</v>
      </c>
      <c r="AF16" s="304">
        <f>'Dir AB - OGV2'!F38</f>
        <v>0</v>
      </c>
      <c r="AG16" s="304">
        <f>'Dir AB - OGV2'!G38</f>
        <v>2</v>
      </c>
      <c r="AH16" s="304">
        <f>'Dir AB - OGV2'!H38</f>
        <v>0</v>
      </c>
    </row>
    <row r="17" spans="1:34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9</v>
      </c>
      <c r="G17" s="16">
        <v>3</v>
      </c>
      <c r="H17" s="16">
        <v>3</v>
      </c>
      <c r="I17" s="16">
        <v>10</v>
      </c>
      <c r="J17" s="16">
        <v>10</v>
      </c>
      <c r="K17" s="16">
        <v>11</v>
      </c>
      <c r="L17" s="16">
        <v>7</v>
      </c>
      <c r="M17" s="16">
        <v>10</v>
      </c>
      <c r="N17" s="16">
        <v>2</v>
      </c>
      <c r="O17" s="16">
        <v>3</v>
      </c>
      <c r="P17" s="16">
        <v>5</v>
      </c>
      <c r="Q17" s="16">
        <v>10</v>
      </c>
      <c r="R17" s="16">
        <v>10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2"/>
        <v>9.6</v>
      </c>
      <c r="X17" s="40">
        <f t="shared" si="3"/>
        <v>9.1111111111111107</v>
      </c>
      <c r="Y17" s="48">
        <f t="shared" si="4"/>
        <v>7.1538461538461542</v>
      </c>
      <c r="AA17" s="303" t="s">
        <v>52</v>
      </c>
      <c r="AB17" s="304">
        <f>'Dir AB - OGV2'!I38</f>
        <v>0</v>
      </c>
      <c r="AC17" s="304">
        <f>'Dir AB - OGV2'!J38</f>
        <v>0</v>
      </c>
      <c r="AD17" s="304">
        <f>'Dir AB - OGV2'!K38</f>
        <v>1</v>
      </c>
      <c r="AE17" s="304">
        <f>'Dir AB - OGV2'!L38</f>
        <v>0</v>
      </c>
      <c r="AF17" s="304">
        <f>'Dir AB - OGV2'!M38</f>
        <v>0</v>
      </c>
      <c r="AG17" s="304">
        <f>'Dir AB - OGV2'!N38</f>
        <v>0</v>
      </c>
      <c r="AH17" s="304">
        <f>'Dir AB - OGV2'!O38</f>
        <v>0</v>
      </c>
    </row>
    <row r="18" spans="1:34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21</v>
      </c>
      <c r="G18" s="16">
        <v>3</v>
      </c>
      <c r="H18" s="16">
        <v>2</v>
      </c>
      <c r="I18" s="16">
        <v>11</v>
      </c>
      <c r="J18" s="16">
        <v>19</v>
      </c>
      <c r="K18" s="16">
        <v>20</v>
      </c>
      <c r="L18" s="16">
        <v>19</v>
      </c>
      <c r="M18" s="16">
        <v>18</v>
      </c>
      <c r="N18" s="16">
        <v>9</v>
      </c>
      <c r="O18" s="16">
        <v>1</v>
      </c>
      <c r="P18" s="16">
        <v>15</v>
      </c>
      <c r="Q18" s="16">
        <v>20</v>
      </c>
      <c r="R18" s="16">
        <v>27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2"/>
        <v>21</v>
      </c>
      <c r="X18" s="40">
        <f t="shared" si="3"/>
        <v>18.888888888888889</v>
      </c>
      <c r="Y18" s="48">
        <f t="shared" si="4"/>
        <v>14.23076923076923</v>
      </c>
      <c r="AA18" s="303" t="s">
        <v>76</v>
      </c>
      <c r="AB18" s="304">
        <f>'Dir AB - OGV2'!P38</f>
        <v>0</v>
      </c>
      <c r="AC18" s="304">
        <f>'Dir AB - OGV2'!Q38</f>
        <v>0</v>
      </c>
      <c r="AD18" s="304">
        <f>'Dir AB - OGV2'!R38</f>
        <v>0</v>
      </c>
      <c r="AE18" s="304">
        <f>'Dir AB - OGV2'!S38</f>
        <v>0</v>
      </c>
      <c r="AF18" s="304">
        <f>'Dir AB - OGV2'!T38</f>
        <v>0</v>
      </c>
      <c r="AG18" s="304">
        <f>'Dir AB - OGV2'!U38</f>
        <v>0</v>
      </c>
      <c r="AH18" s="304">
        <f>'Dir AB - OGV2'!V38</f>
        <v>0</v>
      </c>
    </row>
    <row r="19" spans="1:34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14</v>
      </c>
      <c r="G19" s="16">
        <v>9</v>
      </c>
      <c r="H19" s="16">
        <v>8</v>
      </c>
      <c r="I19" s="16">
        <v>14</v>
      </c>
      <c r="J19" s="16">
        <v>11</v>
      </c>
      <c r="K19" s="16">
        <v>13</v>
      </c>
      <c r="L19" s="16">
        <v>12</v>
      </c>
      <c r="M19" s="16">
        <v>12</v>
      </c>
      <c r="N19" s="16">
        <v>7</v>
      </c>
      <c r="O19" s="16">
        <v>6</v>
      </c>
      <c r="P19" s="16">
        <v>14</v>
      </c>
      <c r="Q19" s="16">
        <v>13</v>
      </c>
      <c r="R19" s="16">
        <v>8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2"/>
        <v>11.4</v>
      </c>
      <c r="X19" s="40">
        <f t="shared" si="3"/>
        <v>12.333333333333334</v>
      </c>
      <c r="Y19" s="48">
        <f t="shared" si="4"/>
        <v>10.846153846153847</v>
      </c>
    </row>
    <row r="20" spans="1:34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10</v>
      </c>
      <c r="G20" s="16">
        <v>24</v>
      </c>
      <c r="H20" s="16">
        <v>14</v>
      </c>
      <c r="I20" s="16">
        <v>17</v>
      </c>
      <c r="J20" s="16">
        <v>6</v>
      </c>
      <c r="K20" s="16">
        <v>11</v>
      </c>
      <c r="L20" s="16">
        <v>14</v>
      </c>
      <c r="M20" s="16">
        <v>17</v>
      </c>
      <c r="N20" s="16">
        <v>14</v>
      </c>
      <c r="O20" s="16">
        <v>10</v>
      </c>
      <c r="P20" s="16">
        <v>12</v>
      </c>
      <c r="Q20" s="16">
        <v>11</v>
      </c>
      <c r="R20" s="16">
        <v>13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2"/>
        <v>11</v>
      </c>
      <c r="X20" s="40">
        <f t="shared" si="3"/>
        <v>12.333333333333334</v>
      </c>
      <c r="Y20" s="48">
        <f t="shared" si="4"/>
        <v>13.307692307692308</v>
      </c>
    </row>
    <row r="21" spans="1:34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14</v>
      </c>
      <c r="G21" s="16">
        <v>12</v>
      </c>
      <c r="H21" s="16">
        <v>12</v>
      </c>
      <c r="I21" s="16">
        <v>10</v>
      </c>
      <c r="J21" s="16">
        <v>12</v>
      </c>
      <c r="K21" s="16">
        <v>5</v>
      </c>
      <c r="L21" s="16">
        <v>5</v>
      </c>
      <c r="M21" s="16">
        <v>11</v>
      </c>
      <c r="N21" s="16">
        <v>19</v>
      </c>
      <c r="O21" s="16">
        <v>8</v>
      </c>
      <c r="P21" s="16">
        <v>8</v>
      </c>
      <c r="Q21" s="16">
        <v>12</v>
      </c>
      <c r="R21" s="16">
        <v>7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2"/>
        <v>8.1999999999999993</v>
      </c>
      <c r="X21" s="40">
        <f t="shared" si="3"/>
        <v>9.3333333333333339</v>
      </c>
      <c r="Y21" s="48">
        <f t="shared" si="4"/>
        <v>10.384615384615385</v>
      </c>
    </row>
    <row r="22" spans="1:34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12</v>
      </c>
      <c r="F22" s="16">
        <v>17</v>
      </c>
      <c r="G22" s="16">
        <v>15</v>
      </c>
      <c r="H22" s="16">
        <v>16</v>
      </c>
      <c r="I22" s="16">
        <v>15</v>
      </c>
      <c r="J22" s="16">
        <v>15</v>
      </c>
      <c r="K22" s="16">
        <v>13</v>
      </c>
      <c r="L22" s="16">
        <v>17</v>
      </c>
      <c r="M22" s="16">
        <v>15</v>
      </c>
      <c r="N22" s="16">
        <v>20</v>
      </c>
      <c r="O22" s="16">
        <v>15</v>
      </c>
      <c r="P22" s="16">
        <v>12</v>
      </c>
      <c r="Q22" s="16">
        <v>14</v>
      </c>
      <c r="R22" s="16">
        <v>17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2"/>
        <v>14.666666666666666</v>
      </c>
      <c r="X22" s="40">
        <f t="shared" si="3"/>
        <v>14.7</v>
      </c>
      <c r="Y22" s="48">
        <f t="shared" si="4"/>
        <v>15.214285714285714</v>
      </c>
    </row>
    <row r="23" spans="1:34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13</v>
      </c>
      <c r="F23" s="16">
        <v>11</v>
      </c>
      <c r="G23" s="16">
        <v>18</v>
      </c>
      <c r="H23" s="16">
        <v>24</v>
      </c>
      <c r="I23" s="16">
        <v>21</v>
      </c>
      <c r="J23" s="16">
        <v>12</v>
      </c>
      <c r="K23" s="16">
        <v>14</v>
      </c>
      <c r="L23" s="16">
        <v>7</v>
      </c>
      <c r="M23" s="16">
        <v>8</v>
      </c>
      <c r="N23" s="16">
        <v>17</v>
      </c>
      <c r="O23" s="16">
        <v>23</v>
      </c>
      <c r="P23" s="16">
        <v>19</v>
      </c>
      <c r="Q23" s="16">
        <v>19</v>
      </c>
      <c r="R23" s="16">
        <v>17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2"/>
        <v>13.666666666666666</v>
      </c>
      <c r="X23" s="40">
        <f t="shared" si="3"/>
        <v>14.1</v>
      </c>
      <c r="Y23" s="48">
        <f t="shared" si="4"/>
        <v>15.928571428571429</v>
      </c>
    </row>
    <row r="24" spans="1:34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12</v>
      </c>
      <c r="F24" s="16">
        <v>19</v>
      </c>
      <c r="G24" s="16">
        <v>18</v>
      </c>
      <c r="H24" s="16">
        <v>10</v>
      </c>
      <c r="I24" s="16">
        <v>23</v>
      </c>
      <c r="J24" s="16">
        <v>18</v>
      </c>
      <c r="K24" s="16">
        <v>21</v>
      </c>
      <c r="L24" s="16">
        <v>16</v>
      </c>
      <c r="M24" s="16">
        <v>23</v>
      </c>
      <c r="N24" s="16">
        <v>22</v>
      </c>
      <c r="O24" s="16">
        <v>16</v>
      </c>
      <c r="P24" s="16">
        <v>16</v>
      </c>
      <c r="Q24" s="16">
        <v>9</v>
      </c>
      <c r="R24" s="16">
        <v>13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2"/>
        <v>14.833333333333334</v>
      </c>
      <c r="X24" s="40">
        <f t="shared" si="3"/>
        <v>17</v>
      </c>
      <c r="Y24" s="48">
        <f t="shared" si="4"/>
        <v>16.857142857142858</v>
      </c>
    </row>
    <row r="25" spans="1:34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23</v>
      </c>
      <c r="F25" s="16">
        <v>20</v>
      </c>
      <c r="G25" s="16">
        <v>20</v>
      </c>
      <c r="H25" s="16">
        <v>13</v>
      </c>
      <c r="I25" s="16">
        <v>24</v>
      </c>
      <c r="J25" s="16">
        <v>22</v>
      </c>
      <c r="K25" s="16">
        <v>24</v>
      </c>
      <c r="L25" s="16">
        <v>15</v>
      </c>
      <c r="M25" s="16">
        <v>22</v>
      </c>
      <c r="N25" s="16">
        <v>12</v>
      </c>
      <c r="O25" s="16">
        <v>17</v>
      </c>
      <c r="P25" s="16">
        <v>23</v>
      </c>
      <c r="Q25" s="16">
        <v>23</v>
      </c>
      <c r="R25" s="16">
        <v>20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2"/>
        <v>21.166666666666668</v>
      </c>
      <c r="X25" s="40">
        <f t="shared" si="3"/>
        <v>21.6</v>
      </c>
      <c r="Y25" s="48">
        <f t="shared" si="4"/>
        <v>19.857142857142858</v>
      </c>
    </row>
    <row r="26" spans="1:34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24</v>
      </c>
      <c r="F26" s="16">
        <v>23</v>
      </c>
      <c r="G26" s="16">
        <v>21</v>
      </c>
      <c r="H26" s="16">
        <v>12</v>
      </c>
      <c r="I26" s="16">
        <v>27</v>
      </c>
      <c r="J26" s="16">
        <v>26</v>
      </c>
      <c r="K26" s="16">
        <v>29</v>
      </c>
      <c r="L26" s="16">
        <v>21</v>
      </c>
      <c r="M26" s="16">
        <v>1</v>
      </c>
      <c r="N26" s="16">
        <v>16</v>
      </c>
      <c r="O26" s="16">
        <v>7</v>
      </c>
      <c r="P26" s="16">
        <v>21</v>
      </c>
      <c r="Q26" s="16">
        <v>14</v>
      </c>
      <c r="R26" s="16">
        <v>15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2"/>
        <v>21.5</v>
      </c>
      <c r="X26" s="40">
        <f t="shared" si="3"/>
        <v>20.100000000000001</v>
      </c>
      <c r="Y26" s="48">
        <f t="shared" si="4"/>
        <v>18.357142857142858</v>
      </c>
    </row>
    <row r="27" spans="1:34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17</v>
      </c>
      <c r="F27" s="16">
        <v>35</v>
      </c>
      <c r="G27" s="16">
        <v>21</v>
      </c>
      <c r="H27" s="16">
        <v>16</v>
      </c>
      <c r="I27" s="16">
        <v>23</v>
      </c>
      <c r="J27" s="16">
        <v>16</v>
      </c>
      <c r="K27" s="16">
        <v>37</v>
      </c>
      <c r="L27" s="16">
        <v>23</v>
      </c>
      <c r="M27" s="16">
        <v>2</v>
      </c>
      <c r="N27" s="16">
        <v>20</v>
      </c>
      <c r="O27" s="16">
        <v>13</v>
      </c>
      <c r="P27" s="16">
        <v>11</v>
      </c>
      <c r="Q27" s="16">
        <v>17</v>
      </c>
      <c r="R27" s="16">
        <v>14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2"/>
        <v>20.666666666666668</v>
      </c>
      <c r="X27" s="40">
        <f t="shared" si="3"/>
        <v>19.5</v>
      </c>
      <c r="Y27" s="48">
        <f t="shared" si="4"/>
        <v>18.928571428571427</v>
      </c>
    </row>
    <row r="28" spans="1:34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12</v>
      </c>
      <c r="F28" s="16">
        <v>14</v>
      </c>
      <c r="G28" s="16">
        <v>5</v>
      </c>
      <c r="H28" s="16">
        <v>16</v>
      </c>
      <c r="I28" s="16">
        <v>29</v>
      </c>
      <c r="J28" s="16">
        <v>21</v>
      </c>
      <c r="K28" s="16">
        <v>25</v>
      </c>
      <c r="L28" s="16">
        <v>17</v>
      </c>
      <c r="M28" s="16">
        <v>21</v>
      </c>
      <c r="N28" s="16">
        <v>13</v>
      </c>
      <c r="O28" s="16">
        <v>9</v>
      </c>
      <c r="P28" s="16">
        <v>14</v>
      </c>
      <c r="Q28" s="16">
        <v>19</v>
      </c>
      <c r="R28" s="16">
        <v>20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2"/>
        <v>19</v>
      </c>
      <c r="X28" s="40">
        <f t="shared" si="3"/>
        <v>19.2</v>
      </c>
      <c r="Y28" s="48">
        <f t="shared" si="4"/>
        <v>16.785714285714285</v>
      </c>
    </row>
    <row r="29" spans="1:34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10</v>
      </c>
      <c r="F29" s="16">
        <v>9</v>
      </c>
      <c r="G29" s="16">
        <v>12</v>
      </c>
      <c r="H29" s="16">
        <v>14</v>
      </c>
      <c r="I29" s="16">
        <v>12</v>
      </c>
      <c r="J29" s="16">
        <v>13</v>
      </c>
      <c r="K29" s="16">
        <v>10</v>
      </c>
      <c r="L29" s="16">
        <v>18</v>
      </c>
      <c r="M29" s="16">
        <v>18</v>
      </c>
      <c r="N29" s="16">
        <v>18</v>
      </c>
      <c r="O29" s="16">
        <v>17</v>
      </c>
      <c r="P29" s="16">
        <v>17</v>
      </c>
      <c r="Q29" s="16">
        <v>17</v>
      </c>
      <c r="R29" s="16">
        <v>19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2"/>
        <v>14.5</v>
      </c>
      <c r="X29" s="40">
        <f t="shared" si="3"/>
        <v>14.3</v>
      </c>
      <c r="Y29" s="48">
        <f t="shared" si="4"/>
        <v>14.571428571428571</v>
      </c>
    </row>
    <row r="30" spans="1:34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20</v>
      </c>
      <c r="F30" s="16">
        <v>16</v>
      </c>
      <c r="G30" s="16">
        <v>13</v>
      </c>
      <c r="H30" s="16">
        <v>18</v>
      </c>
      <c r="I30" s="16">
        <v>11</v>
      </c>
      <c r="J30" s="16">
        <v>15</v>
      </c>
      <c r="K30" s="16">
        <v>15</v>
      </c>
      <c r="L30" s="16">
        <v>10</v>
      </c>
      <c r="M30" s="16">
        <v>12</v>
      </c>
      <c r="N30" s="16">
        <v>12</v>
      </c>
      <c r="O30" s="16">
        <v>11</v>
      </c>
      <c r="P30" s="16">
        <v>13</v>
      </c>
      <c r="Q30" s="16">
        <v>9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2"/>
        <v>13.8</v>
      </c>
      <c r="X30" s="40">
        <f t="shared" si="3"/>
        <v>13.444444444444445</v>
      </c>
      <c r="Y30" s="48">
        <f t="shared" si="4"/>
        <v>13.461538461538462</v>
      </c>
    </row>
    <row r="31" spans="1:34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9</v>
      </c>
      <c r="F31" s="16">
        <v>26</v>
      </c>
      <c r="G31" s="16">
        <v>7</v>
      </c>
      <c r="H31" s="16">
        <v>10</v>
      </c>
      <c r="I31" s="16">
        <v>14</v>
      </c>
      <c r="J31" s="16">
        <v>11</v>
      </c>
      <c r="K31" s="16">
        <v>13</v>
      </c>
      <c r="L31" s="16">
        <v>10</v>
      </c>
      <c r="M31" s="16">
        <v>11</v>
      </c>
      <c r="N31" s="16">
        <v>9</v>
      </c>
      <c r="O31" s="16">
        <v>9</v>
      </c>
      <c r="P31" s="16">
        <v>10</v>
      </c>
      <c r="Q31" s="16">
        <v>12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2"/>
        <v>11</v>
      </c>
      <c r="X31" s="40">
        <f t="shared" si="3"/>
        <v>12.888888888888889</v>
      </c>
      <c r="Y31" s="48">
        <f t="shared" si="4"/>
        <v>11.615384615384615</v>
      </c>
    </row>
    <row r="32" spans="1:34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8</v>
      </c>
      <c r="F32" s="16">
        <v>9</v>
      </c>
      <c r="G32" s="16">
        <v>10</v>
      </c>
      <c r="H32" s="16">
        <v>1</v>
      </c>
      <c r="I32" s="16">
        <v>14</v>
      </c>
      <c r="J32" s="16">
        <v>11</v>
      </c>
      <c r="K32" s="16">
        <v>14</v>
      </c>
      <c r="L32" s="16">
        <v>6</v>
      </c>
      <c r="M32" s="16">
        <v>15</v>
      </c>
      <c r="N32" s="16">
        <v>9</v>
      </c>
      <c r="O32" s="16">
        <v>14</v>
      </c>
      <c r="P32" s="16">
        <v>7</v>
      </c>
      <c r="Q32" s="16">
        <v>11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2"/>
        <v>10</v>
      </c>
      <c r="X32" s="40">
        <f t="shared" si="3"/>
        <v>10.555555555555555</v>
      </c>
      <c r="Y32" s="48">
        <f t="shared" si="4"/>
        <v>9.9230769230769234</v>
      </c>
    </row>
    <row r="33" spans="1:34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6</v>
      </c>
      <c r="F33" s="17">
        <v>6</v>
      </c>
      <c r="G33" s="17">
        <v>11</v>
      </c>
      <c r="H33" s="17">
        <v>3</v>
      </c>
      <c r="I33" s="17">
        <v>11</v>
      </c>
      <c r="J33" s="17">
        <v>7</v>
      </c>
      <c r="K33" s="17">
        <v>2</v>
      </c>
      <c r="L33" s="17">
        <v>10</v>
      </c>
      <c r="M33" s="17">
        <v>8</v>
      </c>
      <c r="N33" s="17">
        <v>6</v>
      </c>
      <c r="O33" s="17">
        <v>7</v>
      </c>
      <c r="P33" s="17">
        <v>7</v>
      </c>
      <c r="Q33" s="17">
        <v>4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2"/>
        <v>5.8</v>
      </c>
      <c r="X33" s="7">
        <f t="shared" si="3"/>
        <v>6.7777777777777777</v>
      </c>
      <c r="Y33" s="49">
        <f t="shared" si="4"/>
        <v>6.7692307692307692</v>
      </c>
      <c r="AA33" s="2"/>
      <c r="AB33" s="2"/>
      <c r="AC33" s="2"/>
      <c r="AD33" s="2"/>
      <c r="AE33" s="2"/>
      <c r="AF33" s="2"/>
      <c r="AG33" s="2"/>
      <c r="AH33" s="2"/>
    </row>
    <row r="34" spans="1:34" ht="13.5" thickBot="1" x14ac:dyDescent="0.25">
      <c r="A34" s="385" t="s">
        <v>125</v>
      </c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  <c r="Q34" s="386"/>
      <c r="R34" s="386"/>
      <c r="S34" s="386"/>
      <c r="T34" s="386"/>
      <c r="U34" s="386"/>
      <c r="V34" s="386"/>
      <c r="W34" s="386"/>
      <c r="X34" s="386"/>
      <c r="Y34" s="387"/>
      <c r="AA34" s="2"/>
      <c r="AB34" s="2"/>
      <c r="AC34" s="2"/>
      <c r="AD34" s="2"/>
      <c r="AE34" s="2"/>
      <c r="AF34" s="2"/>
      <c r="AG34" s="2"/>
      <c r="AH34" s="2"/>
    </row>
    <row r="35" spans="1:34" x14ac:dyDescent="0.2">
      <c r="A35" s="284" t="s">
        <v>12</v>
      </c>
      <c r="B35" s="276">
        <f>SUM(B17:B28)</f>
        <v>0</v>
      </c>
      <c r="C35" s="8">
        <f t="shared" ref="C35:Y35" si="7">SUM(C17:C28)</f>
        <v>0</v>
      </c>
      <c r="D35" s="8">
        <f t="shared" si="7"/>
        <v>0</v>
      </c>
      <c r="E35" s="8">
        <f t="shared" si="7"/>
        <v>113</v>
      </c>
      <c r="F35" s="8">
        <f t="shared" si="7"/>
        <v>207</v>
      </c>
      <c r="G35" s="8">
        <f t="shared" si="7"/>
        <v>169</v>
      </c>
      <c r="H35" s="8">
        <f t="shared" si="7"/>
        <v>146</v>
      </c>
      <c r="I35" s="8">
        <f t="shared" si="7"/>
        <v>224</v>
      </c>
      <c r="J35" s="8">
        <f t="shared" si="7"/>
        <v>188</v>
      </c>
      <c r="K35" s="8">
        <f t="shared" si="7"/>
        <v>223</v>
      </c>
      <c r="L35" s="8">
        <f t="shared" si="7"/>
        <v>173</v>
      </c>
      <c r="M35" s="8">
        <f t="shared" si="7"/>
        <v>160</v>
      </c>
      <c r="N35" s="8">
        <f t="shared" si="7"/>
        <v>171</v>
      </c>
      <c r="O35" s="8">
        <f t="shared" si="7"/>
        <v>128</v>
      </c>
      <c r="P35" s="8">
        <f t="shared" ref="P35:W35" si="8">SUM(P17:P28)</f>
        <v>170</v>
      </c>
      <c r="Q35" s="8">
        <f t="shared" si="8"/>
        <v>181</v>
      </c>
      <c r="R35" s="8">
        <f t="shared" si="8"/>
        <v>181</v>
      </c>
      <c r="S35" s="8">
        <f t="shared" si="8"/>
        <v>0</v>
      </c>
      <c r="T35" s="8">
        <f t="shared" si="8"/>
        <v>0</v>
      </c>
      <c r="U35" s="8">
        <f t="shared" si="8"/>
        <v>0</v>
      </c>
      <c r="V35" s="270">
        <f t="shared" si="8"/>
        <v>0</v>
      </c>
      <c r="W35" s="267">
        <f t="shared" si="8"/>
        <v>186.70000000000002</v>
      </c>
      <c r="X35" s="9">
        <f t="shared" si="7"/>
        <v>188.2</v>
      </c>
      <c r="Y35" s="50">
        <f t="shared" si="7"/>
        <v>177.85164835164832</v>
      </c>
      <c r="AA35" s="2"/>
      <c r="AB35" s="2"/>
      <c r="AC35" s="2"/>
      <c r="AD35" s="2"/>
      <c r="AE35" s="2"/>
      <c r="AF35" s="2"/>
      <c r="AG35" s="2"/>
      <c r="AH35" s="2"/>
    </row>
    <row r="36" spans="1:34" x14ac:dyDescent="0.2">
      <c r="A36" s="285" t="s">
        <v>13</v>
      </c>
      <c r="B36" s="277">
        <f>SUM(B16:B31)</f>
        <v>0</v>
      </c>
      <c r="C36" s="10">
        <f t="shared" ref="C36:Y36" si="9">SUM(C16:C31)</f>
        <v>0</v>
      </c>
      <c r="D36" s="10">
        <f t="shared" si="9"/>
        <v>0</v>
      </c>
      <c r="E36" s="10">
        <f t="shared" si="9"/>
        <v>152</v>
      </c>
      <c r="F36" s="10">
        <f t="shared" si="9"/>
        <v>261</v>
      </c>
      <c r="G36" s="10">
        <f t="shared" si="9"/>
        <v>202</v>
      </c>
      <c r="H36" s="10">
        <f t="shared" si="9"/>
        <v>190</v>
      </c>
      <c r="I36" s="10">
        <f t="shared" si="9"/>
        <v>263</v>
      </c>
      <c r="J36" s="10">
        <f t="shared" si="9"/>
        <v>231</v>
      </c>
      <c r="K36" s="10">
        <f t="shared" si="9"/>
        <v>264</v>
      </c>
      <c r="L36" s="10">
        <f t="shared" si="9"/>
        <v>213</v>
      </c>
      <c r="M36" s="10">
        <f t="shared" si="9"/>
        <v>204</v>
      </c>
      <c r="N36" s="10">
        <f t="shared" si="9"/>
        <v>211</v>
      </c>
      <c r="O36" s="10">
        <f t="shared" si="9"/>
        <v>166</v>
      </c>
      <c r="P36" s="10">
        <f t="shared" ref="P36:W36" si="10">SUM(P16:P31)</f>
        <v>211</v>
      </c>
      <c r="Q36" s="10">
        <f t="shared" si="10"/>
        <v>219</v>
      </c>
      <c r="R36" s="10">
        <f t="shared" si="10"/>
        <v>202</v>
      </c>
      <c r="S36" s="10">
        <f t="shared" si="10"/>
        <v>0</v>
      </c>
      <c r="T36" s="10">
        <f t="shared" si="10"/>
        <v>0</v>
      </c>
      <c r="U36" s="10">
        <f t="shared" si="10"/>
        <v>0</v>
      </c>
      <c r="V36" s="271">
        <f t="shared" si="10"/>
        <v>0</v>
      </c>
      <c r="W36" s="268">
        <f t="shared" si="10"/>
        <v>228.20000000000002</v>
      </c>
      <c r="X36" s="11">
        <f t="shared" si="9"/>
        <v>231.05555555555557</v>
      </c>
      <c r="Y36" s="51">
        <f t="shared" si="9"/>
        <v>219.42307692307691</v>
      </c>
      <c r="AA36" s="2"/>
      <c r="AB36" s="2"/>
      <c r="AC36" s="2"/>
      <c r="AD36" s="2"/>
      <c r="AE36" s="2"/>
      <c r="AF36" s="2"/>
      <c r="AG36" s="2"/>
      <c r="AH36" s="2"/>
    </row>
    <row r="37" spans="1:34" x14ac:dyDescent="0.2">
      <c r="A37" s="285" t="s">
        <v>14</v>
      </c>
      <c r="B37" s="277">
        <f>SUM(B16:B33)</f>
        <v>0</v>
      </c>
      <c r="C37" s="10">
        <f t="shared" ref="C37:Y37" si="11">SUM(C16:C33)</f>
        <v>0</v>
      </c>
      <c r="D37" s="10">
        <f t="shared" si="11"/>
        <v>0</v>
      </c>
      <c r="E37" s="10">
        <f t="shared" si="11"/>
        <v>166</v>
      </c>
      <c r="F37" s="10">
        <f t="shared" si="11"/>
        <v>276</v>
      </c>
      <c r="G37" s="10">
        <f t="shared" si="11"/>
        <v>223</v>
      </c>
      <c r="H37" s="10">
        <f t="shared" si="11"/>
        <v>194</v>
      </c>
      <c r="I37" s="10">
        <f t="shared" si="11"/>
        <v>288</v>
      </c>
      <c r="J37" s="10">
        <f t="shared" si="11"/>
        <v>249</v>
      </c>
      <c r="K37" s="10">
        <f t="shared" si="11"/>
        <v>280</v>
      </c>
      <c r="L37" s="10">
        <f t="shared" si="11"/>
        <v>229</v>
      </c>
      <c r="M37" s="10">
        <f t="shared" si="11"/>
        <v>227</v>
      </c>
      <c r="N37" s="10">
        <f t="shared" si="11"/>
        <v>226</v>
      </c>
      <c r="O37" s="10">
        <f t="shared" si="11"/>
        <v>187</v>
      </c>
      <c r="P37" s="10">
        <f t="shared" ref="P37:W37" si="12">SUM(P16:P33)</f>
        <v>225</v>
      </c>
      <c r="Q37" s="10">
        <f t="shared" si="12"/>
        <v>234</v>
      </c>
      <c r="R37" s="10">
        <f t="shared" si="12"/>
        <v>202</v>
      </c>
      <c r="S37" s="10">
        <f t="shared" si="12"/>
        <v>0</v>
      </c>
      <c r="T37" s="10">
        <f t="shared" si="12"/>
        <v>0</v>
      </c>
      <c r="U37" s="10">
        <f t="shared" si="12"/>
        <v>0</v>
      </c>
      <c r="V37" s="271">
        <f t="shared" si="12"/>
        <v>0</v>
      </c>
      <c r="W37" s="268">
        <f t="shared" si="12"/>
        <v>244.00000000000003</v>
      </c>
      <c r="X37" s="11">
        <f t="shared" si="11"/>
        <v>248.38888888888889</v>
      </c>
      <c r="Y37" s="51">
        <f t="shared" si="11"/>
        <v>236.11538461538461</v>
      </c>
      <c r="AA37" s="2"/>
      <c r="AB37" s="2"/>
      <c r="AC37" s="2"/>
      <c r="AD37" s="2"/>
      <c r="AE37" s="2"/>
      <c r="AF37" s="2"/>
      <c r="AG37" s="2"/>
      <c r="AH37" s="2"/>
    </row>
    <row r="38" spans="1:34" x14ac:dyDescent="0.2">
      <c r="A38" s="285" t="s">
        <v>15</v>
      </c>
      <c r="B38" s="277">
        <f>SUM(B10:B33)</f>
        <v>0</v>
      </c>
      <c r="C38" s="10">
        <f t="shared" ref="C38:Y38" si="13">SUM(C10:C33)</f>
        <v>0</v>
      </c>
      <c r="D38" s="10">
        <f t="shared" si="13"/>
        <v>0</v>
      </c>
      <c r="E38" s="10">
        <f t="shared" si="13"/>
        <v>166</v>
      </c>
      <c r="F38" s="10">
        <f t="shared" si="13"/>
        <v>285</v>
      </c>
      <c r="G38" s="10">
        <f t="shared" si="13"/>
        <v>254</v>
      </c>
      <c r="H38" s="10">
        <f t="shared" si="13"/>
        <v>238</v>
      </c>
      <c r="I38" s="10">
        <f t="shared" si="13"/>
        <v>302</v>
      </c>
      <c r="J38" s="10">
        <f t="shared" si="13"/>
        <v>257</v>
      </c>
      <c r="K38" s="10">
        <f t="shared" si="13"/>
        <v>287</v>
      </c>
      <c r="L38" s="10">
        <f t="shared" si="13"/>
        <v>241</v>
      </c>
      <c r="M38" s="10">
        <f t="shared" si="13"/>
        <v>241</v>
      </c>
      <c r="N38" s="10">
        <f t="shared" si="13"/>
        <v>268</v>
      </c>
      <c r="O38" s="10">
        <f t="shared" si="13"/>
        <v>228</v>
      </c>
      <c r="P38" s="10">
        <f t="shared" ref="P38:W38" si="14">SUM(P10:P33)</f>
        <v>237</v>
      </c>
      <c r="Q38" s="10">
        <f t="shared" si="14"/>
        <v>240</v>
      </c>
      <c r="R38" s="10">
        <f t="shared" si="14"/>
        <v>207</v>
      </c>
      <c r="S38" s="10">
        <f t="shared" si="14"/>
        <v>0</v>
      </c>
      <c r="T38" s="10">
        <f t="shared" si="14"/>
        <v>0</v>
      </c>
      <c r="U38" s="10">
        <f t="shared" si="14"/>
        <v>0</v>
      </c>
      <c r="V38" s="271">
        <f t="shared" si="14"/>
        <v>0</v>
      </c>
      <c r="W38" s="268">
        <f t="shared" si="14"/>
        <v>251.60000000000002</v>
      </c>
      <c r="X38" s="11">
        <f t="shared" si="13"/>
        <v>258.05555555555554</v>
      </c>
      <c r="Y38" s="51">
        <f t="shared" si="13"/>
        <v>254.96153846153845</v>
      </c>
      <c r="AA38" s="2"/>
      <c r="AB38" s="2"/>
      <c r="AC38" s="2"/>
      <c r="AD38" s="2"/>
      <c r="AE38" s="2"/>
      <c r="AF38" s="2"/>
      <c r="AG38" s="2"/>
      <c r="AH38" s="2"/>
    </row>
    <row r="39" spans="1:34" x14ac:dyDescent="0.2">
      <c r="A39" s="285" t="s">
        <v>16</v>
      </c>
      <c r="B39" s="277">
        <f>SUM(B17:B19)</f>
        <v>0</v>
      </c>
      <c r="C39" s="10">
        <f t="shared" ref="C39:Y39" si="15">SUM(C17:C19)</f>
        <v>0</v>
      </c>
      <c r="D39" s="10">
        <f t="shared" si="15"/>
        <v>0</v>
      </c>
      <c r="E39" s="10">
        <f t="shared" si="15"/>
        <v>0</v>
      </c>
      <c r="F39" s="10">
        <f t="shared" si="15"/>
        <v>44</v>
      </c>
      <c r="G39" s="10">
        <f t="shared" si="15"/>
        <v>15</v>
      </c>
      <c r="H39" s="10">
        <f t="shared" si="15"/>
        <v>13</v>
      </c>
      <c r="I39" s="10">
        <f t="shared" si="15"/>
        <v>35</v>
      </c>
      <c r="J39" s="10">
        <f t="shared" si="15"/>
        <v>40</v>
      </c>
      <c r="K39" s="10">
        <f t="shared" si="15"/>
        <v>44</v>
      </c>
      <c r="L39" s="10">
        <f t="shared" si="15"/>
        <v>38</v>
      </c>
      <c r="M39" s="10">
        <f t="shared" si="15"/>
        <v>40</v>
      </c>
      <c r="N39" s="10">
        <f t="shared" si="15"/>
        <v>18</v>
      </c>
      <c r="O39" s="10">
        <f t="shared" si="15"/>
        <v>10</v>
      </c>
      <c r="P39" s="10">
        <f t="shared" ref="P39:W39" si="16">SUM(P17:P19)</f>
        <v>34</v>
      </c>
      <c r="Q39" s="10">
        <f t="shared" si="16"/>
        <v>43</v>
      </c>
      <c r="R39" s="10">
        <f t="shared" si="16"/>
        <v>45</v>
      </c>
      <c r="S39" s="10">
        <f t="shared" si="16"/>
        <v>0</v>
      </c>
      <c r="T39" s="10">
        <f t="shared" si="16"/>
        <v>0</v>
      </c>
      <c r="U39" s="10">
        <f t="shared" si="16"/>
        <v>0</v>
      </c>
      <c r="V39" s="271">
        <f t="shared" si="16"/>
        <v>0</v>
      </c>
      <c r="W39" s="268">
        <f t="shared" si="16"/>
        <v>42</v>
      </c>
      <c r="X39" s="11">
        <f t="shared" si="15"/>
        <v>40.333333333333336</v>
      </c>
      <c r="Y39" s="51">
        <f t="shared" si="15"/>
        <v>32.230769230769226</v>
      </c>
      <c r="AA39" s="2"/>
      <c r="AB39" s="2"/>
      <c r="AC39" s="2"/>
      <c r="AD39" s="2"/>
      <c r="AE39" s="2"/>
      <c r="AF39" s="2"/>
      <c r="AG39" s="2"/>
      <c r="AH39" s="2"/>
    </row>
    <row r="40" spans="1:34" ht="13.5" thickBot="1" x14ac:dyDescent="0.25">
      <c r="A40" s="286" t="s">
        <v>17</v>
      </c>
      <c r="B40" s="278">
        <f>SUM(B26:B28)</f>
        <v>0</v>
      </c>
      <c r="C40" s="12">
        <f t="shared" ref="C40:Y40" si="17">SUM(C26:C28)</f>
        <v>0</v>
      </c>
      <c r="D40" s="12">
        <f t="shared" si="17"/>
        <v>0</v>
      </c>
      <c r="E40" s="12">
        <f t="shared" si="17"/>
        <v>53</v>
      </c>
      <c r="F40" s="12">
        <f t="shared" si="17"/>
        <v>72</v>
      </c>
      <c r="G40" s="12">
        <f t="shared" si="17"/>
        <v>47</v>
      </c>
      <c r="H40" s="12">
        <f t="shared" si="17"/>
        <v>44</v>
      </c>
      <c r="I40" s="12">
        <f t="shared" si="17"/>
        <v>79</v>
      </c>
      <c r="J40" s="12">
        <f t="shared" si="17"/>
        <v>63</v>
      </c>
      <c r="K40" s="12">
        <f t="shared" si="17"/>
        <v>91</v>
      </c>
      <c r="L40" s="12">
        <f t="shared" si="17"/>
        <v>61</v>
      </c>
      <c r="M40" s="12">
        <f t="shared" si="17"/>
        <v>24</v>
      </c>
      <c r="N40" s="12">
        <f t="shared" si="17"/>
        <v>49</v>
      </c>
      <c r="O40" s="12">
        <f t="shared" si="17"/>
        <v>29</v>
      </c>
      <c r="P40" s="12">
        <f t="shared" ref="P40:W40" si="18">SUM(P26:P28)</f>
        <v>46</v>
      </c>
      <c r="Q40" s="12">
        <f t="shared" si="18"/>
        <v>50</v>
      </c>
      <c r="R40" s="12">
        <f t="shared" si="18"/>
        <v>49</v>
      </c>
      <c r="S40" s="12">
        <f t="shared" si="18"/>
        <v>0</v>
      </c>
      <c r="T40" s="12">
        <f t="shared" si="18"/>
        <v>0</v>
      </c>
      <c r="U40" s="12">
        <f t="shared" si="18"/>
        <v>0</v>
      </c>
      <c r="V40" s="272">
        <f t="shared" si="18"/>
        <v>0</v>
      </c>
      <c r="W40" s="269">
        <f t="shared" si="18"/>
        <v>61.166666666666671</v>
      </c>
      <c r="X40" s="13">
        <f t="shared" si="17"/>
        <v>58.8</v>
      </c>
      <c r="Y40" s="52">
        <f t="shared" si="17"/>
        <v>54.071428571428569</v>
      </c>
      <c r="AA40" s="2"/>
      <c r="AB40" s="2"/>
      <c r="AC40" s="2"/>
      <c r="AD40" s="2"/>
      <c r="AE40" s="2"/>
      <c r="AF40" s="2"/>
      <c r="AG40" s="2"/>
      <c r="AH40" s="2"/>
    </row>
  </sheetData>
  <mergeCells count="4">
    <mergeCell ref="A34:Y34"/>
    <mergeCell ref="W8:W9"/>
    <mergeCell ref="X8:X9"/>
    <mergeCell ref="Y8:Y9"/>
  </mergeCells>
  <conditionalFormatting sqref="R17:Y28">
    <cfRule type="cellIs" dxfId="290" priority="23" stopIfTrue="1" operator="equal">
      <formula>#REF!</formula>
    </cfRule>
  </conditionalFormatting>
  <conditionalFormatting sqref="I17:J19 I20:I28 F10:F28 C17:C32 B17:B28 D17:E28 G17:H28">
    <cfRule type="cellIs" dxfId="289" priority="20" stopIfTrue="1" operator="equal">
      <formula>#REF!</formula>
    </cfRule>
  </conditionalFormatting>
  <conditionalFormatting sqref="H17:H19 J20:J25 C17:C32 F17:F25">
    <cfRule type="cellIs" dxfId="288" priority="21" stopIfTrue="1" operator="equal">
      <formula>#REF!</formula>
    </cfRule>
    <cfRule type="cellIs" dxfId="287" priority="22" stopIfTrue="1" operator="equal">
      <formula>#REF!</formula>
    </cfRule>
  </conditionalFormatting>
  <conditionalFormatting sqref="J26:J28">
    <cfRule type="cellIs" dxfId="286" priority="19" stopIfTrue="1" operator="equal">
      <formula>#REF!</formula>
    </cfRule>
  </conditionalFormatting>
  <conditionalFormatting sqref="K17:Q28 K10:L16">
    <cfRule type="cellIs" dxfId="285" priority="18" stopIfTrue="1" operator="equal">
      <formula>#REF!</formula>
    </cfRule>
  </conditionalFormatting>
  <conditionalFormatting sqref="L27:L28">
    <cfRule type="cellIs" dxfId="284" priority="17" stopIfTrue="1" operator="equal">
      <formula>#REF!</formula>
    </cfRule>
  </conditionalFormatting>
  <conditionalFormatting sqref="P20:P25 P17:Q19 P26:Q28 M10:M28 T10:T28 R24:R28 N17:O28 S17:S28 U17:V28">
    <cfRule type="cellIs" dxfId="283" priority="16" stopIfTrue="1" operator="equal">
      <formula>#REF!</formula>
    </cfRule>
  </conditionalFormatting>
  <conditionalFormatting sqref="O17:O19 Q20:Q25 M17:M25">
    <cfRule type="cellIs" dxfId="282" priority="14" stopIfTrue="1" operator="equal">
      <formula>#REF!</formula>
    </cfRule>
    <cfRule type="cellIs" dxfId="281" priority="15" stopIfTrue="1" operator="equal">
      <formula>#REF!</formula>
    </cfRule>
  </conditionalFormatting>
  <conditionalFormatting sqref="T17:T25">
    <cfRule type="cellIs" dxfId="280" priority="12" stopIfTrue="1" operator="equal">
      <formula>#REF!</formula>
    </cfRule>
    <cfRule type="cellIs" dxfId="279" priority="13" stopIfTrue="1" operator="equal">
      <formula>#REF!</formula>
    </cfRule>
  </conditionalFormatting>
  <conditionalFormatting sqref="K10:L26">
    <cfRule type="cellIs" dxfId="278" priority="10" stopIfTrue="1" operator="equal">
      <formula>#REF!</formula>
    </cfRule>
    <cfRule type="cellIs" dxfId="277" priority="11" stopIfTrue="1" operator="equal">
      <formula>#REF!</formula>
    </cfRule>
  </conditionalFormatting>
  <conditionalFormatting sqref="K26:K28">
    <cfRule type="cellIs" dxfId="276" priority="9" stopIfTrue="1" operator="equal">
      <formula>#REF!</formula>
    </cfRule>
  </conditionalFormatting>
  <conditionalFormatting sqref="J26:J28">
    <cfRule type="cellIs" dxfId="275" priority="8" stopIfTrue="1" operator="equal">
      <formula>#REF!</formula>
    </cfRule>
  </conditionalFormatting>
  <conditionalFormatting sqref="K26:K28">
    <cfRule type="cellIs" dxfId="274" priority="7" stopIfTrue="1" operator="equal">
      <formula>#REF!</formula>
    </cfRule>
  </conditionalFormatting>
  <conditionalFormatting sqref="J25:L25">
    <cfRule type="cellIs" dxfId="273" priority="6" stopIfTrue="1" operator="equal">
      <formula>#REF!</formula>
    </cfRule>
  </conditionalFormatting>
  <conditionalFormatting sqref="J25:L25">
    <cfRule type="cellIs" dxfId="272" priority="5" stopIfTrue="1" operator="equal">
      <formula>#REF!</formula>
    </cfRule>
  </conditionalFormatting>
  <conditionalFormatting sqref="L26">
    <cfRule type="cellIs" dxfId="271" priority="4" stopIfTrue="1" operator="equal">
      <formula>#REF!</formula>
    </cfRule>
  </conditionalFormatting>
  <conditionalFormatting sqref="L26">
    <cfRule type="cellIs" dxfId="270" priority="3" stopIfTrue="1" operator="equal">
      <formula>#REF!</formula>
    </cfRule>
  </conditionalFormatting>
  <conditionalFormatting sqref="K10:L24">
    <cfRule type="cellIs" dxfId="269" priority="2" stopIfTrue="1" operator="equal">
      <formula>#REF!</formula>
    </cfRule>
  </conditionalFormatting>
  <conditionalFormatting sqref="K10:L24">
    <cfRule type="cellIs" dxfId="268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ignoredErrors>
    <ignoredError sqref="J35:M40 F35:I40 B35:E40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Belton Road</v>
      </c>
    </row>
    <row r="5" spans="1:25" x14ac:dyDescent="0.2">
      <c r="A5" s="14" t="s">
        <v>100</v>
      </c>
      <c r="B5" s="233" t="str">
        <f>'Front Cover'!D33</f>
        <v>Bannernan Road (SE)</v>
      </c>
      <c r="C5" s="233"/>
      <c r="D5" s="43" t="s">
        <v>2</v>
      </c>
      <c r="E5" s="233" t="str">
        <f>'Front Cover'!H33</f>
        <v>Chaplin Road (NW)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36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ht="12.75" customHeight="1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6">
        <v>0</v>
      </c>
      <c r="L10" s="16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1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7.6923076923076927E-2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1</v>
      </c>
      <c r="O13" s="16">
        <v>0</v>
      </c>
      <c r="P13" s="16">
        <v>0</v>
      </c>
      <c r="Q13" s="16">
        <v>0</v>
      </c>
      <c r="R13" s="16">
        <v>0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7.6923076923076927E-2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0</v>
      </c>
      <c r="G17" s="16">
        <v>0</v>
      </c>
      <c r="H17" s="16">
        <v>0</v>
      </c>
      <c r="I17" s="16">
        <v>1</v>
      </c>
      <c r="J17" s="16">
        <v>0</v>
      </c>
      <c r="K17" s="16">
        <v>0</v>
      </c>
      <c r="L17" s="16">
        <v>1</v>
      </c>
      <c r="M17" s="16">
        <v>1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0.2</v>
      </c>
      <c r="X17" s="40">
        <f t="shared" si="2"/>
        <v>0.33333333333333331</v>
      </c>
      <c r="Y17" s="48">
        <f t="shared" si="3"/>
        <v>0.23076923076923078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0</v>
      </c>
      <c r="G18" s="16">
        <v>0</v>
      </c>
      <c r="H18" s="16">
        <v>0</v>
      </c>
      <c r="I18" s="16">
        <v>1</v>
      </c>
      <c r="J18" s="16">
        <v>1</v>
      </c>
      <c r="K18" s="16">
        <v>0</v>
      </c>
      <c r="L18" s="16">
        <v>0</v>
      </c>
      <c r="M18" s="16">
        <v>0</v>
      </c>
      <c r="N18" s="16">
        <v>2</v>
      </c>
      <c r="O18" s="16">
        <v>0</v>
      </c>
      <c r="P18" s="16">
        <v>0</v>
      </c>
      <c r="Q18" s="16">
        <v>0</v>
      </c>
      <c r="R18" s="16">
        <v>0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0.2</v>
      </c>
      <c r="X18" s="40">
        <f t="shared" si="2"/>
        <v>0.22222222222222221</v>
      </c>
      <c r="Y18" s="48">
        <f t="shared" si="3"/>
        <v>0.30769230769230771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1</v>
      </c>
      <c r="G19" s="16">
        <v>0</v>
      </c>
      <c r="H19" s="16">
        <v>0</v>
      </c>
      <c r="I19" s="16">
        <v>0</v>
      </c>
      <c r="J19" s="16">
        <v>1</v>
      </c>
      <c r="K19" s="16">
        <v>0</v>
      </c>
      <c r="L19" s="16">
        <v>0</v>
      </c>
      <c r="M19" s="16">
        <v>0</v>
      </c>
      <c r="N19" s="16">
        <v>1</v>
      </c>
      <c r="O19" s="16">
        <v>0</v>
      </c>
      <c r="P19" s="16">
        <v>1</v>
      </c>
      <c r="Q19" s="16">
        <v>2</v>
      </c>
      <c r="R19" s="16">
        <v>1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0.8</v>
      </c>
      <c r="X19" s="40">
        <f t="shared" si="2"/>
        <v>0.66666666666666663</v>
      </c>
      <c r="Y19" s="48">
        <f t="shared" si="3"/>
        <v>0.53846153846153844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2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</v>
      </c>
      <c r="X20" s="40">
        <f t="shared" si="2"/>
        <v>0.33333333333333331</v>
      </c>
      <c r="Y20" s="48">
        <f t="shared" si="3"/>
        <v>0.23076923076923078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1</v>
      </c>
      <c r="G21" s="16">
        <v>0</v>
      </c>
      <c r="H21" s="16">
        <v>0</v>
      </c>
      <c r="I21" s="16">
        <v>2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1</v>
      </c>
      <c r="Q21" s="16">
        <v>1</v>
      </c>
      <c r="R21" s="16">
        <v>0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0.2</v>
      </c>
      <c r="X21" s="40">
        <f t="shared" si="2"/>
        <v>0.55555555555555558</v>
      </c>
      <c r="Y21" s="48">
        <f t="shared" si="3"/>
        <v>0.38461538461538464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1</v>
      </c>
      <c r="L22" s="16">
        <v>0</v>
      </c>
      <c r="M22" s="16">
        <v>1</v>
      </c>
      <c r="N22" s="16">
        <v>0</v>
      </c>
      <c r="O22" s="16">
        <v>0</v>
      </c>
      <c r="P22" s="16">
        <v>3</v>
      </c>
      <c r="Q22" s="16">
        <v>1</v>
      </c>
      <c r="R22" s="16">
        <v>1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0.5</v>
      </c>
      <c r="X22" s="40">
        <f t="shared" si="2"/>
        <v>0.7</v>
      </c>
      <c r="Y22" s="48">
        <f t="shared" si="3"/>
        <v>0.5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1</v>
      </c>
      <c r="O23" s="16">
        <v>0</v>
      </c>
      <c r="P23" s="16">
        <v>1</v>
      </c>
      <c r="Q23" s="16">
        <v>2</v>
      </c>
      <c r="R23" s="16">
        <v>1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0.5</v>
      </c>
      <c r="X23" s="40">
        <f t="shared" si="2"/>
        <v>0.4</v>
      </c>
      <c r="Y23" s="48">
        <f t="shared" si="3"/>
        <v>0.35714285714285715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0</v>
      </c>
      <c r="F24" s="16">
        <v>2</v>
      </c>
      <c r="G24" s="16">
        <v>0</v>
      </c>
      <c r="H24" s="16">
        <v>0</v>
      </c>
      <c r="I24" s="16">
        <v>0</v>
      </c>
      <c r="J24" s="16">
        <v>3</v>
      </c>
      <c r="K24" s="16">
        <v>1</v>
      </c>
      <c r="L24" s="16">
        <v>1</v>
      </c>
      <c r="M24" s="16">
        <v>1</v>
      </c>
      <c r="N24" s="16">
        <v>0</v>
      </c>
      <c r="O24" s="16">
        <v>0</v>
      </c>
      <c r="P24" s="16">
        <v>1</v>
      </c>
      <c r="Q24" s="16">
        <v>1</v>
      </c>
      <c r="R24" s="16">
        <v>0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1</v>
      </c>
      <c r="X24" s="40">
        <f t="shared" si="2"/>
        <v>1</v>
      </c>
      <c r="Y24" s="48">
        <f t="shared" si="3"/>
        <v>0.7142857142857143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0</v>
      </c>
      <c r="F25" s="16">
        <v>0</v>
      </c>
      <c r="G25" s="16">
        <v>1</v>
      </c>
      <c r="H25" s="16">
        <v>0</v>
      </c>
      <c r="I25" s="16">
        <v>0</v>
      </c>
      <c r="J25" s="16">
        <v>1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1</v>
      </c>
      <c r="R25" s="16">
        <v>0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0.33333333333333331</v>
      </c>
      <c r="X25" s="40">
        <f t="shared" si="2"/>
        <v>0.2</v>
      </c>
      <c r="Y25" s="48">
        <f t="shared" si="3"/>
        <v>0.21428571428571427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2</v>
      </c>
      <c r="L26" s="16">
        <v>1</v>
      </c>
      <c r="M26" s="16">
        <v>0</v>
      </c>
      <c r="N26" s="16">
        <v>0</v>
      </c>
      <c r="O26" s="16">
        <v>0</v>
      </c>
      <c r="P26" s="16">
        <v>1</v>
      </c>
      <c r="Q26" s="16">
        <v>1</v>
      </c>
      <c r="R26" s="16">
        <v>0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0.66666666666666663</v>
      </c>
      <c r="X26" s="40">
        <f t="shared" si="2"/>
        <v>0.5</v>
      </c>
      <c r="Y26" s="48">
        <f t="shared" si="3"/>
        <v>0.35714285714285715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1</v>
      </c>
      <c r="F27" s="16">
        <v>0</v>
      </c>
      <c r="G27" s="16">
        <v>0</v>
      </c>
      <c r="H27" s="16">
        <v>0</v>
      </c>
      <c r="I27" s="16">
        <v>1</v>
      </c>
      <c r="J27" s="16">
        <v>1</v>
      </c>
      <c r="K27" s="16">
        <v>0</v>
      </c>
      <c r="L27" s="16">
        <v>0</v>
      </c>
      <c r="M27" s="16">
        <v>1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0.33333333333333331</v>
      </c>
      <c r="X27" s="40">
        <f t="shared" si="2"/>
        <v>0.4</v>
      </c>
      <c r="Y27" s="48">
        <f t="shared" si="3"/>
        <v>0.2857142857142857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1</v>
      </c>
      <c r="F28" s="16">
        <v>2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1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0.33333333333333331</v>
      </c>
      <c r="X28" s="40">
        <f t="shared" si="2"/>
        <v>0.4</v>
      </c>
      <c r="Y28" s="48">
        <f t="shared" si="3"/>
        <v>0.2857142857142857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</v>
      </c>
      <c r="X29" s="40">
        <f t="shared" si="2"/>
        <v>0</v>
      </c>
      <c r="Y29" s="48">
        <f t="shared" si="3"/>
        <v>0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1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1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0.4</v>
      </c>
      <c r="X30" s="40">
        <f t="shared" si="2"/>
        <v>0.22222222222222221</v>
      </c>
      <c r="Y30" s="48">
        <f t="shared" si="3"/>
        <v>0.15384615384615385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</v>
      </c>
      <c r="Y31" s="48">
        <f t="shared" si="3"/>
        <v>0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0</v>
      </c>
      <c r="F32" s="16">
        <v>0</v>
      </c>
      <c r="G32" s="16">
        <v>0</v>
      </c>
      <c r="H32" s="16">
        <v>0</v>
      </c>
      <c r="I32" s="16">
        <v>1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</v>
      </c>
      <c r="X32" s="40">
        <f t="shared" si="2"/>
        <v>0.1111111111111111</v>
      </c>
      <c r="Y32" s="48">
        <f t="shared" si="3"/>
        <v>7.6923076923076927E-2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2</v>
      </c>
      <c r="F35" s="8">
        <f t="shared" si="4"/>
        <v>8</v>
      </c>
      <c r="G35" s="8">
        <f t="shared" si="4"/>
        <v>1</v>
      </c>
      <c r="H35" s="8">
        <f t="shared" si="4"/>
        <v>0</v>
      </c>
      <c r="I35" s="8">
        <f t="shared" si="4"/>
        <v>5</v>
      </c>
      <c r="J35" s="8">
        <f t="shared" si="4"/>
        <v>7</v>
      </c>
      <c r="K35" s="8">
        <f t="shared" si="4"/>
        <v>4</v>
      </c>
      <c r="L35" s="8">
        <f t="shared" si="4"/>
        <v>4</v>
      </c>
      <c r="M35" s="8">
        <f t="shared" si="4"/>
        <v>5</v>
      </c>
      <c r="N35" s="8">
        <f t="shared" si="4"/>
        <v>4</v>
      </c>
      <c r="O35" s="8">
        <f t="shared" si="4"/>
        <v>0</v>
      </c>
      <c r="P35" s="8">
        <f t="shared" si="4"/>
        <v>8</v>
      </c>
      <c r="Q35" s="8">
        <f t="shared" si="4"/>
        <v>9</v>
      </c>
      <c r="R35" s="8">
        <f t="shared" si="4"/>
        <v>3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5.0666666666666664</v>
      </c>
      <c r="X35" s="9">
        <f t="shared" si="4"/>
        <v>5.7111111111111112</v>
      </c>
      <c r="Y35" s="50">
        <f t="shared" si="4"/>
        <v>4.4065934065934069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3</v>
      </c>
      <c r="F36" s="10">
        <f t="shared" si="5"/>
        <v>8</v>
      </c>
      <c r="G36" s="10">
        <f t="shared" si="5"/>
        <v>1</v>
      </c>
      <c r="H36" s="10">
        <f t="shared" si="5"/>
        <v>0</v>
      </c>
      <c r="I36" s="10">
        <f t="shared" si="5"/>
        <v>5</v>
      </c>
      <c r="J36" s="10">
        <f t="shared" si="5"/>
        <v>7</v>
      </c>
      <c r="K36" s="10">
        <f t="shared" si="5"/>
        <v>4</v>
      </c>
      <c r="L36" s="10">
        <f t="shared" si="5"/>
        <v>5</v>
      </c>
      <c r="M36" s="10">
        <f t="shared" si="5"/>
        <v>5</v>
      </c>
      <c r="N36" s="10">
        <f t="shared" si="5"/>
        <v>4</v>
      </c>
      <c r="O36" s="10">
        <f t="shared" si="5"/>
        <v>0</v>
      </c>
      <c r="P36" s="10">
        <f t="shared" si="5"/>
        <v>8</v>
      </c>
      <c r="Q36" s="10">
        <f t="shared" si="5"/>
        <v>9</v>
      </c>
      <c r="R36" s="10">
        <f t="shared" si="5"/>
        <v>3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5.4666666666666668</v>
      </c>
      <c r="X36" s="11">
        <f t="shared" si="5"/>
        <v>5.9333333333333336</v>
      </c>
      <c r="Y36" s="51">
        <f t="shared" si="5"/>
        <v>4.5604395604395611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3</v>
      </c>
      <c r="F37" s="10">
        <f t="shared" si="6"/>
        <v>8</v>
      </c>
      <c r="G37" s="10">
        <f t="shared" si="6"/>
        <v>1</v>
      </c>
      <c r="H37" s="10">
        <f t="shared" si="6"/>
        <v>0</v>
      </c>
      <c r="I37" s="10">
        <f t="shared" si="6"/>
        <v>6</v>
      </c>
      <c r="J37" s="10">
        <f t="shared" si="6"/>
        <v>7</v>
      </c>
      <c r="K37" s="10">
        <f t="shared" si="6"/>
        <v>4</v>
      </c>
      <c r="L37" s="10">
        <f t="shared" si="6"/>
        <v>5</v>
      </c>
      <c r="M37" s="10">
        <f t="shared" si="6"/>
        <v>5</v>
      </c>
      <c r="N37" s="10">
        <f t="shared" si="6"/>
        <v>4</v>
      </c>
      <c r="O37" s="10">
        <f t="shared" si="6"/>
        <v>0</v>
      </c>
      <c r="P37" s="10">
        <f t="shared" si="6"/>
        <v>8</v>
      </c>
      <c r="Q37" s="10">
        <f t="shared" si="6"/>
        <v>9</v>
      </c>
      <c r="R37" s="10">
        <f t="shared" si="6"/>
        <v>3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5.4666666666666668</v>
      </c>
      <c r="X37" s="11">
        <f t="shared" si="6"/>
        <v>6.0444444444444443</v>
      </c>
      <c r="Y37" s="51">
        <f t="shared" si="6"/>
        <v>4.6373626373626378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3</v>
      </c>
      <c r="F38" s="10">
        <f t="shared" si="7"/>
        <v>8</v>
      </c>
      <c r="G38" s="10">
        <f t="shared" si="7"/>
        <v>2</v>
      </c>
      <c r="H38" s="10">
        <f t="shared" si="7"/>
        <v>0</v>
      </c>
      <c r="I38" s="10">
        <f t="shared" si="7"/>
        <v>6</v>
      </c>
      <c r="J38" s="10">
        <f t="shared" si="7"/>
        <v>7</v>
      </c>
      <c r="K38" s="10">
        <f t="shared" si="7"/>
        <v>4</v>
      </c>
      <c r="L38" s="10">
        <f t="shared" si="7"/>
        <v>5</v>
      </c>
      <c r="M38" s="10">
        <f t="shared" si="7"/>
        <v>5</v>
      </c>
      <c r="N38" s="10">
        <f t="shared" si="7"/>
        <v>5</v>
      </c>
      <c r="O38" s="10">
        <f t="shared" si="7"/>
        <v>0</v>
      </c>
      <c r="P38" s="10">
        <f t="shared" si="7"/>
        <v>8</v>
      </c>
      <c r="Q38" s="10">
        <f t="shared" si="7"/>
        <v>9</v>
      </c>
      <c r="R38" s="10">
        <f t="shared" si="7"/>
        <v>3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5.4666666666666668</v>
      </c>
      <c r="X38" s="11">
        <f t="shared" si="7"/>
        <v>6.0444444444444443</v>
      </c>
      <c r="Y38" s="51">
        <f t="shared" si="7"/>
        <v>4.791208791208792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1</v>
      </c>
      <c r="G39" s="10">
        <f t="shared" si="8"/>
        <v>0</v>
      </c>
      <c r="H39" s="10">
        <f t="shared" si="8"/>
        <v>0</v>
      </c>
      <c r="I39" s="10">
        <f t="shared" si="8"/>
        <v>2</v>
      </c>
      <c r="J39" s="10">
        <f t="shared" si="8"/>
        <v>2</v>
      </c>
      <c r="K39" s="10">
        <f t="shared" si="8"/>
        <v>0</v>
      </c>
      <c r="L39" s="10">
        <f t="shared" si="8"/>
        <v>1</v>
      </c>
      <c r="M39" s="10">
        <f t="shared" si="8"/>
        <v>1</v>
      </c>
      <c r="N39" s="10">
        <f t="shared" si="8"/>
        <v>3</v>
      </c>
      <c r="O39" s="10">
        <f t="shared" si="8"/>
        <v>0</v>
      </c>
      <c r="P39" s="10">
        <f t="shared" si="8"/>
        <v>1</v>
      </c>
      <c r="Q39" s="10">
        <f t="shared" si="8"/>
        <v>2</v>
      </c>
      <c r="R39" s="10">
        <f t="shared" si="8"/>
        <v>1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1.2000000000000002</v>
      </c>
      <c r="X39" s="11">
        <f t="shared" si="8"/>
        <v>1.2222222222222223</v>
      </c>
      <c r="Y39" s="51">
        <f t="shared" si="8"/>
        <v>1.0769230769230771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2</v>
      </c>
      <c r="F40" s="12">
        <f t="shared" si="9"/>
        <v>2</v>
      </c>
      <c r="G40" s="12">
        <f t="shared" si="9"/>
        <v>0</v>
      </c>
      <c r="H40" s="12">
        <f t="shared" si="9"/>
        <v>0</v>
      </c>
      <c r="I40" s="12">
        <f t="shared" si="9"/>
        <v>1</v>
      </c>
      <c r="J40" s="12">
        <f t="shared" si="9"/>
        <v>1</v>
      </c>
      <c r="K40" s="12">
        <f t="shared" si="9"/>
        <v>2</v>
      </c>
      <c r="L40" s="12">
        <f t="shared" si="9"/>
        <v>2</v>
      </c>
      <c r="M40" s="12">
        <f t="shared" si="9"/>
        <v>1</v>
      </c>
      <c r="N40" s="12">
        <f t="shared" si="9"/>
        <v>0</v>
      </c>
      <c r="O40" s="12">
        <f t="shared" si="9"/>
        <v>0</v>
      </c>
      <c r="P40" s="12">
        <f t="shared" si="9"/>
        <v>1</v>
      </c>
      <c r="Q40" s="12">
        <f t="shared" si="9"/>
        <v>1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1.3333333333333333</v>
      </c>
      <c r="X40" s="13">
        <f t="shared" si="9"/>
        <v>1.3</v>
      </c>
      <c r="Y40" s="52">
        <f t="shared" si="9"/>
        <v>0.92857142857142849</v>
      </c>
    </row>
  </sheetData>
  <mergeCells count="4">
    <mergeCell ref="A34:Y34"/>
    <mergeCell ref="W8:W9"/>
    <mergeCell ref="X8:X9"/>
    <mergeCell ref="Y8:Y9"/>
  </mergeCells>
  <conditionalFormatting sqref="W17:Y28">
    <cfRule type="cellIs" dxfId="267" priority="24" stopIfTrue="1" operator="equal">
      <formula>#REF!</formula>
    </cfRule>
  </conditionalFormatting>
  <conditionalFormatting sqref="R17:V28">
    <cfRule type="cellIs" dxfId="266" priority="23" stopIfTrue="1" operator="equal">
      <formula>#REF!</formula>
    </cfRule>
  </conditionalFormatting>
  <conditionalFormatting sqref="I17:J19 I20:I28 F10:F28 C17:C32 B17:B28 D17:E28 G17:H28">
    <cfRule type="cellIs" dxfId="265" priority="20" stopIfTrue="1" operator="equal">
      <formula>#REF!</formula>
    </cfRule>
  </conditionalFormatting>
  <conditionalFormatting sqref="H17:H19 J20:J25 C17:C32 F17:F25">
    <cfRule type="cellIs" dxfId="264" priority="21" stopIfTrue="1" operator="equal">
      <formula>#REF!</formula>
    </cfRule>
    <cfRule type="cellIs" dxfId="263" priority="22" stopIfTrue="1" operator="equal">
      <formula>#REF!</formula>
    </cfRule>
  </conditionalFormatting>
  <conditionalFormatting sqref="J26:J28">
    <cfRule type="cellIs" dxfId="262" priority="19" stopIfTrue="1" operator="equal">
      <formula>#REF!</formula>
    </cfRule>
  </conditionalFormatting>
  <conditionalFormatting sqref="K17:Q28 K10:L16">
    <cfRule type="cellIs" dxfId="261" priority="18" stopIfTrue="1" operator="equal">
      <formula>#REF!</formula>
    </cfRule>
  </conditionalFormatting>
  <conditionalFormatting sqref="L27:L28">
    <cfRule type="cellIs" dxfId="260" priority="17" stopIfTrue="1" operator="equal">
      <formula>#REF!</formula>
    </cfRule>
  </conditionalFormatting>
  <conditionalFormatting sqref="P20:P25 P17:Q19 P26:Q28 M10:M28 T10:T28 R24:R28 N17:O28 S17:S28 U17:V28">
    <cfRule type="cellIs" dxfId="259" priority="16" stopIfTrue="1" operator="equal">
      <formula>#REF!</formula>
    </cfRule>
  </conditionalFormatting>
  <conditionalFormatting sqref="O17:O19 Q20:Q25 M17:M25">
    <cfRule type="cellIs" dxfId="258" priority="14" stopIfTrue="1" operator="equal">
      <formula>#REF!</formula>
    </cfRule>
    <cfRule type="cellIs" dxfId="257" priority="15" stopIfTrue="1" operator="equal">
      <formula>#REF!</formula>
    </cfRule>
  </conditionalFormatting>
  <conditionalFormatting sqref="T17:T25">
    <cfRule type="cellIs" dxfId="256" priority="12" stopIfTrue="1" operator="equal">
      <formula>#REF!</formula>
    </cfRule>
    <cfRule type="cellIs" dxfId="255" priority="13" stopIfTrue="1" operator="equal">
      <formula>#REF!</formula>
    </cfRule>
  </conditionalFormatting>
  <conditionalFormatting sqref="K10:L26">
    <cfRule type="cellIs" dxfId="254" priority="10" stopIfTrue="1" operator="equal">
      <formula>#REF!</formula>
    </cfRule>
    <cfRule type="cellIs" dxfId="253" priority="11" stopIfTrue="1" operator="equal">
      <formula>#REF!</formula>
    </cfRule>
  </conditionalFormatting>
  <conditionalFormatting sqref="K26:K28">
    <cfRule type="cellIs" dxfId="252" priority="9" stopIfTrue="1" operator="equal">
      <formula>#REF!</formula>
    </cfRule>
  </conditionalFormatting>
  <conditionalFormatting sqref="J26:J28">
    <cfRule type="cellIs" dxfId="251" priority="8" stopIfTrue="1" operator="equal">
      <formula>#REF!</formula>
    </cfRule>
  </conditionalFormatting>
  <conditionalFormatting sqref="K26:K28">
    <cfRule type="cellIs" dxfId="250" priority="7" stopIfTrue="1" operator="equal">
      <formula>#REF!</formula>
    </cfRule>
  </conditionalFormatting>
  <conditionalFormatting sqref="J25:L25">
    <cfRule type="cellIs" dxfId="249" priority="6" stopIfTrue="1" operator="equal">
      <formula>#REF!</formula>
    </cfRule>
  </conditionalFormatting>
  <conditionalFormatting sqref="J25:L25">
    <cfRule type="cellIs" dxfId="248" priority="5" stopIfTrue="1" operator="equal">
      <formula>#REF!</formula>
    </cfRule>
  </conditionalFormatting>
  <conditionalFormatting sqref="L26">
    <cfRule type="cellIs" dxfId="247" priority="4" stopIfTrue="1" operator="equal">
      <formula>#REF!</formula>
    </cfRule>
  </conditionalFormatting>
  <conditionalFormatting sqref="L26">
    <cfRule type="cellIs" dxfId="246" priority="3" stopIfTrue="1" operator="equal">
      <formula>#REF!</formula>
    </cfRule>
  </conditionalFormatting>
  <conditionalFormatting sqref="K10:L24">
    <cfRule type="cellIs" dxfId="245" priority="2" stopIfTrue="1" operator="equal">
      <formula>#REF!</formula>
    </cfRule>
  </conditionalFormatting>
  <conditionalFormatting sqref="K10:L24">
    <cfRule type="cellIs" dxfId="244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Y40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3" width="14.7109375" style="2"/>
    <col min="24" max="24" width="14.7109375" style="2" customWidth="1"/>
    <col min="25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Belton Road</v>
      </c>
    </row>
    <row r="5" spans="1:25" x14ac:dyDescent="0.2">
      <c r="A5" s="14" t="s">
        <v>100</v>
      </c>
      <c r="B5" s="233" t="str">
        <f>'Front Cover'!D33</f>
        <v>Bannernan Road (SE)</v>
      </c>
      <c r="C5" s="233"/>
      <c r="D5" s="43" t="s">
        <v>2</v>
      </c>
      <c r="E5" s="233" t="str">
        <f>'Front Cover'!H33</f>
        <v>Chaplin Road (NW)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92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265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266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">
        <v>135</v>
      </c>
      <c r="C10" s="15" t="s">
        <v>135</v>
      </c>
      <c r="D10" s="15" t="s">
        <v>135</v>
      </c>
      <c r="E10" s="15" t="s">
        <v>135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6">
        <v>0</v>
      </c>
      <c r="L10" s="16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 t="s">
        <v>135</v>
      </c>
      <c r="T10" s="16" t="s">
        <v>135</v>
      </c>
      <c r="U10" s="15" t="s">
        <v>135</v>
      </c>
      <c r="V10" s="247" t="s">
        <v>135</v>
      </c>
      <c r="W10" s="248">
        <f>IFERROR(AVERAGE(C10:E10,J10:L10,Q10:S10),0)</f>
        <v>0</v>
      </c>
      <c r="X10" s="40">
        <f>IFERROR(AVERAGE(I10:M10,B10:F10,P10:T10),0)</f>
        <v>0</v>
      </c>
      <c r="Y10" s="47">
        <f>IFERROR(AVERAGE(B10:V10),0)</f>
        <v>0</v>
      </c>
    </row>
    <row r="11" spans="1:25" x14ac:dyDescent="0.2">
      <c r="A11" s="282">
        <v>8.3333333333333329E-2</v>
      </c>
      <c r="B11" s="274" t="s">
        <v>135</v>
      </c>
      <c r="C11" s="16" t="s">
        <v>135</v>
      </c>
      <c r="D11" s="16" t="s">
        <v>135</v>
      </c>
      <c r="E11" s="16" t="s">
        <v>135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 t="s">
        <v>135</v>
      </c>
      <c r="T11" s="16" t="s">
        <v>135</v>
      </c>
      <c r="U11" s="16" t="s">
        <v>135</v>
      </c>
      <c r="V11" s="249" t="s">
        <v>135</v>
      </c>
      <c r="W11" s="248">
        <f t="shared" ref="W11:W33" si="1">IFERROR(AVERAGE(C11:E11,J11:L11,Q11:S11),0)</f>
        <v>0</v>
      </c>
      <c r="X11" s="40">
        <f t="shared" ref="X11:X33" si="2">IFERROR(AVERAGE(I11:M11,B11:F11,P11:T11),0)</f>
        <v>0</v>
      </c>
      <c r="Y11" s="48">
        <f t="shared" ref="Y11:Y33" si="3">IFERROR(AVERAGE(B11:V11),0)</f>
        <v>0</v>
      </c>
    </row>
    <row r="12" spans="1:25" x14ac:dyDescent="0.2">
      <c r="A12" s="282">
        <v>0.125</v>
      </c>
      <c r="B12" s="274" t="s">
        <v>135</v>
      </c>
      <c r="C12" s="16" t="s">
        <v>135</v>
      </c>
      <c r="D12" s="16" t="s">
        <v>135</v>
      </c>
      <c r="E12" s="16" t="s">
        <v>135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 t="s">
        <v>135</v>
      </c>
      <c r="T12" s="16" t="s">
        <v>135</v>
      </c>
      <c r="U12" s="16" t="s">
        <v>135</v>
      </c>
      <c r="V12" s="249" t="s">
        <v>135</v>
      </c>
      <c r="W12" s="248">
        <f t="shared" si="1"/>
        <v>0</v>
      </c>
      <c r="X12" s="40">
        <f t="shared" si="2"/>
        <v>0</v>
      </c>
      <c r="Y12" s="48">
        <f t="shared" si="3"/>
        <v>0</v>
      </c>
    </row>
    <row r="13" spans="1:25" x14ac:dyDescent="0.2">
      <c r="A13" s="282">
        <v>0.16666666666666699</v>
      </c>
      <c r="B13" s="274" t="s">
        <v>135</v>
      </c>
      <c r="C13" s="16" t="s">
        <v>135</v>
      </c>
      <c r="D13" s="16" t="s">
        <v>135</v>
      </c>
      <c r="E13" s="16" t="s">
        <v>135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 t="s">
        <v>135</v>
      </c>
      <c r="T13" s="16" t="s">
        <v>135</v>
      </c>
      <c r="U13" s="16" t="s">
        <v>135</v>
      </c>
      <c r="V13" s="249" t="s">
        <v>135</v>
      </c>
      <c r="W13" s="248">
        <f t="shared" si="1"/>
        <v>0</v>
      </c>
      <c r="X13" s="40">
        <f t="shared" si="2"/>
        <v>0</v>
      </c>
      <c r="Y13" s="48">
        <f t="shared" si="3"/>
        <v>0</v>
      </c>
    </row>
    <row r="14" spans="1:25" x14ac:dyDescent="0.2">
      <c r="A14" s="282">
        <v>0.20833333333333401</v>
      </c>
      <c r="B14" s="274" t="s">
        <v>135</v>
      </c>
      <c r="C14" s="16" t="s">
        <v>135</v>
      </c>
      <c r="D14" s="16" t="s">
        <v>135</v>
      </c>
      <c r="E14" s="16" t="s">
        <v>135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 t="s">
        <v>135</v>
      </c>
      <c r="T14" s="16" t="s">
        <v>135</v>
      </c>
      <c r="U14" s="16" t="s">
        <v>135</v>
      </c>
      <c r="V14" s="249" t="s">
        <v>135</v>
      </c>
      <c r="W14" s="248">
        <f t="shared" si="1"/>
        <v>0</v>
      </c>
      <c r="X14" s="40">
        <f t="shared" si="2"/>
        <v>0</v>
      </c>
      <c r="Y14" s="48">
        <f t="shared" si="3"/>
        <v>0</v>
      </c>
    </row>
    <row r="15" spans="1:25" x14ac:dyDescent="0.2">
      <c r="A15" s="282">
        <v>0.25</v>
      </c>
      <c r="B15" s="274" t="s">
        <v>135</v>
      </c>
      <c r="C15" s="16" t="s">
        <v>135</v>
      </c>
      <c r="D15" s="16" t="s">
        <v>135</v>
      </c>
      <c r="E15" s="16" t="s">
        <v>135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 t="s">
        <v>135</v>
      </c>
      <c r="T15" s="16" t="s">
        <v>135</v>
      </c>
      <c r="U15" s="16" t="s">
        <v>135</v>
      </c>
      <c r="V15" s="249" t="s">
        <v>135</v>
      </c>
      <c r="W15" s="248">
        <f t="shared" si="1"/>
        <v>0</v>
      </c>
      <c r="X15" s="40">
        <f t="shared" si="2"/>
        <v>0</v>
      </c>
      <c r="Y15" s="48">
        <f t="shared" si="3"/>
        <v>0</v>
      </c>
    </row>
    <row r="16" spans="1:25" x14ac:dyDescent="0.2">
      <c r="A16" s="282">
        <v>0.29166666666666702</v>
      </c>
      <c r="B16" s="274" t="s">
        <v>135</v>
      </c>
      <c r="C16" s="16" t="s">
        <v>135</v>
      </c>
      <c r="D16" s="16" t="s">
        <v>135</v>
      </c>
      <c r="E16" s="16" t="s">
        <v>135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 t="s">
        <v>135</v>
      </c>
      <c r="T16" s="16" t="s">
        <v>135</v>
      </c>
      <c r="U16" s="16" t="s">
        <v>135</v>
      </c>
      <c r="V16" s="249" t="s">
        <v>135</v>
      </c>
      <c r="W16" s="248">
        <f t="shared" si="1"/>
        <v>0</v>
      </c>
      <c r="X16" s="40">
        <f t="shared" si="2"/>
        <v>0</v>
      </c>
      <c r="Y16" s="48">
        <f t="shared" si="3"/>
        <v>0</v>
      </c>
    </row>
    <row r="17" spans="1:25" x14ac:dyDescent="0.2">
      <c r="A17" s="282">
        <v>0.33333333333333398</v>
      </c>
      <c r="B17" s="274" t="s">
        <v>135</v>
      </c>
      <c r="C17" s="16" t="s">
        <v>135</v>
      </c>
      <c r="D17" s="16" t="s">
        <v>135</v>
      </c>
      <c r="E17" s="16" t="s">
        <v>135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 t="s">
        <v>135</v>
      </c>
      <c r="T17" s="16" t="s">
        <v>135</v>
      </c>
      <c r="U17" s="16" t="s">
        <v>135</v>
      </c>
      <c r="V17" s="249" t="s">
        <v>135</v>
      </c>
      <c r="W17" s="248">
        <f t="shared" si="1"/>
        <v>0</v>
      </c>
      <c r="X17" s="40">
        <f t="shared" si="2"/>
        <v>0</v>
      </c>
      <c r="Y17" s="48">
        <f t="shared" si="3"/>
        <v>0</v>
      </c>
    </row>
    <row r="18" spans="1:25" x14ac:dyDescent="0.2">
      <c r="A18" s="282">
        <v>0.375</v>
      </c>
      <c r="B18" s="274" t="s">
        <v>135</v>
      </c>
      <c r="C18" s="16" t="s">
        <v>135</v>
      </c>
      <c r="D18" s="16" t="s">
        <v>135</v>
      </c>
      <c r="E18" s="16" t="s">
        <v>135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 t="s">
        <v>135</v>
      </c>
      <c r="T18" s="16" t="s">
        <v>135</v>
      </c>
      <c r="U18" s="16" t="s">
        <v>135</v>
      </c>
      <c r="V18" s="249" t="s">
        <v>135</v>
      </c>
      <c r="W18" s="248">
        <f t="shared" si="1"/>
        <v>0</v>
      </c>
      <c r="X18" s="40">
        <f t="shared" si="2"/>
        <v>0</v>
      </c>
      <c r="Y18" s="48">
        <f t="shared" si="3"/>
        <v>0</v>
      </c>
    </row>
    <row r="19" spans="1:25" x14ac:dyDescent="0.2">
      <c r="A19" s="282">
        <v>0.41666666666666702</v>
      </c>
      <c r="B19" s="274" t="s">
        <v>135</v>
      </c>
      <c r="C19" s="16" t="s">
        <v>135</v>
      </c>
      <c r="D19" s="16" t="s">
        <v>135</v>
      </c>
      <c r="E19" s="16" t="s">
        <v>135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 t="s">
        <v>135</v>
      </c>
      <c r="T19" s="16" t="s">
        <v>135</v>
      </c>
      <c r="U19" s="16" t="s">
        <v>135</v>
      </c>
      <c r="V19" s="249" t="s">
        <v>135</v>
      </c>
      <c r="W19" s="248">
        <f t="shared" si="1"/>
        <v>0</v>
      </c>
      <c r="X19" s="40">
        <f t="shared" si="2"/>
        <v>0</v>
      </c>
      <c r="Y19" s="48">
        <f t="shared" si="3"/>
        <v>0</v>
      </c>
    </row>
    <row r="20" spans="1:25" x14ac:dyDescent="0.2">
      <c r="A20" s="282">
        <v>0.45833333333333398</v>
      </c>
      <c r="B20" s="274" t="s">
        <v>135</v>
      </c>
      <c r="C20" s="16" t="s">
        <v>135</v>
      </c>
      <c r="D20" s="16" t="s">
        <v>135</v>
      </c>
      <c r="E20" s="16" t="s">
        <v>135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 t="s">
        <v>135</v>
      </c>
      <c r="T20" s="16" t="s">
        <v>135</v>
      </c>
      <c r="U20" s="16" t="s">
        <v>135</v>
      </c>
      <c r="V20" s="249" t="s">
        <v>135</v>
      </c>
      <c r="W20" s="248">
        <f t="shared" si="1"/>
        <v>0</v>
      </c>
      <c r="X20" s="40">
        <f t="shared" si="2"/>
        <v>0</v>
      </c>
      <c r="Y20" s="48">
        <f t="shared" si="3"/>
        <v>0</v>
      </c>
    </row>
    <row r="21" spans="1:25" x14ac:dyDescent="0.2">
      <c r="A21" s="282">
        <v>0.5</v>
      </c>
      <c r="B21" s="274" t="s">
        <v>135</v>
      </c>
      <c r="C21" s="16" t="s">
        <v>135</v>
      </c>
      <c r="D21" s="16" t="s">
        <v>135</v>
      </c>
      <c r="E21" s="16" t="s">
        <v>135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 t="s">
        <v>135</v>
      </c>
      <c r="T21" s="16" t="s">
        <v>135</v>
      </c>
      <c r="U21" s="16" t="s">
        <v>135</v>
      </c>
      <c r="V21" s="249" t="s">
        <v>135</v>
      </c>
      <c r="W21" s="248">
        <f t="shared" si="1"/>
        <v>0</v>
      </c>
      <c r="X21" s="40">
        <f t="shared" si="2"/>
        <v>0</v>
      </c>
      <c r="Y21" s="48">
        <f t="shared" si="3"/>
        <v>0</v>
      </c>
    </row>
    <row r="22" spans="1:25" x14ac:dyDescent="0.2">
      <c r="A22" s="282">
        <v>0.54166666666666696</v>
      </c>
      <c r="B22" s="274" t="s">
        <v>135</v>
      </c>
      <c r="C22" s="16" t="s">
        <v>135</v>
      </c>
      <c r="D22" s="16" t="s">
        <v>135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 t="s">
        <v>135</v>
      </c>
      <c r="T22" s="16" t="s">
        <v>135</v>
      </c>
      <c r="U22" s="16" t="s">
        <v>135</v>
      </c>
      <c r="V22" s="249" t="s">
        <v>135</v>
      </c>
      <c r="W22" s="248">
        <f t="shared" si="1"/>
        <v>0</v>
      </c>
      <c r="X22" s="40">
        <f t="shared" si="2"/>
        <v>0</v>
      </c>
      <c r="Y22" s="48">
        <f t="shared" si="3"/>
        <v>0</v>
      </c>
    </row>
    <row r="23" spans="1:25" x14ac:dyDescent="0.2">
      <c r="A23" s="282">
        <v>0.58333333333333404</v>
      </c>
      <c r="B23" s="274" t="s">
        <v>135</v>
      </c>
      <c r="C23" s="16" t="s">
        <v>135</v>
      </c>
      <c r="D23" s="16" t="s">
        <v>135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 t="s">
        <v>135</v>
      </c>
      <c r="T23" s="16" t="s">
        <v>135</v>
      </c>
      <c r="U23" s="16" t="s">
        <v>135</v>
      </c>
      <c r="V23" s="249" t="s">
        <v>135</v>
      </c>
      <c r="W23" s="248">
        <f t="shared" si="1"/>
        <v>0</v>
      </c>
      <c r="X23" s="40">
        <f t="shared" si="2"/>
        <v>0</v>
      </c>
      <c r="Y23" s="48">
        <f t="shared" si="3"/>
        <v>0</v>
      </c>
    </row>
    <row r="24" spans="1:25" x14ac:dyDescent="0.2">
      <c r="A24" s="282">
        <v>0.625</v>
      </c>
      <c r="B24" s="274" t="s">
        <v>135</v>
      </c>
      <c r="C24" s="16" t="s">
        <v>135</v>
      </c>
      <c r="D24" s="16" t="s">
        <v>135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 t="s">
        <v>135</v>
      </c>
      <c r="T24" s="16" t="s">
        <v>135</v>
      </c>
      <c r="U24" s="16" t="s">
        <v>135</v>
      </c>
      <c r="V24" s="249" t="s">
        <v>135</v>
      </c>
      <c r="W24" s="248">
        <f t="shared" si="1"/>
        <v>0</v>
      </c>
      <c r="X24" s="40">
        <f t="shared" si="2"/>
        <v>0</v>
      </c>
      <c r="Y24" s="48">
        <f t="shared" si="3"/>
        <v>0</v>
      </c>
    </row>
    <row r="25" spans="1:25" x14ac:dyDescent="0.2">
      <c r="A25" s="282">
        <v>0.66666666666666696</v>
      </c>
      <c r="B25" s="274" t="s">
        <v>135</v>
      </c>
      <c r="C25" s="16" t="s">
        <v>135</v>
      </c>
      <c r="D25" s="16" t="s">
        <v>135</v>
      </c>
      <c r="E25" s="16">
        <v>0</v>
      </c>
      <c r="F25" s="16">
        <v>0</v>
      </c>
      <c r="G25" s="16">
        <v>1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 t="s">
        <v>135</v>
      </c>
      <c r="T25" s="16" t="s">
        <v>135</v>
      </c>
      <c r="U25" s="16" t="s">
        <v>135</v>
      </c>
      <c r="V25" s="249" t="s">
        <v>135</v>
      </c>
      <c r="W25" s="248">
        <f t="shared" si="1"/>
        <v>0</v>
      </c>
      <c r="X25" s="40">
        <f t="shared" si="2"/>
        <v>0</v>
      </c>
      <c r="Y25" s="48">
        <f t="shared" si="3"/>
        <v>7.1428571428571425E-2</v>
      </c>
    </row>
    <row r="26" spans="1:25" x14ac:dyDescent="0.2">
      <c r="A26" s="282">
        <v>0.70833333333333404</v>
      </c>
      <c r="B26" s="274" t="s">
        <v>135</v>
      </c>
      <c r="C26" s="16" t="s">
        <v>135</v>
      </c>
      <c r="D26" s="16" t="s">
        <v>135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 t="s">
        <v>135</v>
      </c>
      <c r="T26" s="16" t="s">
        <v>135</v>
      </c>
      <c r="U26" s="16" t="s">
        <v>135</v>
      </c>
      <c r="V26" s="249" t="s">
        <v>135</v>
      </c>
      <c r="W26" s="248">
        <f t="shared" si="1"/>
        <v>0</v>
      </c>
      <c r="X26" s="40">
        <f t="shared" si="2"/>
        <v>0</v>
      </c>
      <c r="Y26" s="48">
        <f t="shared" si="3"/>
        <v>0</v>
      </c>
    </row>
    <row r="27" spans="1:25" x14ac:dyDescent="0.2">
      <c r="A27" s="282">
        <v>0.75</v>
      </c>
      <c r="B27" s="274" t="s">
        <v>135</v>
      </c>
      <c r="C27" s="16" t="s">
        <v>135</v>
      </c>
      <c r="D27" s="16" t="s">
        <v>135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 t="s">
        <v>135</v>
      </c>
      <c r="T27" s="16" t="s">
        <v>135</v>
      </c>
      <c r="U27" s="16" t="s">
        <v>135</v>
      </c>
      <c r="V27" s="249" t="s">
        <v>135</v>
      </c>
      <c r="W27" s="248">
        <f t="shared" si="1"/>
        <v>0</v>
      </c>
      <c r="X27" s="40">
        <f t="shared" si="2"/>
        <v>0</v>
      </c>
      <c r="Y27" s="48">
        <f t="shared" si="3"/>
        <v>0</v>
      </c>
    </row>
    <row r="28" spans="1:25" x14ac:dyDescent="0.2">
      <c r="A28" s="282">
        <v>0.79166666666666696</v>
      </c>
      <c r="B28" s="274" t="s">
        <v>135</v>
      </c>
      <c r="C28" s="16" t="s">
        <v>135</v>
      </c>
      <c r="D28" s="16" t="s">
        <v>135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 t="s">
        <v>135</v>
      </c>
      <c r="T28" s="16" t="s">
        <v>135</v>
      </c>
      <c r="U28" s="16" t="s">
        <v>135</v>
      </c>
      <c r="V28" s="249" t="s">
        <v>135</v>
      </c>
      <c r="W28" s="248">
        <f t="shared" si="1"/>
        <v>0</v>
      </c>
      <c r="X28" s="40">
        <f t="shared" si="2"/>
        <v>0</v>
      </c>
      <c r="Y28" s="48">
        <f t="shared" si="3"/>
        <v>0</v>
      </c>
    </row>
    <row r="29" spans="1:25" x14ac:dyDescent="0.2">
      <c r="A29" s="282">
        <v>0.83333333333333404</v>
      </c>
      <c r="B29" s="274" t="s">
        <v>135</v>
      </c>
      <c r="C29" s="16" t="s">
        <v>135</v>
      </c>
      <c r="D29" s="16" t="s">
        <v>135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 t="s">
        <v>135</v>
      </c>
      <c r="T29" s="16" t="s">
        <v>135</v>
      </c>
      <c r="U29" s="16" t="s">
        <v>135</v>
      </c>
      <c r="V29" s="249" t="s">
        <v>135</v>
      </c>
      <c r="W29" s="248">
        <f t="shared" si="1"/>
        <v>0</v>
      </c>
      <c r="X29" s="40">
        <f t="shared" si="2"/>
        <v>0</v>
      </c>
      <c r="Y29" s="48">
        <f t="shared" si="3"/>
        <v>0</v>
      </c>
    </row>
    <row r="30" spans="1:25" x14ac:dyDescent="0.2">
      <c r="A30" s="282">
        <v>0.875</v>
      </c>
      <c r="B30" s="274" t="s">
        <v>135</v>
      </c>
      <c r="C30" s="16" t="s">
        <v>135</v>
      </c>
      <c r="D30" s="16" t="s">
        <v>135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 t="s">
        <v>135</v>
      </c>
      <c r="S30" s="16" t="s">
        <v>135</v>
      </c>
      <c r="T30" s="16" t="s">
        <v>135</v>
      </c>
      <c r="U30" s="16" t="s">
        <v>135</v>
      </c>
      <c r="V30" s="249" t="s">
        <v>135</v>
      </c>
      <c r="W30" s="248">
        <f t="shared" si="1"/>
        <v>0</v>
      </c>
      <c r="X30" s="40">
        <f t="shared" si="2"/>
        <v>0</v>
      </c>
      <c r="Y30" s="48">
        <f t="shared" si="3"/>
        <v>0</v>
      </c>
    </row>
    <row r="31" spans="1:25" x14ac:dyDescent="0.2">
      <c r="A31" s="282">
        <v>0.91666666666666696</v>
      </c>
      <c r="B31" s="274" t="s">
        <v>135</v>
      </c>
      <c r="C31" s="16" t="s">
        <v>135</v>
      </c>
      <c r="D31" s="16" t="s">
        <v>135</v>
      </c>
      <c r="E31" s="16">
        <v>0</v>
      </c>
      <c r="F31" s="16">
        <v>0</v>
      </c>
      <c r="G31" s="16">
        <v>1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 t="s">
        <v>135</v>
      </c>
      <c r="S31" s="16" t="s">
        <v>135</v>
      </c>
      <c r="T31" s="16" t="s">
        <v>135</v>
      </c>
      <c r="U31" s="16" t="s">
        <v>135</v>
      </c>
      <c r="V31" s="249" t="s">
        <v>135</v>
      </c>
      <c r="W31" s="248">
        <f t="shared" si="1"/>
        <v>0</v>
      </c>
      <c r="X31" s="40">
        <f t="shared" si="2"/>
        <v>0</v>
      </c>
      <c r="Y31" s="48">
        <f t="shared" si="3"/>
        <v>7.6923076923076927E-2</v>
      </c>
    </row>
    <row r="32" spans="1:25" x14ac:dyDescent="0.2">
      <c r="A32" s="282">
        <v>0.95833333333333404</v>
      </c>
      <c r="B32" s="274" t="s">
        <v>135</v>
      </c>
      <c r="C32" s="16" t="s">
        <v>135</v>
      </c>
      <c r="D32" s="16" t="s">
        <v>135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1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 t="s">
        <v>135</v>
      </c>
      <c r="S32" s="16" t="s">
        <v>135</v>
      </c>
      <c r="T32" s="16" t="s">
        <v>135</v>
      </c>
      <c r="U32" s="16" t="s">
        <v>135</v>
      </c>
      <c r="V32" s="249" t="s">
        <v>135</v>
      </c>
      <c r="W32" s="248">
        <f t="shared" si="1"/>
        <v>0.2</v>
      </c>
      <c r="X32" s="40">
        <f t="shared" si="2"/>
        <v>0.1111111111111111</v>
      </c>
      <c r="Y32" s="48">
        <f t="shared" si="3"/>
        <v>7.6923076923076927E-2</v>
      </c>
    </row>
    <row r="33" spans="1:25" ht="13.5" thickBot="1" x14ac:dyDescent="0.25">
      <c r="A33" s="283">
        <v>1</v>
      </c>
      <c r="B33" s="275" t="s">
        <v>135</v>
      </c>
      <c r="C33" s="17" t="s">
        <v>135</v>
      </c>
      <c r="D33" s="17" t="s">
        <v>135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 t="s">
        <v>135</v>
      </c>
      <c r="S33" s="17" t="s">
        <v>135</v>
      </c>
      <c r="T33" s="17" t="s">
        <v>135</v>
      </c>
      <c r="U33" s="17" t="s">
        <v>135</v>
      </c>
      <c r="V33" s="250" t="s">
        <v>135</v>
      </c>
      <c r="W33" s="251">
        <f t="shared" si="1"/>
        <v>0</v>
      </c>
      <c r="X33" s="7">
        <f t="shared" si="2"/>
        <v>0</v>
      </c>
      <c r="Y33" s="49">
        <f t="shared" si="3"/>
        <v>0</v>
      </c>
    </row>
    <row r="34" spans="1:25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</row>
    <row r="35" spans="1:25" x14ac:dyDescent="0.2">
      <c r="A35" s="284" t="s">
        <v>12</v>
      </c>
      <c r="B35" s="276">
        <f>SUM(B17:B28)</f>
        <v>0</v>
      </c>
      <c r="C35" s="8">
        <f t="shared" ref="C35:Y35" si="4">SUM(C17:C28)</f>
        <v>0</v>
      </c>
      <c r="D35" s="8">
        <f t="shared" si="4"/>
        <v>0</v>
      </c>
      <c r="E35" s="8">
        <f t="shared" si="4"/>
        <v>0</v>
      </c>
      <c r="F35" s="8">
        <f t="shared" si="4"/>
        <v>0</v>
      </c>
      <c r="G35" s="8">
        <f t="shared" si="4"/>
        <v>1</v>
      </c>
      <c r="H35" s="8">
        <f t="shared" si="4"/>
        <v>0</v>
      </c>
      <c r="I35" s="8">
        <f t="shared" si="4"/>
        <v>0</v>
      </c>
      <c r="J35" s="8">
        <f t="shared" si="4"/>
        <v>0</v>
      </c>
      <c r="K35" s="8">
        <f t="shared" si="4"/>
        <v>0</v>
      </c>
      <c r="L35" s="8">
        <f t="shared" si="4"/>
        <v>0</v>
      </c>
      <c r="M35" s="8">
        <f t="shared" si="4"/>
        <v>0</v>
      </c>
      <c r="N35" s="8">
        <f t="shared" si="4"/>
        <v>0</v>
      </c>
      <c r="O35" s="8">
        <f t="shared" si="4"/>
        <v>0</v>
      </c>
      <c r="P35" s="8">
        <f t="shared" si="4"/>
        <v>0</v>
      </c>
      <c r="Q35" s="8">
        <f t="shared" si="4"/>
        <v>0</v>
      </c>
      <c r="R35" s="8">
        <f t="shared" si="4"/>
        <v>0</v>
      </c>
      <c r="S35" s="8">
        <f t="shared" si="4"/>
        <v>0</v>
      </c>
      <c r="T35" s="8">
        <f t="shared" si="4"/>
        <v>0</v>
      </c>
      <c r="U35" s="8">
        <f t="shared" si="4"/>
        <v>0</v>
      </c>
      <c r="V35" s="270">
        <f t="shared" si="4"/>
        <v>0</v>
      </c>
      <c r="W35" s="267">
        <f t="shared" si="4"/>
        <v>0</v>
      </c>
      <c r="X35" s="9">
        <f t="shared" si="4"/>
        <v>0</v>
      </c>
      <c r="Y35" s="50">
        <f t="shared" si="4"/>
        <v>7.1428571428571425E-2</v>
      </c>
    </row>
    <row r="36" spans="1:25" x14ac:dyDescent="0.2">
      <c r="A36" s="285" t="s">
        <v>13</v>
      </c>
      <c r="B36" s="277">
        <f>SUM(B16:B31)</f>
        <v>0</v>
      </c>
      <c r="C36" s="10">
        <f t="shared" ref="C36:Y36" si="5">SUM(C16:C31)</f>
        <v>0</v>
      </c>
      <c r="D36" s="10">
        <f t="shared" si="5"/>
        <v>0</v>
      </c>
      <c r="E36" s="10">
        <f t="shared" si="5"/>
        <v>0</v>
      </c>
      <c r="F36" s="10">
        <f t="shared" si="5"/>
        <v>0</v>
      </c>
      <c r="G36" s="10">
        <f t="shared" si="5"/>
        <v>2</v>
      </c>
      <c r="H36" s="10">
        <f t="shared" si="5"/>
        <v>0</v>
      </c>
      <c r="I36" s="10">
        <f t="shared" si="5"/>
        <v>0</v>
      </c>
      <c r="J36" s="10">
        <f t="shared" si="5"/>
        <v>0</v>
      </c>
      <c r="K36" s="10">
        <f t="shared" si="5"/>
        <v>0</v>
      </c>
      <c r="L36" s="10">
        <f t="shared" si="5"/>
        <v>0</v>
      </c>
      <c r="M36" s="10">
        <f t="shared" si="5"/>
        <v>0</v>
      </c>
      <c r="N36" s="10">
        <f t="shared" si="5"/>
        <v>0</v>
      </c>
      <c r="O36" s="10">
        <f t="shared" si="5"/>
        <v>0</v>
      </c>
      <c r="P36" s="10">
        <f t="shared" si="5"/>
        <v>0</v>
      </c>
      <c r="Q36" s="10">
        <f t="shared" si="5"/>
        <v>0</v>
      </c>
      <c r="R36" s="10">
        <f t="shared" si="5"/>
        <v>0</v>
      </c>
      <c r="S36" s="10">
        <f t="shared" si="5"/>
        <v>0</v>
      </c>
      <c r="T36" s="10">
        <f t="shared" si="5"/>
        <v>0</v>
      </c>
      <c r="U36" s="10">
        <f t="shared" si="5"/>
        <v>0</v>
      </c>
      <c r="V36" s="271">
        <f t="shared" si="5"/>
        <v>0</v>
      </c>
      <c r="W36" s="268">
        <f t="shared" si="5"/>
        <v>0</v>
      </c>
      <c r="X36" s="11">
        <f t="shared" si="5"/>
        <v>0</v>
      </c>
      <c r="Y36" s="51">
        <f t="shared" si="5"/>
        <v>0.14835164835164835</v>
      </c>
    </row>
    <row r="37" spans="1:25" x14ac:dyDescent="0.2">
      <c r="A37" s="285" t="s">
        <v>14</v>
      </c>
      <c r="B37" s="277">
        <f>SUM(B16:B33)</f>
        <v>0</v>
      </c>
      <c r="C37" s="10">
        <f t="shared" ref="C37:Y37" si="6">SUM(C16:C33)</f>
        <v>0</v>
      </c>
      <c r="D37" s="10">
        <f t="shared" si="6"/>
        <v>0</v>
      </c>
      <c r="E37" s="10">
        <f t="shared" si="6"/>
        <v>0</v>
      </c>
      <c r="F37" s="10">
        <f t="shared" si="6"/>
        <v>0</v>
      </c>
      <c r="G37" s="10">
        <f t="shared" si="6"/>
        <v>2</v>
      </c>
      <c r="H37" s="10">
        <f t="shared" si="6"/>
        <v>0</v>
      </c>
      <c r="I37" s="10">
        <f t="shared" si="6"/>
        <v>0</v>
      </c>
      <c r="J37" s="10">
        <f t="shared" si="6"/>
        <v>0</v>
      </c>
      <c r="K37" s="10">
        <f t="shared" si="6"/>
        <v>1</v>
      </c>
      <c r="L37" s="10">
        <f t="shared" si="6"/>
        <v>0</v>
      </c>
      <c r="M37" s="10">
        <f t="shared" si="6"/>
        <v>0</v>
      </c>
      <c r="N37" s="10">
        <f t="shared" si="6"/>
        <v>0</v>
      </c>
      <c r="O37" s="10">
        <f t="shared" si="6"/>
        <v>0</v>
      </c>
      <c r="P37" s="10">
        <f t="shared" si="6"/>
        <v>0</v>
      </c>
      <c r="Q37" s="10">
        <f t="shared" si="6"/>
        <v>0</v>
      </c>
      <c r="R37" s="10">
        <f t="shared" si="6"/>
        <v>0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271">
        <f t="shared" si="6"/>
        <v>0</v>
      </c>
      <c r="W37" s="268">
        <f t="shared" si="6"/>
        <v>0.2</v>
      </c>
      <c r="X37" s="11">
        <f t="shared" si="6"/>
        <v>0.1111111111111111</v>
      </c>
      <c r="Y37" s="51">
        <f t="shared" si="6"/>
        <v>0.22527472527472528</v>
      </c>
    </row>
    <row r="38" spans="1:25" x14ac:dyDescent="0.2">
      <c r="A38" s="285" t="s">
        <v>15</v>
      </c>
      <c r="B38" s="277">
        <f>SUM(B10:B33)</f>
        <v>0</v>
      </c>
      <c r="C38" s="10">
        <f t="shared" ref="C38:Y38" si="7">SUM(C10:C33)</f>
        <v>0</v>
      </c>
      <c r="D38" s="10">
        <f t="shared" si="7"/>
        <v>0</v>
      </c>
      <c r="E38" s="10">
        <f t="shared" si="7"/>
        <v>0</v>
      </c>
      <c r="F38" s="10">
        <f t="shared" si="7"/>
        <v>0</v>
      </c>
      <c r="G38" s="10">
        <f t="shared" si="7"/>
        <v>2</v>
      </c>
      <c r="H38" s="10">
        <f t="shared" si="7"/>
        <v>0</v>
      </c>
      <c r="I38" s="10">
        <f t="shared" si="7"/>
        <v>0</v>
      </c>
      <c r="J38" s="10">
        <f t="shared" si="7"/>
        <v>0</v>
      </c>
      <c r="K38" s="10">
        <f t="shared" si="7"/>
        <v>1</v>
      </c>
      <c r="L38" s="10">
        <f t="shared" si="7"/>
        <v>0</v>
      </c>
      <c r="M38" s="10">
        <f t="shared" si="7"/>
        <v>0</v>
      </c>
      <c r="N38" s="10">
        <f t="shared" si="7"/>
        <v>0</v>
      </c>
      <c r="O38" s="10">
        <f t="shared" si="7"/>
        <v>0</v>
      </c>
      <c r="P38" s="10">
        <f t="shared" si="7"/>
        <v>0</v>
      </c>
      <c r="Q38" s="10">
        <f t="shared" si="7"/>
        <v>0</v>
      </c>
      <c r="R38" s="10">
        <f t="shared" si="7"/>
        <v>0</v>
      </c>
      <c r="S38" s="10">
        <f t="shared" si="7"/>
        <v>0</v>
      </c>
      <c r="T38" s="10">
        <f t="shared" si="7"/>
        <v>0</v>
      </c>
      <c r="U38" s="10">
        <f t="shared" si="7"/>
        <v>0</v>
      </c>
      <c r="V38" s="271">
        <f t="shared" si="7"/>
        <v>0</v>
      </c>
      <c r="W38" s="268">
        <f t="shared" si="7"/>
        <v>0.2</v>
      </c>
      <c r="X38" s="11">
        <f t="shared" si="7"/>
        <v>0.1111111111111111</v>
      </c>
      <c r="Y38" s="51">
        <f t="shared" si="7"/>
        <v>0.22527472527472528</v>
      </c>
    </row>
    <row r="39" spans="1:25" x14ac:dyDescent="0.2">
      <c r="A39" s="285" t="s">
        <v>16</v>
      </c>
      <c r="B39" s="277">
        <f>SUM(B17:B19)</f>
        <v>0</v>
      </c>
      <c r="C39" s="10">
        <f t="shared" ref="C39:Y39" si="8">SUM(C17:C19)</f>
        <v>0</v>
      </c>
      <c r="D39" s="10">
        <f t="shared" si="8"/>
        <v>0</v>
      </c>
      <c r="E39" s="10">
        <f t="shared" si="8"/>
        <v>0</v>
      </c>
      <c r="F39" s="10">
        <f t="shared" si="8"/>
        <v>0</v>
      </c>
      <c r="G39" s="10">
        <f t="shared" si="8"/>
        <v>0</v>
      </c>
      <c r="H39" s="10">
        <f t="shared" si="8"/>
        <v>0</v>
      </c>
      <c r="I39" s="10">
        <f t="shared" si="8"/>
        <v>0</v>
      </c>
      <c r="J39" s="10">
        <f t="shared" si="8"/>
        <v>0</v>
      </c>
      <c r="K39" s="10">
        <f t="shared" si="8"/>
        <v>0</v>
      </c>
      <c r="L39" s="10">
        <f t="shared" si="8"/>
        <v>0</v>
      </c>
      <c r="M39" s="10">
        <f t="shared" si="8"/>
        <v>0</v>
      </c>
      <c r="N39" s="10">
        <f t="shared" si="8"/>
        <v>0</v>
      </c>
      <c r="O39" s="10">
        <f t="shared" si="8"/>
        <v>0</v>
      </c>
      <c r="P39" s="10">
        <f t="shared" si="8"/>
        <v>0</v>
      </c>
      <c r="Q39" s="10">
        <f t="shared" si="8"/>
        <v>0</v>
      </c>
      <c r="R39" s="10">
        <f t="shared" si="8"/>
        <v>0</v>
      </c>
      <c r="S39" s="10">
        <f t="shared" si="8"/>
        <v>0</v>
      </c>
      <c r="T39" s="10">
        <f t="shared" si="8"/>
        <v>0</v>
      </c>
      <c r="U39" s="10">
        <f t="shared" si="8"/>
        <v>0</v>
      </c>
      <c r="V39" s="271">
        <f t="shared" si="8"/>
        <v>0</v>
      </c>
      <c r="W39" s="268">
        <f t="shared" si="8"/>
        <v>0</v>
      </c>
      <c r="X39" s="11">
        <f t="shared" si="8"/>
        <v>0</v>
      </c>
      <c r="Y39" s="51">
        <f t="shared" si="8"/>
        <v>0</v>
      </c>
    </row>
    <row r="40" spans="1:25" ht="13.5" thickBot="1" x14ac:dyDescent="0.25">
      <c r="A40" s="286" t="s">
        <v>17</v>
      </c>
      <c r="B40" s="278">
        <f>SUM(B26:B28)</f>
        <v>0</v>
      </c>
      <c r="C40" s="12">
        <f t="shared" ref="C40:Y40" si="9">SUM(C26:C28)</f>
        <v>0</v>
      </c>
      <c r="D40" s="12">
        <f t="shared" si="9"/>
        <v>0</v>
      </c>
      <c r="E40" s="12">
        <f t="shared" si="9"/>
        <v>0</v>
      </c>
      <c r="F40" s="12">
        <f t="shared" si="9"/>
        <v>0</v>
      </c>
      <c r="G40" s="12">
        <f t="shared" si="9"/>
        <v>0</v>
      </c>
      <c r="H40" s="12">
        <f t="shared" si="9"/>
        <v>0</v>
      </c>
      <c r="I40" s="12">
        <f t="shared" si="9"/>
        <v>0</v>
      </c>
      <c r="J40" s="12">
        <f t="shared" si="9"/>
        <v>0</v>
      </c>
      <c r="K40" s="12">
        <f t="shared" si="9"/>
        <v>0</v>
      </c>
      <c r="L40" s="12">
        <f t="shared" si="9"/>
        <v>0</v>
      </c>
      <c r="M40" s="12">
        <f t="shared" si="9"/>
        <v>0</v>
      </c>
      <c r="N40" s="12">
        <f t="shared" si="9"/>
        <v>0</v>
      </c>
      <c r="O40" s="12">
        <f t="shared" si="9"/>
        <v>0</v>
      </c>
      <c r="P40" s="12">
        <f t="shared" si="9"/>
        <v>0</v>
      </c>
      <c r="Q40" s="12">
        <f t="shared" si="9"/>
        <v>0</v>
      </c>
      <c r="R40" s="12">
        <f t="shared" si="9"/>
        <v>0</v>
      </c>
      <c r="S40" s="12">
        <f t="shared" si="9"/>
        <v>0</v>
      </c>
      <c r="T40" s="12">
        <f t="shared" si="9"/>
        <v>0</v>
      </c>
      <c r="U40" s="12">
        <f t="shared" si="9"/>
        <v>0</v>
      </c>
      <c r="V40" s="272">
        <f t="shared" si="9"/>
        <v>0</v>
      </c>
      <c r="W40" s="269">
        <f t="shared" si="9"/>
        <v>0</v>
      </c>
      <c r="X40" s="13">
        <f t="shared" si="9"/>
        <v>0</v>
      </c>
      <c r="Y40" s="52">
        <f t="shared" si="9"/>
        <v>0</v>
      </c>
    </row>
  </sheetData>
  <mergeCells count="4">
    <mergeCell ref="A34:Y34"/>
    <mergeCell ref="W8:W9"/>
    <mergeCell ref="X8:X9"/>
    <mergeCell ref="Y8:Y9"/>
  </mergeCells>
  <conditionalFormatting sqref="W17:Y28">
    <cfRule type="cellIs" dxfId="243" priority="24" stopIfTrue="1" operator="equal">
      <formula>#REF!</formula>
    </cfRule>
  </conditionalFormatting>
  <conditionalFormatting sqref="R17:V28">
    <cfRule type="cellIs" dxfId="242" priority="23" stopIfTrue="1" operator="equal">
      <formula>#REF!</formula>
    </cfRule>
  </conditionalFormatting>
  <conditionalFormatting sqref="I17:J19 I20:I28 F10:F28 C17:C32 B17:B28 D17:E28 G17:H28">
    <cfRule type="cellIs" dxfId="241" priority="20" stopIfTrue="1" operator="equal">
      <formula>#REF!</formula>
    </cfRule>
  </conditionalFormatting>
  <conditionalFormatting sqref="H17:H19 J20:J25 C17:C32 F17:F25">
    <cfRule type="cellIs" dxfId="240" priority="21" stopIfTrue="1" operator="equal">
      <formula>#REF!</formula>
    </cfRule>
    <cfRule type="cellIs" dxfId="239" priority="22" stopIfTrue="1" operator="equal">
      <formula>#REF!</formula>
    </cfRule>
  </conditionalFormatting>
  <conditionalFormatting sqref="J26:J28">
    <cfRule type="cellIs" dxfId="238" priority="19" stopIfTrue="1" operator="equal">
      <formula>#REF!</formula>
    </cfRule>
  </conditionalFormatting>
  <conditionalFormatting sqref="K17:Q28 K10:L16">
    <cfRule type="cellIs" dxfId="237" priority="18" stopIfTrue="1" operator="equal">
      <formula>#REF!</formula>
    </cfRule>
  </conditionalFormatting>
  <conditionalFormatting sqref="L27:L28">
    <cfRule type="cellIs" dxfId="236" priority="17" stopIfTrue="1" operator="equal">
      <formula>#REF!</formula>
    </cfRule>
  </conditionalFormatting>
  <conditionalFormatting sqref="P20:P25 P17:Q19 P26:Q28 M10:M28 T10:T28 R24:R28 N17:O28 S17:S28 U17:V28">
    <cfRule type="cellIs" dxfId="235" priority="16" stopIfTrue="1" operator="equal">
      <formula>#REF!</formula>
    </cfRule>
  </conditionalFormatting>
  <conditionalFormatting sqref="O17:O19 Q20:Q25 M17:M25">
    <cfRule type="cellIs" dxfId="234" priority="14" stopIfTrue="1" operator="equal">
      <formula>#REF!</formula>
    </cfRule>
    <cfRule type="cellIs" dxfId="233" priority="15" stopIfTrue="1" operator="equal">
      <formula>#REF!</formula>
    </cfRule>
  </conditionalFormatting>
  <conditionalFormatting sqref="T17:T25">
    <cfRule type="cellIs" dxfId="232" priority="12" stopIfTrue="1" operator="equal">
      <formula>#REF!</formula>
    </cfRule>
    <cfRule type="cellIs" dxfId="231" priority="13" stopIfTrue="1" operator="equal">
      <formula>#REF!</formula>
    </cfRule>
  </conditionalFormatting>
  <conditionalFormatting sqref="K10:L26">
    <cfRule type="cellIs" dxfId="230" priority="10" stopIfTrue="1" operator="equal">
      <formula>#REF!</formula>
    </cfRule>
    <cfRule type="cellIs" dxfId="229" priority="11" stopIfTrue="1" operator="equal">
      <formula>#REF!</formula>
    </cfRule>
  </conditionalFormatting>
  <conditionalFormatting sqref="K26:K28">
    <cfRule type="cellIs" dxfId="228" priority="9" stopIfTrue="1" operator="equal">
      <formula>#REF!</formula>
    </cfRule>
  </conditionalFormatting>
  <conditionalFormatting sqref="J26:J28">
    <cfRule type="cellIs" dxfId="227" priority="8" stopIfTrue="1" operator="equal">
      <formula>#REF!</formula>
    </cfRule>
  </conditionalFormatting>
  <conditionalFormatting sqref="K26:K28">
    <cfRule type="cellIs" dxfId="226" priority="7" stopIfTrue="1" operator="equal">
      <formula>#REF!</formula>
    </cfRule>
  </conditionalFormatting>
  <conditionalFormatting sqref="J25:L25">
    <cfRule type="cellIs" dxfId="225" priority="6" stopIfTrue="1" operator="equal">
      <formula>#REF!</formula>
    </cfRule>
  </conditionalFormatting>
  <conditionalFormatting sqref="J25:L25">
    <cfRule type="cellIs" dxfId="224" priority="5" stopIfTrue="1" operator="equal">
      <formula>#REF!</formula>
    </cfRule>
  </conditionalFormatting>
  <conditionalFormatting sqref="L26">
    <cfRule type="cellIs" dxfId="223" priority="4" stopIfTrue="1" operator="equal">
      <formula>#REF!</formula>
    </cfRule>
  </conditionalFormatting>
  <conditionalFormatting sqref="L26">
    <cfRule type="cellIs" dxfId="222" priority="3" stopIfTrue="1" operator="equal">
      <formula>#REF!</formula>
    </cfRule>
  </conditionalFormatting>
  <conditionalFormatting sqref="K10:L24">
    <cfRule type="cellIs" dxfId="221" priority="2" stopIfTrue="1" operator="equal">
      <formula>#REF!</formula>
    </cfRule>
  </conditionalFormatting>
  <conditionalFormatting sqref="K10:L24">
    <cfRule type="cellIs" dxfId="220" priority="1" stopIfTrue="1" operator="equal">
      <formula>#REF!</formula>
    </cfRule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A45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9" width="14.7109375" style="2" customWidth="1"/>
    <col min="10" max="10" width="16.85546875" style="2" customWidth="1"/>
    <col min="11" max="25" width="14.7109375" style="2"/>
    <col min="26" max="26" width="16.28515625" style="2" customWidth="1"/>
    <col min="27" max="16384" width="14.7109375" style="2"/>
  </cols>
  <sheetData>
    <row r="1" spans="1:25" ht="22.5" x14ac:dyDescent="0.3">
      <c r="A1" s="1" t="s">
        <v>0</v>
      </c>
    </row>
    <row r="2" spans="1:25" x14ac:dyDescent="0.2">
      <c r="A2" s="3"/>
    </row>
    <row r="3" spans="1:25" x14ac:dyDescent="0.2">
      <c r="A3" s="3" t="s">
        <v>119</v>
      </c>
      <c r="C3" s="234">
        <f>'Front Cover'!C29</f>
        <v>42184</v>
      </c>
      <c r="H3" s="3"/>
    </row>
    <row r="4" spans="1:25" x14ac:dyDescent="0.2">
      <c r="A4" s="3" t="s">
        <v>57</v>
      </c>
      <c r="B4" s="2" t="str">
        <f>'Front Cover'!C31</f>
        <v>Belton Road</v>
      </c>
    </row>
    <row r="5" spans="1:25" x14ac:dyDescent="0.2">
      <c r="A5" s="14" t="s">
        <v>100</v>
      </c>
      <c r="B5" s="233" t="str">
        <f>'Front Cover'!D33</f>
        <v>Bannernan Road (SE)</v>
      </c>
      <c r="C5" s="233"/>
      <c r="D5" s="43" t="s">
        <v>2</v>
      </c>
      <c r="E5" s="233" t="str">
        <f>'Front Cover'!H33</f>
        <v>Chaplin Road (NW)</v>
      </c>
      <c r="F5" s="233"/>
      <c r="J5" s="43" t="s">
        <v>120</v>
      </c>
      <c r="K5" s="2" t="str">
        <f>'QA &amp; Issue Sheet'!C16</f>
        <v>Vicky Tween</v>
      </c>
    </row>
    <row r="6" spans="1:25" x14ac:dyDescent="0.2">
      <c r="A6" s="3" t="s">
        <v>118</v>
      </c>
      <c r="B6" s="233"/>
      <c r="C6" s="233" t="s">
        <v>58</v>
      </c>
      <c r="D6" s="3"/>
      <c r="E6" s="233"/>
      <c r="J6" s="43" t="s">
        <v>121</v>
      </c>
      <c r="K6" s="2" t="str">
        <f>'QA &amp; Issue Sheet'!C18</f>
        <v>Luke Martin</v>
      </c>
    </row>
    <row r="7" spans="1:25" ht="13.5" thickBot="1" x14ac:dyDescent="0.25"/>
    <row r="8" spans="1:25" x14ac:dyDescent="0.2">
      <c r="A8" s="279"/>
      <c r="B8" s="263" t="s">
        <v>4</v>
      </c>
      <c r="C8" s="6" t="s">
        <v>5</v>
      </c>
      <c r="D8" s="6" t="s">
        <v>6</v>
      </c>
      <c r="E8" s="6" t="s">
        <v>7</v>
      </c>
      <c r="F8" s="6" t="s">
        <v>8</v>
      </c>
      <c r="G8" s="6" t="s">
        <v>9</v>
      </c>
      <c r="H8" s="6" t="s">
        <v>10</v>
      </c>
      <c r="I8" s="6" t="s">
        <v>4</v>
      </c>
      <c r="J8" s="6" t="s">
        <v>5</v>
      </c>
      <c r="K8" s="6" t="s">
        <v>6</v>
      </c>
      <c r="L8" s="6" t="s">
        <v>7</v>
      </c>
      <c r="M8" s="6" t="s">
        <v>8</v>
      </c>
      <c r="N8" s="6" t="s">
        <v>9</v>
      </c>
      <c r="O8" s="6" t="s">
        <v>10</v>
      </c>
      <c r="P8" s="6" t="s">
        <v>4</v>
      </c>
      <c r="Q8" s="6" t="s">
        <v>5</v>
      </c>
      <c r="R8" s="6" t="s">
        <v>6</v>
      </c>
      <c r="S8" s="6" t="s">
        <v>7</v>
      </c>
      <c r="T8" s="6" t="s">
        <v>8</v>
      </c>
      <c r="U8" s="6" t="s">
        <v>9</v>
      </c>
      <c r="V8" s="157" t="s">
        <v>10</v>
      </c>
      <c r="W8" s="397" t="s">
        <v>122</v>
      </c>
      <c r="X8" s="390" t="s">
        <v>123</v>
      </c>
      <c r="Y8" s="392" t="s">
        <v>124</v>
      </c>
    </row>
    <row r="9" spans="1:25" s="42" customFormat="1" ht="27" customHeight="1" thickBot="1" x14ac:dyDescent="0.25">
      <c r="A9" s="280" t="s">
        <v>11</v>
      </c>
      <c r="B9" s="264">
        <f>'Front Cover'!C29</f>
        <v>42184</v>
      </c>
      <c r="C9" s="41">
        <f>B9+1</f>
        <v>42185</v>
      </c>
      <c r="D9" s="41">
        <f t="shared" ref="D9:V9" si="0">C9+1</f>
        <v>42186</v>
      </c>
      <c r="E9" s="41">
        <f t="shared" si="0"/>
        <v>42187</v>
      </c>
      <c r="F9" s="41">
        <f t="shared" si="0"/>
        <v>42188</v>
      </c>
      <c r="G9" s="41">
        <f t="shared" si="0"/>
        <v>42189</v>
      </c>
      <c r="H9" s="41">
        <f t="shared" si="0"/>
        <v>42190</v>
      </c>
      <c r="I9" s="41">
        <f t="shared" si="0"/>
        <v>42191</v>
      </c>
      <c r="J9" s="41">
        <f t="shared" si="0"/>
        <v>42192</v>
      </c>
      <c r="K9" s="41">
        <f t="shared" si="0"/>
        <v>42193</v>
      </c>
      <c r="L9" s="41">
        <f t="shared" si="0"/>
        <v>42194</v>
      </c>
      <c r="M9" s="41">
        <f t="shared" si="0"/>
        <v>42195</v>
      </c>
      <c r="N9" s="41">
        <f t="shared" si="0"/>
        <v>42196</v>
      </c>
      <c r="O9" s="41">
        <f t="shared" si="0"/>
        <v>42197</v>
      </c>
      <c r="P9" s="41">
        <f t="shared" si="0"/>
        <v>42198</v>
      </c>
      <c r="Q9" s="41">
        <f t="shared" si="0"/>
        <v>42199</v>
      </c>
      <c r="R9" s="41">
        <f t="shared" si="0"/>
        <v>42200</v>
      </c>
      <c r="S9" s="41">
        <f t="shared" si="0"/>
        <v>42201</v>
      </c>
      <c r="T9" s="41">
        <f t="shared" si="0"/>
        <v>42202</v>
      </c>
      <c r="U9" s="41">
        <f t="shared" si="0"/>
        <v>42203</v>
      </c>
      <c r="V9" s="158">
        <f t="shared" si="0"/>
        <v>42204</v>
      </c>
      <c r="W9" s="398"/>
      <c r="X9" s="391"/>
      <c r="Y9" s="393"/>
    </row>
    <row r="10" spans="1:25" x14ac:dyDescent="0.2">
      <c r="A10" s="281">
        <v>4.1666666666666664E-2</v>
      </c>
      <c r="B10" s="273" t="str">
        <f>IF(OR('Dir AB - Car &amp; LGV'!B10="*",'Dir AB - OGV1'!B10="*",'Dir AB - OGV2'!B10="*"),"*",'Dir AB - OGV2'!B10+'Dir AB - OGV1'!B10+'Dir AB - Car &amp; LGV'!B10)</f>
        <v>*</v>
      </c>
      <c r="C10" s="15" t="str">
        <f>IF(OR('Dir AB - Car &amp; LGV'!C10="*",'Dir AB - OGV1'!C10="*",'Dir AB - OGV2'!C10="*"),"*",'Dir AB - OGV2'!C10+'Dir AB - OGV1'!C10+'Dir AB - Car &amp; LGV'!C10)</f>
        <v>*</v>
      </c>
      <c r="D10" s="15" t="str">
        <f>IF(OR('Dir AB - Car &amp; LGV'!D10="*",'Dir AB - OGV1'!D10="*",'Dir AB - OGV2'!D10="*"),"*",'Dir AB - OGV2'!D10+'Dir AB - OGV1'!D10+'Dir AB - Car &amp; LGV'!D10)</f>
        <v>*</v>
      </c>
      <c r="E10" s="15" t="str">
        <f>IF(OR('Dir AB - Car &amp; LGV'!E10="*",'Dir AB - OGV1'!E10="*",'Dir AB - OGV2'!E10="*"),"*",'Dir AB - OGV2'!E10+'Dir AB - OGV1'!E10+'Dir AB - Car &amp; LGV'!E10)</f>
        <v>*</v>
      </c>
      <c r="F10" s="15">
        <f>IF(OR('Dir AB - Car &amp; LGV'!F10="*",'Dir AB - OGV1'!F10="*",'Dir AB - OGV2'!F10="*"),"*",'Dir AB - OGV2'!F10+'Dir AB - OGV1'!F10+'Dir AB - Car &amp; LGV'!F10)</f>
        <v>5</v>
      </c>
      <c r="G10" s="15">
        <f>IF(OR('Dir AB - Car &amp; LGV'!G10="*",'Dir AB - OGV1'!G10="*",'Dir AB - OGV2'!G10="*"),"*",'Dir AB - OGV2'!G10+'Dir AB - OGV1'!G10+'Dir AB - Car &amp; LGV'!G10)</f>
        <v>7</v>
      </c>
      <c r="H10" s="15">
        <f>IF(OR('Dir AB - Car &amp; LGV'!H10="*",'Dir AB - OGV1'!H10="*",'Dir AB - OGV2'!H10="*"),"*",'Dir AB - OGV2'!H10+'Dir AB - OGV1'!H10+'Dir AB - Car &amp; LGV'!H10)</f>
        <v>6</v>
      </c>
      <c r="I10" s="15">
        <f>IF(OR('Dir AB - Car &amp; LGV'!I10="*",'Dir AB - OGV1'!I10="*",'Dir AB - OGV2'!I10="*"),"*",'Dir AB - OGV2'!I10+'Dir AB - OGV1'!I10+'Dir AB - Car &amp; LGV'!I10)</f>
        <v>5</v>
      </c>
      <c r="J10" s="15">
        <f>IF(OR('Dir AB - Car &amp; LGV'!J10="*",'Dir AB - OGV1'!J10="*",'Dir AB - OGV2'!J10="*"),"*",'Dir AB - OGV2'!J10+'Dir AB - OGV1'!J10+'Dir AB - Car &amp; LGV'!J10)</f>
        <v>1</v>
      </c>
      <c r="K10" s="15">
        <f>IF(OR('Dir AB - Car &amp; LGV'!K10="*",'Dir AB - OGV1'!K10="*",'Dir AB - OGV2'!K10="*"),"*",'Dir AB - OGV2'!K10+'Dir AB - OGV1'!K10+'Dir AB - Car &amp; LGV'!K10)</f>
        <v>3</v>
      </c>
      <c r="L10" s="15">
        <f>IF(OR('Dir AB - Car &amp; LGV'!L10="*",'Dir AB - OGV1'!L10="*",'Dir AB - OGV2'!L10="*"),"*",'Dir AB - OGV2'!L10+'Dir AB - OGV1'!L10+'Dir AB - Car &amp; LGV'!L10)</f>
        <v>5</v>
      </c>
      <c r="M10" s="15">
        <f>IF(OR('Dir AB - Car &amp; LGV'!M10="*",'Dir AB - OGV1'!M10="*",'Dir AB - OGV2'!M10="*"),"*",'Dir AB - OGV2'!M10+'Dir AB - OGV1'!M10+'Dir AB - Car &amp; LGV'!M10)</f>
        <v>5</v>
      </c>
      <c r="N10" s="15">
        <f>IF(OR('Dir AB - Car &amp; LGV'!N10="*",'Dir AB - OGV1'!N10="*",'Dir AB - OGV2'!N10="*"),"*",'Dir AB - OGV2'!N10+'Dir AB - OGV1'!N10+'Dir AB - Car &amp; LGV'!N10)</f>
        <v>9</v>
      </c>
      <c r="O10" s="15">
        <f>IF(OR('Dir AB - Car &amp; LGV'!O10="*",'Dir AB - OGV1'!O10="*",'Dir AB - OGV2'!O10="*"),"*",'Dir AB - OGV2'!O10+'Dir AB - OGV1'!O10+'Dir AB - Car &amp; LGV'!O10)</f>
        <v>12</v>
      </c>
      <c r="P10" s="15">
        <f>IF(OR('Dir AB - Car &amp; LGV'!P10="*",'Dir AB - OGV1'!P10="*",'Dir AB - OGV2'!P10="*"),"*",'Dir AB - OGV2'!P10+'Dir AB - OGV1'!P10+'Dir AB - Car &amp; LGV'!P10)</f>
        <v>6</v>
      </c>
      <c r="Q10" s="15">
        <f>IF(OR('Dir AB - Car &amp; LGV'!Q10="*",'Dir AB - OGV1'!Q10="*",'Dir AB - OGV2'!Q10="*"),"*",'Dir AB - OGV2'!Q10+'Dir AB - OGV1'!Q10+'Dir AB - Car &amp; LGV'!Q10)</f>
        <v>2</v>
      </c>
      <c r="R10" s="15">
        <f>IF(OR('Dir AB - Car &amp; LGV'!R10="*",'Dir AB - OGV1'!R10="*",'Dir AB - OGV2'!R10="*"),"*",'Dir AB - OGV2'!R10+'Dir AB - OGV1'!R10+'Dir AB - Car &amp; LGV'!R10)</f>
        <v>4</v>
      </c>
      <c r="S10" s="15" t="str">
        <f>IF(OR('Dir AB - Car &amp; LGV'!S10="*",'Dir AB - OGV1'!S10="*",'Dir AB - OGV2'!S10="*"),"*",'Dir AB - OGV2'!S10+'Dir AB - OGV1'!S10+'Dir AB - Car &amp; LGV'!S10)</f>
        <v>*</v>
      </c>
      <c r="T10" s="15" t="str">
        <f>IF(OR('Dir AB - Car &amp; LGV'!T10="*",'Dir AB - OGV1'!T10="*",'Dir AB - OGV2'!T10="*"),"*",'Dir AB - OGV2'!T10+'Dir AB - OGV1'!T10+'Dir AB - Car &amp; LGV'!T10)</f>
        <v>*</v>
      </c>
      <c r="U10" s="15" t="str">
        <f>IF(OR('Dir AB - Car &amp; LGV'!U10="*",'Dir AB - OGV1'!U10="*",'Dir AB - OGV2'!U10="*"),"*",'Dir AB - OGV2'!U10+'Dir AB - OGV1'!U10+'Dir AB - Car &amp; LGV'!U10)</f>
        <v>*</v>
      </c>
      <c r="V10" s="15" t="str">
        <f>IF(OR('Dir AB - Car &amp; LGV'!V10="*",'Dir AB - OGV1'!V10="*",'Dir AB - OGV2'!V10="*"),"*",'Dir AB - OGV2'!V10+'Dir AB - OGV1'!V10+'Dir AB - Car &amp; LGV'!V10)</f>
        <v>*</v>
      </c>
      <c r="W10" s="159">
        <f>IF(OR('Dir AB - Car &amp; LGV'!W10="*",'Dir AB - OGV1'!W10="*",'Dir AB - OGV2'!W10="*"),"*",'Dir AB - OGV2'!W10+'Dir AB - OGV1'!W10+'Dir AB - Car &amp; LGV'!W10)</f>
        <v>3</v>
      </c>
      <c r="X10" s="152">
        <f>IF(OR('Dir AB - Car &amp; LGV'!X10="*",'Dir AB - OGV1'!X10="*",'Dir AB - OGV2'!X10="*"),"*",'Dir AB - OGV2'!X10+'Dir AB - OGV1'!X10+'Dir AB - Car &amp; LGV'!X10)</f>
        <v>4</v>
      </c>
      <c r="Y10" s="153">
        <f>IF(OR('Dir AB - Car &amp; LGV'!Y10="*",'Dir AB - OGV1'!Y10="*",'Dir AB - OGV2'!Y10="*"),"*",'Dir AB - OGV2'!Y10+'Dir AB - OGV1'!Y10+'Dir AB - Car &amp; LGV'!Y10)</f>
        <v>5.384615384615385</v>
      </c>
    </row>
    <row r="11" spans="1:25" x14ac:dyDescent="0.2">
      <c r="A11" s="282">
        <v>8.3333333333333329E-2</v>
      </c>
      <c r="B11" s="274" t="str">
        <f>IF(OR('Dir AB - Car &amp; LGV'!B11="*",'Dir AB - OGV1'!B11="*",'Dir AB - OGV2'!B11="*"),"*",'Dir AB - OGV2'!B11+'Dir AB - OGV1'!B11+'Dir AB - Car &amp; LGV'!B11)</f>
        <v>*</v>
      </c>
      <c r="C11" s="16" t="str">
        <f>IF(OR('Dir AB - Car &amp; LGV'!C11="*",'Dir AB - OGV1'!C11="*",'Dir AB - OGV2'!C11="*"),"*",'Dir AB - OGV2'!C11+'Dir AB - OGV1'!C11+'Dir AB - Car &amp; LGV'!C11)</f>
        <v>*</v>
      </c>
      <c r="D11" s="16" t="str">
        <f>IF(OR('Dir AB - Car &amp; LGV'!D11="*",'Dir AB - OGV1'!D11="*",'Dir AB - OGV2'!D11="*"),"*",'Dir AB - OGV2'!D11+'Dir AB - OGV1'!D11+'Dir AB - Car &amp; LGV'!D11)</f>
        <v>*</v>
      </c>
      <c r="E11" s="16" t="str">
        <f>IF(OR('Dir AB - Car &amp; LGV'!E11="*",'Dir AB - OGV1'!E11="*",'Dir AB - OGV2'!E11="*"),"*",'Dir AB - OGV2'!E11+'Dir AB - OGV1'!E11+'Dir AB - Car &amp; LGV'!E11)</f>
        <v>*</v>
      </c>
      <c r="F11" s="16">
        <f>IF(OR('Dir AB - Car &amp; LGV'!F11="*",'Dir AB - OGV1'!F11="*",'Dir AB - OGV2'!F11="*"),"*",'Dir AB - OGV2'!F11+'Dir AB - OGV1'!F11+'Dir AB - Car &amp; LGV'!F11)</f>
        <v>2</v>
      </c>
      <c r="G11" s="16">
        <f>IF(OR('Dir AB - Car &amp; LGV'!G11="*",'Dir AB - OGV1'!G11="*",'Dir AB - OGV2'!G11="*"),"*",'Dir AB - OGV2'!G11+'Dir AB - OGV1'!G11+'Dir AB - Car &amp; LGV'!G11)</f>
        <v>3</v>
      </c>
      <c r="H11" s="16">
        <f>IF(OR('Dir AB - Car &amp; LGV'!H11="*",'Dir AB - OGV1'!H11="*",'Dir AB - OGV2'!H11="*"),"*",'Dir AB - OGV2'!H11+'Dir AB - OGV1'!H11+'Dir AB - Car &amp; LGV'!H11)</f>
        <v>7</v>
      </c>
      <c r="I11" s="16">
        <f>IF(OR('Dir AB - Car &amp; LGV'!I11="*",'Dir AB - OGV1'!I11="*",'Dir AB - OGV2'!I11="*"),"*",'Dir AB - OGV2'!I11+'Dir AB - OGV1'!I11+'Dir AB - Car &amp; LGV'!I11)</f>
        <v>4</v>
      </c>
      <c r="J11" s="16">
        <f>IF(OR('Dir AB - Car &amp; LGV'!J11="*",'Dir AB - OGV1'!J11="*",'Dir AB - OGV2'!J11="*"),"*",'Dir AB - OGV2'!J11+'Dir AB - OGV1'!J11+'Dir AB - Car &amp; LGV'!J11)</f>
        <v>4</v>
      </c>
      <c r="K11" s="16">
        <f>IF(OR('Dir AB - Car &amp; LGV'!K11="*",'Dir AB - OGV1'!K11="*",'Dir AB - OGV2'!K11="*"),"*",'Dir AB - OGV2'!K11+'Dir AB - OGV1'!K11+'Dir AB - Car &amp; LGV'!K11)</f>
        <v>1</v>
      </c>
      <c r="L11" s="16">
        <f>IF(OR('Dir AB - Car &amp; LGV'!L11="*",'Dir AB - OGV1'!L11="*",'Dir AB - OGV2'!L11="*"),"*",'Dir AB - OGV2'!L11+'Dir AB - OGV1'!L11+'Dir AB - Car &amp; LGV'!L11)</f>
        <v>1</v>
      </c>
      <c r="M11" s="16">
        <f>IF(OR('Dir AB - Car &amp; LGV'!M11="*",'Dir AB - OGV1'!M11="*",'Dir AB - OGV2'!M11="*"),"*",'Dir AB - OGV2'!M11+'Dir AB - OGV1'!M11+'Dir AB - Car &amp; LGV'!M11)</f>
        <v>2</v>
      </c>
      <c r="N11" s="16">
        <f>IF(OR('Dir AB - Car &amp; LGV'!N11="*",'Dir AB - OGV1'!N11="*",'Dir AB - OGV2'!N11="*"),"*",'Dir AB - OGV2'!N11+'Dir AB - OGV1'!N11+'Dir AB - Car &amp; LGV'!N11)</f>
        <v>11</v>
      </c>
      <c r="O11" s="16">
        <f>IF(OR('Dir AB - Car &amp; LGV'!O11="*",'Dir AB - OGV1'!O11="*",'Dir AB - OGV2'!O11="*"),"*",'Dir AB - OGV2'!O11+'Dir AB - OGV1'!O11+'Dir AB - Car &amp; LGV'!O11)</f>
        <v>7</v>
      </c>
      <c r="P11" s="16">
        <f>IF(OR('Dir AB - Car &amp; LGV'!P11="*",'Dir AB - OGV1'!P11="*",'Dir AB - OGV2'!P11="*"),"*",'Dir AB - OGV2'!P11+'Dir AB - OGV1'!P11+'Dir AB - Car &amp; LGV'!P11)</f>
        <v>1</v>
      </c>
      <c r="Q11" s="16">
        <f>IF(OR('Dir AB - Car &amp; LGV'!Q11="*",'Dir AB - OGV1'!Q11="*",'Dir AB - OGV2'!Q11="*"),"*",'Dir AB - OGV2'!Q11+'Dir AB - OGV1'!Q11+'Dir AB - Car &amp; LGV'!Q11)</f>
        <v>2</v>
      </c>
      <c r="R11" s="16">
        <f>IF(OR('Dir AB - Car &amp; LGV'!R11="*",'Dir AB - OGV1'!R11="*",'Dir AB - OGV2'!R11="*"),"*",'Dir AB - OGV2'!R11+'Dir AB - OGV1'!R11+'Dir AB - Car &amp; LGV'!R11)</f>
        <v>0</v>
      </c>
      <c r="S11" s="16" t="str">
        <f>IF(OR('Dir AB - Car &amp; LGV'!S11="*",'Dir AB - OGV1'!S11="*",'Dir AB - OGV2'!S11="*"),"*",'Dir AB - OGV2'!S11+'Dir AB - OGV1'!S11+'Dir AB - Car &amp; LGV'!S11)</f>
        <v>*</v>
      </c>
      <c r="T11" s="16" t="str">
        <f>IF(OR('Dir AB - Car &amp; LGV'!T11="*",'Dir AB - OGV1'!T11="*",'Dir AB - OGV2'!T11="*"),"*",'Dir AB - OGV2'!T11+'Dir AB - OGV1'!T11+'Dir AB - Car &amp; LGV'!T11)</f>
        <v>*</v>
      </c>
      <c r="U11" s="16" t="str">
        <f>IF(OR('Dir AB - Car &amp; LGV'!U11="*",'Dir AB - OGV1'!U11="*",'Dir AB - OGV2'!U11="*"),"*",'Dir AB - OGV2'!U11+'Dir AB - OGV1'!U11+'Dir AB - Car &amp; LGV'!U11)</f>
        <v>*</v>
      </c>
      <c r="V11" s="16" t="str">
        <f>IF(OR('Dir AB - Car &amp; LGV'!V11="*",'Dir AB - OGV1'!V11="*",'Dir AB - OGV2'!V11="*"),"*",'Dir AB - OGV2'!V11+'Dir AB - OGV1'!V11+'Dir AB - Car &amp; LGV'!V11)</f>
        <v>*</v>
      </c>
      <c r="W11" s="160">
        <f>IF(OR('Dir AB - Car &amp; LGV'!W11="*",'Dir AB - OGV1'!W11="*",'Dir AB - OGV2'!W11="*"),"*",'Dir AB - OGV2'!W11+'Dir AB - OGV1'!W11+'Dir AB - Car &amp; LGV'!W11)</f>
        <v>1.6</v>
      </c>
      <c r="X11" s="154">
        <f>IF(OR('Dir AB - Car &amp; LGV'!X11="*",'Dir AB - OGV1'!X11="*",'Dir AB - OGV2'!X11="*"),"*",'Dir AB - OGV2'!X11+'Dir AB - OGV1'!X11+'Dir AB - Car &amp; LGV'!X11)</f>
        <v>1.8888888888888888</v>
      </c>
      <c r="Y11" s="155">
        <f>IF(OR('Dir AB - Car &amp; LGV'!Y11="*",'Dir AB - OGV1'!Y11="*",'Dir AB - OGV2'!Y11="*"),"*",'Dir AB - OGV2'!Y11+'Dir AB - OGV1'!Y11+'Dir AB - Car &amp; LGV'!Y11)</f>
        <v>3.4615384615384617</v>
      </c>
    </row>
    <row r="12" spans="1:25" x14ac:dyDescent="0.2">
      <c r="A12" s="282">
        <v>0.125</v>
      </c>
      <c r="B12" s="274" t="str">
        <f>IF(OR('Dir AB - Car &amp; LGV'!B12="*",'Dir AB - OGV1'!B12="*",'Dir AB - OGV2'!B12="*"),"*",'Dir AB - OGV2'!B12+'Dir AB - OGV1'!B12+'Dir AB - Car &amp; LGV'!B12)</f>
        <v>*</v>
      </c>
      <c r="C12" s="16" t="str">
        <f>IF(OR('Dir AB - Car &amp; LGV'!C12="*",'Dir AB - OGV1'!C12="*",'Dir AB - OGV2'!C12="*"),"*",'Dir AB - OGV2'!C12+'Dir AB - OGV1'!C12+'Dir AB - Car &amp; LGV'!C12)</f>
        <v>*</v>
      </c>
      <c r="D12" s="16" t="str">
        <f>IF(OR('Dir AB - Car &amp; LGV'!D12="*",'Dir AB - OGV1'!D12="*",'Dir AB - OGV2'!D12="*"),"*",'Dir AB - OGV2'!D12+'Dir AB - OGV1'!D12+'Dir AB - Car &amp; LGV'!D12)</f>
        <v>*</v>
      </c>
      <c r="E12" s="16" t="str">
        <f>IF(OR('Dir AB - Car &amp; LGV'!E12="*",'Dir AB - OGV1'!E12="*",'Dir AB - OGV2'!E12="*"),"*",'Dir AB - OGV2'!E12+'Dir AB - OGV1'!E12+'Dir AB - Car &amp; LGV'!E12)</f>
        <v>*</v>
      </c>
      <c r="F12" s="16">
        <f>IF(OR('Dir AB - Car &amp; LGV'!F12="*",'Dir AB - OGV1'!F12="*",'Dir AB - OGV2'!F12="*"),"*",'Dir AB - OGV2'!F12+'Dir AB - OGV1'!F12+'Dir AB - Car &amp; LGV'!F12)</f>
        <v>1</v>
      </c>
      <c r="G12" s="16">
        <f>IF(OR('Dir AB - Car &amp; LGV'!G12="*",'Dir AB - OGV1'!G12="*",'Dir AB - OGV2'!G12="*"),"*",'Dir AB - OGV2'!G12+'Dir AB - OGV1'!G12+'Dir AB - Car &amp; LGV'!G12)</f>
        <v>12</v>
      </c>
      <c r="H12" s="16">
        <f>IF(OR('Dir AB - Car &amp; LGV'!H12="*",'Dir AB - OGV1'!H12="*",'Dir AB - OGV2'!H12="*"),"*",'Dir AB - OGV2'!H12+'Dir AB - OGV1'!H12+'Dir AB - Car &amp; LGV'!H12)</f>
        <v>6</v>
      </c>
      <c r="I12" s="16">
        <f>IF(OR('Dir AB - Car &amp; LGV'!I12="*",'Dir AB - OGV1'!I12="*",'Dir AB - OGV2'!I12="*"),"*",'Dir AB - OGV2'!I12+'Dir AB - OGV1'!I12+'Dir AB - Car &amp; LGV'!I12)</f>
        <v>3</v>
      </c>
      <c r="J12" s="16">
        <f>IF(OR('Dir AB - Car &amp; LGV'!J12="*",'Dir AB - OGV1'!J12="*",'Dir AB - OGV2'!J12="*"),"*",'Dir AB - OGV2'!J12+'Dir AB - OGV1'!J12+'Dir AB - Car &amp; LGV'!J12)</f>
        <v>1</v>
      </c>
      <c r="K12" s="16">
        <f>IF(OR('Dir AB - Car &amp; LGV'!K12="*",'Dir AB - OGV1'!K12="*",'Dir AB - OGV2'!K12="*"),"*",'Dir AB - OGV2'!K12+'Dir AB - OGV1'!K12+'Dir AB - Car &amp; LGV'!K12)</f>
        <v>2</v>
      </c>
      <c r="L12" s="16">
        <f>IF(OR('Dir AB - Car &amp; LGV'!L12="*",'Dir AB - OGV1'!L12="*",'Dir AB - OGV2'!L12="*"),"*",'Dir AB - OGV2'!L12+'Dir AB - OGV1'!L12+'Dir AB - Car &amp; LGV'!L12)</f>
        <v>3</v>
      </c>
      <c r="M12" s="16">
        <f>IF(OR('Dir AB - Car &amp; LGV'!M12="*",'Dir AB - OGV1'!M12="*",'Dir AB - OGV2'!M12="*"),"*",'Dir AB - OGV2'!M12+'Dir AB - OGV1'!M12+'Dir AB - Car &amp; LGV'!M12)</f>
        <v>4</v>
      </c>
      <c r="N12" s="16">
        <f>IF(OR('Dir AB - Car &amp; LGV'!N12="*",'Dir AB - OGV1'!N12="*",'Dir AB - OGV2'!N12="*"),"*",'Dir AB - OGV2'!N12+'Dir AB - OGV1'!N12+'Dir AB - Car &amp; LGV'!N12)</f>
        <v>3</v>
      </c>
      <c r="O12" s="16">
        <f>IF(OR('Dir AB - Car &amp; LGV'!O12="*",'Dir AB - OGV1'!O12="*",'Dir AB - OGV2'!O12="*"),"*",'Dir AB - OGV2'!O12+'Dir AB - OGV1'!O12+'Dir AB - Car &amp; LGV'!O12)</f>
        <v>3</v>
      </c>
      <c r="P12" s="16">
        <f>IF(OR('Dir AB - Car &amp; LGV'!P12="*",'Dir AB - OGV1'!P12="*",'Dir AB - OGV2'!P12="*"),"*",'Dir AB - OGV2'!P12+'Dir AB - OGV1'!P12+'Dir AB - Car &amp; LGV'!P12)</f>
        <v>2</v>
      </c>
      <c r="Q12" s="16">
        <f>IF(OR('Dir AB - Car &amp; LGV'!Q12="*",'Dir AB - OGV1'!Q12="*",'Dir AB - OGV2'!Q12="*"),"*",'Dir AB - OGV2'!Q12+'Dir AB - OGV1'!Q12+'Dir AB - Car &amp; LGV'!Q12)</f>
        <v>1</v>
      </c>
      <c r="R12" s="16">
        <f>IF(OR('Dir AB - Car &amp; LGV'!R12="*",'Dir AB - OGV1'!R12="*",'Dir AB - OGV2'!R12="*"),"*",'Dir AB - OGV2'!R12+'Dir AB - OGV1'!R12+'Dir AB - Car &amp; LGV'!R12)</f>
        <v>1</v>
      </c>
      <c r="S12" s="16" t="str">
        <f>IF(OR('Dir AB - Car &amp; LGV'!S12="*",'Dir AB - OGV1'!S12="*",'Dir AB - OGV2'!S12="*"),"*",'Dir AB - OGV2'!S12+'Dir AB - OGV1'!S12+'Dir AB - Car &amp; LGV'!S12)</f>
        <v>*</v>
      </c>
      <c r="T12" s="16" t="str">
        <f>IF(OR('Dir AB - Car &amp; LGV'!T12="*",'Dir AB - OGV1'!T12="*",'Dir AB - OGV2'!T12="*"),"*",'Dir AB - OGV2'!T12+'Dir AB - OGV1'!T12+'Dir AB - Car &amp; LGV'!T12)</f>
        <v>*</v>
      </c>
      <c r="U12" s="16" t="str">
        <f>IF(OR('Dir AB - Car &amp; LGV'!U12="*",'Dir AB - OGV1'!U12="*",'Dir AB - OGV2'!U12="*"),"*",'Dir AB - OGV2'!U12+'Dir AB - OGV1'!U12+'Dir AB - Car &amp; LGV'!U12)</f>
        <v>*</v>
      </c>
      <c r="V12" s="16" t="str">
        <f>IF(OR('Dir AB - Car &amp; LGV'!V12="*",'Dir AB - OGV1'!V12="*",'Dir AB - OGV2'!V12="*"),"*",'Dir AB - OGV2'!V12+'Dir AB - OGV1'!V12+'Dir AB - Car &amp; LGV'!V12)</f>
        <v>*</v>
      </c>
      <c r="W12" s="160">
        <f>IF(OR('Dir AB - Car &amp; LGV'!W12="*",'Dir AB - OGV1'!W12="*",'Dir AB - OGV2'!W12="*"),"*",'Dir AB - OGV2'!W12+'Dir AB - OGV1'!W12+'Dir AB - Car &amp; LGV'!W12)</f>
        <v>1.6</v>
      </c>
      <c r="X12" s="154">
        <f>IF(OR('Dir AB - Car &amp; LGV'!X12="*",'Dir AB - OGV1'!X12="*",'Dir AB - OGV2'!X12="*"),"*",'Dir AB - OGV2'!X12+'Dir AB - OGV1'!X12+'Dir AB - Car &amp; LGV'!X12)</f>
        <v>2</v>
      </c>
      <c r="Y12" s="155">
        <f>IF(OR('Dir AB - Car &amp; LGV'!Y12="*",'Dir AB - OGV1'!Y12="*",'Dir AB - OGV2'!Y12="*"),"*",'Dir AB - OGV2'!Y12+'Dir AB - OGV1'!Y12+'Dir AB - Car &amp; LGV'!Y12)</f>
        <v>3.2307692307692308</v>
      </c>
    </row>
    <row r="13" spans="1:25" x14ac:dyDescent="0.2">
      <c r="A13" s="282">
        <v>0.16666666666666699</v>
      </c>
      <c r="B13" s="274" t="str">
        <f>IF(OR('Dir AB - Car &amp; LGV'!B13="*",'Dir AB - OGV1'!B13="*",'Dir AB - OGV2'!B13="*"),"*",'Dir AB - OGV2'!B13+'Dir AB - OGV1'!B13+'Dir AB - Car &amp; LGV'!B13)</f>
        <v>*</v>
      </c>
      <c r="C13" s="16" t="str">
        <f>IF(OR('Dir AB - Car &amp; LGV'!C13="*",'Dir AB - OGV1'!C13="*",'Dir AB - OGV2'!C13="*"),"*",'Dir AB - OGV2'!C13+'Dir AB - OGV1'!C13+'Dir AB - Car &amp; LGV'!C13)</f>
        <v>*</v>
      </c>
      <c r="D13" s="16" t="str">
        <f>IF(OR('Dir AB - Car &amp; LGV'!D13="*",'Dir AB - OGV1'!D13="*",'Dir AB - OGV2'!D13="*"),"*",'Dir AB - OGV2'!D13+'Dir AB - OGV1'!D13+'Dir AB - Car &amp; LGV'!D13)</f>
        <v>*</v>
      </c>
      <c r="E13" s="16" t="str">
        <f>IF(OR('Dir AB - Car &amp; LGV'!E13="*",'Dir AB - OGV1'!E13="*",'Dir AB - OGV2'!E13="*"),"*",'Dir AB - OGV2'!E13+'Dir AB - OGV1'!E13+'Dir AB - Car &amp; LGV'!E13)</f>
        <v>*</v>
      </c>
      <c r="F13" s="16">
        <f>IF(OR('Dir AB - Car &amp; LGV'!F13="*",'Dir AB - OGV1'!F13="*",'Dir AB - OGV2'!F13="*"),"*",'Dir AB - OGV2'!F13+'Dir AB - OGV1'!F13+'Dir AB - Car &amp; LGV'!F13)</f>
        <v>1</v>
      </c>
      <c r="G13" s="16">
        <f>IF(OR('Dir AB - Car &amp; LGV'!G13="*",'Dir AB - OGV1'!G13="*",'Dir AB - OGV2'!G13="*"),"*",'Dir AB - OGV2'!G13+'Dir AB - OGV1'!G13+'Dir AB - Car &amp; LGV'!G13)</f>
        <v>8</v>
      </c>
      <c r="H13" s="16">
        <f>IF(OR('Dir AB - Car &amp; LGV'!H13="*",'Dir AB - OGV1'!H13="*",'Dir AB - OGV2'!H13="*"),"*",'Dir AB - OGV2'!H13+'Dir AB - OGV1'!H13+'Dir AB - Car &amp; LGV'!H13)</f>
        <v>12</v>
      </c>
      <c r="I13" s="16">
        <f>IF(OR('Dir AB - Car &amp; LGV'!I13="*",'Dir AB - OGV1'!I13="*",'Dir AB - OGV2'!I13="*"),"*",'Dir AB - OGV2'!I13+'Dir AB - OGV1'!I13+'Dir AB - Car &amp; LGV'!I13)</f>
        <v>1</v>
      </c>
      <c r="J13" s="16">
        <f>IF(OR('Dir AB - Car &amp; LGV'!J13="*",'Dir AB - OGV1'!J13="*",'Dir AB - OGV2'!J13="*"),"*",'Dir AB - OGV2'!J13+'Dir AB - OGV1'!J13+'Dir AB - Car &amp; LGV'!J13)</f>
        <v>1</v>
      </c>
      <c r="K13" s="16">
        <f>IF(OR('Dir AB - Car &amp; LGV'!K13="*",'Dir AB - OGV1'!K13="*",'Dir AB - OGV2'!K13="*"),"*",'Dir AB - OGV2'!K13+'Dir AB - OGV1'!K13+'Dir AB - Car &amp; LGV'!K13)</f>
        <v>1</v>
      </c>
      <c r="L13" s="16">
        <f>IF(OR('Dir AB - Car &amp; LGV'!L13="*",'Dir AB - OGV1'!L13="*",'Dir AB - OGV2'!L13="*"),"*",'Dir AB - OGV2'!L13+'Dir AB - OGV1'!L13+'Dir AB - Car &amp; LGV'!L13)</f>
        <v>2</v>
      </c>
      <c r="M13" s="16">
        <f>IF(OR('Dir AB - Car &amp; LGV'!M13="*",'Dir AB - OGV1'!M13="*",'Dir AB - OGV2'!M13="*"),"*",'Dir AB - OGV2'!M13+'Dir AB - OGV1'!M13+'Dir AB - Car &amp; LGV'!M13)</f>
        <v>2</v>
      </c>
      <c r="N13" s="16">
        <f>IF(OR('Dir AB - Car &amp; LGV'!N13="*",'Dir AB - OGV1'!N13="*",'Dir AB - OGV2'!N13="*"),"*",'Dir AB - OGV2'!N13+'Dir AB - OGV1'!N13+'Dir AB - Car &amp; LGV'!N13)</f>
        <v>17</v>
      </c>
      <c r="O13" s="16">
        <f>IF(OR('Dir AB - Car &amp; LGV'!O13="*",'Dir AB - OGV1'!O13="*",'Dir AB - OGV2'!O13="*"),"*",'Dir AB - OGV2'!O13+'Dir AB - OGV1'!O13+'Dir AB - Car &amp; LGV'!O13)</f>
        <v>6</v>
      </c>
      <c r="P13" s="16">
        <f>IF(OR('Dir AB - Car &amp; LGV'!P13="*",'Dir AB - OGV1'!P13="*",'Dir AB - OGV2'!P13="*"),"*",'Dir AB - OGV2'!P13+'Dir AB - OGV1'!P13+'Dir AB - Car &amp; LGV'!P13)</f>
        <v>1</v>
      </c>
      <c r="Q13" s="16">
        <f>IF(OR('Dir AB - Car &amp; LGV'!Q13="*",'Dir AB - OGV1'!Q13="*",'Dir AB - OGV2'!Q13="*"),"*",'Dir AB - OGV2'!Q13+'Dir AB - OGV1'!Q13+'Dir AB - Car &amp; LGV'!Q13)</f>
        <v>0</v>
      </c>
      <c r="R13" s="16">
        <f>IF(OR('Dir AB - Car &amp; LGV'!R13="*",'Dir AB - OGV1'!R13="*",'Dir AB - OGV2'!R13="*"),"*",'Dir AB - OGV2'!R13+'Dir AB - OGV1'!R13+'Dir AB - Car &amp; LGV'!R13)</f>
        <v>0</v>
      </c>
      <c r="S13" s="16" t="str">
        <f>IF(OR('Dir AB - Car &amp; LGV'!S13="*",'Dir AB - OGV1'!S13="*",'Dir AB - OGV2'!S13="*"),"*",'Dir AB - OGV2'!S13+'Dir AB - OGV1'!S13+'Dir AB - Car &amp; LGV'!S13)</f>
        <v>*</v>
      </c>
      <c r="T13" s="16" t="str">
        <f>IF(OR('Dir AB - Car &amp; LGV'!T13="*",'Dir AB - OGV1'!T13="*",'Dir AB - OGV2'!T13="*"),"*",'Dir AB - OGV2'!T13+'Dir AB - OGV1'!T13+'Dir AB - Car &amp; LGV'!T13)</f>
        <v>*</v>
      </c>
      <c r="U13" s="16" t="str">
        <f>IF(OR('Dir AB - Car &amp; LGV'!U13="*",'Dir AB - OGV1'!U13="*",'Dir AB - OGV2'!U13="*"),"*",'Dir AB - OGV2'!U13+'Dir AB - OGV1'!U13+'Dir AB - Car &amp; LGV'!U13)</f>
        <v>*</v>
      </c>
      <c r="V13" s="16" t="str">
        <f>IF(OR('Dir AB - Car &amp; LGV'!V13="*",'Dir AB - OGV1'!V13="*",'Dir AB - OGV2'!V13="*"),"*",'Dir AB - OGV2'!V13+'Dir AB - OGV1'!V13+'Dir AB - Car &amp; LGV'!V13)</f>
        <v>*</v>
      </c>
      <c r="W13" s="160">
        <f>IF(OR('Dir AB - Car &amp; LGV'!W13="*",'Dir AB - OGV1'!W13="*",'Dir AB - OGV2'!W13="*"),"*",'Dir AB - OGV2'!W13+'Dir AB - OGV1'!W13+'Dir AB - Car &amp; LGV'!W13)</f>
        <v>0.8</v>
      </c>
      <c r="X13" s="154">
        <f>IF(OR('Dir AB - Car &amp; LGV'!X13="*",'Dir AB - OGV1'!X13="*",'Dir AB - OGV2'!X13="*"),"*",'Dir AB - OGV2'!X13+'Dir AB - OGV1'!X13+'Dir AB - Car &amp; LGV'!X13)</f>
        <v>1</v>
      </c>
      <c r="Y13" s="155">
        <f>IF(OR('Dir AB - Car &amp; LGV'!Y13="*",'Dir AB - OGV1'!Y13="*",'Dir AB - OGV2'!Y13="*"),"*",'Dir AB - OGV2'!Y13+'Dir AB - OGV1'!Y13+'Dir AB - Car &amp; LGV'!Y13)</f>
        <v>4</v>
      </c>
    </row>
    <row r="14" spans="1:25" x14ac:dyDescent="0.2">
      <c r="A14" s="282">
        <v>0.20833333333333401</v>
      </c>
      <c r="B14" s="274" t="str">
        <f>IF(OR('Dir AB - Car &amp; LGV'!B14="*",'Dir AB - OGV1'!B14="*",'Dir AB - OGV2'!B14="*"),"*",'Dir AB - OGV2'!B14+'Dir AB - OGV1'!B14+'Dir AB - Car &amp; LGV'!B14)</f>
        <v>*</v>
      </c>
      <c r="C14" s="16" t="str">
        <f>IF(OR('Dir AB - Car &amp; LGV'!C14="*",'Dir AB - OGV1'!C14="*",'Dir AB - OGV2'!C14="*"),"*",'Dir AB - OGV2'!C14+'Dir AB - OGV1'!C14+'Dir AB - Car &amp; LGV'!C14)</f>
        <v>*</v>
      </c>
      <c r="D14" s="16" t="str">
        <f>IF(OR('Dir AB - Car &amp; LGV'!D14="*",'Dir AB - OGV1'!D14="*",'Dir AB - OGV2'!D14="*"),"*",'Dir AB - OGV2'!D14+'Dir AB - OGV1'!D14+'Dir AB - Car &amp; LGV'!D14)</f>
        <v>*</v>
      </c>
      <c r="E14" s="16" t="str">
        <f>IF(OR('Dir AB - Car &amp; LGV'!E14="*",'Dir AB - OGV1'!E14="*",'Dir AB - OGV2'!E14="*"),"*",'Dir AB - OGV2'!E14+'Dir AB - OGV1'!E14+'Dir AB - Car &amp; LGV'!E14)</f>
        <v>*</v>
      </c>
      <c r="F14" s="16">
        <f>IF(OR('Dir AB - Car &amp; LGV'!F14="*",'Dir AB - OGV1'!F14="*",'Dir AB - OGV2'!F14="*"),"*",'Dir AB - OGV2'!F14+'Dir AB - OGV1'!F14+'Dir AB - Car &amp; LGV'!F14)</f>
        <v>0</v>
      </c>
      <c r="G14" s="16">
        <f>IF(OR('Dir AB - Car &amp; LGV'!G14="*",'Dir AB - OGV1'!G14="*",'Dir AB - OGV2'!G14="*"),"*",'Dir AB - OGV2'!G14+'Dir AB - OGV1'!G14+'Dir AB - Car &amp; LGV'!G14)</f>
        <v>1</v>
      </c>
      <c r="H14" s="16">
        <f>IF(OR('Dir AB - Car &amp; LGV'!H14="*",'Dir AB - OGV1'!H14="*",'Dir AB - OGV2'!H14="*"),"*",'Dir AB - OGV2'!H14+'Dir AB - OGV1'!H14+'Dir AB - Car &amp; LGV'!H14)</f>
        <v>9</v>
      </c>
      <c r="I14" s="16">
        <f>IF(OR('Dir AB - Car &amp; LGV'!I14="*",'Dir AB - OGV1'!I14="*",'Dir AB - OGV2'!I14="*"),"*",'Dir AB - OGV2'!I14+'Dir AB - OGV1'!I14+'Dir AB - Car &amp; LGV'!I14)</f>
        <v>0</v>
      </c>
      <c r="J14" s="16">
        <f>IF(OR('Dir AB - Car &amp; LGV'!J14="*",'Dir AB - OGV1'!J14="*",'Dir AB - OGV2'!J14="*"),"*",'Dir AB - OGV2'!J14+'Dir AB - OGV1'!J14+'Dir AB - Car &amp; LGV'!J14)</f>
        <v>0</v>
      </c>
      <c r="K14" s="16">
        <f>IF(OR('Dir AB - Car &amp; LGV'!K14="*",'Dir AB - OGV1'!K14="*",'Dir AB - OGV2'!K14="*"),"*",'Dir AB - OGV2'!K14+'Dir AB - OGV1'!K14+'Dir AB - Car &amp; LGV'!K14)</f>
        <v>0</v>
      </c>
      <c r="L14" s="16">
        <f>IF(OR('Dir AB - Car &amp; LGV'!L14="*",'Dir AB - OGV1'!L14="*",'Dir AB - OGV2'!L14="*"),"*",'Dir AB - OGV2'!L14+'Dir AB - OGV1'!L14+'Dir AB - Car &amp; LGV'!L14)</f>
        <v>1</v>
      </c>
      <c r="M14" s="16">
        <f>IF(OR('Dir AB - Car &amp; LGV'!M14="*",'Dir AB - OGV1'!M14="*",'Dir AB - OGV2'!M14="*"),"*",'Dir AB - OGV2'!M14+'Dir AB - OGV1'!M14+'Dir AB - Car &amp; LGV'!M14)</f>
        <v>0</v>
      </c>
      <c r="N14" s="16">
        <f>IF(OR('Dir AB - Car &amp; LGV'!N14="*",'Dir AB - OGV1'!N14="*",'Dir AB - OGV2'!N14="*"),"*",'Dir AB - OGV2'!N14+'Dir AB - OGV1'!N14+'Dir AB - Car &amp; LGV'!N14)</f>
        <v>2</v>
      </c>
      <c r="O14" s="16">
        <f>IF(OR('Dir AB - Car &amp; LGV'!O14="*",'Dir AB - OGV1'!O14="*",'Dir AB - OGV2'!O14="*"),"*",'Dir AB - OGV2'!O14+'Dir AB - OGV1'!O14+'Dir AB - Car &amp; LGV'!O14)</f>
        <v>9</v>
      </c>
      <c r="P14" s="16">
        <f>IF(OR('Dir AB - Car &amp; LGV'!P14="*",'Dir AB - OGV1'!P14="*",'Dir AB - OGV2'!P14="*"),"*",'Dir AB - OGV2'!P14+'Dir AB - OGV1'!P14+'Dir AB - Car &amp; LGV'!P14)</f>
        <v>1</v>
      </c>
      <c r="Q14" s="16">
        <f>IF(OR('Dir AB - Car &amp; LGV'!Q14="*",'Dir AB - OGV1'!Q14="*",'Dir AB - OGV2'!Q14="*"),"*",'Dir AB - OGV2'!Q14+'Dir AB - OGV1'!Q14+'Dir AB - Car &amp; LGV'!Q14)</f>
        <v>0</v>
      </c>
      <c r="R14" s="16">
        <f>IF(OR('Dir AB - Car &amp; LGV'!R14="*",'Dir AB - OGV1'!R14="*",'Dir AB - OGV2'!R14="*"),"*",'Dir AB - OGV2'!R14+'Dir AB - OGV1'!R14+'Dir AB - Car &amp; LGV'!R14)</f>
        <v>0</v>
      </c>
      <c r="S14" s="16" t="str">
        <f>IF(OR('Dir AB - Car &amp; LGV'!S14="*",'Dir AB - OGV1'!S14="*",'Dir AB - OGV2'!S14="*"),"*",'Dir AB - OGV2'!S14+'Dir AB - OGV1'!S14+'Dir AB - Car &amp; LGV'!S14)</f>
        <v>*</v>
      </c>
      <c r="T14" s="16" t="str">
        <f>IF(OR('Dir AB - Car &amp; LGV'!T14="*",'Dir AB - OGV1'!T14="*",'Dir AB - OGV2'!T14="*"),"*",'Dir AB - OGV2'!T14+'Dir AB - OGV1'!T14+'Dir AB - Car &amp; LGV'!T14)</f>
        <v>*</v>
      </c>
      <c r="U14" s="16" t="str">
        <f>IF(OR('Dir AB - Car &amp; LGV'!U14="*",'Dir AB - OGV1'!U14="*",'Dir AB - OGV2'!U14="*"),"*",'Dir AB - OGV2'!U14+'Dir AB - OGV1'!U14+'Dir AB - Car &amp; LGV'!U14)</f>
        <v>*</v>
      </c>
      <c r="V14" s="16" t="str">
        <f>IF(OR('Dir AB - Car &amp; LGV'!V14="*",'Dir AB - OGV1'!V14="*",'Dir AB - OGV2'!V14="*"),"*",'Dir AB - OGV2'!V14+'Dir AB - OGV1'!V14+'Dir AB - Car &amp; LGV'!V14)</f>
        <v>*</v>
      </c>
      <c r="W14" s="160">
        <f>IF(OR('Dir AB - Car &amp; LGV'!W14="*",'Dir AB - OGV1'!W14="*",'Dir AB - OGV2'!W14="*"),"*",'Dir AB - OGV2'!W14+'Dir AB - OGV1'!W14+'Dir AB - Car &amp; LGV'!W14)</f>
        <v>0.2</v>
      </c>
      <c r="X14" s="154">
        <f>IF(OR('Dir AB - Car &amp; LGV'!X14="*",'Dir AB - OGV1'!X14="*",'Dir AB - OGV2'!X14="*"),"*",'Dir AB - OGV2'!X14+'Dir AB - OGV1'!X14+'Dir AB - Car &amp; LGV'!X14)</f>
        <v>0.22222222222222221</v>
      </c>
      <c r="Y14" s="155">
        <f>IF(OR('Dir AB - Car &amp; LGV'!Y14="*",'Dir AB - OGV1'!Y14="*",'Dir AB - OGV2'!Y14="*"),"*",'Dir AB - OGV2'!Y14+'Dir AB - OGV1'!Y14+'Dir AB - Car &amp; LGV'!Y14)</f>
        <v>1.7692307692307692</v>
      </c>
    </row>
    <row r="15" spans="1:25" x14ac:dyDescent="0.2">
      <c r="A15" s="282">
        <v>0.25</v>
      </c>
      <c r="B15" s="274" t="str">
        <f>IF(OR('Dir AB - Car &amp; LGV'!B15="*",'Dir AB - OGV1'!B15="*",'Dir AB - OGV2'!B15="*"),"*",'Dir AB - OGV2'!B15+'Dir AB - OGV1'!B15+'Dir AB - Car &amp; LGV'!B15)</f>
        <v>*</v>
      </c>
      <c r="C15" s="16" t="str">
        <f>IF(OR('Dir AB - Car &amp; LGV'!C15="*",'Dir AB - OGV1'!C15="*",'Dir AB - OGV2'!C15="*"),"*",'Dir AB - OGV2'!C15+'Dir AB - OGV1'!C15+'Dir AB - Car &amp; LGV'!C15)</f>
        <v>*</v>
      </c>
      <c r="D15" s="16" t="str">
        <f>IF(OR('Dir AB - Car &amp; LGV'!D15="*",'Dir AB - OGV1'!D15="*",'Dir AB - OGV2'!D15="*"),"*",'Dir AB - OGV2'!D15+'Dir AB - OGV1'!D15+'Dir AB - Car &amp; LGV'!D15)</f>
        <v>*</v>
      </c>
      <c r="E15" s="16" t="str">
        <f>IF(OR('Dir AB - Car &amp; LGV'!E15="*",'Dir AB - OGV1'!E15="*",'Dir AB - OGV2'!E15="*"),"*",'Dir AB - OGV2'!E15+'Dir AB - OGV1'!E15+'Dir AB - Car &amp; LGV'!E15)</f>
        <v>*</v>
      </c>
      <c r="F15" s="16">
        <f>IF(OR('Dir AB - Car &amp; LGV'!F15="*",'Dir AB - OGV1'!F15="*",'Dir AB - OGV2'!F15="*"),"*",'Dir AB - OGV2'!F15+'Dir AB - OGV1'!F15+'Dir AB - Car &amp; LGV'!F15)</f>
        <v>0</v>
      </c>
      <c r="G15" s="16">
        <f>IF(OR('Dir AB - Car &amp; LGV'!G15="*",'Dir AB - OGV1'!G15="*",'Dir AB - OGV2'!G15="*"),"*",'Dir AB - OGV2'!G15+'Dir AB - OGV1'!G15+'Dir AB - Car &amp; LGV'!G15)</f>
        <v>1</v>
      </c>
      <c r="H15" s="16">
        <f>IF(OR('Dir AB - Car &amp; LGV'!H15="*",'Dir AB - OGV1'!H15="*",'Dir AB - OGV2'!H15="*"),"*",'Dir AB - OGV2'!H15+'Dir AB - OGV1'!H15+'Dir AB - Car &amp; LGV'!H15)</f>
        <v>4</v>
      </c>
      <c r="I15" s="16">
        <f>IF(OR('Dir AB - Car &amp; LGV'!I15="*",'Dir AB - OGV1'!I15="*",'Dir AB - OGV2'!I15="*"),"*",'Dir AB - OGV2'!I15+'Dir AB - OGV1'!I15+'Dir AB - Car &amp; LGV'!I15)</f>
        <v>1</v>
      </c>
      <c r="J15" s="16">
        <f>IF(OR('Dir AB - Car &amp; LGV'!J15="*",'Dir AB - OGV1'!J15="*",'Dir AB - OGV2'!J15="*"),"*",'Dir AB - OGV2'!J15+'Dir AB - OGV1'!J15+'Dir AB - Car &amp; LGV'!J15)</f>
        <v>1</v>
      </c>
      <c r="K15" s="16">
        <f>IF(OR('Dir AB - Car &amp; LGV'!K15="*",'Dir AB - OGV1'!K15="*",'Dir AB - OGV2'!K15="*"),"*",'Dir AB - OGV2'!K15+'Dir AB - OGV1'!K15+'Dir AB - Car &amp; LGV'!K15)</f>
        <v>0</v>
      </c>
      <c r="L15" s="16">
        <f>IF(OR('Dir AB - Car &amp; LGV'!L15="*",'Dir AB - OGV1'!L15="*",'Dir AB - OGV2'!L15="*"),"*",'Dir AB - OGV2'!L15+'Dir AB - OGV1'!L15+'Dir AB - Car &amp; LGV'!L15)</f>
        <v>0</v>
      </c>
      <c r="M15" s="16">
        <f>IF(OR('Dir AB - Car &amp; LGV'!M15="*",'Dir AB - OGV1'!M15="*",'Dir AB - OGV2'!M15="*"),"*",'Dir AB - OGV2'!M15+'Dir AB - OGV1'!M15+'Dir AB - Car &amp; LGV'!M15)</f>
        <v>1</v>
      </c>
      <c r="N15" s="16">
        <f>IF(OR('Dir AB - Car &amp; LGV'!N15="*",'Dir AB - OGV1'!N15="*",'Dir AB - OGV2'!N15="*"),"*",'Dir AB - OGV2'!N15+'Dir AB - OGV1'!N15+'Dir AB - Car &amp; LGV'!N15)</f>
        <v>1</v>
      </c>
      <c r="O15" s="16">
        <f>IF(OR('Dir AB - Car &amp; LGV'!O15="*",'Dir AB - OGV1'!O15="*",'Dir AB - OGV2'!O15="*"),"*",'Dir AB - OGV2'!O15+'Dir AB - OGV1'!O15+'Dir AB - Car &amp; LGV'!O15)</f>
        <v>4</v>
      </c>
      <c r="P15" s="16">
        <f>IF(OR('Dir AB - Car &amp; LGV'!P15="*",'Dir AB - OGV1'!P15="*",'Dir AB - OGV2'!P15="*"),"*",'Dir AB - OGV2'!P15+'Dir AB - OGV1'!P15+'Dir AB - Car &amp; LGV'!P15)</f>
        <v>1</v>
      </c>
      <c r="Q15" s="16">
        <f>IF(OR('Dir AB - Car &amp; LGV'!Q15="*",'Dir AB - OGV1'!Q15="*",'Dir AB - OGV2'!Q15="*"),"*",'Dir AB - OGV2'!Q15+'Dir AB - OGV1'!Q15+'Dir AB - Car &amp; LGV'!Q15)</f>
        <v>1</v>
      </c>
      <c r="R15" s="16">
        <f>IF(OR('Dir AB - Car &amp; LGV'!R15="*",'Dir AB - OGV1'!R15="*",'Dir AB - OGV2'!R15="*"),"*",'Dir AB - OGV2'!R15+'Dir AB - OGV1'!R15+'Dir AB - Car &amp; LGV'!R15)</f>
        <v>0</v>
      </c>
      <c r="S15" s="16" t="str">
        <f>IF(OR('Dir AB - Car &amp; LGV'!S15="*",'Dir AB - OGV1'!S15="*",'Dir AB - OGV2'!S15="*"),"*",'Dir AB - OGV2'!S15+'Dir AB - OGV1'!S15+'Dir AB - Car &amp; LGV'!S15)</f>
        <v>*</v>
      </c>
      <c r="T15" s="16" t="str">
        <f>IF(OR('Dir AB - Car &amp; LGV'!T15="*",'Dir AB - OGV1'!T15="*",'Dir AB - OGV2'!T15="*"),"*",'Dir AB - OGV2'!T15+'Dir AB - OGV1'!T15+'Dir AB - Car &amp; LGV'!T15)</f>
        <v>*</v>
      </c>
      <c r="U15" s="16" t="str">
        <f>IF(OR('Dir AB - Car &amp; LGV'!U15="*",'Dir AB - OGV1'!U15="*",'Dir AB - OGV2'!U15="*"),"*",'Dir AB - OGV2'!U15+'Dir AB - OGV1'!U15+'Dir AB - Car &amp; LGV'!U15)</f>
        <v>*</v>
      </c>
      <c r="V15" s="16" t="str">
        <f>IF(OR('Dir AB - Car &amp; LGV'!V15="*",'Dir AB - OGV1'!V15="*",'Dir AB - OGV2'!V15="*"),"*",'Dir AB - OGV2'!V15+'Dir AB - OGV1'!V15+'Dir AB - Car &amp; LGV'!V15)</f>
        <v>*</v>
      </c>
      <c r="W15" s="160">
        <f>IF(OR('Dir AB - Car &amp; LGV'!W15="*",'Dir AB - OGV1'!W15="*",'Dir AB - OGV2'!W15="*"),"*",'Dir AB - OGV2'!W15+'Dir AB - OGV1'!W15+'Dir AB - Car &amp; LGV'!W15)</f>
        <v>0.4</v>
      </c>
      <c r="X15" s="154">
        <f>IF(OR('Dir AB - Car &amp; LGV'!X15="*",'Dir AB - OGV1'!X15="*",'Dir AB - OGV2'!X15="*"),"*",'Dir AB - OGV2'!X15+'Dir AB - OGV1'!X15+'Dir AB - Car &amp; LGV'!X15)</f>
        <v>0.55555555555555558</v>
      </c>
      <c r="Y15" s="155">
        <f>IF(OR('Dir AB - Car &amp; LGV'!Y15="*",'Dir AB - OGV1'!Y15="*",'Dir AB - OGV2'!Y15="*"),"*",'Dir AB - OGV2'!Y15+'Dir AB - OGV1'!Y15+'Dir AB - Car &amp; LGV'!Y15)</f>
        <v>1.1538461538461537</v>
      </c>
    </row>
    <row r="16" spans="1:25" ht="13.5" thickBot="1" x14ac:dyDescent="0.25">
      <c r="A16" s="294">
        <v>0.29166666666666702</v>
      </c>
      <c r="B16" s="287" t="str">
        <f>IF(OR('Dir AB - Car &amp; LGV'!B16="*",'Dir AB - OGV1'!B16="*",'Dir AB - OGV2'!B16="*"),"*",'Dir AB - OGV2'!B16+'Dir AB - OGV1'!B16+'Dir AB - Car &amp; LGV'!B16)</f>
        <v>*</v>
      </c>
      <c r="C16" s="192" t="str">
        <f>IF(OR('Dir AB - Car &amp; LGV'!C16="*",'Dir AB - OGV1'!C16="*",'Dir AB - OGV2'!C16="*"),"*",'Dir AB - OGV2'!C16+'Dir AB - OGV1'!C16+'Dir AB - Car &amp; LGV'!C16)</f>
        <v>*</v>
      </c>
      <c r="D16" s="192" t="str">
        <f>IF(OR('Dir AB - Car &amp; LGV'!D16="*",'Dir AB - OGV1'!D16="*",'Dir AB - OGV2'!D16="*"),"*",'Dir AB - OGV2'!D16+'Dir AB - OGV1'!D16+'Dir AB - Car &amp; LGV'!D16)</f>
        <v>*</v>
      </c>
      <c r="E16" s="192" t="str">
        <f>IF(OR('Dir AB - Car &amp; LGV'!E16="*",'Dir AB - OGV1'!E16="*",'Dir AB - OGV2'!E16="*"),"*",'Dir AB - OGV2'!E16+'Dir AB - OGV1'!E16+'Dir AB - Car &amp; LGV'!E16)</f>
        <v>*</v>
      </c>
      <c r="F16" s="192">
        <f>IF(OR('Dir AB - Car &amp; LGV'!F16="*",'Dir AB - OGV1'!F16="*",'Dir AB - OGV2'!F16="*"),"*",'Dir AB - OGV2'!F16+'Dir AB - OGV1'!F16+'Dir AB - Car &amp; LGV'!F16)</f>
        <v>3</v>
      </c>
      <c r="G16" s="192">
        <f>IF(OR('Dir AB - Car &amp; LGV'!G16="*",'Dir AB - OGV1'!G16="*",'Dir AB - OGV2'!G16="*"),"*",'Dir AB - OGV2'!G16+'Dir AB - OGV1'!G16+'Dir AB - Car &amp; LGV'!G16)</f>
        <v>1</v>
      </c>
      <c r="H16" s="192">
        <f>IF(OR('Dir AB - Car &amp; LGV'!H16="*",'Dir AB - OGV1'!H16="*",'Dir AB - OGV2'!H16="*"),"*",'Dir AB - OGV2'!H16+'Dir AB - OGV1'!H16+'Dir AB - Car &amp; LGV'!H16)</f>
        <v>2</v>
      </c>
      <c r="I16" s="192">
        <f>IF(OR('Dir AB - Car &amp; LGV'!I16="*",'Dir AB - OGV1'!I16="*",'Dir AB - OGV2'!I16="*"),"*",'Dir AB - OGV2'!I16+'Dir AB - OGV1'!I16+'Dir AB - Car &amp; LGV'!I16)</f>
        <v>2</v>
      </c>
      <c r="J16" s="192">
        <f>IF(OR('Dir AB - Car &amp; LGV'!J16="*",'Dir AB - OGV1'!J16="*",'Dir AB - OGV2'!J16="*"),"*",'Dir AB - OGV2'!J16+'Dir AB - OGV1'!J16+'Dir AB - Car &amp; LGV'!J16)</f>
        <v>4</v>
      </c>
      <c r="K16" s="192">
        <f>IF(OR('Dir AB - Car &amp; LGV'!K16="*",'Dir AB - OGV1'!K16="*",'Dir AB - OGV2'!K16="*"),"*",'Dir AB - OGV2'!K16+'Dir AB - OGV1'!K16+'Dir AB - Car &amp; LGV'!K16)</f>
        <v>3</v>
      </c>
      <c r="L16" s="192">
        <f>IF(OR('Dir AB - Car &amp; LGV'!L16="*",'Dir AB - OGV1'!L16="*",'Dir AB - OGV2'!L16="*"),"*",'Dir AB - OGV2'!L16+'Dir AB - OGV1'!L16+'Dir AB - Car &amp; LGV'!L16)</f>
        <v>2</v>
      </c>
      <c r="M16" s="192">
        <f>IF(OR('Dir AB - Car &amp; LGV'!M16="*",'Dir AB - OGV1'!M16="*",'Dir AB - OGV2'!M16="*"),"*",'Dir AB - OGV2'!M16+'Dir AB - OGV1'!M16+'Dir AB - Car &amp; LGV'!M16)</f>
        <v>3</v>
      </c>
      <c r="N16" s="192">
        <f>IF(OR('Dir AB - Car &amp; LGV'!N16="*",'Dir AB - OGV1'!N16="*",'Dir AB - OGV2'!N16="*"),"*",'Dir AB - OGV2'!N16+'Dir AB - OGV1'!N16+'Dir AB - Car &amp; LGV'!N16)</f>
        <v>1</v>
      </c>
      <c r="O16" s="192">
        <f>IF(OR('Dir AB - Car &amp; LGV'!O16="*",'Dir AB - OGV1'!O16="*",'Dir AB - OGV2'!O16="*"),"*",'Dir AB - OGV2'!O16+'Dir AB - OGV1'!O16+'Dir AB - Car &amp; LGV'!O16)</f>
        <v>1</v>
      </c>
      <c r="P16" s="192">
        <f>IF(OR('Dir AB - Car &amp; LGV'!P16="*",'Dir AB - OGV1'!P16="*",'Dir AB - OGV2'!P16="*"),"*",'Dir AB - OGV2'!P16+'Dir AB - OGV1'!P16+'Dir AB - Car &amp; LGV'!P16)</f>
        <v>1</v>
      </c>
      <c r="Q16" s="192">
        <f>IF(OR('Dir AB - Car &amp; LGV'!Q16="*",'Dir AB - OGV1'!Q16="*",'Dir AB - OGV2'!Q16="*"),"*",'Dir AB - OGV2'!Q16+'Dir AB - OGV1'!Q16+'Dir AB - Car &amp; LGV'!Q16)</f>
        <v>0</v>
      </c>
      <c r="R16" s="192">
        <f>IF(OR('Dir AB - Car &amp; LGV'!R16="*",'Dir AB - OGV1'!R16="*",'Dir AB - OGV2'!R16="*"),"*",'Dir AB - OGV2'!R16+'Dir AB - OGV1'!R16+'Dir AB - Car &amp; LGV'!R16)</f>
        <v>2</v>
      </c>
      <c r="S16" s="192" t="str">
        <f>IF(OR('Dir AB - Car &amp; LGV'!S16="*",'Dir AB - OGV1'!S16="*",'Dir AB - OGV2'!S16="*"),"*",'Dir AB - OGV2'!S16+'Dir AB - OGV1'!S16+'Dir AB - Car &amp; LGV'!S16)</f>
        <v>*</v>
      </c>
      <c r="T16" s="192" t="str">
        <f>IF(OR('Dir AB - Car &amp; LGV'!T16="*",'Dir AB - OGV1'!T16="*",'Dir AB - OGV2'!T16="*"),"*",'Dir AB - OGV2'!T16+'Dir AB - OGV1'!T16+'Dir AB - Car &amp; LGV'!T16)</f>
        <v>*</v>
      </c>
      <c r="U16" s="192" t="str">
        <f>IF(OR('Dir AB - Car &amp; LGV'!U16="*",'Dir AB - OGV1'!U16="*",'Dir AB - OGV2'!U16="*"),"*",'Dir AB - OGV2'!U16+'Dir AB - OGV1'!U16+'Dir AB - Car &amp; LGV'!U16)</f>
        <v>*</v>
      </c>
      <c r="V16" s="192" t="str">
        <f>IF(OR('Dir AB - Car &amp; LGV'!V16="*",'Dir AB - OGV1'!V16="*",'Dir AB - OGV2'!V16="*"),"*",'Dir AB - OGV2'!V16+'Dir AB - OGV1'!V16+'Dir AB - Car &amp; LGV'!V16)</f>
        <v>*</v>
      </c>
      <c r="W16" s="193">
        <f>IF(OR('Dir AB - Car &amp; LGV'!W16="*",'Dir AB - OGV1'!W16="*",'Dir AB - OGV2'!W16="*"),"*",'Dir AB - OGV2'!W16+'Dir AB - OGV1'!W16+'Dir AB - Car &amp; LGV'!W16)</f>
        <v>2.2000000000000002</v>
      </c>
      <c r="X16" s="194">
        <f>IF(OR('Dir AB - Car &amp; LGV'!X16="*",'Dir AB - OGV1'!X16="*",'Dir AB - OGV2'!X16="*"),"*",'Dir AB - OGV2'!X16+'Dir AB - OGV1'!X16+'Dir AB - Car &amp; LGV'!X16)</f>
        <v>2.2222222222222223</v>
      </c>
      <c r="Y16" s="195">
        <f>IF(OR('Dir AB - Car &amp; LGV'!Y16="*",'Dir AB - OGV1'!Y16="*",'Dir AB - OGV2'!Y16="*"),"*",'Dir AB - OGV2'!Y16+'Dir AB - OGV1'!Y16+'Dir AB - Car &amp; LGV'!Y16)</f>
        <v>1.9230769230769231</v>
      </c>
    </row>
    <row r="17" spans="1:25" x14ac:dyDescent="0.2">
      <c r="A17" s="295">
        <v>0.33333333333333398</v>
      </c>
      <c r="B17" s="288" t="str">
        <f>IF(OR('Dir AB - Car &amp; LGV'!B17="*",'Dir AB - OGV1'!B17="*",'Dir AB - OGV2'!B17="*"),"*",'Dir AB - OGV2'!B17+'Dir AB - OGV1'!B17+'Dir AB - Car &amp; LGV'!B17)</f>
        <v>*</v>
      </c>
      <c r="C17" s="198" t="str">
        <f>IF(OR('Dir AB - Car &amp; LGV'!C17="*",'Dir AB - OGV1'!C17="*",'Dir AB - OGV2'!C17="*"),"*",'Dir AB - OGV2'!C17+'Dir AB - OGV1'!C17+'Dir AB - Car &amp; LGV'!C17)</f>
        <v>*</v>
      </c>
      <c r="D17" s="198" t="str">
        <f>IF(OR('Dir AB - Car &amp; LGV'!D17="*",'Dir AB - OGV1'!D17="*",'Dir AB - OGV2'!D17="*"),"*",'Dir AB - OGV2'!D17+'Dir AB - OGV1'!D17+'Dir AB - Car &amp; LGV'!D17)</f>
        <v>*</v>
      </c>
      <c r="E17" s="198" t="str">
        <f>IF(OR('Dir AB - Car &amp; LGV'!E17="*",'Dir AB - OGV1'!E17="*",'Dir AB - OGV2'!E17="*"),"*",'Dir AB - OGV2'!E17+'Dir AB - OGV1'!E17+'Dir AB - Car &amp; LGV'!E17)</f>
        <v>*</v>
      </c>
      <c r="F17" s="198">
        <f>IF(OR('Dir AB - Car &amp; LGV'!F17="*",'Dir AB - OGV1'!F17="*",'Dir AB - OGV2'!F17="*"),"*",'Dir AB - OGV2'!F17+'Dir AB - OGV1'!F17+'Dir AB - Car &amp; LGV'!F17)</f>
        <v>9</v>
      </c>
      <c r="G17" s="198">
        <f>IF(OR('Dir AB - Car &amp; LGV'!G17="*",'Dir AB - OGV1'!G17="*",'Dir AB - OGV2'!G17="*"),"*",'Dir AB - OGV2'!G17+'Dir AB - OGV1'!G17+'Dir AB - Car &amp; LGV'!G17)</f>
        <v>3</v>
      </c>
      <c r="H17" s="198">
        <f>IF(OR('Dir AB - Car &amp; LGV'!H17="*",'Dir AB - OGV1'!H17="*",'Dir AB - OGV2'!H17="*"),"*",'Dir AB - OGV2'!H17+'Dir AB - OGV1'!H17+'Dir AB - Car &amp; LGV'!H17)</f>
        <v>3</v>
      </c>
      <c r="I17" s="198">
        <f>IF(OR('Dir AB - Car &amp; LGV'!I17="*",'Dir AB - OGV1'!I17="*",'Dir AB - OGV2'!I17="*"),"*",'Dir AB - OGV2'!I17+'Dir AB - OGV1'!I17+'Dir AB - Car &amp; LGV'!I17)</f>
        <v>11</v>
      </c>
      <c r="J17" s="198">
        <f>IF(OR('Dir AB - Car &amp; LGV'!J17="*",'Dir AB - OGV1'!J17="*",'Dir AB - OGV2'!J17="*"),"*",'Dir AB - OGV2'!J17+'Dir AB - OGV1'!J17+'Dir AB - Car &amp; LGV'!J17)</f>
        <v>10</v>
      </c>
      <c r="K17" s="198">
        <f>IF(OR('Dir AB - Car &amp; LGV'!K17="*",'Dir AB - OGV1'!K17="*",'Dir AB - OGV2'!K17="*"),"*",'Dir AB - OGV2'!K17+'Dir AB - OGV1'!K17+'Dir AB - Car &amp; LGV'!K17)</f>
        <v>11</v>
      </c>
      <c r="L17" s="198">
        <f>IF(OR('Dir AB - Car &amp; LGV'!L17="*",'Dir AB - OGV1'!L17="*",'Dir AB - OGV2'!L17="*"),"*",'Dir AB - OGV2'!L17+'Dir AB - OGV1'!L17+'Dir AB - Car &amp; LGV'!L17)</f>
        <v>8</v>
      </c>
      <c r="M17" s="198">
        <f>IF(OR('Dir AB - Car &amp; LGV'!M17="*",'Dir AB - OGV1'!M17="*",'Dir AB - OGV2'!M17="*"),"*",'Dir AB - OGV2'!M17+'Dir AB - OGV1'!M17+'Dir AB - Car &amp; LGV'!M17)</f>
        <v>11</v>
      </c>
      <c r="N17" s="198">
        <f>IF(OR('Dir AB - Car &amp; LGV'!N17="*",'Dir AB - OGV1'!N17="*",'Dir AB - OGV2'!N17="*"),"*",'Dir AB - OGV2'!N17+'Dir AB - OGV1'!N17+'Dir AB - Car &amp; LGV'!N17)</f>
        <v>2</v>
      </c>
      <c r="O17" s="198">
        <f>IF(OR('Dir AB - Car &amp; LGV'!O17="*",'Dir AB - OGV1'!O17="*",'Dir AB - OGV2'!O17="*"),"*",'Dir AB - OGV2'!O17+'Dir AB - OGV1'!O17+'Dir AB - Car &amp; LGV'!O17)</f>
        <v>3</v>
      </c>
      <c r="P17" s="198">
        <f>IF(OR('Dir AB - Car &amp; LGV'!P17="*",'Dir AB - OGV1'!P17="*",'Dir AB - OGV2'!P17="*"),"*",'Dir AB - OGV2'!P17+'Dir AB - OGV1'!P17+'Dir AB - Car &amp; LGV'!P17)</f>
        <v>5</v>
      </c>
      <c r="Q17" s="198">
        <f>IF(OR('Dir AB - Car &amp; LGV'!Q17="*",'Dir AB - OGV1'!Q17="*",'Dir AB - OGV2'!Q17="*"),"*",'Dir AB - OGV2'!Q17+'Dir AB - OGV1'!Q17+'Dir AB - Car &amp; LGV'!Q17)</f>
        <v>10</v>
      </c>
      <c r="R17" s="198">
        <f>IF(OR('Dir AB - Car &amp; LGV'!R17="*",'Dir AB - OGV1'!R17="*",'Dir AB - OGV2'!R17="*"),"*",'Dir AB - OGV2'!R17+'Dir AB - OGV1'!R17+'Dir AB - Car &amp; LGV'!R17)</f>
        <v>10</v>
      </c>
      <c r="S17" s="198" t="str">
        <f>IF(OR('Dir AB - Car &amp; LGV'!S17="*",'Dir AB - OGV1'!S17="*",'Dir AB - OGV2'!S17="*"),"*",'Dir AB - OGV2'!S17+'Dir AB - OGV1'!S17+'Dir AB - Car &amp; LGV'!S17)</f>
        <v>*</v>
      </c>
      <c r="T17" s="198" t="str">
        <f>IF(OR('Dir AB - Car &amp; LGV'!T17="*",'Dir AB - OGV1'!T17="*",'Dir AB - OGV2'!T17="*"),"*",'Dir AB - OGV2'!T17+'Dir AB - OGV1'!T17+'Dir AB - Car &amp; LGV'!T17)</f>
        <v>*</v>
      </c>
      <c r="U17" s="198" t="str">
        <f>IF(OR('Dir AB - Car &amp; LGV'!U17="*",'Dir AB - OGV1'!U17="*",'Dir AB - OGV2'!U17="*"),"*",'Dir AB - OGV2'!U17+'Dir AB - OGV1'!U17+'Dir AB - Car &amp; LGV'!U17)</f>
        <v>*</v>
      </c>
      <c r="V17" s="198" t="str">
        <f>IF(OR('Dir AB - Car &amp; LGV'!V17="*",'Dir AB - OGV1'!V17="*",'Dir AB - OGV2'!V17="*"),"*",'Dir AB - OGV2'!V17+'Dir AB - OGV1'!V17+'Dir AB - Car &amp; LGV'!V17)</f>
        <v>*</v>
      </c>
      <c r="W17" s="217">
        <f>IF(OR('Dir AB - Car &amp; LGV'!W17="*",'Dir AB - OGV1'!W17="*",'Dir AB - OGV2'!W17="*"),"*",'Dir AB - OGV2'!W17+'Dir AB - OGV1'!W17+'Dir AB - Car &amp; LGV'!W17)</f>
        <v>9.7999999999999989</v>
      </c>
      <c r="X17" s="221">
        <f>IF(OR('Dir AB - Car &amp; LGV'!X17="*",'Dir AB - OGV1'!X17="*",'Dir AB - OGV2'!X17="*"),"*",'Dir AB - OGV2'!X17+'Dir AB - OGV1'!X17+'Dir AB - Car &amp; LGV'!X17)</f>
        <v>9.4444444444444446</v>
      </c>
      <c r="Y17" s="215">
        <f>IF(OR('Dir AB - Car &amp; LGV'!Y17="*",'Dir AB - OGV1'!Y17="*",'Dir AB - OGV2'!Y17="*"),"*",'Dir AB - OGV2'!Y17+'Dir AB - OGV1'!Y17+'Dir AB - Car &amp; LGV'!Y17)</f>
        <v>7.384615384615385</v>
      </c>
    </row>
    <row r="18" spans="1:25" x14ac:dyDescent="0.2">
      <c r="A18" s="282">
        <v>0.375</v>
      </c>
      <c r="B18" s="274" t="str">
        <f>IF(OR('Dir AB - Car &amp; LGV'!B18="*",'Dir AB - OGV1'!B18="*",'Dir AB - OGV2'!B18="*"),"*",'Dir AB - OGV2'!B18+'Dir AB - OGV1'!B18+'Dir AB - Car &amp; LGV'!B18)</f>
        <v>*</v>
      </c>
      <c r="C18" s="16" t="str">
        <f>IF(OR('Dir AB - Car &amp; LGV'!C18="*",'Dir AB - OGV1'!C18="*",'Dir AB - OGV2'!C18="*"),"*",'Dir AB - OGV2'!C18+'Dir AB - OGV1'!C18+'Dir AB - Car &amp; LGV'!C18)</f>
        <v>*</v>
      </c>
      <c r="D18" s="16" t="str">
        <f>IF(OR('Dir AB - Car &amp; LGV'!D18="*",'Dir AB - OGV1'!D18="*",'Dir AB - OGV2'!D18="*"),"*",'Dir AB - OGV2'!D18+'Dir AB - OGV1'!D18+'Dir AB - Car &amp; LGV'!D18)</f>
        <v>*</v>
      </c>
      <c r="E18" s="16" t="str">
        <f>IF(OR('Dir AB - Car &amp; LGV'!E18="*",'Dir AB - OGV1'!E18="*",'Dir AB - OGV2'!E18="*"),"*",'Dir AB - OGV2'!E18+'Dir AB - OGV1'!E18+'Dir AB - Car &amp; LGV'!E18)</f>
        <v>*</v>
      </c>
      <c r="F18" s="16">
        <f>IF(OR('Dir AB - Car &amp; LGV'!F18="*",'Dir AB - OGV1'!F18="*",'Dir AB - OGV2'!F18="*"),"*",'Dir AB - OGV2'!F18+'Dir AB - OGV1'!F18+'Dir AB - Car &amp; LGV'!F18)</f>
        <v>21</v>
      </c>
      <c r="G18" s="16">
        <f>IF(OR('Dir AB - Car &amp; LGV'!G18="*",'Dir AB - OGV1'!G18="*",'Dir AB - OGV2'!G18="*"),"*",'Dir AB - OGV2'!G18+'Dir AB - OGV1'!G18+'Dir AB - Car &amp; LGV'!G18)</f>
        <v>3</v>
      </c>
      <c r="H18" s="16">
        <f>IF(OR('Dir AB - Car &amp; LGV'!H18="*",'Dir AB - OGV1'!H18="*",'Dir AB - OGV2'!H18="*"),"*",'Dir AB - OGV2'!H18+'Dir AB - OGV1'!H18+'Dir AB - Car &amp; LGV'!H18)</f>
        <v>2</v>
      </c>
      <c r="I18" s="16">
        <f>IF(OR('Dir AB - Car &amp; LGV'!I18="*",'Dir AB - OGV1'!I18="*",'Dir AB - OGV2'!I18="*"),"*",'Dir AB - OGV2'!I18+'Dir AB - OGV1'!I18+'Dir AB - Car &amp; LGV'!I18)</f>
        <v>12</v>
      </c>
      <c r="J18" s="16">
        <f>IF(OR('Dir AB - Car &amp; LGV'!J18="*",'Dir AB - OGV1'!J18="*",'Dir AB - OGV2'!J18="*"),"*",'Dir AB - OGV2'!J18+'Dir AB - OGV1'!J18+'Dir AB - Car &amp; LGV'!J18)</f>
        <v>20</v>
      </c>
      <c r="K18" s="16">
        <f>IF(OR('Dir AB - Car &amp; LGV'!K18="*",'Dir AB - OGV1'!K18="*",'Dir AB - OGV2'!K18="*"),"*",'Dir AB - OGV2'!K18+'Dir AB - OGV1'!K18+'Dir AB - Car &amp; LGV'!K18)</f>
        <v>20</v>
      </c>
      <c r="L18" s="16">
        <f>IF(OR('Dir AB - Car &amp; LGV'!L18="*",'Dir AB - OGV1'!L18="*",'Dir AB - OGV2'!L18="*"),"*",'Dir AB - OGV2'!L18+'Dir AB - OGV1'!L18+'Dir AB - Car &amp; LGV'!L18)</f>
        <v>19</v>
      </c>
      <c r="M18" s="16">
        <f>IF(OR('Dir AB - Car &amp; LGV'!M18="*",'Dir AB - OGV1'!M18="*",'Dir AB - OGV2'!M18="*"),"*",'Dir AB - OGV2'!M18+'Dir AB - OGV1'!M18+'Dir AB - Car &amp; LGV'!M18)</f>
        <v>18</v>
      </c>
      <c r="N18" s="16">
        <f>IF(OR('Dir AB - Car &amp; LGV'!N18="*",'Dir AB - OGV1'!N18="*",'Dir AB - OGV2'!N18="*"),"*",'Dir AB - OGV2'!N18+'Dir AB - OGV1'!N18+'Dir AB - Car &amp; LGV'!N18)</f>
        <v>11</v>
      </c>
      <c r="O18" s="16">
        <f>IF(OR('Dir AB - Car &amp; LGV'!O18="*",'Dir AB - OGV1'!O18="*",'Dir AB - OGV2'!O18="*"),"*",'Dir AB - OGV2'!O18+'Dir AB - OGV1'!O18+'Dir AB - Car &amp; LGV'!O18)</f>
        <v>1</v>
      </c>
      <c r="P18" s="16">
        <f>IF(OR('Dir AB - Car &amp; LGV'!P18="*",'Dir AB - OGV1'!P18="*",'Dir AB - OGV2'!P18="*"),"*",'Dir AB - OGV2'!P18+'Dir AB - OGV1'!P18+'Dir AB - Car &amp; LGV'!P18)</f>
        <v>15</v>
      </c>
      <c r="Q18" s="16">
        <f>IF(OR('Dir AB - Car &amp; LGV'!Q18="*",'Dir AB - OGV1'!Q18="*",'Dir AB - OGV2'!Q18="*"),"*",'Dir AB - OGV2'!Q18+'Dir AB - OGV1'!Q18+'Dir AB - Car &amp; LGV'!Q18)</f>
        <v>20</v>
      </c>
      <c r="R18" s="16">
        <f>IF(OR('Dir AB - Car &amp; LGV'!R18="*",'Dir AB - OGV1'!R18="*",'Dir AB - OGV2'!R18="*"),"*",'Dir AB - OGV2'!R18+'Dir AB - OGV1'!R18+'Dir AB - Car &amp; LGV'!R18)</f>
        <v>27</v>
      </c>
      <c r="S18" s="16" t="str">
        <f>IF(OR('Dir AB - Car &amp; LGV'!S18="*",'Dir AB - OGV1'!S18="*",'Dir AB - OGV2'!S18="*"),"*",'Dir AB - OGV2'!S18+'Dir AB - OGV1'!S18+'Dir AB - Car &amp; LGV'!S18)</f>
        <v>*</v>
      </c>
      <c r="T18" s="16" t="str">
        <f>IF(OR('Dir AB - Car &amp; LGV'!T18="*",'Dir AB - OGV1'!T18="*",'Dir AB - OGV2'!T18="*"),"*",'Dir AB - OGV2'!T18+'Dir AB - OGV1'!T18+'Dir AB - Car &amp; LGV'!T18)</f>
        <v>*</v>
      </c>
      <c r="U18" s="16" t="str">
        <f>IF(OR('Dir AB - Car &amp; LGV'!U18="*",'Dir AB - OGV1'!U18="*",'Dir AB - OGV2'!U18="*"),"*",'Dir AB - OGV2'!U18+'Dir AB - OGV1'!U18+'Dir AB - Car &amp; LGV'!U18)</f>
        <v>*</v>
      </c>
      <c r="V18" s="16" t="str">
        <f>IF(OR('Dir AB - Car &amp; LGV'!V18="*",'Dir AB - OGV1'!V18="*",'Dir AB - OGV2'!V18="*"),"*",'Dir AB - OGV2'!V18+'Dir AB - OGV1'!V18+'Dir AB - Car &amp; LGV'!V18)</f>
        <v>*</v>
      </c>
      <c r="W18" s="218">
        <f>IF(OR('Dir AB - Car &amp; LGV'!W18="*",'Dir AB - OGV1'!W18="*",'Dir AB - OGV2'!W18="*"),"*",'Dir AB - OGV2'!W18+'Dir AB - OGV1'!W18+'Dir AB - Car &amp; LGV'!W18)</f>
        <v>21.2</v>
      </c>
      <c r="X18" s="222">
        <f>IF(OR('Dir AB - Car &amp; LGV'!X18="*",'Dir AB - OGV1'!X18="*",'Dir AB - OGV2'!X18="*"),"*",'Dir AB - OGV2'!X18+'Dir AB - OGV1'!X18+'Dir AB - Car &amp; LGV'!X18)</f>
        <v>19.111111111111111</v>
      </c>
      <c r="Y18" s="155">
        <f>IF(OR('Dir AB - Car &amp; LGV'!Y18="*",'Dir AB - OGV1'!Y18="*",'Dir AB - OGV2'!Y18="*"),"*",'Dir AB - OGV2'!Y18+'Dir AB - OGV1'!Y18+'Dir AB - Car &amp; LGV'!Y18)</f>
        <v>14.538461538461538</v>
      </c>
    </row>
    <row r="19" spans="1:25" ht="13.5" thickBot="1" x14ac:dyDescent="0.25">
      <c r="A19" s="294">
        <v>0.41666666666666702</v>
      </c>
      <c r="B19" s="287" t="str">
        <f>IF(OR('Dir AB - Car &amp; LGV'!B19="*",'Dir AB - OGV1'!B19="*",'Dir AB - OGV2'!B19="*"),"*",'Dir AB - OGV2'!B19+'Dir AB - OGV1'!B19+'Dir AB - Car &amp; LGV'!B19)</f>
        <v>*</v>
      </c>
      <c r="C19" s="192" t="str">
        <f>IF(OR('Dir AB - Car &amp; LGV'!C19="*",'Dir AB - OGV1'!C19="*",'Dir AB - OGV2'!C19="*"),"*",'Dir AB - OGV2'!C19+'Dir AB - OGV1'!C19+'Dir AB - Car &amp; LGV'!C19)</f>
        <v>*</v>
      </c>
      <c r="D19" s="192" t="str">
        <f>IF(OR('Dir AB - Car &amp; LGV'!D19="*",'Dir AB - OGV1'!D19="*",'Dir AB - OGV2'!D19="*"),"*",'Dir AB - OGV2'!D19+'Dir AB - OGV1'!D19+'Dir AB - Car &amp; LGV'!D19)</f>
        <v>*</v>
      </c>
      <c r="E19" s="192" t="str">
        <f>IF(OR('Dir AB - Car &amp; LGV'!E19="*",'Dir AB - OGV1'!E19="*",'Dir AB - OGV2'!E19="*"),"*",'Dir AB - OGV2'!E19+'Dir AB - OGV1'!E19+'Dir AB - Car &amp; LGV'!E19)</f>
        <v>*</v>
      </c>
      <c r="F19" s="192">
        <f>IF(OR('Dir AB - Car &amp; LGV'!F19="*",'Dir AB - OGV1'!F19="*",'Dir AB - OGV2'!F19="*"),"*",'Dir AB - OGV2'!F19+'Dir AB - OGV1'!F19+'Dir AB - Car &amp; LGV'!F19)</f>
        <v>15</v>
      </c>
      <c r="G19" s="192">
        <f>IF(OR('Dir AB - Car &amp; LGV'!G19="*",'Dir AB - OGV1'!G19="*",'Dir AB - OGV2'!G19="*"),"*",'Dir AB - OGV2'!G19+'Dir AB - OGV1'!G19+'Dir AB - Car &amp; LGV'!G19)</f>
        <v>9</v>
      </c>
      <c r="H19" s="192">
        <f>IF(OR('Dir AB - Car &amp; LGV'!H19="*",'Dir AB - OGV1'!H19="*",'Dir AB - OGV2'!H19="*"),"*",'Dir AB - OGV2'!H19+'Dir AB - OGV1'!H19+'Dir AB - Car &amp; LGV'!H19)</f>
        <v>8</v>
      </c>
      <c r="I19" s="192">
        <f>IF(OR('Dir AB - Car &amp; LGV'!I19="*",'Dir AB - OGV1'!I19="*",'Dir AB - OGV2'!I19="*"),"*",'Dir AB - OGV2'!I19+'Dir AB - OGV1'!I19+'Dir AB - Car &amp; LGV'!I19)</f>
        <v>14</v>
      </c>
      <c r="J19" s="192">
        <f>IF(OR('Dir AB - Car &amp; LGV'!J19="*",'Dir AB - OGV1'!J19="*",'Dir AB - OGV2'!J19="*"),"*",'Dir AB - OGV2'!J19+'Dir AB - OGV1'!J19+'Dir AB - Car &amp; LGV'!J19)</f>
        <v>12</v>
      </c>
      <c r="K19" s="192">
        <f>IF(OR('Dir AB - Car &amp; LGV'!K19="*",'Dir AB - OGV1'!K19="*",'Dir AB - OGV2'!K19="*"),"*",'Dir AB - OGV2'!K19+'Dir AB - OGV1'!K19+'Dir AB - Car &amp; LGV'!K19)</f>
        <v>13</v>
      </c>
      <c r="L19" s="192">
        <f>IF(OR('Dir AB - Car &amp; LGV'!L19="*",'Dir AB - OGV1'!L19="*",'Dir AB - OGV2'!L19="*"),"*",'Dir AB - OGV2'!L19+'Dir AB - OGV1'!L19+'Dir AB - Car &amp; LGV'!L19)</f>
        <v>12</v>
      </c>
      <c r="M19" s="192">
        <f>IF(OR('Dir AB - Car &amp; LGV'!M19="*",'Dir AB - OGV1'!M19="*",'Dir AB - OGV2'!M19="*"),"*",'Dir AB - OGV2'!M19+'Dir AB - OGV1'!M19+'Dir AB - Car &amp; LGV'!M19)</f>
        <v>12</v>
      </c>
      <c r="N19" s="192">
        <f>IF(OR('Dir AB - Car &amp; LGV'!N19="*",'Dir AB - OGV1'!N19="*",'Dir AB - OGV2'!N19="*"),"*",'Dir AB - OGV2'!N19+'Dir AB - OGV1'!N19+'Dir AB - Car &amp; LGV'!N19)</f>
        <v>8</v>
      </c>
      <c r="O19" s="192">
        <f>IF(OR('Dir AB - Car &amp; LGV'!O19="*",'Dir AB - OGV1'!O19="*",'Dir AB - OGV2'!O19="*"),"*",'Dir AB - OGV2'!O19+'Dir AB - OGV1'!O19+'Dir AB - Car &amp; LGV'!O19)</f>
        <v>6</v>
      </c>
      <c r="P19" s="192">
        <f>IF(OR('Dir AB - Car &amp; LGV'!P19="*",'Dir AB - OGV1'!P19="*",'Dir AB - OGV2'!P19="*"),"*",'Dir AB - OGV2'!P19+'Dir AB - OGV1'!P19+'Dir AB - Car &amp; LGV'!P19)</f>
        <v>15</v>
      </c>
      <c r="Q19" s="192">
        <f>IF(OR('Dir AB - Car &amp; LGV'!Q19="*",'Dir AB - OGV1'!Q19="*",'Dir AB - OGV2'!Q19="*"),"*",'Dir AB - OGV2'!Q19+'Dir AB - OGV1'!Q19+'Dir AB - Car &amp; LGV'!Q19)</f>
        <v>15</v>
      </c>
      <c r="R19" s="192">
        <f>IF(OR('Dir AB - Car &amp; LGV'!R19="*",'Dir AB - OGV1'!R19="*",'Dir AB - OGV2'!R19="*"),"*",'Dir AB - OGV2'!R19+'Dir AB - OGV1'!R19+'Dir AB - Car &amp; LGV'!R19)</f>
        <v>9</v>
      </c>
      <c r="S19" s="192" t="str">
        <f>IF(OR('Dir AB - Car &amp; LGV'!S19="*",'Dir AB - OGV1'!S19="*",'Dir AB - OGV2'!S19="*"),"*",'Dir AB - OGV2'!S19+'Dir AB - OGV1'!S19+'Dir AB - Car &amp; LGV'!S19)</f>
        <v>*</v>
      </c>
      <c r="T19" s="192" t="str">
        <f>IF(OR('Dir AB - Car &amp; LGV'!T19="*",'Dir AB - OGV1'!T19="*",'Dir AB - OGV2'!T19="*"),"*",'Dir AB - OGV2'!T19+'Dir AB - OGV1'!T19+'Dir AB - Car &amp; LGV'!T19)</f>
        <v>*</v>
      </c>
      <c r="U19" s="192" t="str">
        <f>IF(OR('Dir AB - Car &amp; LGV'!U19="*",'Dir AB - OGV1'!U19="*",'Dir AB - OGV2'!U19="*"),"*",'Dir AB - OGV2'!U19+'Dir AB - OGV1'!U19+'Dir AB - Car &amp; LGV'!U19)</f>
        <v>*</v>
      </c>
      <c r="V19" s="192" t="str">
        <f>IF(OR('Dir AB - Car &amp; LGV'!V19="*",'Dir AB - OGV1'!V19="*",'Dir AB - OGV2'!V19="*"),"*",'Dir AB - OGV2'!V19+'Dir AB - OGV1'!V19+'Dir AB - Car &amp; LGV'!V19)</f>
        <v>*</v>
      </c>
      <c r="W19" s="219">
        <f>IF(OR('Dir AB - Car &amp; LGV'!W19="*",'Dir AB - OGV1'!W19="*",'Dir AB - OGV2'!W19="*"),"*",'Dir AB - OGV2'!W19+'Dir AB - OGV1'!W19+'Dir AB - Car &amp; LGV'!W19)</f>
        <v>12.200000000000001</v>
      </c>
      <c r="X19" s="223">
        <f>IF(OR('Dir AB - Car &amp; LGV'!X19="*",'Dir AB - OGV1'!X19="*",'Dir AB - OGV2'!X19="*"),"*",'Dir AB - OGV2'!X19+'Dir AB - OGV1'!X19+'Dir AB - Car &amp; LGV'!X19)</f>
        <v>13</v>
      </c>
      <c r="Y19" s="195">
        <f>IF(OR('Dir AB - Car &amp; LGV'!Y19="*",'Dir AB - OGV1'!Y19="*",'Dir AB - OGV2'!Y19="*"),"*",'Dir AB - OGV2'!Y19+'Dir AB - OGV1'!Y19+'Dir AB - Car &amp; LGV'!Y19)</f>
        <v>11.384615384615385</v>
      </c>
    </row>
    <row r="20" spans="1:25" x14ac:dyDescent="0.2">
      <c r="A20" s="295">
        <v>0.45833333333333398</v>
      </c>
      <c r="B20" s="288" t="str">
        <f>IF(OR('Dir AB - Car &amp; LGV'!B20="*",'Dir AB - OGV1'!B20="*",'Dir AB - OGV2'!B20="*"),"*",'Dir AB - OGV2'!B20+'Dir AB - OGV1'!B20+'Dir AB - Car &amp; LGV'!B20)</f>
        <v>*</v>
      </c>
      <c r="C20" s="198" t="str">
        <f>IF(OR('Dir AB - Car &amp; LGV'!C20="*",'Dir AB - OGV1'!C20="*",'Dir AB - OGV2'!C20="*"),"*",'Dir AB - OGV2'!C20+'Dir AB - OGV1'!C20+'Dir AB - Car &amp; LGV'!C20)</f>
        <v>*</v>
      </c>
      <c r="D20" s="198" t="str">
        <f>IF(OR('Dir AB - Car &amp; LGV'!D20="*",'Dir AB - OGV1'!D20="*",'Dir AB - OGV2'!D20="*"),"*",'Dir AB - OGV2'!D20+'Dir AB - OGV1'!D20+'Dir AB - Car &amp; LGV'!D20)</f>
        <v>*</v>
      </c>
      <c r="E20" s="198" t="str">
        <f>IF(OR('Dir AB - Car &amp; LGV'!E20="*",'Dir AB - OGV1'!E20="*",'Dir AB - OGV2'!E20="*"),"*",'Dir AB - OGV2'!E20+'Dir AB - OGV1'!E20+'Dir AB - Car &amp; LGV'!E20)</f>
        <v>*</v>
      </c>
      <c r="F20" s="198">
        <f>IF(OR('Dir AB - Car &amp; LGV'!F20="*",'Dir AB - OGV1'!F20="*",'Dir AB - OGV2'!F20="*"),"*",'Dir AB - OGV2'!F20+'Dir AB - OGV1'!F20+'Dir AB - Car &amp; LGV'!F20)</f>
        <v>12</v>
      </c>
      <c r="G20" s="198">
        <f>IF(OR('Dir AB - Car &amp; LGV'!G20="*",'Dir AB - OGV1'!G20="*",'Dir AB - OGV2'!G20="*"),"*",'Dir AB - OGV2'!G20+'Dir AB - OGV1'!G20+'Dir AB - Car &amp; LGV'!G20)</f>
        <v>24</v>
      </c>
      <c r="H20" s="198">
        <f>IF(OR('Dir AB - Car &amp; LGV'!H20="*",'Dir AB - OGV1'!H20="*",'Dir AB - OGV2'!H20="*"),"*",'Dir AB - OGV2'!H20+'Dir AB - OGV1'!H20+'Dir AB - Car &amp; LGV'!H20)</f>
        <v>14</v>
      </c>
      <c r="I20" s="198">
        <f>IF(OR('Dir AB - Car &amp; LGV'!I20="*",'Dir AB - OGV1'!I20="*",'Dir AB - OGV2'!I20="*"),"*",'Dir AB - OGV2'!I20+'Dir AB - OGV1'!I20+'Dir AB - Car &amp; LGV'!I20)</f>
        <v>17</v>
      </c>
      <c r="J20" s="198">
        <f>IF(OR('Dir AB - Car &amp; LGV'!J20="*",'Dir AB - OGV1'!J20="*",'Dir AB - OGV2'!J20="*"),"*",'Dir AB - OGV2'!J20+'Dir AB - OGV1'!J20+'Dir AB - Car &amp; LGV'!J20)</f>
        <v>6</v>
      </c>
      <c r="K20" s="198">
        <f>IF(OR('Dir AB - Car &amp; LGV'!K20="*",'Dir AB - OGV1'!K20="*",'Dir AB - OGV2'!K20="*"),"*",'Dir AB - OGV2'!K20+'Dir AB - OGV1'!K20+'Dir AB - Car &amp; LGV'!K20)</f>
        <v>11</v>
      </c>
      <c r="L20" s="198">
        <f>IF(OR('Dir AB - Car &amp; LGV'!L20="*",'Dir AB - OGV1'!L20="*",'Dir AB - OGV2'!L20="*"),"*",'Dir AB - OGV2'!L20+'Dir AB - OGV1'!L20+'Dir AB - Car &amp; LGV'!L20)</f>
        <v>14</v>
      </c>
      <c r="M20" s="198">
        <f>IF(OR('Dir AB - Car &amp; LGV'!M20="*",'Dir AB - OGV1'!M20="*",'Dir AB - OGV2'!M20="*"),"*",'Dir AB - OGV2'!M20+'Dir AB - OGV1'!M20+'Dir AB - Car &amp; LGV'!M20)</f>
        <v>18</v>
      </c>
      <c r="N20" s="198">
        <f>IF(OR('Dir AB - Car &amp; LGV'!N20="*",'Dir AB - OGV1'!N20="*",'Dir AB - OGV2'!N20="*"),"*",'Dir AB - OGV2'!N20+'Dir AB - OGV1'!N20+'Dir AB - Car &amp; LGV'!N20)</f>
        <v>14</v>
      </c>
      <c r="O20" s="198">
        <f>IF(OR('Dir AB - Car &amp; LGV'!O20="*",'Dir AB - OGV1'!O20="*",'Dir AB - OGV2'!O20="*"),"*",'Dir AB - OGV2'!O20+'Dir AB - OGV1'!O20+'Dir AB - Car &amp; LGV'!O20)</f>
        <v>10</v>
      </c>
      <c r="P20" s="198">
        <f>IF(OR('Dir AB - Car &amp; LGV'!P20="*",'Dir AB - OGV1'!P20="*",'Dir AB - OGV2'!P20="*"),"*",'Dir AB - OGV2'!P20+'Dir AB - OGV1'!P20+'Dir AB - Car &amp; LGV'!P20)</f>
        <v>12</v>
      </c>
      <c r="Q20" s="198">
        <f>IF(OR('Dir AB - Car &amp; LGV'!Q20="*",'Dir AB - OGV1'!Q20="*",'Dir AB - OGV2'!Q20="*"),"*",'Dir AB - OGV2'!Q20+'Dir AB - OGV1'!Q20+'Dir AB - Car &amp; LGV'!Q20)</f>
        <v>11</v>
      </c>
      <c r="R20" s="198">
        <f>IF(OR('Dir AB - Car &amp; LGV'!R20="*",'Dir AB - OGV1'!R20="*",'Dir AB - OGV2'!R20="*"),"*",'Dir AB - OGV2'!R20+'Dir AB - OGV1'!R20+'Dir AB - Car &amp; LGV'!R20)</f>
        <v>13</v>
      </c>
      <c r="S20" s="198" t="str">
        <f>IF(OR('Dir AB - Car &amp; LGV'!S20="*",'Dir AB - OGV1'!S20="*",'Dir AB - OGV2'!S20="*"),"*",'Dir AB - OGV2'!S20+'Dir AB - OGV1'!S20+'Dir AB - Car &amp; LGV'!S20)</f>
        <v>*</v>
      </c>
      <c r="T20" s="198" t="str">
        <f>IF(OR('Dir AB - Car &amp; LGV'!T20="*",'Dir AB - OGV1'!T20="*",'Dir AB - OGV2'!T20="*"),"*",'Dir AB - OGV2'!T20+'Dir AB - OGV1'!T20+'Dir AB - Car &amp; LGV'!T20)</f>
        <v>*</v>
      </c>
      <c r="U20" s="198" t="str">
        <f>IF(OR('Dir AB - Car &amp; LGV'!U20="*",'Dir AB - OGV1'!U20="*",'Dir AB - OGV2'!U20="*"),"*",'Dir AB - OGV2'!U20+'Dir AB - OGV1'!U20+'Dir AB - Car &amp; LGV'!U20)</f>
        <v>*</v>
      </c>
      <c r="V20" s="198" t="str">
        <f>IF(OR('Dir AB - Car &amp; LGV'!V20="*",'Dir AB - OGV1'!V20="*",'Dir AB - OGV2'!V20="*"),"*",'Dir AB - OGV2'!V20+'Dir AB - OGV1'!V20+'Dir AB - Car &amp; LGV'!V20)</f>
        <v>*</v>
      </c>
      <c r="W20" s="217">
        <f>IF(OR('Dir AB - Car &amp; LGV'!W20="*",'Dir AB - OGV1'!W20="*",'Dir AB - OGV2'!W20="*"),"*",'Dir AB - OGV2'!W20+'Dir AB - OGV1'!W20+'Dir AB - Car &amp; LGV'!W20)</f>
        <v>11</v>
      </c>
      <c r="X20" s="221">
        <f>IF(OR('Dir AB - Car &amp; LGV'!X20="*",'Dir AB - OGV1'!X20="*",'Dir AB - OGV2'!X20="*"),"*",'Dir AB - OGV2'!X20+'Dir AB - OGV1'!X20+'Dir AB - Car &amp; LGV'!X20)</f>
        <v>12.666666666666668</v>
      </c>
      <c r="Y20" s="215">
        <f>IF(OR('Dir AB - Car &amp; LGV'!Y20="*",'Dir AB - OGV1'!Y20="*",'Dir AB - OGV2'!Y20="*"),"*",'Dir AB - OGV2'!Y20+'Dir AB - OGV1'!Y20+'Dir AB - Car &amp; LGV'!Y20)</f>
        <v>13.538461538461538</v>
      </c>
    </row>
    <row r="21" spans="1:25" x14ac:dyDescent="0.2">
      <c r="A21" s="282">
        <v>0.5</v>
      </c>
      <c r="B21" s="274" t="str">
        <f>IF(OR('Dir AB - Car &amp; LGV'!B21="*",'Dir AB - OGV1'!B21="*",'Dir AB - OGV2'!B21="*"),"*",'Dir AB - OGV2'!B21+'Dir AB - OGV1'!B21+'Dir AB - Car &amp; LGV'!B21)</f>
        <v>*</v>
      </c>
      <c r="C21" s="16" t="str">
        <f>IF(OR('Dir AB - Car &amp; LGV'!C21="*",'Dir AB - OGV1'!C21="*",'Dir AB - OGV2'!C21="*"),"*",'Dir AB - OGV2'!C21+'Dir AB - OGV1'!C21+'Dir AB - Car &amp; LGV'!C21)</f>
        <v>*</v>
      </c>
      <c r="D21" s="16" t="str">
        <f>IF(OR('Dir AB - Car &amp; LGV'!D21="*",'Dir AB - OGV1'!D21="*",'Dir AB - OGV2'!D21="*"),"*",'Dir AB - OGV2'!D21+'Dir AB - OGV1'!D21+'Dir AB - Car &amp; LGV'!D21)</f>
        <v>*</v>
      </c>
      <c r="E21" s="16" t="str">
        <f>IF(OR('Dir AB - Car &amp; LGV'!E21="*",'Dir AB - OGV1'!E21="*",'Dir AB - OGV2'!E21="*"),"*",'Dir AB - OGV2'!E21+'Dir AB - OGV1'!E21+'Dir AB - Car &amp; LGV'!E21)</f>
        <v>*</v>
      </c>
      <c r="F21" s="16">
        <f>IF(OR('Dir AB - Car &amp; LGV'!F21="*",'Dir AB - OGV1'!F21="*",'Dir AB - OGV2'!F21="*"),"*",'Dir AB - OGV2'!F21+'Dir AB - OGV1'!F21+'Dir AB - Car &amp; LGV'!F21)</f>
        <v>15</v>
      </c>
      <c r="G21" s="16">
        <f>IF(OR('Dir AB - Car &amp; LGV'!G21="*",'Dir AB - OGV1'!G21="*",'Dir AB - OGV2'!G21="*"),"*",'Dir AB - OGV2'!G21+'Dir AB - OGV1'!G21+'Dir AB - Car &amp; LGV'!G21)</f>
        <v>12</v>
      </c>
      <c r="H21" s="16">
        <f>IF(OR('Dir AB - Car &amp; LGV'!H21="*",'Dir AB - OGV1'!H21="*",'Dir AB - OGV2'!H21="*"),"*",'Dir AB - OGV2'!H21+'Dir AB - OGV1'!H21+'Dir AB - Car &amp; LGV'!H21)</f>
        <v>12</v>
      </c>
      <c r="I21" s="16">
        <f>IF(OR('Dir AB - Car &amp; LGV'!I21="*",'Dir AB - OGV1'!I21="*",'Dir AB - OGV2'!I21="*"),"*",'Dir AB - OGV2'!I21+'Dir AB - OGV1'!I21+'Dir AB - Car &amp; LGV'!I21)</f>
        <v>12</v>
      </c>
      <c r="J21" s="16">
        <f>IF(OR('Dir AB - Car &amp; LGV'!J21="*",'Dir AB - OGV1'!J21="*",'Dir AB - OGV2'!J21="*"),"*",'Dir AB - OGV2'!J21+'Dir AB - OGV1'!J21+'Dir AB - Car &amp; LGV'!J21)</f>
        <v>12</v>
      </c>
      <c r="K21" s="16">
        <f>IF(OR('Dir AB - Car &amp; LGV'!K21="*",'Dir AB - OGV1'!K21="*",'Dir AB - OGV2'!K21="*"),"*",'Dir AB - OGV2'!K21+'Dir AB - OGV1'!K21+'Dir AB - Car &amp; LGV'!K21)</f>
        <v>5</v>
      </c>
      <c r="L21" s="16">
        <f>IF(OR('Dir AB - Car &amp; LGV'!L21="*",'Dir AB - OGV1'!L21="*",'Dir AB - OGV2'!L21="*"),"*",'Dir AB - OGV2'!L21+'Dir AB - OGV1'!L21+'Dir AB - Car &amp; LGV'!L21)</f>
        <v>5</v>
      </c>
      <c r="M21" s="16">
        <f>IF(OR('Dir AB - Car &amp; LGV'!M21="*",'Dir AB - OGV1'!M21="*",'Dir AB - OGV2'!M21="*"),"*",'Dir AB - OGV2'!M21+'Dir AB - OGV1'!M21+'Dir AB - Car &amp; LGV'!M21)</f>
        <v>11</v>
      </c>
      <c r="N21" s="16">
        <f>IF(OR('Dir AB - Car &amp; LGV'!N21="*",'Dir AB - OGV1'!N21="*",'Dir AB - OGV2'!N21="*"),"*",'Dir AB - OGV2'!N21+'Dir AB - OGV1'!N21+'Dir AB - Car &amp; LGV'!N21)</f>
        <v>19</v>
      </c>
      <c r="O21" s="16">
        <f>IF(OR('Dir AB - Car &amp; LGV'!O21="*",'Dir AB - OGV1'!O21="*",'Dir AB - OGV2'!O21="*"),"*",'Dir AB - OGV2'!O21+'Dir AB - OGV1'!O21+'Dir AB - Car &amp; LGV'!O21)</f>
        <v>8</v>
      </c>
      <c r="P21" s="16">
        <f>IF(OR('Dir AB - Car &amp; LGV'!P21="*",'Dir AB - OGV1'!P21="*",'Dir AB - OGV2'!P21="*"),"*",'Dir AB - OGV2'!P21+'Dir AB - OGV1'!P21+'Dir AB - Car &amp; LGV'!P21)</f>
        <v>9</v>
      </c>
      <c r="Q21" s="16">
        <f>IF(OR('Dir AB - Car &amp; LGV'!Q21="*",'Dir AB - OGV1'!Q21="*",'Dir AB - OGV2'!Q21="*"),"*",'Dir AB - OGV2'!Q21+'Dir AB - OGV1'!Q21+'Dir AB - Car &amp; LGV'!Q21)</f>
        <v>13</v>
      </c>
      <c r="R21" s="16">
        <f>IF(OR('Dir AB - Car &amp; LGV'!R21="*",'Dir AB - OGV1'!R21="*",'Dir AB - OGV2'!R21="*"),"*",'Dir AB - OGV2'!R21+'Dir AB - OGV1'!R21+'Dir AB - Car &amp; LGV'!R21)</f>
        <v>7</v>
      </c>
      <c r="S21" s="16" t="str">
        <f>IF(OR('Dir AB - Car &amp; LGV'!S21="*",'Dir AB - OGV1'!S21="*",'Dir AB - OGV2'!S21="*"),"*",'Dir AB - OGV2'!S21+'Dir AB - OGV1'!S21+'Dir AB - Car &amp; LGV'!S21)</f>
        <v>*</v>
      </c>
      <c r="T21" s="16" t="str">
        <f>IF(OR('Dir AB - Car &amp; LGV'!T21="*",'Dir AB - OGV1'!T21="*",'Dir AB - OGV2'!T21="*"),"*",'Dir AB - OGV2'!T21+'Dir AB - OGV1'!T21+'Dir AB - Car &amp; LGV'!T21)</f>
        <v>*</v>
      </c>
      <c r="U21" s="16" t="str">
        <f>IF(OR('Dir AB - Car &amp; LGV'!U21="*",'Dir AB - OGV1'!U21="*",'Dir AB - OGV2'!U21="*"),"*",'Dir AB - OGV2'!U21+'Dir AB - OGV1'!U21+'Dir AB - Car &amp; LGV'!U21)</f>
        <v>*</v>
      </c>
      <c r="V21" s="16" t="str">
        <f>IF(OR('Dir AB - Car &amp; LGV'!V21="*",'Dir AB - OGV1'!V21="*",'Dir AB - OGV2'!V21="*"),"*",'Dir AB - OGV2'!V21+'Dir AB - OGV1'!V21+'Dir AB - Car &amp; LGV'!V21)</f>
        <v>*</v>
      </c>
      <c r="W21" s="218">
        <f>IF(OR('Dir AB - Car &amp; LGV'!W21="*",'Dir AB - OGV1'!W21="*",'Dir AB - OGV2'!W21="*"),"*",'Dir AB - OGV2'!W21+'Dir AB - OGV1'!W21+'Dir AB - Car &amp; LGV'!W21)</f>
        <v>8.3999999999999986</v>
      </c>
      <c r="X21" s="222">
        <f>IF(OR('Dir AB - Car &amp; LGV'!X21="*",'Dir AB - OGV1'!X21="*",'Dir AB - OGV2'!X21="*"),"*",'Dir AB - OGV2'!X21+'Dir AB - OGV1'!X21+'Dir AB - Car &amp; LGV'!X21)</f>
        <v>9.8888888888888893</v>
      </c>
      <c r="Y21" s="155">
        <f>IF(OR('Dir AB - Car &amp; LGV'!Y21="*",'Dir AB - OGV1'!Y21="*",'Dir AB - OGV2'!Y21="*"),"*",'Dir AB - OGV2'!Y21+'Dir AB - OGV1'!Y21+'Dir AB - Car &amp; LGV'!Y21)</f>
        <v>10.76923076923077</v>
      </c>
    </row>
    <row r="22" spans="1:25" x14ac:dyDescent="0.2">
      <c r="A22" s="282">
        <v>0.54166666666666696</v>
      </c>
      <c r="B22" s="274" t="str">
        <f>IF(OR('Dir AB - Car &amp; LGV'!B22="*",'Dir AB - OGV1'!B22="*",'Dir AB - OGV2'!B22="*"),"*",'Dir AB - OGV2'!B22+'Dir AB - OGV1'!B22+'Dir AB - Car &amp; LGV'!B22)</f>
        <v>*</v>
      </c>
      <c r="C22" s="16" t="str">
        <f>IF(OR('Dir AB - Car &amp; LGV'!C22="*",'Dir AB - OGV1'!C22="*",'Dir AB - OGV2'!C22="*"),"*",'Dir AB - OGV2'!C22+'Dir AB - OGV1'!C22+'Dir AB - Car &amp; LGV'!C22)</f>
        <v>*</v>
      </c>
      <c r="D22" s="16" t="str">
        <f>IF(OR('Dir AB - Car &amp; LGV'!D22="*",'Dir AB - OGV1'!D22="*",'Dir AB - OGV2'!D22="*"),"*",'Dir AB - OGV2'!D22+'Dir AB - OGV1'!D22+'Dir AB - Car &amp; LGV'!D22)</f>
        <v>*</v>
      </c>
      <c r="E22" s="16">
        <f>IF(OR('Dir AB - Car &amp; LGV'!E22="*",'Dir AB - OGV1'!E22="*",'Dir AB - OGV2'!E22="*"),"*",'Dir AB - OGV2'!E22+'Dir AB - OGV1'!E22+'Dir AB - Car &amp; LGV'!E22)</f>
        <v>12</v>
      </c>
      <c r="F22" s="16">
        <f>IF(OR('Dir AB - Car &amp; LGV'!F22="*",'Dir AB - OGV1'!F22="*",'Dir AB - OGV2'!F22="*"),"*",'Dir AB - OGV2'!F22+'Dir AB - OGV1'!F22+'Dir AB - Car &amp; LGV'!F22)</f>
        <v>17</v>
      </c>
      <c r="G22" s="16">
        <f>IF(OR('Dir AB - Car &amp; LGV'!G22="*",'Dir AB - OGV1'!G22="*",'Dir AB - OGV2'!G22="*"),"*",'Dir AB - OGV2'!G22+'Dir AB - OGV1'!G22+'Dir AB - Car &amp; LGV'!G22)</f>
        <v>15</v>
      </c>
      <c r="H22" s="16">
        <f>IF(OR('Dir AB - Car &amp; LGV'!H22="*",'Dir AB - OGV1'!H22="*",'Dir AB - OGV2'!H22="*"),"*",'Dir AB - OGV2'!H22+'Dir AB - OGV1'!H22+'Dir AB - Car &amp; LGV'!H22)</f>
        <v>16</v>
      </c>
      <c r="I22" s="16">
        <f>IF(OR('Dir AB - Car &amp; LGV'!I22="*",'Dir AB - OGV1'!I22="*",'Dir AB - OGV2'!I22="*"),"*",'Dir AB - OGV2'!I22+'Dir AB - OGV1'!I22+'Dir AB - Car &amp; LGV'!I22)</f>
        <v>15</v>
      </c>
      <c r="J22" s="16">
        <f>IF(OR('Dir AB - Car &amp; LGV'!J22="*",'Dir AB - OGV1'!J22="*",'Dir AB - OGV2'!J22="*"),"*",'Dir AB - OGV2'!J22+'Dir AB - OGV1'!J22+'Dir AB - Car &amp; LGV'!J22)</f>
        <v>15</v>
      </c>
      <c r="K22" s="16">
        <f>IF(OR('Dir AB - Car &amp; LGV'!K22="*",'Dir AB - OGV1'!K22="*",'Dir AB - OGV2'!K22="*"),"*",'Dir AB - OGV2'!K22+'Dir AB - OGV1'!K22+'Dir AB - Car &amp; LGV'!K22)</f>
        <v>14</v>
      </c>
      <c r="L22" s="16">
        <f>IF(OR('Dir AB - Car &amp; LGV'!L22="*",'Dir AB - OGV1'!L22="*",'Dir AB - OGV2'!L22="*"),"*",'Dir AB - OGV2'!L22+'Dir AB - OGV1'!L22+'Dir AB - Car &amp; LGV'!L22)</f>
        <v>17</v>
      </c>
      <c r="M22" s="16">
        <f>IF(OR('Dir AB - Car &amp; LGV'!M22="*",'Dir AB - OGV1'!M22="*",'Dir AB - OGV2'!M22="*"),"*",'Dir AB - OGV2'!M22+'Dir AB - OGV1'!M22+'Dir AB - Car &amp; LGV'!M22)</f>
        <v>16</v>
      </c>
      <c r="N22" s="16">
        <f>IF(OR('Dir AB - Car &amp; LGV'!N22="*",'Dir AB - OGV1'!N22="*",'Dir AB - OGV2'!N22="*"),"*",'Dir AB - OGV2'!N22+'Dir AB - OGV1'!N22+'Dir AB - Car &amp; LGV'!N22)</f>
        <v>20</v>
      </c>
      <c r="O22" s="16">
        <f>IF(OR('Dir AB - Car &amp; LGV'!O22="*",'Dir AB - OGV1'!O22="*",'Dir AB - OGV2'!O22="*"),"*",'Dir AB - OGV2'!O22+'Dir AB - OGV1'!O22+'Dir AB - Car &amp; LGV'!O22)</f>
        <v>15</v>
      </c>
      <c r="P22" s="16">
        <f>IF(OR('Dir AB - Car &amp; LGV'!P22="*",'Dir AB - OGV1'!P22="*",'Dir AB - OGV2'!P22="*"),"*",'Dir AB - OGV2'!P22+'Dir AB - OGV1'!P22+'Dir AB - Car &amp; LGV'!P22)</f>
        <v>15</v>
      </c>
      <c r="Q22" s="16">
        <f>IF(OR('Dir AB - Car &amp; LGV'!Q22="*",'Dir AB - OGV1'!Q22="*",'Dir AB - OGV2'!Q22="*"),"*",'Dir AB - OGV2'!Q22+'Dir AB - OGV1'!Q22+'Dir AB - Car &amp; LGV'!Q22)</f>
        <v>15</v>
      </c>
      <c r="R22" s="16">
        <f>IF(OR('Dir AB - Car &amp; LGV'!R22="*",'Dir AB - OGV1'!R22="*",'Dir AB - OGV2'!R22="*"),"*",'Dir AB - OGV2'!R22+'Dir AB - OGV1'!R22+'Dir AB - Car &amp; LGV'!R22)</f>
        <v>18</v>
      </c>
      <c r="S22" s="16" t="str">
        <f>IF(OR('Dir AB - Car &amp; LGV'!S22="*",'Dir AB - OGV1'!S22="*",'Dir AB - OGV2'!S22="*"),"*",'Dir AB - OGV2'!S22+'Dir AB - OGV1'!S22+'Dir AB - Car &amp; LGV'!S22)</f>
        <v>*</v>
      </c>
      <c r="T22" s="16" t="str">
        <f>IF(OR('Dir AB - Car &amp; LGV'!T22="*",'Dir AB - OGV1'!T22="*",'Dir AB - OGV2'!T22="*"),"*",'Dir AB - OGV2'!T22+'Dir AB - OGV1'!T22+'Dir AB - Car &amp; LGV'!T22)</f>
        <v>*</v>
      </c>
      <c r="U22" s="16" t="str">
        <f>IF(OR('Dir AB - Car &amp; LGV'!U22="*",'Dir AB - OGV1'!U22="*",'Dir AB - OGV2'!U22="*"),"*",'Dir AB - OGV2'!U22+'Dir AB - OGV1'!U22+'Dir AB - Car &amp; LGV'!U22)</f>
        <v>*</v>
      </c>
      <c r="V22" s="16" t="str">
        <f>IF(OR('Dir AB - Car &amp; LGV'!V22="*",'Dir AB - OGV1'!V22="*",'Dir AB - OGV2'!V22="*"),"*",'Dir AB - OGV2'!V22+'Dir AB - OGV1'!V22+'Dir AB - Car &amp; LGV'!V22)</f>
        <v>*</v>
      </c>
      <c r="W22" s="218">
        <f>IF(OR('Dir AB - Car &amp; LGV'!W22="*",'Dir AB - OGV1'!W22="*",'Dir AB - OGV2'!W22="*"),"*",'Dir AB - OGV2'!W22+'Dir AB - OGV1'!W22+'Dir AB - Car &amp; LGV'!W22)</f>
        <v>15.166666666666666</v>
      </c>
      <c r="X22" s="222">
        <f>IF(OR('Dir AB - Car &amp; LGV'!X22="*",'Dir AB - OGV1'!X22="*",'Dir AB - OGV2'!X22="*"),"*",'Dir AB - OGV2'!X22+'Dir AB - OGV1'!X22+'Dir AB - Car &amp; LGV'!X22)</f>
        <v>15.399999999999999</v>
      </c>
      <c r="Y22" s="155">
        <f>IF(OR('Dir AB - Car &amp; LGV'!Y22="*",'Dir AB - OGV1'!Y22="*",'Dir AB - OGV2'!Y22="*"),"*",'Dir AB - OGV2'!Y22+'Dir AB - OGV1'!Y22+'Dir AB - Car &amp; LGV'!Y22)</f>
        <v>15.714285714285714</v>
      </c>
    </row>
    <row r="23" spans="1:25" x14ac:dyDescent="0.2">
      <c r="A23" s="282">
        <v>0.58333333333333404</v>
      </c>
      <c r="B23" s="274" t="str">
        <f>IF(OR('Dir AB - Car &amp; LGV'!B23="*",'Dir AB - OGV1'!B23="*",'Dir AB - OGV2'!B23="*"),"*",'Dir AB - OGV2'!B23+'Dir AB - OGV1'!B23+'Dir AB - Car &amp; LGV'!B23)</f>
        <v>*</v>
      </c>
      <c r="C23" s="16" t="str">
        <f>IF(OR('Dir AB - Car &amp; LGV'!C23="*",'Dir AB - OGV1'!C23="*",'Dir AB - OGV2'!C23="*"),"*",'Dir AB - OGV2'!C23+'Dir AB - OGV1'!C23+'Dir AB - Car &amp; LGV'!C23)</f>
        <v>*</v>
      </c>
      <c r="D23" s="16" t="str">
        <f>IF(OR('Dir AB - Car &amp; LGV'!D23="*",'Dir AB - OGV1'!D23="*",'Dir AB - OGV2'!D23="*"),"*",'Dir AB - OGV2'!D23+'Dir AB - OGV1'!D23+'Dir AB - Car &amp; LGV'!D23)</f>
        <v>*</v>
      </c>
      <c r="E23" s="16">
        <f>IF(OR('Dir AB - Car &amp; LGV'!E23="*",'Dir AB - OGV1'!E23="*",'Dir AB - OGV2'!E23="*"),"*",'Dir AB - OGV2'!E23+'Dir AB - OGV1'!E23+'Dir AB - Car &amp; LGV'!E23)</f>
        <v>13</v>
      </c>
      <c r="F23" s="16">
        <f>IF(OR('Dir AB - Car &amp; LGV'!F23="*",'Dir AB - OGV1'!F23="*",'Dir AB - OGV2'!F23="*"),"*",'Dir AB - OGV2'!F23+'Dir AB - OGV1'!F23+'Dir AB - Car &amp; LGV'!F23)</f>
        <v>11</v>
      </c>
      <c r="G23" s="16">
        <f>IF(OR('Dir AB - Car &amp; LGV'!G23="*",'Dir AB - OGV1'!G23="*",'Dir AB - OGV2'!G23="*"),"*",'Dir AB - OGV2'!G23+'Dir AB - OGV1'!G23+'Dir AB - Car &amp; LGV'!G23)</f>
        <v>18</v>
      </c>
      <c r="H23" s="16">
        <f>IF(OR('Dir AB - Car &amp; LGV'!H23="*",'Dir AB - OGV1'!H23="*",'Dir AB - OGV2'!H23="*"),"*",'Dir AB - OGV2'!H23+'Dir AB - OGV1'!H23+'Dir AB - Car &amp; LGV'!H23)</f>
        <v>24</v>
      </c>
      <c r="I23" s="16">
        <f>IF(OR('Dir AB - Car &amp; LGV'!I23="*",'Dir AB - OGV1'!I23="*",'Dir AB - OGV2'!I23="*"),"*",'Dir AB - OGV2'!I23+'Dir AB - OGV1'!I23+'Dir AB - Car &amp; LGV'!I23)</f>
        <v>21</v>
      </c>
      <c r="J23" s="16">
        <f>IF(OR('Dir AB - Car &amp; LGV'!J23="*",'Dir AB - OGV1'!J23="*",'Dir AB - OGV2'!J23="*"),"*",'Dir AB - OGV2'!J23+'Dir AB - OGV1'!J23+'Dir AB - Car &amp; LGV'!J23)</f>
        <v>12</v>
      </c>
      <c r="K23" s="16">
        <f>IF(OR('Dir AB - Car &amp; LGV'!K23="*",'Dir AB - OGV1'!K23="*",'Dir AB - OGV2'!K23="*"),"*",'Dir AB - OGV2'!K23+'Dir AB - OGV1'!K23+'Dir AB - Car &amp; LGV'!K23)</f>
        <v>14</v>
      </c>
      <c r="L23" s="16">
        <f>IF(OR('Dir AB - Car &amp; LGV'!L23="*",'Dir AB - OGV1'!L23="*",'Dir AB - OGV2'!L23="*"),"*",'Dir AB - OGV2'!L23+'Dir AB - OGV1'!L23+'Dir AB - Car &amp; LGV'!L23)</f>
        <v>7</v>
      </c>
      <c r="M23" s="16">
        <f>IF(OR('Dir AB - Car &amp; LGV'!M23="*",'Dir AB - OGV1'!M23="*",'Dir AB - OGV2'!M23="*"),"*",'Dir AB - OGV2'!M23+'Dir AB - OGV1'!M23+'Dir AB - Car &amp; LGV'!M23)</f>
        <v>8</v>
      </c>
      <c r="N23" s="16">
        <f>IF(OR('Dir AB - Car &amp; LGV'!N23="*",'Dir AB - OGV1'!N23="*",'Dir AB - OGV2'!N23="*"),"*",'Dir AB - OGV2'!N23+'Dir AB - OGV1'!N23+'Dir AB - Car &amp; LGV'!N23)</f>
        <v>18</v>
      </c>
      <c r="O23" s="16">
        <f>IF(OR('Dir AB - Car &amp; LGV'!O23="*",'Dir AB - OGV1'!O23="*",'Dir AB - OGV2'!O23="*"),"*",'Dir AB - OGV2'!O23+'Dir AB - OGV1'!O23+'Dir AB - Car &amp; LGV'!O23)</f>
        <v>23</v>
      </c>
      <c r="P23" s="16">
        <f>IF(OR('Dir AB - Car &amp; LGV'!P23="*",'Dir AB - OGV1'!P23="*",'Dir AB - OGV2'!P23="*"),"*",'Dir AB - OGV2'!P23+'Dir AB - OGV1'!P23+'Dir AB - Car &amp; LGV'!P23)</f>
        <v>20</v>
      </c>
      <c r="Q23" s="16">
        <f>IF(OR('Dir AB - Car &amp; LGV'!Q23="*",'Dir AB - OGV1'!Q23="*",'Dir AB - OGV2'!Q23="*"),"*",'Dir AB - OGV2'!Q23+'Dir AB - OGV1'!Q23+'Dir AB - Car &amp; LGV'!Q23)</f>
        <v>21</v>
      </c>
      <c r="R23" s="16">
        <f>IF(OR('Dir AB - Car &amp; LGV'!R23="*",'Dir AB - OGV1'!R23="*",'Dir AB - OGV2'!R23="*"),"*",'Dir AB - OGV2'!R23+'Dir AB - OGV1'!R23+'Dir AB - Car &amp; LGV'!R23)</f>
        <v>18</v>
      </c>
      <c r="S23" s="16" t="str">
        <f>IF(OR('Dir AB - Car &amp; LGV'!S23="*",'Dir AB - OGV1'!S23="*",'Dir AB - OGV2'!S23="*"),"*",'Dir AB - OGV2'!S23+'Dir AB - OGV1'!S23+'Dir AB - Car &amp; LGV'!S23)</f>
        <v>*</v>
      </c>
      <c r="T23" s="16" t="str">
        <f>IF(OR('Dir AB - Car &amp; LGV'!T23="*",'Dir AB - OGV1'!T23="*",'Dir AB - OGV2'!T23="*"),"*",'Dir AB - OGV2'!T23+'Dir AB - OGV1'!T23+'Dir AB - Car &amp; LGV'!T23)</f>
        <v>*</v>
      </c>
      <c r="U23" s="16" t="str">
        <f>IF(OR('Dir AB - Car &amp; LGV'!U23="*",'Dir AB - OGV1'!U23="*",'Dir AB - OGV2'!U23="*"),"*",'Dir AB - OGV2'!U23+'Dir AB - OGV1'!U23+'Dir AB - Car &amp; LGV'!U23)</f>
        <v>*</v>
      </c>
      <c r="V23" s="16" t="str">
        <f>IF(OR('Dir AB - Car &amp; LGV'!V23="*",'Dir AB - OGV1'!V23="*",'Dir AB - OGV2'!V23="*"),"*",'Dir AB - OGV2'!V23+'Dir AB - OGV1'!V23+'Dir AB - Car &amp; LGV'!V23)</f>
        <v>*</v>
      </c>
      <c r="W23" s="218">
        <f>IF(OR('Dir AB - Car &amp; LGV'!W23="*",'Dir AB - OGV1'!W23="*",'Dir AB - OGV2'!W23="*"),"*",'Dir AB - OGV2'!W23+'Dir AB - OGV1'!W23+'Dir AB - Car &amp; LGV'!W23)</f>
        <v>14.166666666666666</v>
      </c>
      <c r="X23" s="222">
        <f>IF(OR('Dir AB - Car &amp; LGV'!X23="*",'Dir AB - OGV1'!X23="*",'Dir AB - OGV2'!X23="*"),"*",'Dir AB - OGV2'!X23+'Dir AB - OGV1'!X23+'Dir AB - Car &amp; LGV'!X23)</f>
        <v>14.5</v>
      </c>
      <c r="Y23" s="155">
        <f>IF(OR('Dir AB - Car &amp; LGV'!Y23="*",'Dir AB - OGV1'!Y23="*",'Dir AB - OGV2'!Y23="*"),"*",'Dir AB - OGV2'!Y23+'Dir AB - OGV1'!Y23+'Dir AB - Car &amp; LGV'!Y23)</f>
        <v>16.285714285714285</v>
      </c>
    </row>
    <row r="24" spans="1:25" x14ac:dyDescent="0.2">
      <c r="A24" s="282">
        <v>0.625</v>
      </c>
      <c r="B24" s="274" t="str">
        <f>IF(OR('Dir AB - Car &amp; LGV'!B24="*",'Dir AB - OGV1'!B24="*",'Dir AB - OGV2'!B24="*"),"*",'Dir AB - OGV2'!B24+'Dir AB - OGV1'!B24+'Dir AB - Car &amp; LGV'!B24)</f>
        <v>*</v>
      </c>
      <c r="C24" s="16" t="str">
        <f>IF(OR('Dir AB - Car &amp; LGV'!C24="*",'Dir AB - OGV1'!C24="*",'Dir AB - OGV2'!C24="*"),"*",'Dir AB - OGV2'!C24+'Dir AB - OGV1'!C24+'Dir AB - Car &amp; LGV'!C24)</f>
        <v>*</v>
      </c>
      <c r="D24" s="16" t="str">
        <f>IF(OR('Dir AB - Car &amp; LGV'!D24="*",'Dir AB - OGV1'!D24="*",'Dir AB - OGV2'!D24="*"),"*",'Dir AB - OGV2'!D24+'Dir AB - OGV1'!D24+'Dir AB - Car &amp; LGV'!D24)</f>
        <v>*</v>
      </c>
      <c r="E24" s="16">
        <f>IF(OR('Dir AB - Car &amp; LGV'!E24="*",'Dir AB - OGV1'!E24="*",'Dir AB - OGV2'!E24="*"),"*",'Dir AB - OGV2'!E24+'Dir AB - OGV1'!E24+'Dir AB - Car &amp; LGV'!E24)</f>
        <v>12</v>
      </c>
      <c r="F24" s="16">
        <f>IF(OR('Dir AB - Car &amp; LGV'!F24="*",'Dir AB - OGV1'!F24="*",'Dir AB - OGV2'!F24="*"),"*",'Dir AB - OGV2'!F24+'Dir AB - OGV1'!F24+'Dir AB - Car &amp; LGV'!F24)</f>
        <v>21</v>
      </c>
      <c r="G24" s="16">
        <f>IF(OR('Dir AB - Car &amp; LGV'!G24="*",'Dir AB - OGV1'!G24="*",'Dir AB - OGV2'!G24="*"),"*",'Dir AB - OGV2'!G24+'Dir AB - OGV1'!G24+'Dir AB - Car &amp; LGV'!G24)</f>
        <v>18</v>
      </c>
      <c r="H24" s="16">
        <f>IF(OR('Dir AB - Car &amp; LGV'!H24="*",'Dir AB - OGV1'!H24="*",'Dir AB - OGV2'!H24="*"),"*",'Dir AB - OGV2'!H24+'Dir AB - OGV1'!H24+'Dir AB - Car &amp; LGV'!H24)</f>
        <v>10</v>
      </c>
      <c r="I24" s="16">
        <f>IF(OR('Dir AB - Car &amp; LGV'!I24="*",'Dir AB - OGV1'!I24="*",'Dir AB - OGV2'!I24="*"),"*",'Dir AB - OGV2'!I24+'Dir AB - OGV1'!I24+'Dir AB - Car &amp; LGV'!I24)</f>
        <v>23</v>
      </c>
      <c r="J24" s="16">
        <f>IF(OR('Dir AB - Car &amp; LGV'!J24="*",'Dir AB - OGV1'!J24="*",'Dir AB - OGV2'!J24="*"),"*",'Dir AB - OGV2'!J24+'Dir AB - OGV1'!J24+'Dir AB - Car &amp; LGV'!J24)</f>
        <v>21</v>
      </c>
      <c r="K24" s="16">
        <f>IF(OR('Dir AB - Car &amp; LGV'!K24="*",'Dir AB - OGV1'!K24="*",'Dir AB - OGV2'!K24="*"),"*",'Dir AB - OGV2'!K24+'Dir AB - OGV1'!K24+'Dir AB - Car &amp; LGV'!K24)</f>
        <v>22</v>
      </c>
      <c r="L24" s="16">
        <f>IF(OR('Dir AB - Car &amp; LGV'!L24="*",'Dir AB - OGV1'!L24="*",'Dir AB - OGV2'!L24="*"),"*",'Dir AB - OGV2'!L24+'Dir AB - OGV1'!L24+'Dir AB - Car &amp; LGV'!L24)</f>
        <v>17</v>
      </c>
      <c r="M24" s="16">
        <f>IF(OR('Dir AB - Car &amp; LGV'!M24="*",'Dir AB - OGV1'!M24="*",'Dir AB - OGV2'!M24="*"),"*",'Dir AB - OGV2'!M24+'Dir AB - OGV1'!M24+'Dir AB - Car &amp; LGV'!M24)</f>
        <v>24</v>
      </c>
      <c r="N24" s="16">
        <f>IF(OR('Dir AB - Car &amp; LGV'!N24="*",'Dir AB - OGV1'!N24="*",'Dir AB - OGV2'!N24="*"),"*",'Dir AB - OGV2'!N24+'Dir AB - OGV1'!N24+'Dir AB - Car &amp; LGV'!N24)</f>
        <v>22</v>
      </c>
      <c r="O24" s="16">
        <f>IF(OR('Dir AB - Car &amp; LGV'!O24="*",'Dir AB - OGV1'!O24="*",'Dir AB - OGV2'!O24="*"),"*",'Dir AB - OGV2'!O24+'Dir AB - OGV1'!O24+'Dir AB - Car &amp; LGV'!O24)</f>
        <v>16</v>
      </c>
      <c r="P24" s="16">
        <f>IF(OR('Dir AB - Car &amp; LGV'!P24="*",'Dir AB - OGV1'!P24="*",'Dir AB - OGV2'!P24="*"),"*",'Dir AB - OGV2'!P24+'Dir AB - OGV1'!P24+'Dir AB - Car &amp; LGV'!P24)</f>
        <v>17</v>
      </c>
      <c r="Q24" s="16">
        <f>IF(OR('Dir AB - Car &amp; LGV'!Q24="*",'Dir AB - OGV1'!Q24="*",'Dir AB - OGV2'!Q24="*"),"*",'Dir AB - OGV2'!Q24+'Dir AB - OGV1'!Q24+'Dir AB - Car &amp; LGV'!Q24)</f>
        <v>10</v>
      </c>
      <c r="R24" s="16">
        <f>IF(OR('Dir AB - Car &amp; LGV'!R24="*",'Dir AB - OGV1'!R24="*",'Dir AB - OGV2'!R24="*"),"*",'Dir AB - OGV2'!R24+'Dir AB - OGV1'!R24+'Dir AB - Car &amp; LGV'!R24)</f>
        <v>13</v>
      </c>
      <c r="S24" s="16" t="str">
        <f>IF(OR('Dir AB - Car &amp; LGV'!S24="*",'Dir AB - OGV1'!S24="*",'Dir AB - OGV2'!S24="*"),"*",'Dir AB - OGV2'!S24+'Dir AB - OGV1'!S24+'Dir AB - Car &amp; LGV'!S24)</f>
        <v>*</v>
      </c>
      <c r="T24" s="16" t="str">
        <f>IF(OR('Dir AB - Car &amp; LGV'!T24="*",'Dir AB - OGV1'!T24="*",'Dir AB - OGV2'!T24="*"),"*",'Dir AB - OGV2'!T24+'Dir AB - OGV1'!T24+'Dir AB - Car &amp; LGV'!T24)</f>
        <v>*</v>
      </c>
      <c r="U24" s="16" t="str">
        <f>IF(OR('Dir AB - Car &amp; LGV'!U24="*",'Dir AB - OGV1'!U24="*",'Dir AB - OGV2'!U24="*"),"*",'Dir AB - OGV2'!U24+'Dir AB - OGV1'!U24+'Dir AB - Car &amp; LGV'!U24)</f>
        <v>*</v>
      </c>
      <c r="V24" s="16" t="str">
        <f>IF(OR('Dir AB - Car &amp; LGV'!V24="*",'Dir AB - OGV1'!V24="*",'Dir AB - OGV2'!V24="*"),"*",'Dir AB - OGV2'!V24+'Dir AB - OGV1'!V24+'Dir AB - Car &amp; LGV'!V24)</f>
        <v>*</v>
      </c>
      <c r="W24" s="218">
        <f>IF(OR('Dir AB - Car &amp; LGV'!W24="*",'Dir AB - OGV1'!W24="*",'Dir AB - OGV2'!W24="*"),"*",'Dir AB - OGV2'!W24+'Dir AB - OGV1'!W24+'Dir AB - Car &amp; LGV'!W24)</f>
        <v>15.833333333333334</v>
      </c>
      <c r="X24" s="222">
        <f>IF(OR('Dir AB - Car &amp; LGV'!X24="*",'Dir AB - OGV1'!X24="*",'Dir AB - OGV2'!X24="*"),"*",'Dir AB - OGV2'!X24+'Dir AB - OGV1'!X24+'Dir AB - Car &amp; LGV'!X24)</f>
        <v>18</v>
      </c>
      <c r="Y24" s="155">
        <f>IF(OR('Dir AB - Car &amp; LGV'!Y24="*",'Dir AB - OGV1'!Y24="*",'Dir AB - OGV2'!Y24="*"),"*",'Dir AB - OGV2'!Y24+'Dir AB - OGV1'!Y24+'Dir AB - Car &amp; LGV'!Y24)</f>
        <v>17.571428571428573</v>
      </c>
    </row>
    <row r="25" spans="1:25" ht="13.5" thickBot="1" x14ac:dyDescent="0.25">
      <c r="A25" s="296">
        <v>0.66666666666666696</v>
      </c>
      <c r="B25" s="289" t="str">
        <f>IF(OR('Dir AB - Car &amp; LGV'!B25="*",'Dir AB - OGV1'!B25="*",'Dir AB - OGV2'!B25="*"),"*",'Dir AB - OGV2'!B25+'Dir AB - OGV1'!B25+'Dir AB - Car &amp; LGV'!B25)</f>
        <v>*</v>
      </c>
      <c r="C25" s="199" t="str">
        <f>IF(OR('Dir AB - Car &amp; LGV'!C25="*",'Dir AB - OGV1'!C25="*",'Dir AB - OGV2'!C25="*"),"*",'Dir AB - OGV2'!C25+'Dir AB - OGV1'!C25+'Dir AB - Car &amp; LGV'!C25)</f>
        <v>*</v>
      </c>
      <c r="D25" s="199" t="str">
        <f>IF(OR('Dir AB - Car &amp; LGV'!D25="*",'Dir AB - OGV1'!D25="*",'Dir AB - OGV2'!D25="*"),"*",'Dir AB - OGV2'!D25+'Dir AB - OGV1'!D25+'Dir AB - Car &amp; LGV'!D25)</f>
        <v>*</v>
      </c>
      <c r="E25" s="199">
        <f>IF(OR('Dir AB - Car &amp; LGV'!E25="*",'Dir AB - OGV1'!E25="*",'Dir AB - OGV2'!E25="*"),"*",'Dir AB - OGV2'!E25+'Dir AB - OGV1'!E25+'Dir AB - Car &amp; LGV'!E25)</f>
        <v>23</v>
      </c>
      <c r="F25" s="199">
        <f>IF(OR('Dir AB - Car &amp; LGV'!F25="*",'Dir AB - OGV1'!F25="*",'Dir AB - OGV2'!F25="*"),"*",'Dir AB - OGV2'!F25+'Dir AB - OGV1'!F25+'Dir AB - Car &amp; LGV'!F25)</f>
        <v>20</v>
      </c>
      <c r="G25" s="199">
        <f>IF(OR('Dir AB - Car &amp; LGV'!G25="*",'Dir AB - OGV1'!G25="*",'Dir AB - OGV2'!G25="*"),"*",'Dir AB - OGV2'!G25+'Dir AB - OGV1'!G25+'Dir AB - Car &amp; LGV'!G25)</f>
        <v>22</v>
      </c>
      <c r="H25" s="199">
        <f>IF(OR('Dir AB - Car &amp; LGV'!H25="*",'Dir AB - OGV1'!H25="*",'Dir AB - OGV2'!H25="*"),"*",'Dir AB - OGV2'!H25+'Dir AB - OGV1'!H25+'Dir AB - Car &amp; LGV'!H25)</f>
        <v>13</v>
      </c>
      <c r="I25" s="199">
        <f>IF(OR('Dir AB - Car &amp; LGV'!I25="*",'Dir AB - OGV1'!I25="*",'Dir AB - OGV2'!I25="*"),"*",'Dir AB - OGV2'!I25+'Dir AB - OGV1'!I25+'Dir AB - Car &amp; LGV'!I25)</f>
        <v>24</v>
      </c>
      <c r="J25" s="199">
        <f>IF(OR('Dir AB - Car &amp; LGV'!J25="*",'Dir AB - OGV1'!J25="*",'Dir AB - OGV2'!J25="*"),"*",'Dir AB - OGV2'!J25+'Dir AB - OGV1'!J25+'Dir AB - Car &amp; LGV'!J25)</f>
        <v>23</v>
      </c>
      <c r="K25" s="199">
        <f>IF(OR('Dir AB - Car &amp; LGV'!K25="*",'Dir AB - OGV1'!K25="*",'Dir AB - OGV2'!K25="*"),"*",'Dir AB - OGV2'!K25+'Dir AB - OGV1'!K25+'Dir AB - Car &amp; LGV'!K25)</f>
        <v>24</v>
      </c>
      <c r="L25" s="199">
        <f>IF(OR('Dir AB - Car &amp; LGV'!L25="*",'Dir AB - OGV1'!L25="*",'Dir AB - OGV2'!L25="*"),"*",'Dir AB - OGV2'!L25+'Dir AB - OGV1'!L25+'Dir AB - Car &amp; LGV'!L25)</f>
        <v>15</v>
      </c>
      <c r="M25" s="199">
        <f>IF(OR('Dir AB - Car &amp; LGV'!M25="*",'Dir AB - OGV1'!M25="*",'Dir AB - OGV2'!M25="*"),"*",'Dir AB - OGV2'!M25+'Dir AB - OGV1'!M25+'Dir AB - Car &amp; LGV'!M25)</f>
        <v>22</v>
      </c>
      <c r="N25" s="199">
        <f>IF(OR('Dir AB - Car &amp; LGV'!N25="*",'Dir AB - OGV1'!N25="*",'Dir AB - OGV2'!N25="*"),"*",'Dir AB - OGV2'!N25+'Dir AB - OGV1'!N25+'Dir AB - Car &amp; LGV'!N25)</f>
        <v>12</v>
      </c>
      <c r="O25" s="199">
        <f>IF(OR('Dir AB - Car &amp; LGV'!O25="*",'Dir AB - OGV1'!O25="*",'Dir AB - OGV2'!O25="*"),"*",'Dir AB - OGV2'!O25+'Dir AB - OGV1'!O25+'Dir AB - Car &amp; LGV'!O25)</f>
        <v>17</v>
      </c>
      <c r="P25" s="199">
        <f>IF(OR('Dir AB - Car &amp; LGV'!P25="*",'Dir AB - OGV1'!P25="*",'Dir AB - OGV2'!P25="*"),"*",'Dir AB - OGV2'!P25+'Dir AB - OGV1'!P25+'Dir AB - Car &amp; LGV'!P25)</f>
        <v>23</v>
      </c>
      <c r="Q25" s="199">
        <f>IF(OR('Dir AB - Car &amp; LGV'!Q25="*",'Dir AB - OGV1'!Q25="*",'Dir AB - OGV2'!Q25="*"),"*",'Dir AB - OGV2'!Q25+'Dir AB - OGV1'!Q25+'Dir AB - Car &amp; LGV'!Q25)</f>
        <v>24</v>
      </c>
      <c r="R25" s="199">
        <f>IF(OR('Dir AB - Car &amp; LGV'!R25="*",'Dir AB - OGV1'!R25="*",'Dir AB - OGV2'!R25="*"),"*",'Dir AB - OGV2'!R25+'Dir AB - OGV1'!R25+'Dir AB - Car &amp; LGV'!R25)</f>
        <v>20</v>
      </c>
      <c r="S25" s="199" t="str">
        <f>IF(OR('Dir AB - Car &amp; LGV'!S25="*",'Dir AB - OGV1'!S25="*",'Dir AB - OGV2'!S25="*"),"*",'Dir AB - OGV2'!S25+'Dir AB - OGV1'!S25+'Dir AB - Car &amp; LGV'!S25)</f>
        <v>*</v>
      </c>
      <c r="T25" s="199" t="str">
        <f>IF(OR('Dir AB - Car &amp; LGV'!T25="*",'Dir AB - OGV1'!T25="*",'Dir AB - OGV2'!T25="*"),"*",'Dir AB - OGV2'!T25+'Dir AB - OGV1'!T25+'Dir AB - Car &amp; LGV'!T25)</f>
        <v>*</v>
      </c>
      <c r="U25" s="199" t="str">
        <f>IF(OR('Dir AB - Car &amp; LGV'!U25="*",'Dir AB - OGV1'!U25="*",'Dir AB - OGV2'!U25="*"),"*",'Dir AB - OGV2'!U25+'Dir AB - OGV1'!U25+'Dir AB - Car &amp; LGV'!U25)</f>
        <v>*</v>
      </c>
      <c r="V25" s="199" t="str">
        <f>IF(OR('Dir AB - Car &amp; LGV'!V25="*",'Dir AB - OGV1'!V25="*",'Dir AB - OGV2'!V25="*"),"*",'Dir AB - OGV2'!V25+'Dir AB - OGV1'!V25+'Dir AB - Car &amp; LGV'!V25)</f>
        <v>*</v>
      </c>
      <c r="W25" s="220">
        <f>IF(OR('Dir AB - Car &amp; LGV'!W25="*",'Dir AB - OGV1'!W25="*",'Dir AB - OGV2'!W25="*"),"*",'Dir AB - OGV2'!W25+'Dir AB - OGV1'!W25+'Dir AB - Car &amp; LGV'!W25)</f>
        <v>21.5</v>
      </c>
      <c r="X25" s="224">
        <f>IF(OR('Dir AB - Car &amp; LGV'!X25="*",'Dir AB - OGV1'!X25="*",'Dir AB - OGV2'!X25="*"),"*",'Dir AB - OGV2'!X25+'Dir AB - OGV1'!X25+'Dir AB - Car &amp; LGV'!X25)</f>
        <v>21.8</v>
      </c>
      <c r="Y25" s="216">
        <f>IF(OR('Dir AB - Car &amp; LGV'!Y25="*",'Dir AB - OGV1'!Y25="*",'Dir AB - OGV2'!Y25="*"),"*",'Dir AB - OGV2'!Y25+'Dir AB - OGV1'!Y25+'Dir AB - Car &amp; LGV'!Y25)</f>
        <v>20.142857142857142</v>
      </c>
    </row>
    <row r="26" spans="1:25" x14ac:dyDescent="0.2">
      <c r="A26" s="295">
        <v>0.70833333333333404</v>
      </c>
      <c r="B26" s="288" t="str">
        <f>IF(OR('Dir AB - Car &amp; LGV'!B26="*",'Dir AB - OGV1'!B26="*",'Dir AB - OGV2'!B26="*"),"*",'Dir AB - OGV2'!B26+'Dir AB - OGV1'!B26+'Dir AB - Car &amp; LGV'!B26)</f>
        <v>*</v>
      </c>
      <c r="C26" s="198" t="str">
        <f>IF(OR('Dir AB - Car &amp; LGV'!C26="*",'Dir AB - OGV1'!C26="*",'Dir AB - OGV2'!C26="*"),"*",'Dir AB - OGV2'!C26+'Dir AB - OGV1'!C26+'Dir AB - Car &amp; LGV'!C26)</f>
        <v>*</v>
      </c>
      <c r="D26" s="198" t="str">
        <f>IF(OR('Dir AB - Car &amp; LGV'!D26="*",'Dir AB - OGV1'!D26="*",'Dir AB - OGV2'!D26="*"),"*",'Dir AB - OGV2'!D26+'Dir AB - OGV1'!D26+'Dir AB - Car &amp; LGV'!D26)</f>
        <v>*</v>
      </c>
      <c r="E26" s="198">
        <f>IF(OR('Dir AB - Car &amp; LGV'!E26="*",'Dir AB - OGV1'!E26="*",'Dir AB - OGV2'!E26="*"),"*",'Dir AB - OGV2'!E26+'Dir AB - OGV1'!E26+'Dir AB - Car &amp; LGV'!E26)</f>
        <v>24</v>
      </c>
      <c r="F26" s="198">
        <f>IF(OR('Dir AB - Car &amp; LGV'!F26="*",'Dir AB - OGV1'!F26="*",'Dir AB - OGV2'!F26="*"),"*",'Dir AB - OGV2'!F26+'Dir AB - OGV1'!F26+'Dir AB - Car &amp; LGV'!F26)</f>
        <v>23</v>
      </c>
      <c r="G26" s="198">
        <f>IF(OR('Dir AB - Car &amp; LGV'!G26="*",'Dir AB - OGV1'!G26="*",'Dir AB - OGV2'!G26="*"),"*",'Dir AB - OGV2'!G26+'Dir AB - OGV1'!G26+'Dir AB - Car &amp; LGV'!G26)</f>
        <v>21</v>
      </c>
      <c r="H26" s="198">
        <f>IF(OR('Dir AB - Car &amp; LGV'!H26="*",'Dir AB - OGV1'!H26="*",'Dir AB - OGV2'!H26="*"),"*",'Dir AB - OGV2'!H26+'Dir AB - OGV1'!H26+'Dir AB - Car &amp; LGV'!H26)</f>
        <v>12</v>
      </c>
      <c r="I26" s="198">
        <f>IF(OR('Dir AB - Car &amp; LGV'!I26="*",'Dir AB - OGV1'!I26="*",'Dir AB - OGV2'!I26="*"),"*",'Dir AB - OGV2'!I26+'Dir AB - OGV1'!I26+'Dir AB - Car &amp; LGV'!I26)</f>
        <v>27</v>
      </c>
      <c r="J26" s="198">
        <f>IF(OR('Dir AB - Car &amp; LGV'!J26="*",'Dir AB - OGV1'!J26="*",'Dir AB - OGV2'!J26="*"),"*",'Dir AB - OGV2'!J26+'Dir AB - OGV1'!J26+'Dir AB - Car &amp; LGV'!J26)</f>
        <v>26</v>
      </c>
      <c r="K26" s="198">
        <f>IF(OR('Dir AB - Car &amp; LGV'!K26="*",'Dir AB - OGV1'!K26="*",'Dir AB - OGV2'!K26="*"),"*",'Dir AB - OGV2'!K26+'Dir AB - OGV1'!K26+'Dir AB - Car &amp; LGV'!K26)</f>
        <v>31</v>
      </c>
      <c r="L26" s="198">
        <f>IF(OR('Dir AB - Car &amp; LGV'!L26="*",'Dir AB - OGV1'!L26="*",'Dir AB - OGV2'!L26="*"),"*",'Dir AB - OGV2'!L26+'Dir AB - OGV1'!L26+'Dir AB - Car &amp; LGV'!L26)</f>
        <v>22</v>
      </c>
      <c r="M26" s="198">
        <f>IF(OR('Dir AB - Car &amp; LGV'!M26="*",'Dir AB - OGV1'!M26="*",'Dir AB - OGV2'!M26="*"),"*",'Dir AB - OGV2'!M26+'Dir AB - OGV1'!M26+'Dir AB - Car &amp; LGV'!M26)</f>
        <v>1</v>
      </c>
      <c r="N26" s="198">
        <f>IF(OR('Dir AB - Car &amp; LGV'!N26="*",'Dir AB - OGV1'!N26="*",'Dir AB - OGV2'!N26="*"),"*",'Dir AB - OGV2'!N26+'Dir AB - OGV1'!N26+'Dir AB - Car &amp; LGV'!N26)</f>
        <v>16</v>
      </c>
      <c r="O26" s="198">
        <f>IF(OR('Dir AB - Car &amp; LGV'!O26="*",'Dir AB - OGV1'!O26="*",'Dir AB - OGV2'!O26="*"),"*",'Dir AB - OGV2'!O26+'Dir AB - OGV1'!O26+'Dir AB - Car &amp; LGV'!O26)</f>
        <v>7</v>
      </c>
      <c r="P26" s="198">
        <f>IF(OR('Dir AB - Car &amp; LGV'!P26="*",'Dir AB - OGV1'!P26="*",'Dir AB - OGV2'!P26="*"),"*",'Dir AB - OGV2'!P26+'Dir AB - OGV1'!P26+'Dir AB - Car &amp; LGV'!P26)</f>
        <v>22</v>
      </c>
      <c r="Q26" s="198">
        <f>IF(OR('Dir AB - Car &amp; LGV'!Q26="*",'Dir AB - OGV1'!Q26="*",'Dir AB - OGV2'!Q26="*"),"*",'Dir AB - OGV2'!Q26+'Dir AB - OGV1'!Q26+'Dir AB - Car &amp; LGV'!Q26)</f>
        <v>15</v>
      </c>
      <c r="R26" s="198">
        <f>IF(OR('Dir AB - Car &amp; LGV'!R26="*",'Dir AB - OGV1'!R26="*",'Dir AB - OGV2'!R26="*"),"*",'Dir AB - OGV2'!R26+'Dir AB - OGV1'!R26+'Dir AB - Car &amp; LGV'!R26)</f>
        <v>15</v>
      </c>
      <c r="S26" s="198" t="str">
        <f>IF(OR('Dir AB - Car &amp; LGV'!S26="*",'Dir AB - OGV1'!S26="*",'Dir AB - OGV2'!S26="*"),"*",'Dir AB - OGV2'!S26+'Dir AB - OGV1'!S26+'Dir AB - Car &amp; LGV'!S26)</f>
        <v>*</v>
      </c>
      <c r="T26" s="198" t="str">
        <f>IF(OR('Dir AB - Car &amp; LGV'!T26="*",'Dir AB - OGV1'!T26="*",'Dir AB - OGV2'!T26="*"),"*",'Dir AB - OGV2'!T26+'Dir AB - OGV1'!T26+'Dir AB - Car &amp; LGV'!T26)</f>
        <v>*</v>
      </c>
      <c r="U26" s="198" t="str">
        <f>IF(OR('Dir AB - Car &amp; LGV'!U26="*",'Dir AB - OGV1'!U26="*",'Dir AB - OGV2'!U26="*"),"*",'Dir AB - OGV2'!U26+'Dir AB - OGV1'!U26+'Dir AB - Car &amp; LGV'!U26)</f>
        <v>*</v>
      </c>
      <c r="V26" s="198" t="str">
        <f>IF(OR('Dir AB - Car &amp; LGV'!V26="*",'Dir AB - OGV1'!V26="*",'Dir AB - OGV2'!V26="*"),"*",'Dir AB - OGV2'!V26+'Dir AB - OGV1'!V26+'Dir AB - Car &amp; LGV'!V26)</f>
        <v>*</v>
      </c>
      <c r="W26" s="217">
        <f>IF(OR('Dir AB - Car &amp; LGV'!W26="*",'Dir AB - OGV1'!W26="*",'Dir AB - OGV2'!W26="*"),"*",'Dir AB - OGV2'!W26+'Dir AB - OGV1'!W26+'Dir AB - Car &amp; LGV'!W26)</f>
        <v>22.166666666666668</v>
      </c>
      <c r="X26" s="221">
        <f>IF(OR('Dir AB - Car &amp; LGV'!X26="*",'Dir AB - OGV1'!X26="*",'Dir AB - OGV2'!X26="*"),"*",'Dir AB - OGV2'!X26+'Dir AB - OGV1'!X26+'Dir AB - Car &amp; LGV'!X26)</f>
        <v>20.6</v>
      </c>
      <c r="Y26" s="215">
        <f>IF(OR('Dir AB - Car &amp; LGV'!Y26="*",'Dir AB - OGV1'!Y26="*",'Dir AB - OGV2'!Y26="*"),"*",'Dir AB - OGV2'!Y26+'Dir AB - OGV1'!Y26+'Dir AB - Car &amp; LGV'!Y26)</f>
        <v>18.714285714285715</v>
      </c>
    </row>
    <row r="27" spans="1:25" x14ac:dyDescent="0.2">
      <c r="A27" s="282">
        <v>0.75</v>
      </c>
      <c r="B27" s="274" t="str">
        <f>IF(OR('Dir AB - Car &amp; LGV'!B27="*",'Dir AB - OGV1'!B27="*",'Dir AB - OGV2'!B27="*"),"*",'Dir AB - OGV2'!B27+'Dir AB - OGV1'!B27+'Dir AB - Car &amp; LGV'!B27)</f>
        <v>*</v>
      </c>
      <c r="C27" s="16" t="str">
        <f>IF(OR('Dir AB - Car &amp; LGV'!C27="*",'Dir AB - OGV1'!C27="*",'Dir AB - OGV2'!C27="*"),"*",'Dir AB - OGV2'!C27+'Dir AB - OGV1'!C27+'Dir AB - Car &amp; LGV'!C27)</f>
        <v>*</v>
      </c>
      <c r="D27" s="16" t="str">
        <f>IF(OR('Dir AB - Car &amp; LGV'!D27="*",'Dir AB - OGV1'!D27="*",'Dir AB - OGV2'!D27="*"),"*",'Dir AB - OGV2'!D27+'Dir AB - OGV1'!D27+'Dir AB - Car &amp; LGV'!D27)</f>
        <v>*</v>
      </c>
      <c r="E27" s="16">
        <f>IF(OR('Dir AB - Car &amp; LGV'!E27="*",'Dir AB - OGV1'!E27="*",'Dir AB - OGV2'!E27="*"),"*",'Dir AB - OGV2'!E27+'Dir AB - OGV1'!E27+'Dir AB - Car &amp; LGV'!E27)</f>
        <v>18</v>
      </c>
      <c r="F27" s="16">
        <f>IF(OR('Dir AB - Car &amp; LGV'!F27="*",'Dir AB - OGV1'!F27="*",'Dir AB - OGV2'!F27="*"),"*",'Dir AB - OGV2'!F27+'Dir AB - OGV1'!F27+'Dir AB - Car &amp; LGV'!F27)</f>
        <v>35</v>
      </c>
      <c r="G27" s="16">
        <f>IF(OR('Dir AB - Car &amp; LGV'!G27="*",'Dir AB - OGV1'!G27="*",'Dir AB - OGV2'!G27="*"),"*",'Dir AB - OGV2'!G27+'Dir AB - OGV1'!G27+'Dir AB - Car &amp; LGV'!G27)</f>
        <v>21</v>
      </c>
      <c r="H27" s="16">
        <f>IF(OR('Dir AB - Car &amp; LGV'!H27="*",'Dir AB - OGV1'!H27="*",'Dir AB - OGV2'!H27="*"),"*",'Dir AB - OGV2'!H27+'Dir AB - OGV1'!H27+'Dir AB - Car &amp; LGV'!H27)</f>
        <v>16</v>
      </c>
      <c r="I27" s="16">
        <f>IF(OR('Dir AB - Car &amp; LGV'!I27="*",'Dir AB - OGV1'!I27="*",'Dir AB - OGV2'!I27="*"),"*",'Dir AB - OGV2'!I27+'Dir AB - OGV1'!I27+'Dir AB - Car &amp; LGV'!I27)</f>
        <v>24</v>
      </c>
      <c r="J27" s="16">
        <f>IF(OR('Dir AB - Car &amp; LGV'!J27="*",'Dir AB - OGV1'!J27="*",'Dir AB - OGV2'!J27="*"),"*",'Dir AB - OGV2'!J27+'Dir AB - OGV1'!J27+'Dir AB - Car &amp; LGV'!J27)</f>
        <v>17</v>
      </c>
      <c r="K27" s="16">
        <f>IF(OR('Dir AB - Car &amp; LGV'!K27="*",'Dir AB - OGV1'!K27="*",'Dir AB - OGV2'!K27="*"),"*",'Dir AB - OGV2'!K27+'Dir AB - OGV1'!K27+'Dir AB - Car &amp; LGV'!K27)</f>
        <v>37</v>
      </c>
      <c r="L27" s="16">
        <f>IF(OR('Dir AB - Car &amp; LGV'!L27="*",'Dir AB - OGV1'!L27="*",'Dir AB - OGV2'!L27="*"),"*",'Dir AB - OGV2'!L27+'Dir AB - OGV1'!L27+'Dir AB - Car &amp; LGV'!L27)</f>
        <v>23</v>
      </c>
      <c r="M27" s="16">
        <f>IF(OR('Dir AB - Car &amp; LGV'!M27="*",'Dir AB - OGV1'!M27="*",'Dir AB - OGV2'!M27="*"),"*",'Dir AB - OGV2'!M27+'Dir AB - OGV1'!M27+'Dir AB - Car &amp; LGV'!M27)</f>
        <v>3</v>
      </c>
      <c r="N27" s="16">
        <f>IF(OR('Dir AB - Car &amp; LGV'!N27="*",'Dir AB - OGV1'!N27="*",'Dir AB - OGV2'!N27="*"),"*",'Dir AB - OGV2'!N27+'Dir AB - OGV1'!N27+'Dir AB - Car &amp; LGV'!N27)</f>
        <v>20</v>
      </c>
      <c r="O27" s="16">
        <f>IF(OR('Dir AB - Car &amp; LGV'!O27="*",'Dir AB - OGV1'!O27="*",'Dir AB - OGV2'!O27="*"),"*",'Dir AB - OGV2'!O27+'Dir AB - OGV1'!O27+'Dir AB - Car &amp; LGV'!O27)</f>
        <v>13</v>
      </c>
      <c r="P27" s="16">
        <f>IF(OR('Dir AB - Car &amp; LGV'!P27="*",'Dir AB - OGV1'!P27="*",'Dir AB - OGV2'!P27="*"),"*",'Dir AB - OGV2'!P27+'Dir AB - OGV1'!P27+'Dir AB - Car &amp; LGV'!P27)</f>
        <v>11</v>
      </c>
      <c r="Q27" s="16">
        <f>IF(OR('Dir AB - Car &amp; LGV'!Q27="*",'Dir AB - OGV1'!Q27="*",'Dir AB - OGV2'!Q27="*"),"*",'Dir AB - OGV2'!Q27+'Dir AB - OGV1'!Q27+'Dir AB - Car &amp; LGV'!Q27)</f>
        <v>17</v>
      </c>
      <c r="R27" s="16">
        <f>IF(OR('Dir AB - Car &amp; LGV'!R27="*",'Dir AB - OGV1'!R27="*",'Dir AB - OGV2'!R27="*"),"*",'Dir AB - OGV2'!R27+'Dir AB - OGV1'!R27+'Dir AB - Car &amp; LGV'!R27)</f>
        <v>14</v>
      </c>
      <c r="S27" s="16" t="str">
        <f>IF(OR('Dir AB - Car &amp; LGV'!S27="*",'Dir AB - OGV1'!S27="*",'Dir AB - OGV2'!S27="*"),"*",'Dir AB - OGV2'!S27+'Dir AB - OGV1'!S27+'Dir AB - Car &amp; LGV'!S27)</f>
        <v>*</v>
      </c>
      <c r="T27" s="16" t="str">
        <f>IF(OR('Dir AB - Car &amp; LGV'!T27="*",'Dir AB - OGV1'!T27="*",'Dir AB - OGV2'!T27="*"),"*",'Dir AB - OGV2'!T27+'Dir AB - OGV1'!T27+'Dir AB - Car &amp; LGV'!T27)</f>
        <v>*</v>
      </c>
      <c r="U27" s="16" t="str">
        <f>IF(OR('Dir AB - Car &amp; LGV'!U27="*",'Dir AB - OGV1'!U27="*",'Dir AB - OGV2'!U27="*"),"*",'Dir AB - OGV2'!U27+'Dir AB - OGV1'!U27+'Dir AB - Car &amp; LGV'!U27)</f>
        <v>*</v>
      </c>
      <c r="V27" s="16" t="str">
        <f>IF(OR('Dir AB - Car &amp; LGV'!V27="*",'Dir AB - OGV1'!V27="*",'Dir AB - OGV2'!V27="*"),"*",'Dir AB - OGV2'!V27+'Dir AB - OGV1'!V27+'Dir AB - Car &amp; LGV'!V27)</f>
        <v>*</v>
      </c>
      <c r="W27" s="218">
        <f>IF(OR('Dir AB - Car &amp; LGV'!W27="*",'Dir AB - OGV1'!W27="*",'Dir AB - OGV2'!W27="*"),"*",'Dir AB - OGV2'!W27+'Dir AB - OGV1'!W27+'Dir AB - Car &amp; LGV'!W27)</f>
        <v>21</v>
      </c>
      <c r="X27" s="222">
        <f>IF(OR('Dir AB - Car &amp; LGV'!X27="*",'Dir AB - OGV1'!X27="*",'Dir AB - OGV2'!X27="*"),"*",'Dir AB - OGV2'!X27+'Dir AB - OGV1'!X27+'Dir AB - Car &amp; LGV'!X27)</f>
        <v>19.899999999999999</v>
      </c>
      <c r="Y27" s="155">
        <f>IF(OR('Dir AB - Car &amp; LGV'!Y27="*",'Dir AB - OGV1'!Y27="*",'Dir AB - OGV2'!Y27="*"),"*",'Dir AB - OGV2'!Y27+'Dir AB - OGV1'!Y27+'Dir AB - Car &amp; LGV'!Y27)</f>
        <v>19.214285714285712</v>
      </c>
    </row>
    <row r="28" spans="1:25" ht="13.5" thickBot="1" x14ac:dyDescent="0.25">
      <c r="A28" s="296">
        <v>0.79166666666666696</v>
      </c>
      <c r="B28" s="289" t="str">
        <f>IF(OR('Dir AB - Car &amp; LGV'!B28="*",'Dir AB - OGV1'!B28="*",'Dir AB - OGV2'!B28="*"),"*",'Dir AB - OGV2'!B28+'Dir AB - OGV1'!B28+'Dir AB - Car &amp; LGV'!B28)</f>
        <v>*</v>
      </c>
      <c r="C28" s="199" t="str">
        <f>IF(OR('Dir AB - Car &amp; LGV'!C28="*",'Dir AB - OGV1'!C28="*",'Dir AB - OGV2'!C28="*"),"*",'Dir AB - OGV2'!C28+'Dir AB - OGV1'!C28+'Dir AB - Car &amp; LGV'!C28)</f>
        <v>*</v>
      </c>
      <c r="D28" s="199" t="str">
        <f>IF(OR('Dir AB - Car &amp; LGV'!D28="*",'Dir AB - OGV1'!D28="*",'Dir AB - OGV2'!D28="*"),"*",'Dir AB - OGV2'!D28+'Dir AB - OGV1'!D28+'Dir AB - Car &amp; LGV'!D28)</f>
        <v>*</v>
      </c>
      <c r="E28" s="199">
        <f>IF(OR('Dir AB - Car &amp; LGV'!E28="*",'Dir AB - OGV1'!E28="*",'Dir AB - OGV2'!E28="*"),"*",'Dir AB - OGV2'!E28+'Dir AB - OGV1'!E28+'Dir AB - Car &amp; LGV'!E28)</f>
        <v>13</v>
      </c>
      <c r="F28" s="199">
        <f>IF(OR('Dir AB - Car &amp; LGV'!F28="*",'Dir AB - OGV1'!F28="*",'Dir AB - OGV2'!F28="*"),"*",'Dir AB - OGV2'!F28+'Dir AB - OGV1'!F28+'Dir AB - Car &amp; LGV'!F28)</f>
        <v>16</v>
      </c>
      <c r="G28" s="199">
        <f>IF(OR('Dir AB - Car &amp; LGV'!G28="*",'Dir AB - OGV1'!G28="*",'Dir AB - OGV2'!G28="*"),"*",'Dir AB - OGV2'!G28+'Dir AB - OGV1'!G28+'Dir AB - Car &amp; LGV'!G28)</f>
        <v>5</v>
      </c>
      <c r="H28" s="199">
        <f>IF(OR('Dir AB - Car &amp; LGV'!H28="*",'Dir AB - OGV1'!H28="*",'Dir AB - OGV2'!H28="*"),"*",'Dir AB - OGV2'!H28+'Dir AB - OGV1'!H28+'Dir AB - Car &amp; LGV'!H28)</f>
        <v>16</v>
      </c>
      <c r="I28" s="199">
        <f>IF(OR('Dir AB - Car &amp; LGV'!I28="*",'Dir AB - OGV1'!I28="*",'Dir AB - OGV2'!I28="*"),"*",'Dir AB - OGV2'!I28+'Dir AB - OGV1'!I28+'Dir AB - Car &amp; LGV'!I28)</f>
        <v>29</v>
      </c>
      <c r="J28" s="199">
        <f>IF(OR('Dir AB - Car &amp; LGV'!J28="*",'Dir AB - OGV1'!J28="*",'Dir AB - OGV2'!J28="*"),"*",'Dir AB - OGV2'!J28+'Dir AB - OGV1'!J28+'Dir AB - Car &amp; LGV'!J28)</f>
        <v>21</v>
      </c>
      <c r="K28" s="199">
        <f>IF(OR('Dir AB - Car &amp; LGV'!K28="*",'Dir AB - OGV1'!K28="*",'Dir AB - OGV2'!K28="*"),"*",'Dir AB - OGV2'!K28+'Dir AB - OGV1'!K28+'Dir AB - Car &amp; LGV'!K28)</f>
        <v>25</v>
      </c>
      <c r="L28" s="199">
        <f>IF(OR('Dir AB - Car &amp; LGV'!L28="*",'Dir AB - OGV1'!L28="*",'Dir AB - OGV2'!L28="*"),"*",'Dir AB - OGV2'!L28+'Dir AB - OGV1'!L28+'Dir AB - Car &amp; LGV'!L28)</f>
        <v>18</v>
      </c>
      <c r="M28" s="199">
        <f>IF(OR('Dir AB - Car &amp; LGV'!M28="*",'Dir AB - OGV1'!M28="*",'Dir AB - OGV2'!M28="*"),"*",'Dir AB - OGV2'!M28+'Dir AB - OGV1'!M28+'Dir AB - Car &amp; LGV'!M28)</f>
        <v>21</v>
      </c>
      <c r="N28" s="199">
        <f>IF(OR('Dir AB - Car &amp; LGV'!N28="*",'Dir AB - OGV1'!N28="*",'Dir AB - OGV2'!N28="*"),"*",'Dir AB - OGV2'!N28+'Dir AB - OGV1'!N28+'Dir AB - Car &amp; LGV'!N28)</f>
        <v>13</v>
      </c>
      <c r="O28" s="199">
        <f>IF(OR('Dir AB - Car &amp; LGV'!O28="*",'Dir AB - OGV1'!O28="*",'Dir AB - OGV2'!O28="*"),"*",'Dir AB - OGV2'!O28+'Dir AB - OGV1'!O28+'Dir AB - Car &amp; LGV'!O28)</f>
        <v>9</v>
      </c>
      <c r="P28" s="199">
        <f>IF(OR('Dir AB - Car &amp; LGV'!P28="*",'Dir AB - OGV1'!P28="*",'Dir AB - OGV2'!P28="*"),"*",'Dir AB - OGV2'!P28+'Dir AB - OGV1'!P28+'Dir AB - Car &amp; LGV'!P28)</f>
        <v>14</v>
      </c>
      <c r="Q28" s="199">
        <f>IF(OR('Dir AB - Car &amp; LGV'!Q28="*",'Dir AB - OGV1'!Q28="*",'Dir AB - OGV2'!Q28="*"),"*",'Dir AB - OGV2'!Q28+'Dir AB - OGV1'!Q28+'Dir AB - Car &amp; LGV'!Q28)</f>
        <v>19</v>
      </c>
      <c r="R28" s="199">
        <f>IF(OR('Dir AB - Car &amp; LGV'!R28="*",'Dir AB - OGV1'!R28="*",'Dir AB - OGV2'!R28="*"),"*",'Dir AB - OGV2'!R28+'Dir AB - OGV1'!R28+'Dir AB - Car &amp; LGV'!R28)</f>
        <v>20</v>
      </c>
      <c r="S28" s="199" t="str">
        <f>IF(OR('Dir AB - Car &amp; LGV'!S28="*",'Dir AB - OGV1'!S28="*",'Dir AB - OGV2'!S28="*"),"*",'Dir AB - OGV2'!S28+'Dir AB - OGV1'!S28+'Dir AB - Car &amp; LGV'!S28)</f>
        <v>*</v>
      </c>
      <c r="T28" s="199" t="str">
        <f>IF(OR('Dir AB - Car &amp; LGV'!T28="*",'Dir AB - OGV1'!T28="*",'Dir AB - OGV2'!T28="*"),"*",'Dir AB - OGV2'!T28+'Dir AB - OGV1'!T28+'Dir AB - Car &amp; LGV'!T28)</f>
        <v>*</v>
      </c>
      <c r="U28" s="199" t="str">
        <f>IF(OR('Dir AB - Car &amp; LGV'!U28="*",'Dir AB - OGV1'!U28="*",'Dir AB - OGV2'!U28="*"),"*",'Dir AB - OGV2'!U28+'Dir AB - OGV1'!U28+'Dir AB - Car &amp; LGV'!U28)</f>
        <v>*</v>
      </c>
      <c r="V28" s="199" t="str">
        <f>IF(OR('Dir AB - Car &amp; LGV'!V28="*",'Dir AB - OGV1'!V28="*",'Dir AB - OGV2'!V28="*"),"*",'Dir AB - OGV2'!V28+'Dir AB - OGV1'!V28+'Dir AB - Car &amp; LGV'!V28)</f>
        <v>*</v>
      </c>
      <c r="W28" s="220">
        <f>IF(OR('Dir AB - Car &amp; LGV'!W28="*",'Dir AB - OGV1'!W28="*",'Dir AB - OGV2'!W28="*"),"*",'Dir AB - OGV2'!W28+'Dir AB - OGV1'!W28+'Dir AB - Car &amp; LGV'!W28)</f>
        <v>19.333333333333332</v>
      </c>
      <c r="X28" s="224">
        <f>IF(OR('Dir AB - Car &amp; LGV'!X28="*",'Dir AB - OGV1'!X28="*",'Dir AB - OGV2'!X28="*"),"*",'Dir AB - OGV2'!X28+'Dir AB - OGV1'!X28+'Dir AB - Car &amp; LGV'!X28)</f>
        <v>19.599999999999998</v>
      </c>
      <c r="Y28" s="216">
        <f>IF(OR('Dir AB - Car &amp; LGV'!Y28="*",'Dir AB - OGV1'!Y28="*",'Dir AB - OGV2'!Y28="*"),"*",'Dir AB - OGV2'!Y28+'Dir AB - OGV1'!Y28+'Dir AB - Car &amp; LGV'!Y28)</f>
        <v>17.071428571428569</v>
      </c>
    </row>
    <row r="29" spans="1:25" x14ac:dyDescent="0.2">
      <c r="A29" s="297">
        <v>0.83333333333333404</v>
      </c>
      <c r="B29" s="290" t="str">
        <f>IF(OR('Dir AB - Car &amp; LGV'!B29="*",'Dir AB - OGV1'!B29="*",'Dir AB - OGV2'!B29="*"),"*",'Dir AB - OGV2'!B29+'Dir AB - OGV1'!B29+'Dir AB - Car &amp; LGV'!B29)</f>
        <v>*</v>
      </c>
      <c r="C29" s="146" t="str">
        <f>IF(OR('Dir AB - Car &amp; LGV'!C29="*",'Dir AB - OGV1'!C29="*",'Dir AB - OGV2'!C29="*"),"*",'Dir AB - OGV2'!C29+'Dir AB - OGV1'!C29+'Dir AB - Car &amp; LGV'!C29)</f>
        <v>*</v>
      </c>
      <c r="D29" s="146" t="str">
        <f>IF(OR('Dir AB - Car &amp; LGV'!D29="*",'Dir AB - OGV1'!D29="*",'Dir AB - OGV2'!D29="*"),"*",'Dir AB - OGV2'!D29+'Dir AB - OGV1'!D29+'Dir AB - Car &amp; LGV'!D29)</f>
        <v>*</v>
      </c>
      <c r="E29" s="146">
        <f>IF(OR('Dir AB - Car &amp; LGV'!E29="*",'Dir AB - OGV1'!E29="*",'Dir AB - OGV2'!E29="*"),"*",'Dir AB - OGV2'!E29+'Dir AB - OGV1'!E29+'Dir AB - Car &amp; LGV'!E29)</f>
        <v>10</v>
      </c>
      <c r="F29" s="146">
        <f>IF(OR('Dir AB - Car &amp; LGV'!F29="*",'Dir AB - OGV1'!F29="*",'Dir AB - OGV2'!F29="*"),"*",'Dir AB - OGV2'!F29+'Dir AB - OGV1'!F29+'Dir AB - Car &amp; LGV'!F29)</f>
        <v>9</v>
      </c>
      <c r="G29" s="146">
        <f>IF(OR('Dir AB - Car &amp; LGV'!G29="*",'Dir AB - OGV1'!G29="*",'Dir AB - OGV2'!G29="*"),"*",'Dir AB - OGV2'!G29+'Dir AB - OGV1'!G29+'Dir AB - Car &amp; LGV'!G29)</f>
        <v>12</v>
      </c>
      <c r="H29" s="146">
        <f>IF(OR('Dir AB - Car &amp; LGV'!H29="*",'Dir AB - OGV1'!H29="*",'Dir AB - OGV2'!H29="*"),"*",'Dir AB - OGV2'!H29+'Dir AB - OGV1'!H29+'Dir AB - Car &amp; LGV'!H29)</f>
        <v>14</v>
      </c>
      <c r="I29" s="146">
        <f>IF(OR('Dir AB - Car &amp; LGV'!I29="*",'Dir AB - OGV1'!I29="*",'Dir AB - OGV2'!I29="*"),"*",'Dir AB - OGV2'!I29+'Dir AB - OGV1'!I29+'Dir AB - Car &amp; LGV'!I29)</f>
        <v>12</v>
      </c>
      <c r="J29" s="146">
        <f>IF(OR('Dir AB - Car &amp; LGV'!J29="*",'Dir AB - OGV1'!J29="*",'Dir AB - OGV2'!J29="*"),"*",'Dir AB - OGV2'!J29+'Dir AB - OGV1'!J29+'Dir AB - Car &amp; LGV'!J29)</f>
        <v>13</v>
      </c>
      <c r="K29" s="146">
        <f>IF(OR('Dir AB - Car &amp; LGV'!K29="*",'Dir AB - OGV1'!K29="*",'Dir AB - OGV2'!K29="*"),"*",'Dir AB - OGV2'!K29+'Dir AB - OGV1'!K29+'Dir AB - Car &amp; LGV'!K29)</f>
        <v>10</v>
      </c>
      <c r="L29" s="146">
        <f>IF(OR('Dir AB - Car &amp; LGV'!L29="*",'Dir AB - OGV1'!L29="*",'Dir AB - OGV2'!L29="*"),"*",'Dir AB - OGV2'!L29+'Dir AB - OGV1'!L29+'Dir AB - Car &amp; LGV'!L29)</f>
        <v>18</v>
      </c>
      <c r="M29" s="146">
        <f>IF(OR('Dir AB - Car &amp; LGV'!M29="*",'Dir AB - OGV1'!M29="*",'Dir AB - OGV2'!M29="*"),"*",'Dir AB - OGV2'!M29+'Dir AB - OGV1'!M29+'Dir AB - Car &amp; LGV'!M29)</f>
        <v>18</v>
      </c>
      <c r="N29" s="146">
        <f>IF(OR('Dir AB - Car &amp; LGV'!N29="*",'Dir AB - OGV1'!N29="*",'Dir AB - OGV2'!N29="*"),"*",'Dir AB - OGV2'!N29+'Dir AB - OGV1'!N29+'Dir AB - Car &amp; LGV'!N29)</f>
        <v>18</v>
      </c>
      <c r="O29" s="146">
        <f>IF(OR('Dir AB - Car &amp; LGV'!O29="*",'Dir AB - OGV1'!O29="*",'Dir AB - OGV2'!O29="*"),"*",'Dir AB - OGV2'!O29+'Dir AB - OGV1'!O29+'Dir AB - Car &amp; LGV'!O29)</f>
        <v>17</v>
      </c>
      <c r="P29" s="146">
        <f>IF(OR('Dir AB - Car &amp; LGV'!P29="*",'Dir AB - OGV1'!P29="*",'Dir AB - OGV2'!P29="*"),"*",'Dir AB - OGV2'!P29+'Dir AB - OGV1'!P29+'Dir AB - Car &amp; LGV'!P29)</f>
        <v>17</v>
      </c>
      <c r="Q29" s="146">
        <f>IF(OR('Dir AB - Car &amp; LGV'!Q29="*",'Dir AB - OGV1'!Q29="*",'Dir AB - OGV2'!Q29="*"),"*",'Dir AB - OGV2'!Q29+'Dir AB - OGV1'!Q29+'Dir AB - Car &amp; LGV'!Q29)</f>
        <v>17</v>
      </c>
      <c r="R29" s="146">
        <f>IF(OR('Dir AB - Car &amp; LGV'!R29="*",'Dir AB - OGV1'!R29="*",'Dir AB - OGV2'!R29="*"),"*",'Dir AB - OGV2'!R29+'Dir AB - OGV1'!R29+'Dir AB - Car &amp; LGV'!R29)</f>
        <v>19</v>
      </c>
      <c r="S29" s="146" t="str">
        <f>IF(OR('Dir AB - Car &amp; LGV'!S29="*",'Dir AB - OGV1'!S29="*",'Dir AB - OGV2'!S29="*"),"*",'Dir AB - OGV2'!S29+'Dir AB - OGV1'!S29+'Dir AB - Car &amp; LGV'!S29)</f>
        <v>*</v>
      </c>
      <c r="T29" s="146" t="str">
        <f>IF(OR('Dir AB - Car &amp; LGV'!T29="*",'Dir AB - OGV1'!T29="*",'Dir AB - OGV2'!T29="*"),"*",'Dir AB - OGV2'!T29+'Dir AB - OGV1'!T29+'Dir AB - Car &amp; LGV'!T29)</f>
        <v>*</v>
      </c>
      <c r="U29" s="146" t="str">
        <f>IF(OR('Dir AB - Car &amp; LGV'!U29="*",'Dir AB - OGV1'!U29="*",'Dir AB - OGV2'!U29="*"),"*",'Dir AB - OGV2'!U29+'Dir AB - OGV1'!U29+'Dir AB - Car &amp; LGV'!U29)</f>
        <v>*</v>
      </c>
      <c r="V29" s="146" t="str">
        <f>IF(OR('Dir AB - Car &amp; LGV'!V29="*",'Dir AB - OGV1'!V29="*",'Dir AB - OGV2'!V29="*"),"*",'Dir AB - OGV2'!V29+'Dir AB - OGV1'!V29+'Dir AB - Car &amp; LGV'!V29)</f>
        <v>*</v>
      </c>
      <c r="W29" s="196">
        <f>IF(OR('Dir AB - Car &amp; LGV'!W29="*",'Dir AB - OGV1'!W29="*",'Dir AB - OGV2'!W29="*"),"*",'Dir AB - OGV2'!W29+'Dir AB - OGV1'!W29+'Dir AB - Car &amp; LGV'!W29)</f>
        <v>14.5</v>
      </c>
      <c r="X29" s="148">
        <f>IF(OR('Dir AB - Car &amp; LGV'!X29="*",'Dir AB - OGV1'!X29="*",'Dir AB - OGV2'!X29="*"),"*",'Dir AB - OGV2'!X29+'Dir AB - OGV1'!X29+'Dir AB - Car &amp; LGV'!X29)</f>
        <v>14.3</v>
      </c>
      <c r="Y29" s="197">
        <f>IF(OR('Dir AB - Car &amp; LGV'!Y29="*",'Dir AB - OGV1'!Y29="*",'Dir AB - OGV2'!Y29="*"),"*",'Dir AB - OGV2'!Y29+'Dir AB - OGV1'!Y29+'Dir AB - Car &amp; LGV'!Y29)</f>
        <v>14.571428571428571</v>
      </c>
    </row>
    <row r="30" spans="1:25" x14ac:dyDescent="0.2">
      <c r="A30" s="282">
        <v>0.875</v>
      </c>
      <c r="B30" s="274" t="str">
        <f>IF(OR('Dir AB - Car &amp; LGV'!B30="*",'Dir AB - OGV1'!B30="*",'Dir AB - OGV2'!B30="*"),"*",'Dir AB - OGV2'!B30+'Dir AB - OGV1'!B30+'Dir AB - Car &amp; LGV'!B30)</f>
        <v>*</v>
      </c>
      <c r="C30" s="16" t="str">
        <f>IF(OR('Dir AB - Car &amp; LGV'!C30="*",'Dir AB - OGV1'!C30="*",'Dir AB - OGV2'!C30="*"),"*",'Dir AB - OGV2'!C30+'Dir AB - OGV1'!C30+'Dir AB - Car &amp; LGV'!C30)</f>
        <v>*</v>
      </c>
      <c r="D30" s="16" t="str">
        <f>IF(OR('Dir AB - Car &amp; LGV'!D30="*",'Dir AB - OGV1'!D30="*",'Dir AB - OGV2'!D30="*"),"*",'Dir AB - OGV2'!D30+'Dir AB - OGV1'!D30+'Dir AB - Car &amp; LGV'!D30)</f>
        <v>*</v>
      </c>
      <c r="E30" s="16">
        <f>IF(OR('Dir AB - Car &amp; LGV'!E30="*",'Dir AB - OGV1'!E30="*",'Dir AB - OGV2'!E30="*"),"*",'Dir AB - OGV2'!E30+'Dir AB - OGV1'!E30+'Dir AB - Car &amp; LGV'!E30)</f>
        <v>21</v>
      </c>
      <c r="F30" s="16">
        <f>IF(OR('Dir AB - Car &amp; LGV'!F30="*",'Dir AB - OGV1'!F30="*",'Dir AB - OGV2'!F30="*"),"*",'Dir AB - OGV2'!F30+'Dir AB - OGV1'!F30+'Dir AB - Car &amp; LGV'!F30)</f>
        <v>16</v>
      </c>
      <c r="G30" s="16">
        <f>IF(OR('Dir AB - Car &amp; LGV'!G30="*",'Dir AB - OGV1'!G30="*",'Dir AB - OGV2'!G30="*"),"*",'Dir AB - OGV2'!G30+'Dir AB - OGV1'!G30+'Dir AB - Car &amp; LGV'!G30)</f>
        <v>13</v>
      </c>
      <c r="H30" s="16">
        <f>IF(OR('Dir AB - Car &amp; LGV'!H30="*",'Dir AB - OGV1'!H30="*",'Dir AB - OGV2'!H30="*"),"*",'Dir AB - OGV2'!H30+'Dir AB - OGV1'!H30+'Dir AB - Car &amp; LGV'!H30)</f>
        <v>18</v>
      </c>
      <c r="I30" s="16">
        <f>IF(OR('Dir AB - Car &amp; LGV'!I30="*",'Dir AB - OGV1'!I30="*",'Dir AB - OGV2'!I30="*"),"*",'Dir AB - OGV2'!I30+'Dir AB - OGV1'!I30+'Dir AB - Car &amp; LGV'!I30)</f>
        <v>11</v>
      </c>
      <c r="J30" s="16">
        <f>IF(OR('Dir AB - Car &amp; LGV'!J30="*",'Dir AB - OGV1'!J30="*",'Dir AB - OGV2'!J30="*"),"*",'Dir AB - OGV2'!J30+'Dir AB - OGV1'!J30+'Dir AB - Car &amp; LGV'!J30)</f>
        <v>15</v>
      </c>
      <c r="K30" s="16">
        <f>IF(OR('Dir AB - Car &amp; LGV'!K30="*",'Dir AB - OGV1'!K30="*",'Dir AB - OGV2'!K30="*"),"*",'Dir AB - OGV2'!K30+'Dir AB - OGV1'!K30+'Dir AB - Car &amp; LGV'!K30)</f>
        <v>15</v>
      </c>
      <c r="L30" s="16">
        <f>IF(OR('Dir AB - Car &amp; LGV'!L30="*",'Dir AB - OGV1'!L30="*",'Dir AB - OGV2'!L30="*"),"*",'Dir AB - OGV2'!L30+'Dir AB - OGV1'!L30+'Dir AB - Car &amp; LGV'!L30)</f>
        <v>11</v>
      </c>
      <c r="M30" s="16">
        <f>IF(OR('Dir AB - Car &amp; LGV'!M30="*",'Dir AB - OGV1'!M30="*",'Dir AB - OGV2'!M30="*"),"*",'Dir AB - OGV2'!M30+'Dir AB - OGV1'!M30+'Dir AB - Car &amp; LGV'!M30)</f>
        <v>12</v>
      </c>
      <c r="N30" s="16">
        <f>IF(OR('Dir AB - Car &amp; LGV'!N30="*",'Dir AB - OGV1'!N30="*",'Dir AB - OGV2'!N30="*"),"*",'Dir AB - OGV2'!N30+'Dir AB - OGV1'!N30+'Dir AB - Car &amp; LGV'!N30)</f>
        <v>12</v>
      </c>
      <c r="O30" s="16">
        <f>IF(OR('Dir AB - Car &amp; LGV'!O30="*",'Dir AB - OGV1'!O30="*",'Dir AB - OGV2'!O30="*"),"*",'Dir AB - OGV2'!O30+'Dir AB - OGV1'!O30+'Dir AB - Car &amp; LGV'!O30)</f>
        <v>11</v>
      </c>
      <c r="P30" s="16">
        <f>IF(OR('Dir AB - Car &amp; LGV'!P30="*",'Dir AB - OGV1'!P30="*",'Dir AB - OGV2'!P30="*"),"*",'Dir AB - OGV2'!P30+'Dir AB - OGV1'!P30+'Dir AB - Car &amp; LGV'!P30)</f>
        <v>13</v>
      </c>
      <c r="Q30" s="16">
        <f>IF(OR('Dir AB - Car &amp; LGV'!Q30="*",'Dir AB - OGV1'!Q30="*",'Dir AB - OGV2'!Q30="*"),"*",'Dir AB - OGV2'!Q30+'Dir AB - OGV1'!Q30+'Dir AB - Car &amp; LGV'!Q30)</f>
        <v>9</v>
      </c>
      <c r="R30" s="16" t="str">
        <f>IF(OR('Dir AB - Car &amp; LGV'!R30="*",'Dir AB - OGV1'!R30="*",'Dir AB - OGV2'!R30="*"),"*",'Dir AB - OGV2'!R30+'Dir AB - OGV1'!R30+'Dir AB - Car &amp; LGV'!R30)</f>
        <v>*</v>
      </c>
      <c r="S30" s="16" t="str">
        <f>IF(OR('Dir AB - Car &amp; LGV'!S30="*",'Dir AB - OGV1'!S30="*",'Dir AB - OGV2'!S30="*"),"*",'Dir AB - OGV2'!S30+'Dir AB - OGV1'!S30+'Dir AB - Car &amp; LGV'!S30)</f>
        <v>*</v>
      </c>
      <c r="T30" s="16" t="str">
        <f>IF(OR('Dir AB - Car &amp; LGV'!T30="*",'Dir AB - OGV1'!T30="*",'Dir AB - OGV2'!T30="*"),"*",'Dir AB - OGV2'!T30+'Dir AB - OGV1'!T30+'Dir AB - Car &amp; LGV'!T30)</f>
        <v>*</v>
      </c>
      <c r="U30" s="16" t="str">
        <f>IF(OR('Dir AB - Car &amp; LGV'!U30="*",'Dir AB - OGV1'!U30="*",'Dir AB - OGV2'!U30="*"),"*",'Dir AB - OGV2'!U30+'Dir AB - OGV1'!U30+'Dir AB - Car &amp; LGV'!U30)</f>
        <v>*</v>
      </c>
      <c r="V30" s="16" t="str">
        <f>IF(OR('Dir AB - Car &amp; LGV'!V30="*",'Dir AB - OGV1'!V30="*",'Dir AB - OGV2'!V30="*"),"*",'Dir AB - OGV2'!V30+'Dir AB - OGV1'!V30+'Dir AB - Car &amp; LGV'!V30)</f>
        <v>*</v>
      </c>
      <c r="W30" s="160">
        <f>IF(OR('Dir AB - Car &amp; LGV'!W30="*",'Dir AB - OGV1'!W30="*",'Dir AB - OGV2'!W30="*"),"*",'Dir AB - OGV2'!W30+'Dir AB - OGV1'!W30+'Dir AB - Car &amp; LGV'!W30)</f>
        <v>14.200000000000001</v>
      </c>
      <c r="X30" s="154">
        <f>IF(OR('Dir AB - Car &amp; LGV'!X30="*",'Dir AB - OGV1'!X30="*",'Dir AB - OGV2'!X30="*"),"*",'Dir AB - OGV2'!X30+'Dir AB - OGV1'!X30+'Dir AB - Car &amp; LGV'!X30)</f>
        <v>13.666666666666666</v>
      </c>
      <c r="Y30" s="155">
        <f>IF(OR('Dir AB - Car &amp; LGV'!Y30="*",'Dir AB - OGV1'!Y30="*",'Dir AB - OGV2'!Y30="*"),"*",'Dir AB - OGV2'!Y30+'Dir AB - OGV1'!Y30+'Dir AB - Car &amp; LGV'!Y30)</f>
        <v>13.615384615384615</v>
      </c>
    </row>
    <row r="31" spans="1:25" x14ac:dyDescent="0.2">
      <c r="A31" s="282">
        <v>0.91666666666666696</v>
      </c>
      <c r="B31" s="274" t="str">
        <f>IF(OR('Dir AB - Car &amp; LGV'!B31="*",'Dir AB - OGV1'!B31="*",'Dir AB - OGV2'!B31="*"),"*",'Dir AB - OGV2'!B31+'Dir AB - OGV1'!B31+'Dir AB - Car &amp; LGV'!B31)</f>
        <v>*</v>
      </c>
      <c r="C31" s="16" t="str">
        <f>IF(OR('Dir AB - Car &amp; LGV'!C31="*",'Dir AB - OGV1'!C31="*",'Dir AB - OGV2'!C31="*"),"*",'Dir AB - OGV2'!C31+'Dir AB - OGV1'!C31+'Dir AB - Car &amp; LGV'!C31)</f>
        <v>*</v>
      </c>
      <c r="D31" s="16" t="str">
        <f>IF(OR('Dir AB - Car &amp; LGV'!D31="*",'Dir AB - OGV1'!D31="*",'Dir AB - OGV2'!D31="*"),"*",'Dir AB - OGV2'!D31+'Dir AB - OGV1'!D31+'Dir AB - Car &amp; LGV'!D31)</f>
        <v>*</v>
      </c>
      <c r="E31" s="16">
        <f>IF(OR('Dir AB - Car &amp; LGV'!E31="*",'Dir AB - OGV1'!E31="*",'Dir AB - OGV2'!E31="*"),"*",'Dir AB - OGV2'!E31+'Dir AB - OGV1'!E31+'Dir AB - Car &amp; LGV'!E31)</f>
        <v>9</v>
      </c>
      <c r="F31" s="16">
        <f>IF(OR('Dir AB - Car &amp; LGV'!F31="*",'Dir AB - OGV1'!F31="*",'Dir AB - OGV2'!F31="*"),"*",'Dir AB - OGV2'!F31+'Dir AB - OGV1'!F31+'Dir AB - Car &amp; LGV'!F31)</f>
        <v>26</v>
      </c>
      <c r="G31" s="16">
        <f>IF(OR('Dir AB - Car &amp; LGV'!G31="*",'Dir AB - OGV1'!G31="*",'Dir AB - OGV2'!G31="*"),"*",'Dir AB - OGV2'!G31+'Dir AB - OGV1'!G31+'Dir AB - Car &amp; LGV'!G31)</f>
        <v>8</v>
      </c>
      <c r="H31" s="16">
        <f>IF(OR('Dir AB - Car &amp; LGV'!H31="*",'Dir AB - OGV1'!H31="*",'Dir AB - OGV2'!H31="*"),"*",'Dir AB - OGV2'!H31+'Dir AB - OGV1'!H31+'Dir AB - Car &amp; LGV'!H31)</f>
        <v>10</v>
      </c>
      <c r="I31" s="16">
        <f>IF(OR('Dir AB - Car &amp; LGV'!I31="*",'Dir AB - OGV1'!I31="*",'Dir AB - OGV2'!I31="*"),"*",'Dir AB - OGV2'!I31+'Dir AB - OGV1'!I31+'Dir AB - Car &amp; LGV'!I31)</f>
        <v>14</v>
      </c>
      <c r="J31" s="16">
        <f>IF(OR('Dir AB - Car &amp; LGV'!J31="*",'Dir AB - OGV1'!J31="*",'Dir AB - OGV2'!J31="*"),"*",'Dir AB - OGV2'!J31+'Dir AB - OGV1'!J31+'Dir AB - Car &amp; LGV'!J31)</f>
        <v>11</v>
      </c>
      <c r="K31" s="16">
        <f>IF(OR('Dir AB - Car &amp; LGV'!K31="*",'Dir AB - OGV1'!K31="*",'Dir AB - OGV2'!K31="*"),"*",'Dir AB - OGV2'!K31+'Dir AB - OGV1'!K31+'Dir AB - Car &amp; LGV'!K31)</f>
        <v>13</v>
      </c>
      <c r="L31" s="16">
        <f>IF(OR('Dir AB - Car &amp; LGV'!L31="*",'Dir AB - OGV1'!L31="*",'Dir AB - OGV2'!L31="*"),"*",'Dir AB - OGV2'!L31+'Dir AB - OGV1'!L31+'Dir AB - Car &amp; LGV'!L31)</f>
        <v>10</v>
      </c>
      <c r="M31" s="16">
        <f>IF(OR('Dir AB - Car &amp; LGV'!M31="*",'Dir AB - OGV1'!M31="*",'Dir AB - OGV2'!M31="*"),"*",'Dir AB - OGV2'!M31+'Dir AB - OGV1'!M31+'Dir AB - Car &amp; LGV'!M31)</f>
        <v>11</v>
      </c>
      <c r="N31" s="16">
        <f>IF(OR('Dir AB - Car &amp; LGV'!N31="*",'Dir AB - OGV1'!N31="*",'Dir AB - OGV2'!N31="*"),"*",'Dir AB - OGV2'!N31+'Dir AB - OGV1'!N31+'Dir AB - Car &amp; LGV'!N31)</f>
        <v>9</v>
      </c>
      <c r="O31" s="16">
        <f>IF(OR('Dir AB - Car &amp; LGV'!O31="*",'Dir AB - OGV1'!O31="*",'Dir AB - OGV2'!O31="*"),"*",'Dir AB - OGV2'!O31+'Dir AB - OGV1'!O31+'Dir AB - Car &amp; LGV'!O31)</f>
        <v>9</v>
      </c>
      <c r="P31" s="16">
        <f>IF(OR('Dir AB - Car &amp; LGV'!P31="*",'Dir AB - OGV1'!P31="*",'Dir AB - OGV2'!P31="*"),"*",'Dir AB - OGV2'!P31+'Dir AB - OGV1'!P31+'Dir AB - Car &amp; LGV'!P31)</f>
        <v>10</v>
      </c>
      <c r="Q31" s="16">
        <f>IF(OR('Dir AB - Car &amp; LGV'!Q31="*",'Dir AB - OGV1'!Q31="*",'Dir AB - OGV2'!Q31="*"),"*",'Dir AB - OGV2'!Q31+'Dir AB - OGV1'!Q31+'Dir AB - Car &amp; LGV'!Q31)</f>
        <v>12</v>
      </c>
      <c r="R31" s="16" t="str">
        <f>IF(OR('Dir AB - Car &amp; LGV'!R31="*",'Dir AB - OGV1'!R31="*",'Dir AB - OGV2'!R31="*"),"*",'Dir AB - OGV2'!R31+'Dir AB - OGV1'!R31+'Dir AB - Car &amp; LGV'!R31)</f>
        <v>*</v>
      </c>
      <c r="S31" s="16" t="str">
        <f>IF(OR('Dir AB - Car &amp; LGV'!S31="*",'Dir AB - OGV1'!S31="*",'Dir AB - OGV2'!S31="*"),"*",'Dir AB - OGV2'!S31+'Dir AB - OGV1'!S31+'Dir AB - Car &amp; LGV'!S31)</f>
        <v>*</v>
      </c>
      <c r="T31" s="16" t="str">
        <f>IF(OR('Dir AB - Car &amp; LGV'!T31="*",'Dir AB - OGV1'!T31="*",'Dir AB - OGV2'!T31="*"),"*",'Dir AB - OGV2'!T31+'Dir AB - OGV1'!T31+'Dir AB - Car &amp; LGV'!T31)</f>
        <v>*</v>
      </c>
      <c r="U31" s="16" t="str">
        <f>IF(OR('Dir AB - Car &amp; LGV'!U31="*",'Dir AB - OGV1'!U31="*",'Dir AB - OGV2'!U31="*"),"*",'Dir AB - OGV2'!U31+'Dir AB - OGV1'!U31+'Dir AB - Car &amp; LGV'!U31)</f>
        <v>*</v>
      </c>
      <c r="V31" s="16" t="str">
        <f>IF(OR('Dir AB - Car &amp; LGV'!V31="*",'Dir AB - OGV1'!V31="*",'Dir AB - OGV2'!V31="*"),"*",'Dir AB - OGV2'!V31+'Dir AB - OGV1'!V31+'Dir AB - Car &amp; LGV'!V31)</f>
        <v>*</v>
      </c>
      <c r="W31" s="160">
        <f>IF(OR('Dir AB - Car &amp; LGV'!W31="*",'Dir AB - OGV1'!W31="*",'Dir AB - OGV2'!W31="*"),"*",'Dir AB - OGV2'!W31+'Dir AB - OGV1'!W31+'Dir AB - Car &amp; LGV'!W31)</f>
        <v>11</v>
      </c>
      <c r="X31" s="154">
        <f>IF(OR('Dir AB - Car &amp; LGV'!X31="*",'Dir AB - OGV1'!X31="*",'Dir AB - OGV2'!X31="*"),"*",'Dir AB - OGV2'!X31+'Dir AB - OGV1'!X31+'Dir AB - Car &amp; LGV'!X31)</f>
        <v>12.888888888888889</v>
      </c>
      <c r="Y31" s="155">
        <f>IF(OR('Dir AB - Car &amp; LGV'!Y31="*",'Dir AB - OGV1'!Y31="*",'Dir AB - OGV2'!Y31="*"),"*",'Dir AB - OGV2'!Y31+'Dir AB - OGV1'!Y31+'Dir AB - Car &amp; LGV'!Y31)</f>
        <v>11.692307692307692</v>
      </c>
    </row>
    <row r="32" spans="1:25" x14ac:dyDescent="0.2">
      <c r="A32" s="282">
        <v>0.95833333333333404</v>
      </c>
      <c r="B32" s="274" t="str">
        <f>IF(OR('Dir AB - Car &amp; LGV'!B32="*",'Dir AB - OGV1'!B32="*",'Dir AB - OGV2'!B32="*"),"*",'Dir AB - OGV2'!B32+'Dir AB - OGV1'!B32+'Dir AB - Car &amp; LGV'!B32)</f>
        <v>*</v>
      </c>
      <c r="C32" s="16" t="str">
        <f>IF(OR('Dir AB - Car &amp; LGV'!C32="*",'Dir AB - OGV1'!C32="*",'Dir AB - OGV2'!C32="*"),"*",'Dir AB - OGV2'!C32+'Dir AB - OGV1'!C32+'Dir AB - Car &amp; LGV'!C32)</f>
        <v>*</v>
      </c>
      <c r="D32" s="16" t="str">
        <f>IF(OR('Dir AB - Car &amp; LGV'!D32="*",'Dir AB - OGV1'!D32="*",'Dir AB - OGV2'!D32="*"),"*",'Dir AB - OGV2'!D32+'Dir AB - OGV1'!D32+'Dir AB - Car &amp; LGV'!D32)</f>
        <v>*</v>
      </c>
      <c r="E32" s="16">
        <f>IF(OR('Dir AB - Car &amp; LGV'!E32="*",'Dir AB - OGV1'!E32="*",'Dir AB - OGV2'!E32="*"),"*",'Dir AB - OGV2'!E32+'Dir AB - OGV1'!E32+'Dir AB - Car &amp; LGV'!E32)</f>
        <v>8</v>
      </c>
      <c r="F32" s="16">
        <f>IF(OR('Dir AB - Car &amp; LGV'!F32="*",'Dir AB - OGV1'!F32="*",'Dir AB - OGV2'!F32="*"),"*",'Dir AB - OGV2'!F32+'Dir AB - OGV1'!F32+'Dir AB - Car &amp; LGV'!F32)</f>
        <v>9</v>
      </c>
      <c r="G32" s="16">
        <f>IF(OR('Dir AB - Car &amp; LGV'!G32="*",'Dir AB - OGV1'!G32="*",'Dir AB - OGV2'!G32="*"),"*",'Dir AB - OGV2'!G32+'Dir AB - OGV1'!G32+'Dir AB - Car &amp; LGV'!G32)</f>
        <v>10</v>
      </c>
      <c r="H32" s="16">
        <f>IF(OR('Dir AB - Car &amp; LGV'!H32="*",'Dir AB - OGV1'!H32="*",'Dir AB - OGV2'!H32="*"),"*",'Dir AB - OGV2'!H32+'Dir AB - OGV1'!H32+'Dir AB - Car &amp; LGV'!H32)</f>
        <v>1</v>
      </c>
      <c r="I32" s="16">
        <f>IF(OR('Dir AB - Car &amp; LGV'!I32="*",'Dir AB - OGV1'!I32="*",'Dir AB - OGV2'!I32="*"),"*",'Dir AB - OGV2'!I32+'Dir AB - OGV1'!I32+'Dir AB - Car &amp; LGV'!I32)</f>
        <v>15</v>
      </c>
      <c r="J32" s="16">
        <f>IF(OR('Dir AB - Car &amp; LGV'!J32="*",'Dir AB - OGV1'!J32="*",'Dir AB - OGV2'!J32="*"),"*",'Dir AB - OGV2'!J32+'Dir AB - OGV1'!J32+'Dir AB - Car &amp; LGV'!J32)</f>
        <v>11</v>
      </c>
      <c r="K32" s="16">
        <f>IF(OR('Dir AB - Car &amp; LGV'!K32="*",'Dir AB - OGV1'!K32="*",'Dir AB - OGV2'!K32="*"),"*",'Dir AB - OGV2'!K32+'Dir AB - OGV1'!K32+'Dir AB - Car &amp; LGV'!K32)</f>
        <v>15</v>
      </c>
      <c r="L32" s="16">
        <f>IF(OR('Dir AB - Car &amp; LGV'!L32="*",'Dir AB - OGV1'!L32="*",'Dir AB - OGV2'!L32="*"),"*",'Dir AB - OGV2'!L32+'Dir AB - OGV1'!L32+'Dir AB - Car &amp; LGV'!L32)</f>
        <v>6</v>
      </c>
      <c r="M32" s="16">
        <f>IF(OR('Dir AB - Car &amp; LGV'!M32="*",'Dir AB - OGV1'!M32="*",'Dir AB - OGV2'!M32="*"),"*",'Dir AB - OGV2'!M32+'Dir AB - OGV1'!M32+'Dir AB - Car &amp; LGV'!M32)</f>
        <v>15</v>
      </c>
      <c r="N32" s="16">
        <f>IF(OR('Dir AB - Car &amp; LGV'!N32="*",'Dir AB - OGV1'!N32="*",'Dir AB - OGV2'!N32="*"),"*",'Dir AB - OGV2'!N32+'Dir AB - OGV1'!N32+'Dir AB - Car &amp; LGV'!N32)</f>
        <v>9</v>
      </c>
      <c r="O32" s="16">
        <f>IF(OR('Dir AB - Car &amp; LGV'!O32="*",'Dir AB - OGV1'!O32="*",'Dir AB - OGV2'!O32="*"),"*",'Dir AB - OGV2'!O32+'Dir AB - OGV1'!O32+'Dir AB - Car &amp; LGV'!O32)</f>
        <v>14</v>
      </c>
      <c r="P32" s="16">
        <f>IF(OR('Dir AB - Car &amp; LGV'!P32="*",'Dir AB - OGV1'!P32="*",'Dir AB - OGV2'!P32="*"),"*",'Dir AB - OGV2'!P32+'Dir AB - OGV1'!P32+'Dir AB - Car &amp; LGV'!P32)</f>
        <v>7</v>
      </c>
      <c r="Q32" s="16">
        <f>IF(OR('Dir AB - Car &amp; LGV'!Q32="*",'Dir AB - OGV1'!Q32="*",'Dir AB - OGV2'!Q32="*"),"*",'Dir AB - OGV2'!Q32+'Dir AB - OGV1'!Q32+'Dir AB - Car &amp; LGV'!Q32)</f>
        <v>11</v>
      </c>
      <c r="R32" s="16" t="str">
        <f>IF(OR('Dir AB - Car &amp; LGV'!R32="*",'Dir AB - OGV1'!R32="*",'Dir AB - OGV2'!R32="*"),"*",'Dir AB - OGV2'!R32+'Dir AB - OGV1'!R32+'Dir AB - Car &amp; LGV'!R32)</f>
        <v>*</v>
      </c>
      <c r="S32" s="16" t="str">
        <f>IF(OR('Dir AB - Car &amp; LGV'!S32="*",'Dir AB - OGV1'!S32="*",'Dir AB - OGV2'!S32="*"),"*",'Dir AB - OGV2'!S32+'Dir AB - OGV1'!S32+'Dir AB - Car &amp; LGV'!S32)</f>
        <v>*</v>
      </c>
      <c r="T32" s="16" t="str">
        <f>IF(OR('Dir AB - Car &amp; LGV'!T32="*",'Dir AB - OGV1'!T32="*",'Dir AB - OGV2'!T32="*"),"*",'Dir AB - OGV2'!T32+'Dir AB - OGV1'!T32+'Dir AB - Car &amp; LGV'!T32)</f>
        <v>*</v>
      </c>
      <c r="U32" s="16" t="str">
        <f>IF(OR('Dir AB - Car &amp; LGV'!U32="*",'Dir AB - OGV1'!U32="*",'Dir AB - OGV2'!U32="*"),"*",'Dir AB - OGV2'!U32+'Dir AB - OGV1'!U32+'Dir AB - Car &amp; LGV'!U32)</f>
        <v>*</v>
      </c>
      <c r="V32" s="16" t="str">
        <f>IF(OR('Dir AB - Car &amp; LGV'!V32="*",'Dir AB - OGV1'!V32="*",'Dir AB - OGV2'!V32="*"),"*",'Dir AB - OGV2'!V32+'Dir AB - OGV1'!V32+'Dir AB - Car &amp; LGV'!V32)</f>
        <v>*</v>
      </c>
      <c r="W32" s="160">
        <f>IF(OR('Dir AB - Car &amp; LGV'!W32="*",'Dir AB - OGV1'!W32="*",'Dir AB - OGV2'!W32="*"),"*",'Dir AB - OGV2'!W32+'Dir AB - OGV1'!W32+'Dir AB - Car &amp; LGV'!W32)</f>
        <v>10.199999999999999</v>
      </c>
      <c r="X32" s="154">
        <f>IF(OR('Dir AB - Car &amp; LGV'!X32="*",'Dir AB - OGV1'!X32="*",'Dir AB - OGV2'!X32="*"),"*",'Dir AB - OGV2'!X32+'Dir AB - OGV1'!X32+'Dir AB - Car &amp; LGV'!X32)</f>
        <v>10.777777777777777</v>
      </c>
      <c r="Y32" s="155">
        <f>IF(OR('Dir AB - Car &amp; LGV'!Y32="*",'Dir AB - OGV1'!Y32="*",'Dir AB - OGV2'!Y32="*"),"*",'Dir AB - OGV2'!Y32+'Dir AB - OGV1'!Y32+'Dir AB - Car &amp; LGV'!Y32)</f>
        <v>10.076923076923077</v>
      </c>
    </row>
    <row r="33" spans="1:27" ht="13.5" thickBot="1" x14ac:dyDescent="0.25">
      <c r="A33" s="283">
        <v>1</v>
      </c>
      <c r="B33" s="275" t="str">
        <f>IF(OR('Dir AB - Car &amp; LGV'!B33="*",'Dir AB - OGV1'!B33="*",'Dir AB - OGV2'!B33="*"),"*",'Dir AB - OGV2'!B33+'Dir AB - OGV1'!B33+'Dir AB - Car &amp; LGV'!B33)</f>
        <v>*</v>
      </c>
      <c r="C33" s="17" t="str">
        <f>IF(OR('Dir AB - Car &amp; LGV'!C33="*",'Dir AB - OGV1'!C33="*",'Dir AB - OGV2'!C33="*"),"*",'Dir AB - OGV2'!C33+'Dir AB - OGV1'!C33+'Dir AB - Car &amp; LGV'!C33)</f>
        <v>*</v>
      </c>
      <c r="D33" s="17" t="str">
        <f>IF(OR('Dir AB - Car &amp; LGV'!D33="*",'Dir AB - OGV1'!D33="*",'Dir AB - OGV2'!D33="*"),"*",'Dir AB - OGV2'!D33+'Dir AB - OGV1'!D33+'Dir AB - Car &amp; LGV'!D33)</f>
        <v>*</v>
      </c>
      <c r="E33" s="17">
        <f>IF(OR('Dir AB - Car &amp; LGV'!E33="*",'Dir AB - OGV1'!E33="*",'Dir AB - OGV2'!E33="*"),"*",'Dir AB - OGV2'!E33+'Dir AB - OGV1'!E33+'Dir AB - Car &amp; LGV'!E33)</f>
        <v>6</v>
      </c>
      <c r="F33" s="17">
        <f>IF(OR('Dir AB - Car &amp; LGV'!F33="*",'Dir AB - OGV1'!F33="*",'Dir AB - OGV2'!F33="*"),"*",'Dir AB - OGV2'!F33+'Dir AB - OGV1'!F33+'Dir AB - Car &amp; LGV'!F33)</f>
        <v>6</v>
      </c>
      <c r="G33" s="17">
        <f>IF(OR('Dir AB - Car &amp; LGV'!G33="*",'Dir AB - OGV1'!G33="*",'Dir AB - OGV2'!G33="*"),"*",'Dir AB - OGV2'!G33+'Dir AB - OGV1'!G33+'Dir AB - Car &amp; LGV'!G33)</f>
        <v>11</v>
      </c>
      <c r="H33" s="17">
        <f>IF(OR('Dir AB - Car &amp; LGV'!H33="*",'Dir AB - OGV1'!H33="*",'Dir AB - OGV2'!H33="*"),"*",'Dir AB - OGV2'!H33+'Dir AB - OGV1'!H33+'Dir AB - Car &amp; LGV'!H33)</f>
        <v>3</v>
      </c>
      <c r="I33" s="17">
        <f>IF(OR('Dir AB - Car &amp; LGV'!I33="*",'Dir AB - OGV1'!I33="*",'Dir AB - OGV2'!I33="*"),"*",'Dir AB - OGV2'!I33+'Dir AB - OGV1'!I33+'Dir AB - Car &amp; LGV'!I33)</f>
        <v>11</v>
      </c>
      <c r="J33" s="17">
        <f>IF(OR('Dir AB - Car &amp; LGV'!J33="*",'Dir AB - OGV1'!J33="*",'Dir AB - OGV2'!J33="*"),"*",'Dir AB - OGV2'!J33+'Dir AB - OGV1'!J33+'Dir AB - Car &amp; LGV'!J33)</f>
        <v>7</v>
      </c>
      <c r="K33" s="17">
        <f>IF(OR('Dir AB - Car &amp; LGV'!K33="*",'Dir AB - OGV1'!K33="*",'Dir AB - OGV2'!K33="*"),"*",'Dir AB - OGV2'!K33+'Dir AB - OGV1'!K33+'Dir AB - Car &amp; LGV'!K33)</f>
        <v>2</v>
      </c>
      <c r="L33" s="17">
        <f>IF(OR('Dir AB - Car &amp; LGV'!L33="*",'Dir AB - OGV1'!L33="*",'Dir AB - OGV2'!L33="*"),"*",'Dir AB - OGV2'!L33+'Dir AB - OGV1'!L33+'Dir AB - Car &amp; LGV'!L33)</f>
        <v>10</v>
      </c>
      <c r="M33" s="17">
        <f>IF(OR('Dir AB - Car &amp; LGV'!M33="*",'Dir AB - OGV1'!M33="*",'Dir AB - OGV2'!M33="*"),"*",'Dir AB - OGV2'!M33+'Dir AB - OGV1'!M33+'Dir AB - Car &amp; LGV'!M33)</f>
        <v>8</v>
      </c>
      <c r="N33" s="17">
        <f>IF(OR('Dir AB - Car &amp; LGV'!N33="*",'Dir AB - OGV1'!N33="*",'Dir AB - OGV2'!N33="*"),"*",'Dir AB - OGV2'!N33+'Dir AB - OGV1'!N33+'Dir AB - Car &amp; LGV'!N33)</f>
        <v>6</v>
      </c>
      <c r="O33" s="17">
        <f>IF(OR('Dir AB - Car &amp; LGV'!O33="*",'Dir AB - OGV1'!O33="*",'Dir AB - OGV2'!O33="*"),"*",'Dir AB - OGV2'!O33+'Dir AB - OGV1'!O33+'Dir AB - Car &amp; LGV'!O33)</f>
        <v>7</v>
      </c>
      <c r="P33" s="17">
        <f>IF(OR('Dir AB - Car &amp; LGV'!P33="*",'Dir AB - OGV1'!P33="*",'Dir AB - OGV2'!P33="*"),"*",'Dir AB - OGV2'!P33+'Dir AB - OGV1'!P33+'Dir AB - Car &amp; LGV'!P33)</f>
        <v>7</v>
      </c>
      <c r="Q33" s="17">
        <f>IF(OR('Dir AB - Car &amp; LGV'!Q33="*",'Dir AB - OGV1'!Q33="*",'Dir AB - OGV2'!Q33="*"),"*",'Dir AB - OGV2'!Q33+'Dir AB - OGV1'!Q33+'Dir AB - Car &amp; LGV'!Q33)</f>
        <v>4</v>
      </c>
      <c r="R33" s="17" t="str">
        <f>IF(OR('Dir AB - Car &amp; LGV'!R33="*",'Dir AB - OGV1'!R33="*",'Dir AB - OGV2'!R33="*"),"*",'Dir AB - OGV2'!R33+'Dir AB - OGV1'!R33+'Dir AB - Car &amp; LGV'!R33)</f>
        <v>*</v>
      </c>
      <c r="S33" s="17" t="str">
        <f>IF(OR('Dir AB - Car &amp; LGV'!S33="*",'Dir AB - OGV1'!S33="*",'Dir AB - OGV2'!S33="*"),"*",'Dir AB - OGV2'!S33+'Dir AB - OGV1'!S33+'Dir AB - Car &amp; LGV'!S33)</f>
        <v>*</v>
      </c>
      <c r="T33" s="17" t="str">
        <f>IF(OR('Dir AB - Car &amp; LGV'!T33="*",'Dir AB - OGV1'!T33="*",'Dir AB - OGV2'!T33="*"),"*",'Dir AB - OGV2'!T33+'Dir AB - OGV1'!T33+'Dir AB - Car &amp; LGV'!T33)</f>
        <v>*</v>
      </c>
      <c r="U33" s="17" t="str">
        <f>IF(OR('Dir AB - Car &amp; LGV'!U33="*",'Dir AB - OGV1'!U33="*",'Dir AB - OGV2'!U33="*"),"*",'Dir AB - OGV2'!U33+'Dir AB - OGV1'!U33+'Dir AB - Car &amp; LGV'!U33)</f>
        <v>*</v>
      </c>
      <c r="V33" s="17" t="str">
        <f>IF(OR('Dir AB - Car &amp; LGV'!V33="*",'Dir AB - OGV1'!V33="*",'Dir AB - OGV2'!V33="*"),"*",'Dir AB - OGV2'!V33+'Dir AB - OGV1'!V33+'Dir AB - Car &amp; LGV'!V33)</f>
        <v>*</v>
      </c>
      <c r="W33" s="161">
        <f>IF(OR('Dir AB - Car &amp; LGV'!W33="*",'Dir AB - OGV1'!W33="*",'Dir AB - OGV2'!W33="*"),"*",'Dir AB - OGV2'!W33+'Dir AB - OGV1'!W33+'Dir AB - Car &amp; LGV'!W33)</f>
        <v>5.8</v>
      </c>
      <c r="X33" s="149">
        <f>IF(OR('Dir AB - Car &amp; LGV'!X33="*",'Dir AB - OGV1'!X33="*",'Dir AB - OGV2'!X33="*"),"*",'Dir AB - OGV2'!X33+'Dir AB - OGV1'!X33+'Dir AB - Car &amp; LGV'!X33)</f>
        <v>6.7777777777777777</v>
      </c>
      <c r="Y33" s="156">
        <f>IF(OR('Dir AB - Car &amp; LGV'!Y33="*",'Dir AB - OGV1'!Y33="*",'Dir AB - OGV2'!Y33="*"),"*",'Dir AB - OGV2'!Y33+'Dir AB - OGV1'!Y33+'Dir AB - Car &amp; LGV'!Y33)</f>
        <v>6.7692307692307692</v>
      </c>
    </row>
    <row r="34" spans="1:27" ht="13.5" thickBot="1" x14ac:dyDescent="0.25">
      <c r="A34" s="394" t="s">
        <v>125</v>
      </c>
      <c r="B34" s="395"/>
      <c r="C34" s="395"/>
      <c r="D34" s="395"/>
      <c r="E34" s="395"/>
      <c r="F34" s="395"/>
      <c r="G34" s="395"/>
      <c r="H34" s="395"/>
      <c r="I34" s="395"/>
      <c r="J34" s="395"/>
      <c r="K34" s="395"/>
      <c r="L34" s="395"/>
      <c r="M34" s="395"/>
      <c r="N34" s="395"/>
      <c r="O34" s="395"/>
      <c r="P34" s="395"/>
      <c r="Q34" s="395"/>
      <c r="R34" s="395"/>
      <c r="S34" s="395"/>
      <c r="T34" s="395"/>
      <c r="U34" s="395"/>
      <c r="V34" s="395"/>
      <c r="W34" s="395"/>
      <c r="X34" s="395"/>
      <c r="Y34" s="396"/>
      <c r="Z34" s="150"/>
      <c r="AA34" s="151"/>
    </row>
    <row r="35" spans="1:27" x14ac:dyDescent="0.2">
      <c r="A35" s="284" t="s">
        <v>12</v>
      </c>
      <c r="B35" s="276">
        <f>SUM(B17:B28)</f>
        <v>0</v>
      </c>
      <c r="C35" s="8">
        <f t="shared" ref="C35:O35" si="1">SUM(C17:C28)</f>
        <v>0</v>
      </c>
      <c r="D35" s="8">
        <f t="shared" si="1"/>
        <v>0</v>
      </c>
      <c r="E35" s="8">
        <f t="shared" si="1"/>
        <v>115</v>
      </c>
      <c r="F35" s="8">
        <f t="shared" si="1"/>
        <v>215</v>
      </c>
      <c r="G35" s="8">
        <f t="shared" si="1"/>
        <v>171</v>
      </c>
      <c r="H35" s="8">
        <f t="shared" si="1"/>
        <v>146</v>
      </c>
      <c r="I35" s="8">
        <f t="shared" si="1"/>
        <v>229</v>
      </c>
      <c r="J35" s="8">
        <f t="shared" si="1"/>
        <v>195</v>
      </c>
      <c r="K35" s="8">
        <f t="shared" si="1"/>
        <v>227</v>
      </c>
      <c r="L35" s="8">
        <f t="shared" si="1"/>
        <v>177</v>
      </c>
      <c r="M35" s="8">
        <f t="shared" si="1"/>
        <v>165</v>
      </c>
      <c r="N35" s="8">
        <f t="shared" si="1"/>
        <v>175</v>
      </c>
      <c r="O35" s="8">
        <f t="shared" si="1"/>
        <v>128</v>
      </c>
      <c r="P35" s="8">
        <f t="shared" ref="P35:Y35" si="2">SUM(P17:P28)</f>
        <v>178</v>
      </c>
      <c r="Q35" s="8">
        <f t="shared" si="2"/>
        <v>190</v>
      </c>
      <c r="R35" s="8">
        <f t="shared" si="2"/>
        <v>184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162">
        <f t="shared" si="2"/>
        <v>0</v>
      </c>
      <c r="W35" s="189">
        <f t="shared" si="2"/>
        <v>191.76666666666665</v>
      </c>
      <c r="X35" s="9">
        <f t="shared" si="2"/>
        <v>193.91111111111113</v>
      </c>
      <c r="Y35" s="50">
        <f t="shared" si="2"/>
        <v>182.32967032967031</v>
      </c>
      <c r="Z35" s="108"/>
      <c r="AA35" s="39"/>
    </row>
    <row r="36" spans="1:27" x14ac:dyDescent="0.2">
      <c r="A36" s="285" t="s">
        <v>13</v>
      </c>
      <c r="B36" s="277">
        <f>SUM(B16:B31)</f>
        <v>0</v>
      </c>
      <c r="C36" s="10">
        <f t="shared" ref="C36:O36" si="3">SUM(C16:C31)</f>
        <v>0</v>
      </c>
      <c r="D36" s="10">
        <f t="shared" si="3"/>
        <v>0</v>
      </c>
      <c r="E36" s="10">
        <f t="shared" si="3"/>
        <v>155</v>
      </c>
      <c r="F36" s="10">
        <f t="shared" si="3"/>
        <v>269</v>
      </c>
      <c r="G36" s="10">
        <f t="shared" si="3"/>
        <v>205</v>
      </c>
      <c r="H36" s="10">
        <f t="shared" si="3"/>
        <v>190</v>
      </c>
      <c r="I36" s="10">
        <f t="shared" si="3"/>
        <v>268</v>
      </c>
      <c r="J36" s="10">
        <f t="shared" si="3"/>
        <v>238</v>
      </c>
      <c r="K36" s="10">
        <f t="shared" si="3"/>
        <v>268</v>
      </c>
      <c r="L36" s="10">
        <f t="shared" si="3"/>
        <v>218</v>
      </c>
      <c r="M36" s="10">
        <f t="shared" si="3"/>
        <v>209</v>
      </c>
      <c r="N36" s="10">
        <f t="shared" si="3"/>
        <v>215</v>
      </c>
      <c r="O36" s="10">
        <f t="shared" si="3"/>
        <v>166</v>
      </c>
      <c r="P36" s="10">
        <f t="shared" ref="P36:Y36" si="4">SUM(P16:P31)</f>
        <v>219</v>
      </c>
      <c r="Q36" s="10">
        <f t="shared" si="4"/>
        <v>228</v>
      </c>
      <c r="R36" s="10">
        <f t="shared" si="4"/>
        <v>205</v>
      </c>
      <c r="S36" s="10">
        <f t="shared" si="4"/>
        <v>0</v>
      </c>
      <c r="T36" s="10">
        <f t="shared" si="4"/>
        <v>0</v>
      </c>
      <c r="U36" s="10">
        <f t="shared" si="4"/>
        <v>0</v>
      </c>
      <c r="V36" s="163">
        <f t="shared" si="4"/>
        <v>0</v>
      </c>
      <c r="W36" s="190">
        <f t="shared" si="4"/>
        <v>233.66666666666669</v>
      </c>
      <c r="X36" s="11">
        <f t="shared" si="4"/>
        <v>236.98888888888888</v>
      </c>
      <c r="Y36" s="51">
        <f t="shared" si="4"/>
        <v>224.13186813186815</v>
      </c>
      <c r="Z36" s="108"/>
      <c r="AA36" s="39"/>
    </row>
    <row r="37" spans="1:27" x14ac:dyDescent="0.2">
      <c r="A37" s="285" t="s">
        <v>14</v>
      </c>
      <c r="B37" s="277">
        <f>SUM(B16:B33)</f>
        <v>0</v>
      </c>
      <c r="C37" s="10">
        <f t="shared" ref="C37:O37" si="5">SUM(C16:C33)</f>
        <v>0</v>
      </c>
      <c r="D37" s="10">
        <f t="shared" si="5"/>
        <v>0</v>
      </c>
      <c r="E37" s="10">
        <f t="shared" si="5"/>
        <v>169</v>
      </c>
      <c r="F37" s="10">
        <f t="shared" si="5"/>
        <v>284</v>
      </c>
      <c r="G37" s="10">
        <f t="shared" si="5"/>
        <v>226</v>
      </c>
      <c r="H37" s="10">
        <f t="shared" si="5"/>
        <v>194</v>
      </c>
      <c r="I37" s="10">
        <f t="shared" si="5"/>
        <v>294</v>
      </c>
      <c r="J37" s="10">
        <f t="shared" si="5"/>
        <v>256</v>
      </c>
      <c r="K37" s="10">
        <f t="shared" si="5"/>
        <v>285</v>
      </c>
      <c r="L37" s="10">
        <f t="shared" si="5"/>
        <v>234</v>
      </c>
      <c r="M37" s="10">
        <f t="shared" si="5"/>
        <v>232</v>
      </c>
      <c r="N37" s="10">
        <f t="shared" si="5"/>
        <v>230</v>
      </c>
      <c r="O37" s="10">
        <f t="shared" si="5"/>
        <v>187</v>
      </c>
      <c r="P37" s="10">
        <f t="shared" ref="P37:Y37" si="6">SUM(P16:P33)</f>
        <v>233</v>
      </c>
      <c r="Q37" s="10">
        <f t="shared" si="6"/>
        <v>243</v>
      </c>
      <c r="R37" s="10">
        <f t="shared" si="6"/>
        <v>205</v>
      </c>
      <c r="S37" s="10">
        <f t="shared" si="6"/>
        <v>0</v>
      </c>
      <c r="T37" s="10">
        <f t="shared" si="6"/>
        <v>0</v>
      </c>
      <c r="U37" s="10">
        <f t="shared" si="6"/>
        <v>0</v>
      </c>
      <c r="V37" s="163">
        <f t="shared" si="6"/>
        <v>0</v>
      </c>
      <c r="W37" s="190">
        <f t="shared" si="6"/>
        <v>249.66666666666669</v>
      </c>
      <c r="X37" s="11">
        <f t="shared" si="6"/>
        <v>254.54444444444442</v>
      </c>
      <c r="Y37" s="51">
        <f t="shared" si="6"/>
        <v>240.97802197802199</v>
      </c>
      <c r="Z37" s="108"/>
      <c r="AA37" s="39"/>
    </row>
    <row r="38" spans="1:27" x14ac:dyDescent="0.2">
      <c r="A38" s="285" t="s">
        <v>15</v>
      </c>
      <c r="B38" s="277">
        <f>SUM(B10:B33)</f>
        <v>0</v>
      </c>
      <c r="C38" s="10">
        <f t="shared" ref="C38:O38" si="7">SUM(C10:C33)</f>
        <v>0</v>
      </c>
      <c r="D38" s="10">
        <f t="shared" si="7"/>
        <v>0</v>
      </c>
      <c r="E38" s="10">
        <f t="shared" si="7"/>
        <v>169</v>
      </c>
      <c r="F38" s="10">
        <f t="shared" si="7"/>
        <v>293</v>
      </c>
      <c r="G38" s="10">
        <f t="shared" si="7"/>
        <v>258</v>
      </c>
      <c r="H38" s="10">
        <f t="shared" si="7"/>
        <v>238</v>
      </c>
      <c r="I38" s="10">
        <f t="shared" si="7"/>
        <v>308</v>
      </c>
      <c r="J38" s="10">
        <f t="shared" si="7"/>
        <v>264</v>
      </c>
      <c r="K38" s="10">
        <f t="shared" si="7"/>
        <v>292</v>
      </c>
      <c r="L38" s="10">
        <f t="shared" si="7"/>
        <v>246</v>
      </c>
      <c r="M38" s="10">
        <f t="shared" si="7"/>
        <v>246</v>
      </c>
      <c r="N38" s="10">
        <f t="shared" si="7"/>
        <v>273</v>
      </c>
      <c r="O38" s="10">
        <f t="shared" si="7"/>
        <v>228</v>
      </c>
      <c r="P38" s="10">
        <f t="shared" ref="P38:Y38" si="8">SUM(P10:P33)</f>
        <v>245</v>
      </c>
      <c r="Q38" s="10">
        <f t="shared" si="8"/>
        <v>249</v>
      </c>
      <c r="R38" s="10">
        <f t="shared" si="8"/>
        <v>210</v>
      </c>
      <c r="S38" s="10">
        <f t="shared" si="8"/>
        <v>0</v>
      </c>
      <c r="T38" s="10">
        <f t="shared" si="8"/>
        <v>0</v>
      </c>
      <c r="U38" s="10">
        <f t="shared" si="8"/>
        <v>0</v>
      </c>
      <c r="V38" s="163">
        <f t="shared" si="8"/>
        <v>0</v>
      </c>
      <c r="W38" s="190">
        <f t="shared" si="8"/>
        <v>257.26666666666665</v>
      </c>
      <c r="X38" s="11">
        <f t="shared" si="8"/>
        <v>264.21111111111111</v>
      </c>
      <c r="Y38" s="51">
        <f t="shared" si="8"/>
        <v>259.97802197802196</v>
      </c>
      <c r="Z38" s="108"/>
      <c r="AA38" s="39"/>
    </row>
    <row r="39" spans="1:27" x14ac:dyDescent="0.2">
      <c r="A39" s="285" t="s">
        <v>16</v>
      </c>
      <c r="B39" s="277">
        <f>SUM(B17:B19)</f>
        <v>0</v>
      </c>
      <c r="C39" s="10">
        <f t="shared" ref="C39:O39" si="9">SUM(C17:C19)</f>
        <v>0</v>
      </c>
      <c r="D39" s="10">
        <f t="shared" si="9"/>
        <v>0</v>
      </c>
      <c r="E39" s="10">
        <f t="shared" si="9"/>
        <v>0</v>
      </c>
      <c r="F39" s="10">
        <f t="shared" si="9"/>
        <v>45</v>
      </c>
      <c r="G39" s="10">
        <f t="shared" si="9"/>
        <v>15</v>
      </c>
      <c r="H39" s="10">
        <f t="shared" si="9"/>
        <v>13</v>
      </c>
      <c r="I39" s="10">
        <f t="shared" si="9"/>
        <v>37</v>
      </c>
      <c r="J39" s="10">
        <f t="shared" si="9"/>
        <v>42</v>
      </c>
      <c r="K39" s="10">
        <f t="shared" si="9"/>
        <v>44</v>
      </c>
      <c r="L39" s="10">
        <f t="shared" si="9"/>
        <v>39</v>
      </c>
      <c r="M39" s="10">
        <f t="shared" si="9"/>
        <v>41</v>
      </c>
      <c r="N39" s="10">
        <f t="shared" si="9"/>
        <v>21</v>
      </c>
      <c r="O39" s="10">
        <f t="shared" si="9"/>
        <v>10</v>
      </c>
      <c r="P39" s="10">
        <f t="shared" ref="P39:Y39" si="10">SUM(P17:P19)</f>
        <v>35</v>
      </c>
      <c r="Q39" s="10">
        <f t="shared" si="10"/>
        <v>45</v>
      </c>
      <c r="R39" s="10">
        <f t="shared" si="10"/>
        <v>46</v>
      </c>
      <c r="S39" s="10">
        <f t="shared" si="10"/>
        <v>0</v>
      </c>
      <c r="T39" s="10">
        <f t="shared" si="10"/>
        <v>0</v>
      </c>
      <c r="U39" s="10">
        <f t="shared" si="10"/>
        <v>0</v>
      </c>
      <c r="V39" s="163">
        <f t="shared" si="10"/>
        <v>0</v>
      </c>
      <c r="W39" s="190">
        <f t="shared" si="10"/>
        <v>43.2</v>
      </c>
      <c r="X39" s="11">
        <f t="shared" si="10"/>
        <v>41.555555555555557</v>
      </c>
      <c r="Y39" s="51">
        <f t="shared" si="10"/>
        <v>33.307692307692307</v>
      </c>
      <c r="Z39" s="108"/>
      <c r="AA39" s="39"/>
    </row>
    <row r="40" spans="1:27" ht="13.5" thickBot="1" x14ac:dyDescent="0.25">
      <c r="A40" s="286" t="s">
        <v>17</v>
      </c>
      <c r="B40" s="278">
        <f>SUM(B26:B28)</f>
        <v>0</v>
      </c>
      <c r="C40" s="12">
        <f t="shared" ref="C40:O40" si="11">SUM(C26:C28)</f>
        <v>0</v>
      </c>
      <c r="D40" s="12">
        <f t="shared" si="11"/>
        <v>0</v>
      </c>
      <c r="E40" s="12">
        <f t="shared" si="11"/>
        <v>55</v>
      </c>
      <c r="F40" s="12">
        <f t="shared" si="11"/>
        <v>74</v>
      </c>
      <c r="G40" s="12">
        <f t="shared" si="11"/>
        <v>47</v>
      </c>
      <c r="H40" s="12">
        <f t="shared" si="11"/>
        <v>44</v>
      </c>
      <c r="I40" s="12">
        <f t="shared" si="11"/>
        <v>80</v>
      </c>
      <c r="J40" s="12">
        <f t="shared" si="11"/>
        <v>64</v>
      </c>
      <c r="K40" s="12">
        <f t="shared" si="11"/>
        <v>93</v>
      </c>
      <c r="L40" s="12">
        <f t="shared" si="11"/>
        <v>63</v>
      </c>
      <c r="M40" s="12">
        <f t="shared" si="11"/>
        <v>25</v>
      </c>
      <c r="N40" s="12">
        <f t="shared" si="11"/>
        <v>49</v>
      </c>
      <c r="O40" s="12">
        <f t="shared" si="11"/>
        <v>29</v>
      </c>
      <c r="P40" s="12">
        <f t="shared" ref="P40:Y40" si="12">SUM(P26:P28)</f>
        <v>47</v>
      </c>
      <c r="Q40" s="12">
        <f t="shared" si="12"/>
        <v>51</v>
      </c>
      <c r="R40" s="12">
        <f t="shared" si="12"/>
        <v>49</v>
      </c>
      <c r="S40" s="12">
        <f t="shared" si="12"/>
        <v>0</v>
      </c>
      <c r="T40" s="12">
        <f t="shared" si="12"/>
        <v>0</v>
      </c>
      <c r="U40" s="12">
        <f t="shared" si="12"/>
        <v>0</v>
      </c>
      <c r="V40" s="164">
        <f t="shared" si="12"/>
        <v>0</v>
      </c>
      <c r="W40" s="191">
        <f t="shared" si="12"/>
        <v>62.5</v>
      </c>
      <c r="X40" s="13">
        <f t="shared" si="12"/>
        <v>60.099999999999994</v>
      </c>
      <c r="Y40" s="52">
        <f t="shared" si="12"/>
        <v>55</v>
      </c>
      <c r="Z40" s="108"/>
      <c r="AA40" s="39"/>
    </row>
    <row r="41" spans="1:27" ht="13.5" thickBot="1" x14ac:dyDescent="0.25">
      <c r="A41" s="394" t="s">
        <v>55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5"/>
      <c r="O41" s="395"/>
      <c r="P41" s="395"/>
      <c r="Q41" s="395"/>
      <c r="R41" s="395"/>
      <c r="S41" s="395"/>
      <c r="T41" s="395"/>
      <c r="U41" s="395"/>
      <c r="V41" s="395"/>
      <c r="W41" s="395"/>
      <c r="X41" s="395"/>
      <c r="Y41" s="396"/>
      <c r="Z41" s="150"/>
      <c r="AA41" s="151"/>
    </row>
    <row r="42" spans="1:27" x14ac:dyDescent="0.2">
      <c r="A42" s="298" t="s">
        <v>61</v>
      </c>
      <c r="B42" s="291">
        <f t="shared" ref="B42:N42" si="13">MAX(B17:B19)</f>
        <v>0</v>
      </c>
      <c r="C42" s="200">
        <f t="shared" si="13"/>
        <v>0</v>
      </c>
      <c r="D42" s="200">
        <f t="shared" si="13"/>
        <v>0</v>
      </c>
      <c r="E42" s="200">
        <f t="shared" si="13"/>
        <v>0</v>
      </c>
      <c r="F42" s="200">
        <f t="shared" si="13"/>
        <v>21</v>
      </c>
      <c r="G42" s="200">
        <f t="shared" si="13"/>
        <v>9</v>
      </c>
      <c r="H42" s="200">
        <f t="shared" si="13"/>
        <v>8</v>
      </c>
      <c r="I42" s="200">
        <f t="shared" si="13"/>
        <v>14</v>
      </c>
      <c r="J42" s="200">
        <f t="shared" si="13"/>
        <v>20</v>
      </c>
      <c r="K42" s="200">
        <f t="shared" si="13"/>
        <v>20</v>
      </c>
      <c r="L42" s="200">
        <f t="shared" si="13"/>
        <v>19</v>
      </c>
      <c r="M42" s="200">
        <f t="shared" si="13"/>
        <v>18</v>
      </c>
      <c r="N42" s="200">
        <f t="shared" si="13"/>
        <v>11</v>
      </c>
      <c r="O42" s="200">
        <f t="shared" ref="O42:Y42" si="14">MAX(O17:O19)</f>
        <v>6</v>
      </c>
      <c r="P42" s="200">
        <f t="shared" si="14"/>
        <v>15</v>
      </c>
      <c r="Q42" s="200">
        <f t="shared" si="14"/>
        <v>20</v>
      </c>
      <c r="R42" s="200">
        <f t="shared" si="14"/>
        <v>27</v>
      </c>
      <c r="S42" s="200">
        <f t="shared" si="14"/>
        <v>0</v>
      </c>
      <c r="T42" s="200">
        <f t="shared" si="14"/>
        <v>0</v>
      </c>
      <c r="U42" s="200">
        <f t="shared" si="14"/>
        <v>0</v>
      </c>
      <c r="V42" s="203">
        <f t="shared" si="14"/>
        <v>0</v>
      </c>
      <c r="W42" s="208">
        <f t="shared" si="14"/>
        <v>21.2</v>
      </c>
      <c r="X42" s="209">
        <f t="shared" si="14"/>
        <v>19.111111111111111</v>
      </c>
      <c r="Y42" s="212">
        <f t="shared" si="14"/>
        <v>14.538461538461538</v>
      </c>
      <c r="Z42" s="39"/>
      <c r="AA42" s="39"/>
    </row>
    <row r="43" spans="1:27" x14ac:dyDescent="0.2">
      <c r="A43" s="299" t="s">
        <v>90</v>
      </c>
      <c r="B43" s="292">
        <f t="shared" ref="B43:N43" si="15">MAX(B20:B25)</f>
        <v>0</v>
      </c>
      <c r="C43" s="201">
        <f t="shared" si="15"/>
        <v>0</v>
      </c>
      <c r="D43" s="201">
        <f t="shared" si="15"/>
        <v>0</v>
      </c>
      <c r="E43" s="201">
        <f t="shared" si="15"/>
        <v>23</v>
      </c>
      <c r="F43" s="201">
        <f t="shared" si="15"/>
        <v>21</v>
      </c>
      <c r="G43" s="201">
        <f t="shared" si="15"/>
        <v>24</v>
      </c>
      <c r="H43" s="201">
        <f t="shared" si="15"/>
        <v>24</v>
      </c>
      <c r="I43" s="201">
        <f t="shared" si="15"/>
        <v>24</v>
      </c>
      <c r="J43" s="201">
        <f t="shared" si="15"/>
        <v>23</v>
      </c>
      <c r="K43" s="201">
        <f t="shared" si="15"/>
        <v>24</v>
      </c>
      <c r="L43" s="201">
        <f t="shared" si="15"/>
        <v>17</v>
      </c>
      <c r="M43" s="201">
        <f t="shared" si="15"/>
        <v>24</v>
      </c>
      <c r="N43" s="201">
        <f t="shared" si="15"/>
        <v>22</v>
      </c>
      <c r="O43" s="201">
        <f t="shared" ref="O43:Y43" si="16">MAX(O20:O25)</f>
        <v>23</v>
      </c>
      <c r="P43" s="201">
        <f t="shared" si="16"/>
        <v>23</v>
      </c>
      <c r="Q43" s="201">
        <f t="shared" si="16"/>
        <v>24</v>
      </c>
      <c r="R43" s="201">
        <f t="shared" si="16"/>
        <v>20</v>
      </c>
      <c r="S43" s="201">
        <f t="shared" si="16"/>
        <v>0</v>
      </c>
      <c r="T43" s="201">
        <f t="shared" si="16"/>
        <v>0</v>
      </c>
      <c r="U43" s="201">
        <f t="shared" si="16"/>
        <v>0</v>
      </c>
      <c r="V43" s="204">
        <f t="shared" si="16"/>
        <v>0</v>
      </c>
      <c r="W43" s="206">
        <f t="shared" si="16"/>
        <v>21.5</v>
      </c>
      <c r="X43" s="210">
        <f t="shared" si="16"/>
        <v>21.8</v>
      </c>
      <c r="Y43" s="213">
        <f t="shared" si="16"/>
        <v>20.142857142857142</v>
      </c>
    </row>
    <row r="44" spans="1:27" ht="13.5" thickBot="1" x14ac:dyDescent="0.25">
      <c r="A44" s="300" t="s">
        <v>91</v>
      </c>
      <c r="B44" s="293">
        <f t="shared" ref="B44:N44" si="17">MAX(B26:B28)</f>
        <v>0</v>
      </c>
      <c r="C44" s="202">
        <f t="shared" si="17"/>
        <v>0</v>
      </c>
      <c r="D44" s="202">
        <f t="shared" si="17"/>
        <v>0</v>
      </c>
      <c r="E44" s="202">
        <f t="shared" si="17"/>
        <v>24</v>
      </c>
      <c r="F44" s="202">
        <f t="shared" si="17"/>
        <v>35</v>
      </c>
      <c r="G44" s="202">
        <f t="shared" si="17"/>
        <v>21</v>
      </c>
      <c r="H44" s="202">
        <f t="shared" si="17"/>
        <v>16</v>
      </c>
      <c r="I44" s="202">
        <f t="shared" si="17"/>
        <v>29</v>
      </c>
      <c r="J44" s="202">
        <f t="shared" si="17"/>
        <v>26</v>
      </c>
      <c r="K44" s="202">
        <f t="shared" si="17"/>
        <v>37</v>
      </c>
      <c r="L44" s="202">
        <f t="shared" si="17"/>
        <v>23</v>
      </c>
      <c r="M44" s="202">
        <f t="shared" si="17"/>
        <v>21</v>
      </c>
      <c r="N44" s="202">
        <f t="shared" si="17"/>
        <v>20</v>
      </c>
      <c r="O44" s="202">
        <f t="shared" ref="O44:Y44" si="18">MAX(O26:O28)</f>
        <v>13</v>
      </c>
      <c r="P44" s="202">
        <f t="shared" si="18"/>
        <v>22</v>
      </c>
      <c r="Q44" s="202">
        <f t="shared" si="18"/>
        <v>19</v>
      </c>
      <c r="R44" s="202">
        <f t="shared" si="18"/>
        <v>20</v>
      </c>
      <c r="S44" s="202">
        <f t="shared" si="18"/>
        <v>0</v>
      </c>
      <c r="T44" s="202">
        <f t="shared" si="18"/>
        <v>0</v>
      </c>
      <c r="U44" s="202">
        <f t="shared" si="18"/>
        <v>0</v>
      </c>
      <c r="V44" s="205">
        <f t="shared" si="18"/>
        <v>0</v>
      </c>
      <c r="W44" s="207">
        <f t="shared" si="18"/>
        <v>22.166666666666668</v>
      </c>
      <c r="X44" s="211">
        <f t="shared" si="18"/>
        <v>20.6</v>
      </c>
      <c r="Y44" s="214">
        <f t="shared" si="18"/>
        <v>19.214285714285712</v>
      </c>
    </row>
    <row r="45" spans="1:27" x14ac:dyDescent="0.2">
      <c r="A45" s="2" t="s">
        <v>126</v>
      </c>
    </row>
  </sheetData>
  <mergeCells count="5">
    <mergeCell ref="A41:Y41"/>
    <mergeCell ref="W8:W9"/>
    <mergeCell ref="X8:X9"/>
    <mergeCell ref="Y8:Y9"/>
    <mergeCell ref="A34:Y34"/>
  </mergeCells>
  <conditionalFormatting sqref="B17:B19">
    <cfRule type="top10" dxfId="219" priority="100" rank="1"/>
  </conditionalFormatting>
  <conditionalFormatting sqref="D17:D19">
    <cfRule type="top10" dxfId="218" priority="98" rank="1"/>
  </conditionalFormatting>
  <conditionalFormatting sqref="E17:E19">
    <cfRule type="top10" dxfId="217" priority="97" rank="1"/>
  </conditionalFormatting>
  <conditionalFormatting sqref="F17:F19">
    <cfRule type="top10" dxfId="216" priority="96" rank="1"/>
  </conditionalFormatting>
  <conditionalFormatting sqref="G17:G19">
    <cfRule type="top10" dxfId="215" priority="95" rank="1"/>
  </conditionalFormatting>
  <conditionalFormatting sqref="H17:H19">
    <cfRule type="top10" dxfId="214" priority="94" rank="1"/>
  </conditionalFormatting>
  <conditionalFormatting sqref="I17:I19">
    <cfRule type="top10" dxfId="213" priority="93" rank="1"/>
  </conditionalFormatting>
  <conditionalFormatting sqref="J17:J19">
    <cfRule type="top10" dxfId="212" priority="92" rank="1"/>
  </conditionalFormatting>
  <conditionalFormatting sqref="K17:K19">
    <cfRule type="top10" dxfId="211" priority="91" rank="1"/>
  </conditionalFormatting>
  <conditionalFormatting sqref="L17:L19">
    <cfRule type="top10" dxfId="210" priority="90" rank="1"/>
  </conditionalFormatting>
  <conditionalFormatting sqref="M17:M19">
    <cfRule type="top10" dxfId="209" priority="89" rank="1"/>
  </conditionalFormatting>
  <conditionalFormatting sqref="N17:N19">
    <cfRule type="top10" dxfId="208" priority="88" rank="1"/>
  </conditionalFormatting>
  <conditionalFormatting sqref="O17:O19">
    <cfRule type="top10" dxfId="207" priority="87" rank="1"/>
  </conditionalFormatting>
  <conditionalFormatting sqref="P17:P19">
    <cfRule type="top10" dxfId="206" priority="86" rank="1"/>
  </conditionalFormatting>
  <conditionalFormatting sqref="Q17:Q19">
    <cfRule type="top10" dxfId="205" priority="85" rank="1"/>
  </conditionalFormatting>
  <conditionalFormatting sqref="R17:R19">
    <cfRule type="top10" dxfId="204" priority="84" rank="1"/>
  </conditionalFormatting>
  <conditionalFormatting sqref="S17:S19">
    <cfRule type="top10" dxfId="203" priority="83" rank="1"/>
  </conditionalFormatting>
  <conditionalFormatting sqref="T17:T19">
    <cfRule type="top10" dxfId="202" priority="82" rank="1"/>
  </conditionalFormatting>
  <conditionalFormatting sqref="U17:U19">
    <cfRule type="top10" dxfId="201" priority="81" rank="1"/>
  </conditionalFormatting>
  <conditionalFormatting sqref="V17:V19">
    <cfRule type="top10" dxfId="200" priority="80" rank="1"/>
  </conditionalFormatting>
  <conditionalFormatting sqref="B20:B25">
    <cfRule type="top10" dxfId="199" priority="79" rank="1"/>
  </conditionalFormatting>
  <conditionalFormatting sqref="D20:D25">
    <cfRule type="top10" dxfId="198" priority="77" rank="1"/>
  </conditionalFormatting>
  <conditionalFormatting sqref="E20:E25">
    <cfRule type="top10" dxfId="197" priority="76" rank="1"/>
  </conditionalFormatting>
  <conditionalFormatting sqref="F20:F25">
    <cfRule type="top10" dxfId="196" priority="75" rank="1"/>
  </conditionalFormatting>
  <conditionalFormatting sqref="G20:G25">
    <cfRule type="top10" dxfId="195" priority="74" rank="1"/>
  </conditionalFormatting>
  <conditionalFormatting sqref="H20:H25">
    <cfRule type="top10" dxfId="194" priority="73" rank="1"/>
  </conditionalFormatting>
  <conditionalFormatting sqref="I20:I25">
    <cfRule type="top10" dxfId="193" priority="72" rank="1"/>
  </conditionalFormatting>
  <conditionalFormatting sqref="J20:J25">
    <cfRule type="top10" dxfId="192" priority="71" rank="1"/>
  </conditionalFormatting>
  <conditionalFormatting sqref="K20:K25">
    <cfRule type="top10" dxfId="191" priority="70" rank="1"/>
  </conditionalFormatting>
  <conditionalFormatting sqref="L20:L25">
    <cfRule type="top10" dxfId="190" priority="69" rank="1"/>
  </conditionalFormatting>
  <conditionalFormatting sqref="M20:M25">
    <cfRule type="top10" dxfId="189" priority="68" rank="1"/>
  </conditionalFormatting>
  <conditionalFormatting sqref="N20:N25">
    <cfRule type="top10" dxfId="188" priority="67" rank="1"/>
  </conditionalFormatting>
  <conditionalFormatting sqref="O20:O25">
    <cfRule type="top10" dxfId="187" priority="66" rank="1"/>
  </conditionalFormatting>
  <conditionalFormatting sqref="V20:V25">
    <cfRule type="top10" dxfId="186" priority="65" rank="1"/>
  </conditionalFormatting>
  <conditionalFormatting sqref="U20:U25">
    <cfRule type="top10" dxfId="185" priority="64" rank="1"/>
  </conditionalFormatting>
  <conditionalFormatting sqref="T20:T25">
    <cfRule type="top10" dxfId="184" priority="63" rank="1"/>
  </conditionalFormatting>
  <conditionalFormatting sqref="S20:S25">
    <cfRule type="top10" dxfId="183" priority="62" rank="1"/>
  </conditionalFormatting>
  <conditionalFormatting sqref="R20:R25">
    <cfRule type="top10" dxfId="182" priority="61" rank="1"/>
  </conditionalFormatting>
  <conditionalFormatting sqref="Q20:Q25">
    <cfRule type="top10" dxfId="181" priority="60" rank="1"/>
  </conditionalFormatting>
  <conditionalFormatting sqref="P20:P25">
    <cfRule type="top10" dxfId="180" priority="59" rank="1"/>
  </conditionalFormatting>
  <conditionalFormatting sqref="B26:B28">
    <cfRule type="top10" dxfId="179" priority="58" rank="1"/>
  </conditionalFormatting>
  <conditionalFormatting sqref="C17:C19">
    <cfRule type="top10" dxfId="178" priority="37" rank="1"/>
  </conditionalFormatting>
  <conditionalFormatting sqref="C20:C25">
    <cfRule type="top10" dxfId="177" priority="36" rank="1"/>
  </conditionalFormatting>
  <conditionalFormatting sqref="C26:C28">
    <cfRule type="top10" dxfId="176" priority="35" rank="1"/>
  </conditionalFormatting>
  <conditionalFormatting sqref="D26:D28">
    <cfRule type="top10" dxfId="175" priority="34" rank="1"/>
  </conditionalFormatting>
  <conditionalFormatting sqref="E26:E28">
    <cfRule type="top10" dxfId="174" priority="33" rank="1"/>
  </conditionalFormatting>
  <conditionalFormatting sqref="F26:F28">
    <cfRule type="top10" dxfId="173" priority="32" rank="1"/>
  </conditionalFormatting>
  <conditionalFormatting sqref="G26:G28">
    <cfRule type="top10" dxfId="172" priority="31" rank="1"/>
  </conditionalFormatting>
  <conditionalFormatting sqref="H26:H28">
    <cfRule type="top10" dxfId="171" priority="30" rank="1"/>
  </conditionalFormatting>
  <conditionalFormatting sqref="I26:I28">
    <cfRule type="top10" dxfId="170" priority="29" rank="1"/>
  </conditionalFormatting>
  <conditionalFormatting sqref="J26:J28">
    <cfRule type="top10" dxfId="169" priority="28" rank="1"/>
  </conditionalFormatting>
  <conditionalFormatting sqref="K26:K28">
    <cfRule type="top10" dxfId="168" priority="27" rank="1"/>
  </conditionalFormatting>
  <conditionalFormatting sqref="L26:L28">
    <cfRule type="top10" dxfId="167" priority="26" rank="1"/>
  </conditionalFormatting>
  <conditionalFormatting sqref="M26:M28">
    <cfRule type="top10" dxfId="166" priority="25" rank="1"/>
  </conditionalFormatting>
  <conditionalFormatting sqref="N26:N28">
    <cfRule type="top10" dxfId="165" priority="24" rank="1"/>
  </conditionalFormatting>
  <conditionalFormatting sqref="O26:O28">
    <cfRule type="top10" dxfId="164" priority="23" rank="1"/>
  </conditionalFormatting>
  <conditionalFormatting sqref="P26:P28">
    <cfRule type="top10" dxfId="163" priority="22" rank="1"/>
  </conditionalFormatting>
  <conditionalFormatting sqref="Q26:Q28">
    <cfRule type="top10" dxfId="162" priority="21" rank="1"/>
  </conditionalFormatting>
  <conditionalFormatting sqref="R26:R28">
    <cfRule type="top10" dxfId="161" priority="20" rank="1"/>
  </conditionalFormatting>
  <conditionalFormatting sqref="S26:S28">
    <cfRule type="top10" dxfId="160" priority="19" rank="1"/>
  </conditionalFormatting>
  <conditionalFormatting sqref="T26:T28">
    <cfRule type="top10" dxfId="159" priority="18" rank="1"/>
  </conditionalFormatting>
  <conditionalFormatting sqref="U26:U28">
    <cfRule type="top10" dxfId="158" priority="17" rank="1"/>
  </conditionalFormatting>
  <conditionalFormatting sqref="V26:V28">
    <cfRule type="top10" dxfId="157" priority="16" rank="1"/>
  </conditionalFormatting>
  <conditionalFormatting sqref="W17:W19">
    <cfRule type="top10" dxfId="156" priority="15" rank="1"/>
  </conditionalFormatting>
  <conditionalFormatting sqref="W20:W25">
    <cfRule type="top10" dxfId="155" priority="14" rank="1"/>
  </conditionalFormatting>
  <conditionalFormatting sqref="W26:W28">
    <cfRule type="top10" dxfId="154" priority="13" rank="1"/>
  </conditionalFormatting>
  <conditionalFormatting sqref="Y17:Y19">
    <cfRule type="top10" dxfId="153" priority="9" rank="1"/>
  </conditionalFormatting>
  <conditionalFormatting sqref="Y20:Y25">
    <cfRule type="top10" dxfId="152" priority="8" rank="1"/>
  </conditionalFormatting>
  <conditionalFormatting sqref="Y26:Y28">
    <cfRule type="top10" dxfId="151" priority="7" rank="1"/>
  </conditionalFormatting>
  <conditionalFormatting sqref="X17:X19">
    <cfRule type="top10" dxfId="150" priority="6" rank="1"/>
  </conditionalFormatting>
  <conditionalFormatting sqref="X20:X25">
    <cfRule type="top10" dxfId="149" priority="5" rank="1"/>
  </conditionalFormatting>
  <conditionalFormatting sqref="X26:X28">
    <cfRule type="top10" dxfId="148" priority="4" rank="1"/>
  </conditionalFormatting>
  <conditionalFormatting sqref="P17:V19">
    <cfRule type="top10" dxfId="147" priority="3" rank="1"/>
  </conditionalFormatting>
  <conditionalFormatting sqref="P20:V25">
    <cfRule type="top10" dxfId="146" priority="2" rank="1"/>
  </conditionalFormatting>
  <pageMargins left="0.74803149606299213" right="0.74803149606299213" top="0.98425196850393704" bottom="0.98425196850393704" header="0.51181102362204722" footer="0.51181102362204722"/>
  <pageSetup paperSize="9" scale="35" orientation="landscape" r:id="rId1"/>
  <headerFooter alignWithMargins="0">
    <oddFooter>&amp;L&amp;F</oddFooter>
  </headerFooter>
  <colBreaks count="1" manualBreakCount="1">
    <brk id="25" max="48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R58"/>
  <sheetViews>
    <sheetView view="pageBreakPreview" zoomScale="80" zoomScaleNormal="80" zoomScaleSheetLayoutView="80" workbookViewId="0"/>
  </sheetViews>
  <sheetFormatPr defaultColWidth="14.7109375" defaultRowHeight="12.75" x14ac:dyDescent="0.2"/>
  <cols>
    <col min="1" max="1" width="14.7109375" style="19" customWidth="1"/>
    <col min="2" max="2" width="7.7109375" style="19" customWidth="1"/>
    <col min="3" max="9" width="14.7109375" style="19" customWidth="1"/>
    <col min="10" max="10" width="17.7109375" style="19" customWidth="1"/>
    <col min="11" max="16384" width="14.7109375" style="19"/>
  </cols>
  <sheetData>
    <row r="1" spans="1:18" ht="22.5" x14ac:dyDescent="0.3">
      <c r="A1" s="18" t="s">
        <v>0</v>
      </c>
    </row>
    <row r="2" spans="1:18" x14ac:dyDescent="0.2">
      <c r="A2" s="20"/>
    </row>
    <row r="3" spans="1:18" x14ac:dyDescent="0.2">
      <c r="A3" s="3" t="s">
        <v>119</v>
      </c>
      <c r="C3" s="302">
        <f>'Front Cover'!C29</f>
        <v>42184</v>
      </c>
      <c r="H3" s="20"/>
      <c r="J3" s="5"/>
      <c r="K3" s="2"/>
    </row>
    <row r="4" spans="1:18" x14ac:dyDescent="0.2">
      <c r="A4" s="20" t="s">
        <v>57</v>
      </c>
      <c r="B4" s="19" t="str">
        <f>'Dir AB - Car &amp; LGV'!B4</f>
        <v>Belton Road</v>
      </c>
      <c r="J4" s="43" t="s">
        <v>120</v>
      </c>
      <c r="K4" s="2" t="str">
        <f>'QA &amp; Issue Sheet'!C16</f>
        <v>Vicky Tween</v>
      </c>
    </row>
    <row r="5" spans="1:18" x14ac:dyDescent="0.2">
      <c r="A5" s="20" t="s">
        <v>100</v>
      </c>
      <c r="B5" s="236" t="str">
        <f>'Dir AB - Car &amp; LGV'!B5</f>
        <v>Bannernan Road (SE)</v>
      </c>
      <c r="C5" s="236"/>
      <c r="D5" s="301" t="s">
        <v>2</v>
      </c>
      <c r="E5" s="235" t="str">
        <f>'Dir AB - Car &amp; LGV'!E5</f>
        <v>Chaplin Road (NW)</v>
      </c>
      <c r="F5" s="235"/>
      <c r="J5" s="43" t="s">
        <v>121</v>
      </c>
      <c r="K5" s="2" t="str">
        <f>'QA &amp; Issue Sheet'!C18</f>
        <v>Luke Martin</v>
      </c>
    </row>
    <row r="6" spans="1:18" ht="13.5" thickBot="1" x14ac:dyDescent="0.25">
      <c r="A6" s="20"/>
      <c r="B6" s="21"/>
      <c r="C6" s="21"/>
      <c r="D6" s="20"/>
      <c r="F6" s="2"/>
      <c r="G6" s="234"/>
      <c r="J6" s="20"/>
    </row>
    <row r="7" spans="1:18" ht="13.5" thickBot="1" x14ac:dyDescent="0.25">
      <c r="A7" s="399" t="s">
        <v>108</v>
      </c>
      <c r="C7" s="399" t="s">
        <v>109</v>
      </c>
      <c r="R7" s="399" t="s">
        <v>110</v>
      </c>
    </row>
    <row r="8" spans="1:18" ht="13.5" thickBot="1" x14ac:dyDescent="0.25">
      <c r="A8" s="401"/>
      <c r="B8" s="22"/>
      <c r="C8" s="400"/>
      <c r="D8" s="253" t="s">
        <v>20</v>
      </c>
      <c r="E8" s="138" t="s">
        <v>62</v>
      </c>
      <c r="F8" s="138" t="s">
        <v>22</v>
      </c>
      <c r="G8" s="138" t="s">
        <v>23</v>
      </c>
      <c r="H8" s="138" t="s">
        <v>24</v>
      </c>
      <c r="I8" s="138" t="s">
        <v>25</v>
      </c>
      <c r="J8" s="138" t="s">
        <v>26</v>
      </c>
      <c r="K8" s="138" t="s">
        <v>27</v>
      </c>
      <c r="L8" s="138" t="s">
        <v>28</v>
      </c>
      <c r="M8" s="138" t="s">
        <v>29</v>
      </c>
      <c r="N8" s="138" t="s">
        <v>30</v>
      </c>
      <c r="O8" s="53" t="s">
        <v>21</v>
      </c>
      <c r="P8" s="53" t="s">
        <v>31</v>
      </c>
      <c r="Q8" s="253" t="s">
        <v>32</v>
      </c>
      <c r="R8" s="400"/>
    </row>
    <row r="9" spans="1:18" x14ac:dyDescent="0.2">
      <c r="A9" s="139">
        <v>0</v>
      </c>
      <c r="B9" s="140" t="s">
        <v>34</v>
      </c>
      <c r="C9" s="260">
        <v>5</v>
      </c>
      <c r="D9" s="254">
        <v>3</v>
      </c>
      <c r="E9" s="140" t="s">
        <v>107</v>
      </c>
      <c r="F9" s="140">
        <v>8</v>
      </c>
      <c r="G9" s="140">
        <v>1</v>
      </c>
      <c r="H9" s="140">
        <v>1</v>
      </c>
      <c r="I9" s="140" t="s">
        <v>107</v>
      </c>
      <c r="J9" s="140" t="s">
        <v>107</v>
      </c>
      <c r="K9" s="140" t="s">
        <v>107</v>
      </c>
      <c r="L9" s="140" t="s">
        <v>107</v>
      </c>
      <c r="M9" s="140" t="s">
        <v>107</v>
      </c>
      <c r="N9" s="140" t="s">
        <v>107</v>
      </c>
      <c r="O9" s="260" t="s">
        <v>107</v>
      </c>
      <c r="P9" s="260">
        <f>SUM(D9:O9)</f>
        <v>13</v>
      </c>
      <c r="Q9" s="257">
        <f>P9/SUM($P$9:$P$28)</f>
        <v>3.1784841075794619E-3</v>
      </c>
      <c r="R9" s="174">
        <f>Q9</f>
        <v>3.1784841075794619E-3</v>
      </c>
    </row>
    <row r="10" spans="1:18" x14ac:dyDescent="0.2">
      <c r="A10" s="141">
        <v>5</v>
      </c>
      <c r="B10" s="142" t="s">
        <v>34</v>
      </c>
      <c r="C10" s="261">
        <v>10</v>
      </c>
      <c r="D10" s="255">
        <v>35</v>
      </c>
      <c r="E10" s="142">
        <v>16</v>
      </c>
      <c r="F10" s="142">
        <v>102</v>
      </c>
      <c r="G10" s="142">
        <v>75</v>
      </c>
      <c r="H10" s="142">
        <v>5</v>
      </c>
      <c r="I10" s="142" t="s">
        <v>107</v>
      </c>
      <c r="J10" s="142" t="s">
        <v>107</v>
      </c>
      <c r="K10" s="142" t="s">
        <v>107</v>
      </c>
      <c r="L10" s="142" t="s">
        <v>107</v>
      </c>
      <c r="M10" s="142" t="s">
        <v>107</v>
      </c>
      <c r="N10" s="142" t="s">
        <v>107</v>
      </c>
      <c r="O10" s="261">
        <v>4</v>
      </c>
      <c r="P10" s="261">
        <f t="shared" ref="P10:P28" si="0">SUM(D10:O10)</f>
        <v>237</v>
      </c>
      <c r="Q10" s="258">
        <f t="shared" ref="Q10:Q28" si="1">P10/SUM($P$9:$P$28)</f>
        <v>5.7946210268948653E-2</v>
      </c>
      <c r="R10" s="175">
        <f>Q10+R9</f>
        <v>6.1124694376528114E-2</v>
      </c>
    </row>
    <row r="11" spans="1:18" x14ac:dyDescent="0.2">
      <c r="A11" s="141">
        <v>10</v>
      </c>
      <c r="B11" s="142" t="s">
        <v>34</v>
      </c>
      <c r="C11" s="261">
        <v>15</v>
      </c>
      <c r="D11" s="255">
        <v>67</v>
      </c>
      <c r="E11" s="142">
        <v>56</v>
      </c>
      <c r="F11" s="142">
        <v>379</v>
      </c>
      <c r="G11" s="142">
        <v>379</v>
      </c>
      <c r="H11" s="142">
        <v>12</v>
      </c>
      <c r="I11" s="142" t="s">
        <v>107</v>
      </c>
      <c r="J11" s="142">
        <v>1</v>
      </c>
      <c r="K11" s="142" t="s">
        <v>107</v>
      </c>
      <c r="L11" s="142" t="s">
        <v>107</v>
      </c>
      <c r="M11" s="142" t="s">
        <v>107</v>
      </c>
      <c r="N11" s="142" t="s">
        <v>107</v>
      </c>
      <c r="O11" s="261">
        <v>3</v>
      </c>
      <c r="P11" s="261">
        <f t="shared" si="0"/>
        <v>897</v>
      </c>
      <c r="Q11" s="258">
        <f t="shared" si="1"/>
        <v>0.21931540342298289</v>
      </c>
      <c r="R11" s="175">
        <f t="shared" ref="R11:R28" si="2">Q11+R10</f>
        <v>0.28044009779951101</v>
      </c>
    </row>
    <row r="12" spans="1:18" x14ac:dyDescent="0.2">
      <c r="A12" s="141">
        <v>15</v>
      </c>
      <c r="B12" s="142" t="s">
        <v>34</v>
      </c>
      <c r="C12" s="261">
        <v>20</v>
      </c>
      <c r="D12" s="255">
        <v>114</v>
      </c>
      <c r="E12" s="142">
        <v>185</v>
      </c>
      <c r="F12" s="142">
        <v>597</v>
      </c>
      <c r="G12" s="142">
        <v>868</v>
      </c>
      <c r="H12" s="142">
        <v>26</v>
      </c>
      <c r="I12" s="142" t="s">
        <v>107</v>
      </c>
      <c r="J12" s="142">
        <v>2</v>
      </c>
      <c r="K12" s="142" t="s">
        <v>107</v>
      </c>
      <c r="L12" s="142" t="s">
        <v>107</v>
      </c>
      <c r="M12" s="142" t="s">
        <v>107</v>
      </c>
      <c r="N12" s="142" t="s">
        <v>107</v>
      </c>
      <c r="O12" s="261">
        <v>6</v>
      </c>
      <c r="P12" s="261">
        <f t="shared" si="0"/>
        <v>1798</v>
      </c>
      <c r="Q12" s="258">
        <f t="shared" si="1"/>
        <v>0.43960880195599022</v>
      </c>
      <c r="R12" s="175">
        <f t="shared" si="2"/>
        <v>0.72004889975550124</v>
      </c>
    </row>
    <row r="13" spans="1:18" x14ac:dyDescent="0.2">
      <c r="A13" s="141">
        <v>20</v>
      </c>
      <c r="B13" s="142" t="s">
        <v>34</v>
      </c>
      <c r="C13" s="261">
        <v>25</v>
      </c>
      <c r="D13" s="255">
        <v>16</v>
      </c>
      <c r="E13" s="142">
        <v>14</v>
      </c>
      <c r="F13" s="142">
        <v>320</v>
      </c>
      <c r="G13" s="142">
        <v>546</v>
      </c>
      <c r="H13" s="142">
        <v>20</v>
      </c>
      <c r="I13" s="142" t="s">
        <v>107</v>
      </c>
      <c r="J13" s="142" t="s">
        <v>107</v>
      </c>
      <c r="K13" s="142" t="s">
        <v>107</v>
      </c>
      <c r="L13" s="142" t="s">
        <v>107</v>
      </c>
      <c r="M13" s="142" t="s">
        <v>107</v>
      </c>
      <c r="N13" s="142" t="s">
        <v>107</v>
      </c>
      <c r="O13" s="261" t="s">
        <v>107</v>
      </c>
      <c r="P13" s="261">
        <f t="shared" si="0"/>
        <v>916</v>
      </c>
      <c r="Q13" s="258">
        <f t="shared" si="1"/>
        <v>0.22396088019559901</v>
      </c>
      <c r="R13" s="175">
        <f t="shared" si="2"/>
        <v>0.94400977995110025</v>
      </c>
    </row>
    <row r="14" spans="1:18" x14ac:dyDescent="0.2">
      <c r="A14" s="141">
        <v>25</v>
      </c>
      <c r="B14" s="142" t="s">
        <v>34</v>
      </c>
      <c r="C14" s="261">
        <v>30</v>
      </c>
      <c r="D14" s="255" t="s">
        <v>107</v>
      </c>
      <c r="E14" s="142">
        <v>3</v>
      </c>
      <c r="F14" s="142">
        <v>58</v>
      </c>
      <c r="G14" s="142">
        <v>125</v>
      </c>
      <c r="H14" s="142">
        <v>3</v>
      </c>
      <c r="I14" s="142" t="s">
        <v>107</v>
      </c>
      <c r="J14" s="142" t="s">
        <v>107</v>
      </c>
      <c r="K14" s="142" t="s">
        <v>107</v>
      </c>
      <c r="L14" s="142" t="s">
        <v>107</v>
      </c>
      <c r="M14" s="142" t="s">
        <v>107</v>
      </c>
      <c r="N14" s="142" t="s">
        <v>107</v>
      </c>
      <c r="O14" s="261" t="s">
        <v>107</v>
      </c>
      <c r="P14" s="261">
        <f t="shared" si="0"/>
        <v>189</v>
      </c>
      <c r="Q14" s="258">
        <f t="shared" si="1"/>
        <v>4.6210268948655257E-2</v>
      </c>
      <c r="R14" s="175">
        <f t="shared" si="2"/>
        <v>0.99022004889975546</v>
      </c>
    </row>
    <row r="15" spans="1:18" x14ac:dyDescent="0.2">
      <c r="A15" s="141">
        <v>30</v>
      </c>
      <c r="B15" s="142" t="s">
        <v>34</v>
      </c>
      <c r="C15" s="261">
        <v>35</v>
      </c>
      <c r="D15" s="255" t="s">
        <v>107</v>
      </c>
      <c r="E15" s="142">
        <v>3</v>
      </c>
      <c r="F15" s="142">
        <v>14</v>
      </c>
      <c r="G15" s="142">
        <v>17</v>
      </c>
      <c r="H15" s="142" t="s">
        <v>107</v>
      </c>
      <c r="I15" s="142" t="s">
        <v>107</v>
      </c>
      <c r="J15" s="142" t="s">
        <v>107</v>
      </c>
      <c r="K15" s="142" t="s">
        <v>107</v>
      </c>
      <c r="L15" s="142" t="s">
        <v>107</v>
      </c>
      <c r="M15" s="142" t="s">
        <v>107</v>
      </c>
      <c r="N15" s="142" t="s">
        <v>107</v>
      </c>
      <c r="O15" s="261" t="s">
        <v>107</v>
      </c>
      <c r="P15" s="261">
        <f t="shared" si="0"/>
        <v>34</v>
      </c>
      <c r="Q15" s="258">
        <f t="shared" si="1"/>
        <v>8.3129584352078234E-3</v>
      </c>
      <c r="R15" s="175">
        <f t="shared" si="2"/>
        <v>0.99853300733496331</v>
      </c>
    </row>
    <row r="16" spans="1:18" x14ac:dyDescent="0.2">
      <c r="A16" s="141">
        <v>35</v>
      </c>
      <c r="B16" s="142" t="s">
        <v>34</v>
      </c>
      <c r="C16" s="261">
        <v>40</v>
      </c>
      <c r="D16" s="255" t="s">
        <v>107</v>
      </c>
      <c r="E16" s="142">
        <v>1</v>
      </c>
      <c r="F16" s="142">
        <v>1</v>
      </c>
      <c r="G16" s="142">
        <v>2</v>
      </c>
      <c r="H16" s="142" t="s">
        <v>107</v>
      </c>
      <c r="I16" s="142" t="s">
        <v>107</v>
      </c>
      <c r="J16" s="142" t="s">
        <v>107</v>
      </c>
      <c r="K16" s="142" t="s">
        <v>107</v>
      </c>
      <c r="L16" s="142" t="s">
        <v>107</v>
      </c>
      <c r="M16" s="142" t="s">
        <v>107</v>
      </c>
      <c r="N16" s="142" t="s">
        <v>107</v>
      </c>
      <c r="O16" s="261" t="s">
        <v>107</v>
      </c>
      <c r="P16" s="261">
        <f t="shared" si="0"/>
        <v>4</v>
      </c>
      <c r="Q16" s="258">
        <f t="shared" si="1"/>
        <v>9.7799511002444979E-4</v>
      </c>
      <c r="R16" s="175">
        <f t="shared" si="2"/>
        <v>0.99951100244498781</v>
      </c>
    </row>
    <row r="17" spans="1:18" x14ac:dyDescent="0.2">
      <c r="A17" s="141">
        <v>40</v>
      </c>
      <c r="B17" s="142" t="s">
        <v>34</v>
      </c>
      <c r="C17" s="261">
        <v>45</v>
      </c>
      <c r="D17" s="255" t="s">
        <v>107</v>
      </c>
      <c r="E17" s="142" t="s">
        <v>107</v>
      </c>
      <c r="F17" s="142" t="s">
        <v>107</v>
      </c>
      <c r="G17" s="142" t="s">
        <v>107</v>
      </c>
      <c r="H17" s="142" t="s">
        <v>107</v>
      </c>
      <c r="I17" s="142" t="s">
        <v>107</v>
      </c>
      <c r="J17" s="142" t="s">
        <v>107</v>
      </c>
      <c r="K17" s="142" t="s">
        <v>107</v>
      </c>
      <c r="L17" s="142" t="s">
        <v>107</v>
      </c>
      <c r="M17" s="142" t="s">
        <v>107</v>
      </c>
      <c r="N17" s="142" t="s">
        <v>107</v>
      </c>
      <c r="O17" s="261" t="s">
        <v>107</v>
      </c>
      <c r="P17" s="261">
        <f t="shared" si="0"/>
        <v>0</v>
      </c>
      <c r="Q17" s="258">
        <f t="shared" si="1"/>
        <v>0</v>
      </c>
      <c r="R17" s="175">
        <f t="shared" si="2"/>
        <v>0.99951100244498781</v>
      </c>
    </row>
    <row r="18" spans="1:18" x14ac:dyDescent="0.2">
      <c r="A18" s="141">
        <v>45</v>
      </c>
      <c r="B18" s="142" t="s">
        <v>34</v>
      </c>
      <c r="C18" s="261">
        <v>50</v>
      </c>
      <c r="D18" s="255" t="s">
        <v>107</v>
      </c>
      <c r="E18" s="142" t="s">
        <v>107</v>
      </c>
      <c r="F18" s="142">
        <v>1</v>
      </c>
      <c r="G18" s="142">
        <v>1</v>
      </c>
      <c r="H18" s="142" t="s">
        <v>107</v>
      </c>
      <c r="I18" s="142" t="s">
        <v>107</v>
      </c>
      <c r="J18" s="142" t="s">
        <v>107</v>
      </c>
      <c r="K18" s="142" t="s">
        <v>107</v>
      </c>
      <c r="L18" s="142" t="s">
        <v>107</v>
      </c>
      <c r="M18" s="142" t="s">
        <v>107</v>
      </c>
      <c r="N18" s="142" t="s">
        <v>107</v>
      </c>
      <c r="O18" s="261" t="s">
        <v>107</v>
      </c>
      <c r="P18" s="261">
        <f t="shared" si="0"/>
        <v>2</v>
      </c>
      <c r="Q18" s="258">
        <f t="shared" si="1"/>
        <v>4.8899755501222489E-4</v>
      </c>
      <c r="R18" s="175">
        <f t="shared" si="2"/>
        <v>1</v>
      </c>
    </row>
    <row r="19" spans="1:18" x14ac:dyDescent="0.2">
      <c r="A19" s="141">
        <v>50</v>
      </c>
      <c r="B19" s="142" t="s">
        <v>34</v>
      </c>
      <c r="C19" s="261">
        <v>55</v>
      </c>
      <c r="D19" s="255" t="s">
        <v>107</v>
      </c>
      <c r="E19" s="142" t="s">
        <v>107</v>
      </c>
      <c r="F19" s="142" t="s">
        <v>107</v>
      </c>
      <c r="G19" s="142" t="s">
        <v>107</v>
      </c>
      <c r="H19" s="142" t="s">
        <v>107</v>
      </c>
      <c r="I19" s="142" t="s">
        <v>107</v>
      </c>
      <c r="J19" s="142" t="s">
        <v>107</v>
      </c>
      <c r="K19" s="142" t="s">
        <v>107</v>
      </c>
      <c r="L19" s="142" t="s">
        <v>107</v>
      </c>
      <c r="M19" s="142" t="s">
        <v>107</v>
      </c>
      <c r="N19" s="142" t="s">
        <v>107</v>
      </c>
      <c r="O19" s="261" t="s">
        <v>107</v>
      </c>
      <c r="P19" s="261">
        <f t="shared" si="0"/>
        <v>0</v>
      </c>
      <c r="Q19" s="258">
        <f t="shared" si="1"/>
        <v>0</v>
      </c>
      <c r="R19" s="175">
        <f t="shared" si="2"/>
        <v>1</v>
      </c>
    </row>
    <row r="20" spans="1:18" x14ac:dyDescent="0.2">
      <c r="A20" s="141">
        <v>55</v>
      </c>
      <c r="B20" s="142" t="s">
        <v>34</v>
      </c>
      <c r="C20" s="261">
        <v>60</v>
      </c>
      <c r="D20" s="255" t="s">
        <v>107</v>
      </c>
      <c r="E20" s="142" t="s">
        <v>107</v>
      </c>
      <c r="F20" s="142" t="s">
        <v>107</v>
      </c>
      <c r="G20" s="142" t="s">
        <v>107</v>
      </c>
      <c r="H20" s="142" t="s">
        <v>107</v>
      </c>
      <c r="I20" s="142" t="s">
        <v>107</v>
      </c>
      <c r="J20" s="142" t="s">
        <v>107</v>
      </c>
      <c r="K20" s="142" t="s">
        <v>107</v>
      </c>
      <c r="L20" s="142" t="s">
        <v>107</v>
      </c>
      <c r="M20" s="142" t="s">
        <v>107</v>
      </c>
      <c r="N20" s="142" t="s">
        <v>107</v>
      </c>
      <c r="O20" s="261" t="s">
        <v>107</v>
      </c>
      <c r="P20" s="261">
        <f t="shared" si="0"/>
        <v>0</v>
      </c>
      <c r="Q20" s="258">
        <f t="shared" si="1"/>
        <v>0</v>
      </c>
      <c r="R20" s="175">
        <f t="shared" si="2"/>
        <v>1</v>
      </c>
    </row>
    <row r="21" spans="1:18" x14ac:dyDescent="0.2">
      <c r="A21" s="141">
        <v>60</v>
      </c>
      <c r="B21" s="142" t="s">
        <v>34</v>
      </c>
      <c r="C21" s="261">
        <v>65</v>
      </c>
      <c r="D21" s="255" t="s">
        <v>107</v>
      </c>
      <c r="E21" s="142" t="s">
        <v>107</v>
      </c>
      <c r="F21" s="142" t="s">
        <v>107</v>
      </c>
      <c r="G21" s="142" t="s">
        <v>107</v>
      </c>
      <c r="H21" s="142" t="s">
        <v>107</v>
      </c>
      <c r="I21" s="142" t="s">
        <v>107</v>
      </c>
      <c r="J21" s="142" t="s">
        <v>107</v>
      </c>
      <c r="K21" s="142" t="s">
        <v>107</v>
      </c>
      <c r="L21" s="142" t="s">
        <v>107</v>
      </c>
      <c r="M21" s="142" t="s">
        <v>107</v>
      </c>
      <c r="N21" s="142" t="s">
        <v>107</v>
      </c>
      <c r="O21" s="261" t="s">
        <v>107</v>
      </c>
      <c r="P21" s="261">
        <f t="shared" si="0"/>
        <v>0</v>
      </c>
      <c r="Q21" s="258">
        <f t="shared" si="1"/>
        <v>0</v>
      </c>
      <c r="R21" s="175">
        <f t="shared" si="2"/>
        <v>1</v>
      </c>
    </row>
    <row r="22" spans="1:18" x14ac:dyDescent="0.2">
      <c r="A22" s="141">
        <v>65</v>
      </c>
      <c r="B22" s="142" t="s">
        <v>34</v>
      </c>
      <c r="C22" s="261">
        <v>70</v>
      </c>
      <c r="D22" s="255" t="s">
        <v>107</v>
      </c>
      <c r="E22" s="142" t="s">
        <v>107</v>
      </c>
      <c r="F22" s="142" t="s">
        <v>107</v>
      </c>
      <c r="G22" s="142" t="s">
        <v>107</v>
      </c>
      <c r="H22" s="142" t="s">
        <v>107</v>
      </c>
      <c r="I22" s="142" t="s">
        <v>107</v>
      </c>
      <c r="J22" s="142" t="s">
        <v>107</v>
      </c>
      <c r="K22" s="142" t="s">
        <v>107</v>
      </c>
      <c r="L22" s="142" t="s">
        <v>107</v>
      </c>
      <c r="M22" s="142" t="s">
        <v>107</v>
      </c>
      <c r="N22" s="142" t="s">
        <v>107</v>
      </c>
      <c r="O22" s="261" t="s">
        <v>107</v>
      </c>
      <c r="P22" s="261">
        <f t="shared" si="0"/>
        <v>0</v>
      </c>
      <c r="Q22" s="258">
        <f t="shared" si="1"/>
        <v>0</v>
      </c>
      <c r="R22" s="175">
        <f t="shared" si="2"/>
        <v>1</v>
      </c>
    </row>
    <row r="23" spans="1:18" x14ac:dyDescent="0.2">
      <c r="A23" s="141">
        <v>70</v>
      </c>
      <c r="B23" s="142" t="s">
        <v>34</v>
      </c>
      <c r="C23" s="261">
        <v>75</v>
      </c>
      <c r="D23" s="255" t="s">
        <v>107</v>
      </c>
      <c r="E23" s="142" t="s">
        <v>107</v>
      </c>
      <c r="F23" s="142" t="s">
        <v>107</v>
      </c>
      <c r="G23" s="142" t="s">
        <v>107</v>
      </c>
      <c r="H23" s="142" t="s">
        <v>107</v>
      </c>
      <c r="I23" s="142" t="s">
        <v>107</v>
      </c>
      <c r="J23" s="142" t="s">
        <v>107</v>
      </c>
      <c r="K23" s="142" t="s">
        <v>107</v>
      </c>
      <c r="L23" s="142" t="s">
        <v>107</v>
      </c>
      <c r="M23" s="142" t="s">
        <v>107</v>
      </c>
      <c r="N23" s="142" t="s">
        <v>107</v>
      </c>
      <c r="O23" s="261" t="s">
        <v>107</v>
      </c>
      <c r="P23" s="261">
        <f t="shared" si="0"/>
        <v>0</v>
      </c>
      <c r="Q23" s="258">
        <f t="shared" si="1"/>
        <v>0</v>
      </c>
      <c r="R23" s="175">
        <f t="shared" si="2"/>
        <v>1</v>
      </c>
    </row>
    <row r="24" spans="1:18" x14ac:dyDescent="0.2">
      <c r="A24" s="141">
        <v>75</v>
      </c>
      <c r="B24" s="142" t="s">
        <v>34</v>
      </c>
      <c r="C24" s="261">
        <v>80</v>
      </c>
      <c r="D24" s="255" t="s">
        <v>107</v>
      </c>
      <c r="E24" s="142" t="s">
        <v>107</v>
      </c>
      <c r="F24" s="142" t="s">
        <v>107</v>
      </c>
      <c r="G24" s="142" t="s">
        <v>107</v>
      </c>
      <c r="H24" s="142" t="s">
        <v>107</v>
      </c>
      <c r="I24" s="142" t="s">
        <v>107</v>
      </c>
      <c r="J24" s="142" t="s">
        <v>107</v>
      </c>
      <c r="K24" s="142" t="s">
        <v>107</v>
      </c>
      <c r="L24" s="142" t="s">
        <v>107</v>
      </c>
      <c r="M24" s="142" t="s">
        <v>107</v>
      </c>
      <c r="N24" s="142" t="s">
        <v>107</v>
      </c>
      <c r="O24" s="261" t="s">
        <v>107</v>
      </c>
      <c r="P24" s="261">
        <f t="shared" si="0"/>
        <v>0</v>
      </c>
      <c r="Q24" s="258">
        <f t="shared" si="1"/>
        <v>0</v>
      </c>
      <c r="R24" s="175">
        <f t="shared" si="2"/>
        <v>1</v>
      </c>
    </row>
    <row r="25" spans="1:18" x14ac:dyDescent="0.2">
      <c r="A25" s="141">
        <v>80</v>
      </c>
      <c r="B25" s="142" t="s">
        <v>34</v>
      </c>
      <c r="C25" s="261">
        <v>85</v>
      </c>
      <c r="D25" s="255" t="s">
        <v>107</v>
      </c>
      <c r="E25" s="142" t="s">
        <v>107</v>
      </c>
      <c r="F25" s="142" t="s">
        <v>107</v>
      </c>
      <c r="G25" s="142" t="s">
        <v>107</v>
      </c>
      <c r="H25" s="142" t="s">
        <v>107</v>
      </c>
      <c r="I25" s="142" t="s">
        <v>107</v>
      </c>
      <c r="J25" s="142" t="s">
        <v>107</v>
      </c>
      <c r="K25" s="142" t="s">
        <v>107</v>
      </c>
      <c r="L25" s="142" t="s">
        <v>107</v>
      </c>
      <c r="M25" s="142" t="s">
        <v>107</v>
      </c>
      <c r="N25" s="142" t="s">
        <v>107</v>
      </c>
      <c r="O25" s="261" t="s">
        <v>107</v>
      </c>
      <c r="P25" s="261">
        <f t="shared" si="0"/>
        <v>0</v>
      </c>
      <c r="Q25" s="258">
        <f t="shared" si="1"/>
        <v>0</v>
      </c>
      <c r="R25" s="175">
        <f t="shared" si="2"/>
        <v>1</v>
      </c>
    </row>
    <row r="26" spans="1:18" x14ac:dyDescent="0.2">
      <c r="A26" s="141">
        <v>85</v>
      </c>
      <c r="B26" s="142" t="s">
        <v>34</v>
      </c>
      <c r="C26" s="261">
        <v>90</v>
      </c>
      <c r="D26" s="255" t="s">
        <v>107</v>
      </c>
      <c r="E26" s="142" t="s">
        <v>107</v>
      </c>
      <c r="F26" s="142" t="s">
        <v>107</v>
      </c>
      <c r="G26" s="142" t="s">
        <v>107</v>
      </c>
      <c r="H26" s="142" t="s">
        <v>107</v>
      </c>
      <c r="I26" s="142" t="s">
        <v>107</v>
      </c>
      <c r="J26" s="142" t="s">
        <v>107</v>
      </c>
      <c r="K26" s="142" t="s">
        <v>107</v>
      </c>
      <c r="L26" s="142" t="s">
        <v>107</v>
      </c>
      <c r="M26" s="142" t="s">
        <v>107</v>
      </c>
      <c r="N26" s="142" t="s">
        <v>107</v>
      </c>
      <c r="O26" s="261" t="s">
        <v>107</v>
      </c>
      <c r="P26" s="261">
        <f t="shared" si="0"/>
        <v>0</v>
      </c>
      <c r="Q26" s="258">
        <f t="shared" si="1"/>
        <v>0</v>
      </c>
      <c r="R26" s="175">
        <f t="shared" si="2"/>
        <v>1</v>
      </c>
    </row>
    <row r="27" spans="1:18" x14ac:dyDescent="0.2">
      <c r="A27" s="141">
        <v>90</v>
      </c>
      <c r="B27" s="142" t="s">
        <v>34</v>
      </c>
      <c r="C27" s="261">
        <v>95</v>
      </c>
      <c r="D27" s="255" t="s">
        <v>107</v>
      </c>
      <c r="E27" s="142" t="s">
        <v>107</v>
      </c>
      <c r="F27" s="142" t="s">
        <v>107</v>
      </c>
      <c r="G27" s="142" t="s">
        <v>107</v>
      </c>
      <c r="H27" s="142" t="s">
        <v>107</v>
      </c>
      <c r="I27" s="142" t="s">
        <v>107</v>
      </c>
      <c r="J27" s="142" t="s">
        <v>107</v>
      </c>
      <c r="K27" s="142" t="s">
        <v>107</v>
      </c>
      <c r="L27" s="142" t="s">
        <v>107</v>
      </c>
      <c r="M27" s="142" t="s">
        <v>107</v>
      </c>
      <c r="N27" s="142" t="s">
        <v>107</v>
      </c>
      <c r="O27" s="261" t="s">
        <v>107</v>
      </c>
      <c r="P27" s="261">
        <f t="shared" si="0"/>
        <v>0</v>
      </c>
      <c r="Q27" s="258">
        <f t="shared" si="1"/>
        <v>0</v>
      </c>
      <c r="R27" s="175">
        <f t="shared" si="2"/>
        <v>1</v>
      </c>
    </row>
    <row r="28" spans="1:18" ht="13.5" thickBot="1" x14ac:dyDescent="0.25">
      <c r="A28" s="143">
        <v>95</v>
      </c>
      <c r="B28" s="144" t="s">
        <v>34</v>
      </c>
      <c r="C28" s="262">
        <v>100</v>
      </c>
      <c r="D28" s="256" t="s">
        <v>107</v>
      </c>
      <c r="E28" s="144" t="s">
        <v>107</v>
      </c>
      <c r="F28" s="144" t="s">
        <v>107</v>
      </c>
      <c r="G28" s="144" t="s">
        <v>107</v>
      </c>
      <c r="H28" s="144" t="s">
        <v>107</v>
      </c>
      <c r="I28" s="144" t="s">
        <v>107</v>
      </c>
      <c r="J28" s="144" t="s">
        <v>107</v>
      </c>
      <c r="K28" s="144" t="s">
        <v>107</v>
      </c>
      <c r="L28" s="144" t="s">
        <v>107</v>
      </c>
      <c r="M28" s="144" t="s">
        <v>107</v>
      </c>
      <c r="N28" s="144" t="s">
        <v>107</v>
      </c>
      <c r="O28" s="262" t="s">
        <v>107</v>
      </c>
      <c r="P28" s="262">
        <f t="shared" si="0"/>
        <v>0</v>
      </c>
      <c r="Q28" s="259">
        <f t="shared" si="1"/>
        <v>0</v>
      </c>
      <c r="R28" s="176">
        <f t="shared" si="2"/>
        <v>1</v>
      </c>
    </row>
    <row r="30" spans="1:18" x14ac:dyDescent="0.2">
      <c r="H30" s="118"/>
      <c r="I30" s="118"/>
    </row>
    <row r="31" spans="1:18" ht="13.5" thickBot="1" x14ac:dyDescent="0.25">
      <c r="H31" s="118"/>
      <c r="I31" s="118"/>
    </row>
    <row r="32" spans="1:18" ht="13.5" thickBot="1" x14ac:dyDescent="0.25">
      <c r="C32" s="23" t="s">
        <v>19</v>
      </c>
      <c r="D32" s="24" t="s">
        <v>33</v>
      </c>
      <c r="E32" s="25" t="s">
        <v>35</v>
      </c>
      <c r="F32" s="118"/>
      <c r="G32" s="118"/>
      <c r="H32" s="118"/>
      <c r="I32" s="252">
        <f>(((C9-2.5)*P9)+((C10-2.5)*P10)+((C11-2.5)*P11)+((C12-2.5)*P12)+((C13-2.5)*P13+((C14-2.5)*P14)+((C15-2.5)*P15)+((C16-2.5)*P16)+((C17-2.5)*P17)+((C18-2.5)*P18)+((C19-2.5)*P19)+((C20-2.5)*P20)+((C21-2.5)*P21)+((C22-2.5)*P22)+((C23-2.5)*P23)+((C24-2.5)*P24)+((C25-2.5)*P25)+((C26-2.5)*P26)+((C27-2.5)*P27)+((C28-2.5)*P28)))</f>
        <v>71645</v>
      </c>
      <c r="J32" s="118"/>
      <c r="K32" s="118"/>
      <c r="L32" s="118"/>
      <c r="M32" s="118"/>
      <c r="N32" s="118"/>
      <c r="O32" s="118"/>
      <c r="P32" s="118"/>
      <c r="Q32" s="145"/>
      <c r="R32" s="145"/>
    </row>
    <row r="33" spans="3:18" x14ac:dyDescent="0.2">
      <c r="C33" s="26">
        <v>5</v>
      </c>
      <c r="D33" s="27">
        <f>R9</f>
        <v>3.1784841075794619E-3</v>
      </c>
      <c r="E33" s="28">
        <v>0.85</v>
      </c>
      <c r="F33" s="117">
        <f t="shared" ref="F33:F40" si="3">IF(AND(D33&gt;0.85,D32&lt;0.85),C33-(((D33-E33)/(D33-D32))*(C33-C32)),0)</f>
        <v>0</v>
      </c>
      <c r="G33" s="118"/>
      <c r="H33" s="118"/>
      <c r="I33" s="118">
        <f>SUM(P9:P28)</f>
        <v>4090</v>
      </c>
      <c r="J33" s="118"/>
      <c r="K33" s="118"/>
      <c r="L33" s="118"/>
      <c r="M33" s="118"/>
      <c r="N33" s="118"/>
      <c r="O33" s="118"/>
      <c r="P33" s="118"/>
      <c r="Q33" s="145"/>
      <c r="R33" s="145"/>
    </row>
    <row r="34" spans="3:18" x14ac:dyDescent="0.2">
      <c r="C34" s="29">
        <v>10</v>
      </c>
      <c r="D34" s="30">
        <f t="shared" ref="D34:D52" si="4">R10</f>
        <v>6.1124694376528114E-2</v>
      </c>
      <c r="E34" s="31">
        <v>0.85</v>
      </c>
      <c r="F34" s="117">
        <f t="shared" si="3"/>
        <v>0</v>
      </c>
      <c r="G34" s="118"/>
      <c r="H34" s="118" t="s">
        <v>59</v>
      </c>
      <c r="I34" s="117">
        <f>I32/I33</f>
        <v>17.517114914425427</v>
      </c>
      <c r="J34" s="118"/>
      <c r="K34" s="118"/>
      <c r="L34" s="118"/>
      <c r="M34" s="118"/>
      <c r="N34" s="118"/>
      <c r="O34" s="118"/>
      <c r="P34" s="118"/>
      <c r="Q34" s="145"/>
      <c r="R34" s="145"/>
    </row>
    <row r="35" spans="3:18" x14ac:dyDescent="0.2">
      <c r="C35" s="29">
        <v>15</v>
      </c>
      <c r="D35" s="30">
        <f t="shared" si="4"/>
        <v>0.28044009779951101</v>
      </c>
      <c r="E35" s="31">
        <v>0.85</v>
      </c>
      <c r="F35" s="117">
        <f t="shared" si="3"/>
        <v>0</v>
      </c>
      <c r="G35" s="118"/>
      <c r="H35" s="118" t="s">
        <v>60</v>
      </c>
      <c r="I35" s="117">
        <f>SUM(F32:F52)</f>
        <v>22.901200873362445</v>
      </c>
      <c r="J35" s="118"/>
      <c r="K35" s="118"/>
      <c r="L35" s="118"/>
      <c r="M35" s="118"/>
      <c r="N35" s="118"/>
      <c r="O35" s="118"/>
      <c r="P35" s="118"/>
      <c r="Q35" s="145"/>
      <c r="R35" s="145"/>
    </row>
    <row r="36" spans="3:18" x14ac:dyDescent="0.2">
      <c r="C36" s="29">
        <v>20</v>
      </c>
      <c r="D36" s="30">
        <f t="shared" si="4"/>
        <v>0.72004889975550124</v>
      </c>
      <c r="E36" s="31">
        <v>0.85</v>
      </c>
      <c r="F36" s="117">
        <f t="shared" si="3"/>
        <v>0</v>
      </c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45"/>
      <c r="R36" s="145"/>
    </row>
    <row r="37" spans="3:18" x14ac:dyDescent="0.2">
      <c r="C37" s="29">
        <v>25</v>
      </c>
      <c r="D37" s="30">
        <f t="shared" si="4"/>
        <v>0.94400977995110025</v>
      </c>
      <c r="E37" s="31">
        <v>0.85</v>
      </c>
      <c r="F37" s="117">
        <f t="shared" si="3"/>
        <v>22.901200873362445</v>
      </c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45"/>
      <c r="R37" s="145"/>
    </row>
    <row r="38" spans="3:18" x14ac:dyDescent="0.2">
      <c r="C38" s="29">
        <v>30</v>
      </c>
      <c r="D38" s="30">
        <f t="shared" si="4"/>
        <v>0.99022004889975546</v>
      </c>
      <c r="E38" s="31">
        <v>0.85</v>
      </c>
      <c r="F38" s="117">
        <f t="shared" si="3"/>
        <v>0</v>
      </c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45"/>
      <c r="R38" s="145"/>
    </row>
    <row r="39" spans="3:18" x14ac:dyDescent="0.2">
      <c r="C39" s="29">
        <v>35</v>
      </c>
      <c r="D39" s="30">
        <f t="shared" si="4"/>
        <v>0.99853300733496331</v>
      </c>
      <c r="E39" s="31">
        <v>0.85</v>
      </c>
      <c r="F39" s="117">
        <f t="shared" si="3"/>
        <v>0</v>
      </c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45"/>
      <c r="R39" s="145"/>
    </row>
    <row r="40" spans="3:18" x14ac:dyDescent="0.2">
      <c r="C40" s="29">
        <v>40</v>
      </c>
      <c r="D40" s="30">
        <f t="shared" si="4"/>
        <v>0.99951100244498781</v>
      </c>
      <c r="E40" s="31">
        <v>0.85</v>
      </c>
      <c r="F40" s="117">
        <f t="shared" si="3"/>
        <v>0</v>
      </c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45"/>
      <c r="R40" s="145"/>
    </row>
    <row r="41" spans="3:18" x14ac:dyDescent="0.2">
      <c r="C41" s="29">
        <v>45</v>
      </c>
      <c r="D41" s="30">
        <f t="shared" si="4"/>
        <v>0.99951100244498781</v>
      </c>
      <c r="E41" s="31">
        <v>0.85</v>
      </c>
      <c r="F41" s="117">
        <f t="shared" ref="F41:F52" si="5">IF(AND(D41&gt;0.85,D40&lt;0.85),C41-(((D41-E41)/(D41-D40))*(C41-C40)),0)</f>
        <v>0</v>
      </c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45"/>
      <c r="R41" s="145"/>
    </row>
    <row r="42" spans="3:18" x14ac:dyDescent="0.2">
      <c r="C42" s="29">
        <v>50</v>
      </c>
      <c r="D42" s="30">
        <f t="shared" si="4"/>
        <v>1</v>
      </c>
      <c r="E42" s="31">
        <v>0.85</v>
      </c>
      <c r="F42" s="117">
        <f t="shared" si="5"/>
        <v>0</v>
      </c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45"/>
      <c r="R42" s="145"/>
    </row>
    <row r="43" spans="3:18" x14ac:dyDescent="0.2">
      <c r="C43" s="29">
        <v>55</v>
      </c>
      <c r="D43" s="30">
        <f t="shared" si="4"/>
        <v>1</v>
      </c>
      <c r="E43" s="31">
        <v>0.85</v>
      </c>
      <c r="F43" s="117">
        <f t="shared" si="5"/>
        <v>0</v>
      </c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45"/>
      <c r="R43" s="145"/>
    </row>
    <row r="44" spans="3:18" x14ac:dyDescent="0.2">
      <c r="C44" s="29">
        <v>60</v>
      </c>
      <c r="D44" s="30">
        <f t="shared" si="4"/>
        <v>1</v>
      </c>
      <c r="E44" s="31">
        <v>0.85</v>
      </c>
      <c r="F44" s="117">
        <f t="shared" si="5"/>
        <v>0</v>
      </c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45"/>
      <c r="R44" s="145"/>
    </row>
    <row r="45" spans="3:18" x14ac:dyDescent="0.2">
      <c r="C45" s="29">
        <v>65</v>
      </c>
      <c r="D45" s="30">
        <f t="shared" si="4"/>
        <v>1</v>
      </c>
      <c r="E45" s="31">
        <v>0.85</v>
      </c>
      <c r="F45" s="117">
        <f t="shared" si="5"/>
        <v>0</v>
      </c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45"/>
      <c r="R45" s="145"/>
    </row>
    <row r="46" spans="3:18" x14ac:dyDescent="0.2">
      <c r="C46" s="29">
        <v>70</v>
      </c>
      <c r="D46" s="30">
        <f t="shared" si="4"/>
        <v>1</v>
      </c>
      <c r="E46" s="31">
        <v>0.85</v>
      </c>
      <c r="F46" s="117">
        <f t="shared" si="5"/>
        <v>0</v>
      </c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45"/>
      <c r="R46" s="145"/>
    </row>
    <row r="47" spans="3:18" x14ac:dyDescent="0.2">
      <c r="C47" s="29">
        <v>75</v>
      </c>
      <c r="D47" s="30">
        <f t="shared" si="4"/>
        <v>1</v>
      </c>
      <c r="E47" s="31">
        <v>0.85</v>
      </c>
      <c r="F47" s="117">
        <f t="shared" si="5"/>
        <v>0</v>
      </c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45"/>
      <c r="R47" s="145"/>
    </row>
    <row r="48" spans="3:18" x14ac:dyDescent="0.2">
      <c r="C48" s="29">
        <v>80</v>
      </c>
      <c r="D48" s="30">
        <f t="shared" si="4"/>
        <v>1</v>
      </c>
      <c r="E48" s="31">
        <v>0.85</v>
      </c>
      <c r="F48" s="117">
        <f t="shared" si="5"/>
        <v>0</v>
      </c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45"/>
      <c r="R48" s="145"/>
    </row>
    <row r="49" spans="3:18" x14ac:dyDescent="0.2">
      <c r="C49" s="29">
        <v>85</v>
      </c>
      <c r="D49" s="30">
        <f t="shared" si="4"/>
        <v>1</v>
      </c>
      <c r="E49" s="31">
        <v>0.85</v>
      </c>
      <c r="F49" s="117">
        <f t="shared" si="5"/>
        <v>0</v>
      </c>
      <c r="G49" s="118"/>
      <c r="H49" s="118"/>
      <c r="I49" s="118"/>
      <c r="J49" s="118"/>
      <c r="K49" s="118"/>
      <c r="L49" s="118"/>
      <c r="M49" s="118"/>
      <c r="N49" s="118"/>
      <c r="O49" s="118"/>
      <c r="P49" s="118"/>
      <c r="Q49" s="145"/>
      <c r="R49" s="145"/>
    </row>
    <row r="50" spans="3:18" x14ac:dyDescent="0.2">
      <c r="C50" s="29">
        <v>90</v>
      </c>
      <c r="D50" s="30">
        <f t="shared" si="4"/>
        <v>1</v>
      </c>
      <c r="E50" s="31">
        <v>0.85</v>
      </c>
      <c r="F50" s="117">
        <f t="shared" si="5"/>
        <v>0</v>
      </c>
      <c r="G50" s="118"/>
      <c r="H50" s="118"/>
      <c r="I50" s="118"/>
      <c r="J50" s="118"/>
      <c r="K50" s="118"/>
      <c r="L50" s="118"/>
      <c r="M50" s="118"/>
      <c r="N50" s="118"/>
      <c r="O50" s="118"/>
      <c r="P50" s="118"/>
      <c r="Q50" s="145"/>
      <c r="R50" s="145"/>
    </row>
    <row r="51" spans="3:18" x14ac:dyDescent="0.2">
      <c r="C51" s="29">
        <v>95</v>
      </c>
      <c r="D51" s="30">
        <f t="shared" si="4"/>
        <v>1</v>
      </c>
      <c r="E51" s="31">
        <v>0.85</v>
      </c>
      <c r="F51" s="117">
        <f t="shared" si="5"/>
        <v>0</v>
      </c>
      <c r="G51" s="118"/>
      <c r="H51" s="118"/>
      <c r="I51" s="118"/>
      <c r="J51" s="118"/>
      <c r="K51" s="118"/>
      <c r="L51" s="118"/>
      <c r="M51" s="118"/>
      <c r="N51" s="118"/>
      <c r="O51" s="118"/>
      <c r="P51" s="118"/>
      <c r="Q51" s="145"/>
      <c r="R51" s="145"/>
    </row>
    <row r="52" spans="3:18" ht="13.5" thickBot="1" x14ac:dyDescent="0.25">
      <c r="C52" s="32">
        <v>100</v>
      </c>
      <c r="D52" s="33">
        <f t="shared" si="4"/>
        <v>1</v>
      </c>
      <c r="E52" s="34">
        <v>0.85</v>
      </c>
      <c r="F52" s="117">
        <f t="shared" si="5"/>
        <v>0</v>
      </c>
      <c r="G52" s="118"/>
      <c r="H52" s="118"/>
      <c r="I52" s="118"/>
      <c r="J52" s="118"/>
      <c r="K52" s="118"/>
      <c r="L52" s="118"/>
      <c r="M52" s="118"/>
      <c r="N52" s="118"/>
      <c r="O52" s="118"/>
      <c r="P52" s="118"/>
      <c r="Q52" s="145"/>
      <c r="R52" s="145"/>
    </row>
    <row r="53" spans="3:18" x14ac:dyDescent="0.2"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8"/>
      <c r="Q53" s="145"/>
      <c r="R53" s="145"/>
    </row>
    <row r="54" spans="3:18" x14ac:dyDescent="0.2"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</row>
    <row r="55" spans="3:18" x14ac:dyDescent="0.2"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</row>
    <row r="56" spans="3:18" x14ac:dyDescent="0.2"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</row>
    <row r="57" spans="3:18" x14ac:dyDescent="0.2"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</row>
    <row r="58" spans="3:18" x14ac:dyDescent="0.2"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</row>
  </sheetData>
  <mergeCells count="3">
    <mergeCell ref="R7:R8"/>
    <mergeCell ref="A7:A8"/>
    <mergeCell ref="C7:C8"/>
  </mergeCells>
  <pageMargins left="0.74803149606299213" right="0.74803149606299213" top="0.98425196850393704" bottom="0.98425196850393704" header="0.51181102362204722" footer="0.51181102362204722"/>
  <pageSetup paperSize="9" scale="50" orientation="landscape" r:id="rId1"/>
  <headerFooter alignWithMargins="0">
    <oddFooter>&amp;L&amp;F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Front Cover</vt:lpstr>
      <vt:lpstr>QA &amp; Issue Sheet</vt:lpstr>
      <vt:lpstr>Site Details</vt:lpstr>
      <vt:lpstr>ID Summary</vt:lpstr>
      <vt:lpstr>Dir AB - Car &amp; LGV</vt:lpstr>
      <vt:lpstr>Dir AB - OGV1</vt:lpstr>
      <vt:lpstr>Dir AB - OGV2</vt:lpstr>
      <vt:lpstr>Dir AB - All Vehicles</vt:lpstr>
      <vt:lpstr>Dir AB - Speeds</vt:lpstr>
      <vt:lpstr>Dir BA - Car &amp; LGV</vt:lpstr>
      <vt:lpstr>Dir BA - OGV1</vt:lpstr>
      <vt:lpstr>Dir BA - OGV2</vt:lpstr>
      <vt:lpstr>Dir BA - All Vehicles</vt:lpstr>
      <vt:lpstr>Dir BA - Speeds</vt:lpstr>
      <vt:lpstr>'Dir AB - All Vehicles'!Print_Area</vt:lpstr>
      <vt:lpstr>'Dir AB - Car &amp; LGV'!Print_Area</vt:lpstr>
      <vt:lpstr>'Dir AB - OGV1'!Print_Area</vt:lpstr>
      <vt:lpstr>'Dir AB - OGV2'!Print_Area</vt:lpstr>
      <vt:lpstr>'Dir AB - Speeds'!Print_Area</vt:lpstr>
      <vt:lpstr>'Dir BA - All Vehicles'!Print_Area</vt:lpstr>
      <vt:lpstr>'Dir BA - Car &amp; LGV'!Print_Area</vt:lpstr>
      <vt:lpstr>'Dir BA - OGV1'!Print_Area</vt:lpstr>
      <vt:lpstr>'Dir BA - OGV2'!Print_Area</vt:lpstr>
      <vt:lpstr>'Dir BA - Speeds'!Print_Area</vt:lpstr>
      <vt:lpstr>'ID Summary'!Print_Area</vt:lpstr>
      <vt:lpstr>'QA &amp; Issue Sheet'!Print_Area</vt:lpstr>
      <vt:lpstr>'Site Details'!Print_Area</vt:lpstr>
    </vt:vector>
  </TitlesOfParts>
  <Company>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Chief</dc:creator>
  <cp:lastModifiedBy>Vicky Tween</cp:lastModifiedBy>
  <cp:lastPrinted>2014-02-12T11:02:01Z</cp:lastPrinted>
  <dcterms:created xsi:type="dcterms:W3CDTF">2007-10-13T08:18:13Z</dcterms:created>
  <dcterms:modified xsi:type="dcterms:W3CDTF">2015-08-12T10:38:59Z</dcterms:modified>
</cp:coreProperties>
</file>