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SWE-PC\Downloads\"/>
    </mc:Choice>
  </mc:AlternateContent>
  <xr:revisionPtr revIDLastSave="0" documentId="13_ncr:1_{7A3F508C-9355-4E84-8C31-8784DBF11DC6}" xr6:coauthVersionLast="38" xr6:coauthVersionMax="38" xr10:uidLastSave="{00000000-0000-0000-0000-000000000000}"/>
  <bookViews>
    <workbookView minimized="1" xWindow="0" yWindow="0" windowWidth="20730" windowHeight="8775" firstSheet="1" activeTab="1" xr2:uid="{00000000-000D-0000-FFFF-FFFF00000000}"/>
  </bookViews>
  <sheets>
    <sheet name="Price List Eneos (01.06.18)" sheetId="1" r:id="rId1"/>
    <sheet name="Price List ZIC (01.06.18)" sheetId="2" r:id="rId2"/>
  </sheets>
  <definedNames>
    <definedName name="_xlnm.Print_Area" localSheetId="0">'Price List Eneos (01.06.18)'!$A$1:$F$67</definedName>
    <definedName name="_xlnm.Print_Area" localSheetId="1">'Price List ZIC (01.06.18)'!$A$1:$F$55</definedName>
    <definedName name="_xlnm.Print_Titles" localSheetId="0">'Price List Eneos (01.06.18)'!$2:$4</definedName>
    <definedName name="_xlnm.Print_Titles" localSheetId="1">'Price List ZIC (01.06.18)'!$2:$4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4" i="1" l="1"/>
  <c r="I61" i="1"/>
  <c r="I57" i="1"/>
  <c r="I56" i="1"/>
  <c r="I48" i="1"/>
  <c r="I46" i="1"/>
  <c r="I44" i="1"/>
  <c r="I41" i="1"/>
  <c r="I40" i="1"/>
  <c r="I39" i="1"/>
  <c r="H52" i="2"/>
  <c r="H51" i="2"/>
  <c r="H45" i="2"/>
  <c r="H44" i="2"/>
  <c r="I44" i="2" s="1"/>
  <c r="H43" i="2"/>
  <c r="H42" i="2"/>
  <c r="I42" i="2" s="1"/>
  <c r="H40" i="2"/>
  <c r="I40" i="2" s="1"/>
  <c r="H31" i="2"/>
  <c r="H30" i="2"/>
  <c r="I30" i="2" s="1"/>
  <c r="H37" i="2"/>
  <c r="H36" i="2"/>
  <c r="I36" i="2" s="1"/>
  <c r="H35" i="2"/>
  <c r="H34" i="2"/>
  <c r="I34" i="2" s="1"/>
  <c r="H28" i="2"/>
  <c r="H27" i="2"/>
  <c r="I27" i="2" s="1"/>
  <c r="H26" i="2"/>
  <c r="I26" i="2" s="1"/>
  <c r="H25" i="2"/>
  <c r="H24" i="2"/>
  <c r="I24" i="2" s="1"/>
  <c r="H23" i="2"/>
  <c r="I23" i="2" s="1"/>
  <c r="H21" i="2"/>
  <c r="I21" i="2" s="1"/>
  <c r="H22" i="2"/>
  <c r="H15" i="2"/>
  <c r="I15" i="2" s="1"/>
  <c r="H14" i="2"/>
  <c r="H13" i="2"/>
  <c r="I13" i="2" s="1"/>
  <c r="H8" i="2"/>
  <c r="H9" i="2"/>
  <c r="I9" i="2" s="1"/>
  <c r="H7" i="2"/>
  <c r="I7" i="2" s="1"/>
  <c r="H55" i="2"/>
  <c r="H54" i="2"/>
  <c r="H50" i="2"/>
  <c r="H49" i="2"/>
  <c r="H48" i="2"/>
  <c r="I48" i="2" s="1"/>
  <c r="H47" i="2"/>
  <c r="H41" i="2"/>
  <c r="H39" i="2"/>
  <c r="H38" i="2"/>
  <c r="I38" i="2" s="1"/>
  <c r="H33" i="2"/>
  <c r="H32" i="2"/>
  <c r="I32" i="2" s="1"/>
  <c r="H20" i="2"/>
  <c r="I20" i="2" s="1"/>
  <c r="H19" i="2"/>
  <c r="H18" i="2"/>
  <c r="I18" i="2" s="1"/>
  <c r="H17" i="2"/>
  <c r="H16" i="2"/>
  <c r="I16" i="2" s="1"/>
  <c r="H12" i="2"/>
  <c r="I12" i="2" s="1"/>
  <c r="H11" i="2"/>
  <c r="H10" i="2"/>
  <c r="I10" i="2" s="1"/>
  <c r="H6" i="2"/>
  <c r="I6" i="2" s="1"/>
  <c r="H67" i="1"/>
  <c r="H66" i="1"/>
  <c r="H65" i="1"/>
  <c r="H64" i="1"/>
  <c r="H63" i="1"/>
  <c r="I63" i="1" s="1"/>
  <c r="H62" i="1"/>
  <c r="H61" i="1"/>
  <c r="H60" i="1"/>
  <c r="H59" i="1"/>
  <c r="I59" i="1" s="1"/>
  <c r="H57" i="1"/>
  <c r="H58" i="1"/>
  <c r="I58" i="1" s="1"/>
  <c r="H56" i="1"/>
  <c r="H54" i="1"/>
  <c r="I54" i="1" s="1"/>
  <c r="H53" i="1"/>
  <c r="H50" i="1"/>
  <c r="H51" i="1"/>
  <c r="I51" i="1" s="1"/>
  <c r="H52" i="1"/>
  <c r="H47" i="1"/>
  <c r="H46" i="1"/>
  <c r="H45" i="1"/>
  <c r="I45" i="1" s="1"/>
  <c r="H43" i="1"/>
  <c r="H42" i="1"/>
  <c r="I42" i="1" s="1"/>
  <c r="H41" i="1"/>
  <c r="H40" i="1"/>
  <c r="H38" i="1"/>
  <c r="H37" i="1" l="1"/>
  <c r="I37" i="1" s="1"/>
  <c r="H36" i="1"/>
  <c r="I36" i="1" s="1"/>
  <c r="H35" i="1"/>
  <c r="I35" i="1" s="1"/>
  <c r="H34" i="1"/>
  <c r="H33" i="1"/>
  <c r="I33" i="1" s="1"/>
  <c r="H29" i="1"/>
  <c r="I29" i="1" s="1"/>
  <c r="H32" i="1"/>
  <c r="H31" i="1"/>
  <c r="I31" i="1" s="1"/>
  <c r="H30" i="1"/>
  <c r="H28" i="1"/>
  <c r="H27" i="1"/>
  <c r="I27" i="1" s="1"/>
  <c r="H25" i="1"/>
  <c r="H24" i="1"/>
  <c r="I24" i="1" s="1"/>
  <c r="H23" i="1"/>
  <c r="I23" i="1" s="1"/>
  <c r="H22" i="1"/>
  <c r="I22" i="1" s="1"/>
  <c r="H21" i="1"/>
  <c r="I21" i="1" s="1"/>
  <c r="H20" i="1"/>
  <c r="I20" i="1" s="1"/>
  <c r="H19" i="1"/>
  <c r="I19" i="1" s="1"/>
  <c r="H18" i="1"/>
  <c r="I18" i="1" s="1"/>
  <c r="H17" i="1"/>
  <c r="H16" i="1"/>
  <c r="I16" i="1" s="1"/>
  <c r="H15" i="1"/>
  <c r="J15" i="1" s="1"/>
  <c r="H14" i="1"/>
  <c r="I14" i="1" s="1"/>
  <c r="H13" i="1"/>
  <c r="H12" i="1"/>
  <c r="I12" i="1" s="1"/>
  <c r="H11" i="1"/>
  <c r="H10" i="1"/>
  <c r="I10" i="1" s="1"/>
  <c r="H9" i="1"/>
  <c r="H8" i="1"/>
  <c r="I8" i="1" s="1"/>
  <c r="H7" i="1"/>
  <c r="H6" i="1"/>
  <c r="I6" i="1" s="1"/>
  <c r="J22" i="1" l="1"/>
</calcChain>
</file>

<file path=xl/sharedStrings.xml><?xml version="1.0" encoding="utf-8"?>
<sst xmlns="http://schemas.openxmlformats.org/spreadsheetml/2006/main" count="530" uniqueCount="167">
  <si>
    <t xml:space="preserve">ราคาจำหน่ายน้ำมันหล่อลื่นเอเนออส </t>
  </si>
  <si>
    <t>รายการสินค้า</t>
  </si>
  <si>
    <t>ประเภท</t>
  </si>
  <si>
    <t>มาตรฐาน</t>
  </si>
  <si>
    <t>ความหนืด</t>
  </si>
  <si>
    <t xml:space="preserve">ขนาดความจุ </t>
  </si>
  <si>
    <t>จำนวน</t>
  </si>
  <si>
    <t>API</t>
  </si>
  <si>
    <t>SAE</t>
  </si>
  <si>
    <t>ลิตร</t>
  </si>
  <si>
    <t>น้ำมันสำหรับเครื่องยนต์เบนซิน</t>
  </si>
  <si>
    <t>Fully Syn</t>
  </si>
  <si>
    <t>SN/RC</t>
  </si>
  <si>
    <t>0W-20</t>
  </si>
  <si>
    <t>3+1L</t>
  </si>
  <si>
    <t>ENEOS SUSTINA 0W20 1L</t>
  </si>
  <si>
    <t>1L</t>
  </si>
  <si>
    <t>SN</t>
  </si>
  <si>
    <t>0W-50</t>
  </si>
  <si>
    <t>4L</t>
  </si>
  <si>
    <t>ENEOS SUSTINA 0W50 1L</t>
  </si>
  <si>
    <t>5W-30</t>
  </si>
  <si>
    <t>ENEOS SUSTINA 5W30 1L</t>
  </si>
  <si>
    <t>5W-40</t>
  </si>
  <si>
    <t>ENEOS SUSTINA 5W40 1L</t>
  </si>
  <si>
    <t>ENEOS Super Fully Syn 5W-30 + เสื้อโปโล</t>
  </si>
  <si>
    <t>4+1L</t>
  </si>
  <si>
    <t xml:space="preserve">ENEOS Super Fully Syn 5W-30 </t>
  </si>
  <si>
    <t>ENEOS Premium Fully Syn 5W-40 + เสื้อโปโล</t>
  </si>
  <si>
    <t xml:space="preserve">ENEOS Premium Fully Syn 5W-40 </t>
  </si>
  <si>
    <t>Semi Syn</t>
  </si>
  <si>
    <t>10W-40</t>
  </si>
  <si>
    <t>ENEOS TOP RACING 1L</t>
  </si>
  <si>
    <t>ENEOS ECO RACING 4+1L</t>
  </si>
  <si>
    <t>Mineral</t>
  </si>
  <si>
    <t>SJ/CH-4</t>
  </si>
  <si>
    <t>15W-40</t>
  </si>
  <si>
    <t>ENEOS ECO RACING 4L</t>
  </si>
  <si>
    <t>ENEOS ECO RACING 1L</t>
  </si>
  <si>
    <t>NIPPON OIL POWER RACING 4L</t>
  </si>
  <si>
    <t>SG/CF-4</t>
  </si>
  <si>
    <t>20W-50</t>
  </si>
  <si>
    <t>NIPPON OIL POWER RACING 1L</t>
  </si>
  <si>
    <t>น้ำมันสำหรับเครื่องยนต์ดีเซล</t>
  </si>
  <si>
    <t>ENEOS COMMONRAIL FULLY SYN 6+1L + เสื้อโปโล</t>
  </si>
  <si>
    <t>CJ-4</t>
  </si>
  <si>
    <t>ENEOS COMMONRAIL FULLY SYN 1L</t>
  </si>
  <si>
    <t>1L.</t>
  </si>
  <si>
    <t>ENEOS TURBO FULLY SYN 6+1L + เสื้อโปโล</t>
  </si>
  <si>
    <t>ACEA A3/B4</t>
  </si>
  <si>
    <t>ENEOS TURBO FULLY SYN  1L</t>
  </si>
  <si>
    <t>10W-30</t>
  </si>
  <si>
    <t>6+1L</t>
  </si>
  <si>
    <t>ENEOS COMMONRAIL PLUS 1L</t>
  </si>
  <si>
    <t xml:space="preserve">ENEOS TURBO COMMONRAIL 1L </t>
  </si>
  <si>
    <t>ENEOS TURBO COMMONRAIL 18L</t>
  </si>
  <si>
    <t>18L</t>
  </si>
  <si>
    <t xml:space="preserve">ENEOS ULTRA PLUS </t>
  </si>
  <si>
    <t>CH-4/SJ</t>
  </si>
  <si>
    <t>6L</t>
  </si>
  <si>
    <t>ENEOS ULTRA PLUS</t>
  </si>
  <si>
    <t xml:space="preserve"> 18L</t>
  </si>
  <si>
    <t xml:space="preserve">ENEOS ENERGY PLUS </t>
  </si>
  <si>
    <t>CF-4/SG</t>
  </si>
  <si>
    <t>5+1L</t>
  </si>
  <si>
    <t xml:space="preserve">ENEOS ECO PLUS </t>
  </si>
  <si>
    <t>CD</t>
  </si>
  <si>
    <t>5L</t>
  </si>
  <si>
    <t>น้ำมันเกียร์ออโต้</t>
  </si>
  <si>
    <t>ENEOS ATF Multi 1L</t>
  </si>
  <si>
    <t>Dexron III</t>
  </si>
  <si>
    <t>ENEOS ATF Multi 4L</t>
  </si>
  <si>
    <t>ENEOS CVT FLUID 1L</t>
  </si>
  <si>
    <t>Metal Belt</t>
  </si>
  <si>
    <t>Sustina CVT FLUID 1L</t>
  </si>
  <si>
    <t>Sustina CVT FLUID 4L</t>
  </si>
  <si>
    <t>น้ำมันเกียร์</t>
  </si>
  <si>
    <t>ENEOS GEAR OIL GL-5 SAE 90 5L</t>
  </si>
  <si>
    <t>GL-5</t>
  </si>
  <si>
    <t>ENEOS GEAR OIL GL-5 SAE 90 18L</t>
  </si>
  <si>
    <t>ENEOS GEAR OIL GL-5 SAE 140 5L</t>
  </si>
  <si>
    <t>ENEOS GEAR OIL GL-5 SAE 140 18L</t>
  </si>
  <si>
    <t>ENEOS GEAR OIL GL-5 SAE 75W-90 1L</t>
  </si>
  <si>
    <t>75W-90</t>
  </si>
  <si>
    <t>ENEOS GEAR OIL GL-5 SAE 75W-90 4L</t>
  </si>
  <si>
    <t>ENEOS GEAR OIL GL-5 SAE 80W-90 1L</t>
  </si>
  <si>
    <t>80W-90</t>
  </si>
  <si>
    <t>ENEOS GEAR OIL GL-5 SAE 80W-90 4L</t>
  </si>
  <si>
    <t>ENEOS GEAR OIL GL-5 SAE 80W-90 18L</t>
  </si>
  <si>
    <t>ENEOS GEAR OIL GL-5 SAE 85W-140 1L</t>
  </si>
  <si>
    <t>85W-140</t>
  </si>
  <si>
    <t>ENEOS GEAR OIL GL-5 SAE 85W-140 4L</t>
  </si>
  <si>
    <t>ENEOS GEAR OIL GL-5 SAE 85W-140 18L</t>
  </si>
  <si>
    <t>ENEOS SUSTINA 0W20 3+1L+ เสื้อแจ็คเกต</t>
  </si>
  <si>
    <t>ENEOS SUSTINA 0W50 4L+ เสื้อแจ็คเกต</t>
  </si>
  <si>
    <t>ENEOS SUSTINA 5W30 4L +  เสื้อแจ็คเกต</t>
  </si>
  <si>
    <t>ENEOS SUSTINA 5W40 4L+  เสื้อแจ็คเกต</t>
  </si>
  <si>
    <t>ENEOS TOP RACING 4+1L +เสื้อยืด</t>
  </si>
  <si>
    <t>ENEOS TOP RACING 4L +เสื้อยืด</t>
  </si>
  <si>
    <t>ENEOS COMMONRAIL PLUS 6+1L +เสื้อยืด</t>
  </si>
  <si>
    <t>ENEOS TURBO COMMONRAIL 6+1L +เสื้อยืด</t>
  </si>
  <si>
    <t>ราคา/ลัง</t>
  </si>
  <si>
    <t>ราคา/แกลลอน</t>
  </si>
  <si>
    <t>ราคาแนะนำขาย</t>
  </si>
  <si>
    <r>
      <t xml:space="preserve">   </t>
    </r>
    <r>
      <rPr>
        <b/>
        <sz val="48"/>
        <color theme="1"/>
        <rFont val="Arial Black"/>
        <family val="2"/>
      </rPr>
      <t>ENEOS</t>
    </r>
    <r>
      <rPr>
        <b/>
        <sz val="74"/>
        <color theme="1"/>
        <rFont val="Arial Black"/>
        <family val="2"/>
      </rPr>
      <t xml:space="preserve">                              </t>
    </r>
  </si>
  <si>
    <t xml:space="preserve">ราคาจำหน่ายน้ำมันหล่อลื่นซิค </t>
  </si>
  <si>
    <t>0W40</t>
  </si>
  <si>
    <t>ZIC TOP 0W40 4L*4</t>
  </si>
  <si>
    <t>ZIC TOP 0W40 4L+ 1L *4</t>
  </si>
  <si>
    <t>4L+1L</t>
  </si>
  <si>
    <t>ACEA</t>
  </si>
  <si>
    <t>ZIC TOP 0W40 1L</t>
  </si>
  <si>
    <t>0W30</t>
  </si>
  <si>
    <t>ZIC X7 FE 0W30 4L*4</t>
  </si>
  <si>
    <t>ZIC X7 FE 0W30 4L+1L *4</t>
  </si>
  <si>
    <t>ZIC X7 FE 0W30 1L</t>
  </si>
  <si>
    <t>ZIC X9 5W40 4L*4</t>
  </si>
  <si>
    <t>SN/CF</t>
  </si>
  <si>
    <t>ZIC X9 5W40 4L+1L*4</t>
  </si>
  <si>
    <t>ZIC X9 5W40 1L</t>
  </si>
  <si>
    <t>ZIC X7 5W30 4L*4</t>
  </si>
  <si>
    <t>ZIC X7 5W30 4L+1L *4</t>
  </si>
  <si>
    <t>ZIC X7 5W30 1L</t>
  </si>
  <si>
    <t>ZIC X7 0W20 4L*4</t>
  </si>
  <si>
    <t>ZIC X7 0W20 1L</t>
  </si>
  <si>
    <t>0W20</t>
  </si>
  <si>
    <t>ZIC X7 10W40 1L</t>
  </si>
  <si>
    <t>ZIC X5 10W30 4L*4</t>
  </si>
  <si>
    <t>ZIC X5 10W30 1L</t>
  </si>
  <si>
    <t>ZIC X5 10W30 4L+1L*4</t>
  </si>
  <si>
    <t>ราคา/ลิตร</t>
  </si>
  <si>
    <t>Classic</t>
  </si>
  <si>
    <t>ZIC X3 10W30 1L</t>
  </si>
  <si>
    <t>ZIC X3 15W40 4L*4</t>
  </si>
  <si>
    <t>15W-30</t>
  </si>
  <si>
    <t>ZIC X3 15W40 4L+1L*4</t>
  </si>
  <si>
    <t>ZIC X3 15W40 1L</t>
  </si>
  <si>
    <t>ZIC X3 20W50 4L*4</t>
  </si>
  <si>
    <t>ZIC X3 20W50 4L+1L*4</t>
  </si>
  <si>
    <t>ZIC X3 20W50 1L</t>
  </si>
  <si>
    <t>ZIC X7 5W30 6L+1L</t>
  </si>
  <si>
    <t>ZIC X7 10W30 1L</t>
  </si>
  <si>
    <t>ZIC X7 10W30 6L+1L</t>
  </si>
  <si>
    <t>CI-4/SL</t>
  </si>
  <si>
    <t>ZIC X7 10W40 6L+1L</t>
  </si>
  <si>
    <t>ZIC X9000 15W40 6L+1L</t>
  </si>
  <si>
    <t>ZIC X9000 15W40 1L</t>
  </si>
  <si>
    <t>15W40</t>
  </si>
  <si>
    <t>10W30</t>
  </si>
  <si>
    <t>ZIC X5 10W30 6L+1L</t>
  </si>
  <si>
    <t>ZIC X3 10W30 6L+1L</t>
  </si>
  <si>
    <t>CF-4</t>
  </si>
  <si>
    <t>6L+1L</t>
  </si>
  <si>
    <t>ZIC X3 15W40 6L+1L</t>
  </si>
  <si>
    <t>ZIC X3 20W50 6L+1L</t>
  </si>
  <si>
    <t xml:space="preserve"> ZIC ATF 3 4L*4</t>
  </si>
  <si>
    <t xml:space="preserve"> ZIC ATF 3 1L*12</t>
  </si>
  <si>
    <t>ZIC DEXRON 6 1L*12</t>
  </si>
  <si>
    <t>ZIC DEXRON 6 4L*12</t>
  </si>
  <si>
    <t>ZIC CVTF MULTI  1L*12</t>
  </si>
  <si>
    <t>ZIC CVTF MULTI  4L*12</t>
  </si>
  <si>
    <t>Dexron vi</t>
  </si>
  <si>
    <t>CVT</t>
  </si>
  <si>
    <t>ZIC GEAR FF 75W85</t>
  </si>
  <si>
    <t>GL-4</t>
  </si>
  <si>
    <t>ZIC SUPER A</t>
  </si>
  <si>
    <r>
      <t xml:space="preserve"> </t>
    </r>
    <r>
      <rPr>
        <b/>
        <sz val="48"/>
        <color theme="1"/>
        <rFont val="Arial Black"/>
        <family val="2"/>
      </rPr>
      <t>ZIC</t>
    </r>
    <r>
      <rPr>
        <b/>
        <sz val="74"/>
        <color theme="1"/>
        <rFont val="Arial Black"/>
        <family val="2"/>
      </rPr>
      <t xml:space="preserve">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</si>
</sst>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74"/>
      <color theme="1"/>
      <name val="Arial Black"/>
      <family val="2"/>
    </font>
    <font>
      <sz val="16"/>
      <color theme="1"/>
      <name val="Calibri"/>
      <family val="2"/>
      <scheme val="minor"/>
    </font>
    <font>
      <b/>
      <sz val="48"/>
      <color theme="1"/>
      <name val="Arial Black"/>
      <family val="2"/>
    </font>
    <font>
      <b/>
      <sz val="11"/>
      <color theme="1"/>
      <name val="Arial Unicode MS"/>
      <family val="2"/>
    </font>
    <font>
      <sz val="11"/>
      <color theme="1"/>
      <name val="Arial Unicode MS"/>
      <family val="2"/>
    </font>
    <font>
      <b/>
      <sz val="20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0">
    <xf numFmtId="0" fontId="0" fillId="0" borderId="0" xfId="0"/>
    <xf numFmtId="0" fontId="3" fillId="0" borderId="1" xfId="1" applyFont="1" applyBorder="1" applyAlignment="1">
      <alignment vertical="center"/>
    </xf>
    <xf numFmtId="0" fontId="1" fillId="0" borderId="0" xfId="1"/>
    <xf numFmtId="0" fontId="0" fillId="0" borderId="0" xfId="1" applyFont="1"/>
    <xf numFmtId="0" fontId="0" fillId="0" borderId="15" xfId="1" applyFont="1" applyBorder="1" applyAlignment="1">
      <alignment horizontal="left" vertical="center"/>
    </xf>
    <xf numFmtId="0" fontId="1" fillId="0" borderId="16" xfId="1" applyBorder="1" applyAlignment="1">
      <alignment horizontal="center" vertical="center"/>
    </xf>
    <xf numFmtId="0" fontId="1" fillId="0" borderId="0" xfId="1" applyFill="1"/>
    <xf numFmtId="0" fontId="1" fillId="0" borderId="17" xfId="1" applyBorder="1" applyAlignment="1">
      <alignment horizontal="left" vertical="center"/>
    </xf>
    <xf numFmtId="0" fontId="1" fillId="0" borderId="18" xfId="1" applyBorder="1" applyAlignment="1">
      <alignment horizontal="center" vertical="center"/>
    </xf>
    <xf numFmtId="0" fontId="1" fillId="0" borderId="13" xfId="1" applyFont="1" applyFill="1" applyBorder="1" applyAlignment="1">
      <alignment horizontal="center" vertical="center"/>
    </xf>
    <xf numFmtId="0" fontId="1" fillId="0" borderId="19" xfId="1" applyFont="1" applyFill="1" applyBorder="1" applyAlignment="1">
      <alignment horizontal="center" vertical="center"/>
    </xf>
    <xf numFmtId="0" fontId="0" fillId="0" borderId="20" xfId="1" applyFont="1" applyBorder="1" applyAlignment="1">
      <alignment horizontal="left" vertical="center"/>
    </xf>
    <xf numFmtId="0" fontId="0" fillId="0" borderId="21" xfId="1" applyFont="1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0" fontId="1" fillId="0" borderId="21" xfId="1" applyFont="1" applyFill="1" applyBorder="1" applyAlignment="1">
      <alignment horizontal="center" vertical="center"/>
    </xf>
    <xf numFmtId="0" fontId="1" fillId="0" borderId="23" xfId="1" applyFont="1" applyFill="1" applyBorder="1" applyAlignment="1">
      <alignment horizontal="center" vertical="center"/>
    </xf>
    <xf numFmtId="0" fontId="1" fillId="0" borderId="0" xfId="1" applyFill="1" applyBorder="1"/>
    <xf numFmtId="0" fontId="1" fillId="0" borderId="8" xfId="1" applyFont="1" applyFill="1" applyBorder="1" applyAlignment="1">
      <alignment horizontal="center" vertical="center"/>
    </xf>
    <xf numFmtId="0" fontId="1" fillId="0" borderId="24" xfId="1" applyBorder="1" applyAlignment="1">
      <alignment horizontal="left" vertical="center"/>
    </xf>
    <xf numFmtId="0" fontId="1" fillId="0" borderId="25" xfId="1" applyFont="1" applyFill="1" applyBorder="1" applyAlignment="1">
      <alignment horizontal="center" vertical="center"/>
    </xf>
    <xf numFmtId="0" fontId="1" fillId="0" borderId="26" xfId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4" xfId="1" applyFont="1" applyFill="1" applyBorder="1" applyAlignment="1">
      <alignment horizontal="center" vertical="center"/>
    </xf>
    <xf numFmtId="0" fontId="1" fillId="0" borderId="27" xfId="1" applyFont="1" applyFill="1" applyBorder="1" applyAlignment="1">
      <alignment horizontal="center" vertical="center"/>
    </xf>
    <xf numFmtId="0" fontId="0" fillId="0" borderId="13" xfId="1" applyFont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0" fillId="0" borderId="20" xfId="1" applyFont="1" applyFill="1" applyBorder="1" applyAlignment="1">
      <alignment horizontal="left" vertical="center"/>
    </xf>
    <xf numFmtId="0" fontId="0" fillId="0" borderId="21" xfId="1" applyFont="1" applyFill="1" applyBorder="1" applyAlignment="1">
      <alignment horizontal="center" vertical="center"/>
    </xf>
    <xf numFmtId="0" fontId="0" fillId="0" borderId="17" xfId="1" applyFont="1" applyFill="1" applyBorder="1" applyAlignment="1">
      <alignment horizontal="left" vertical="center"/>
    </xf>
    <xf numFmtId="0" fontId="0" fillId="0" borderId="13" xfId="1" applyFont="1" applyFill="1" applyBorder="1" applyAlignment="1">
      <alignment horizontal="center" vertical="center"/>
    </xf>
    <xf numFmtId="0" fontId="1" fillId="0" borderId="13" xfId="1" applyFill="1" applyBorder="1" applyAlignment="1">
      <alignment horizontal="center" vertical="center"/>
    </xf>
    <xf numFmtId="0" fontId="1" fillId="0" borderId="20" xfId="1" applyFont="1" applyBorder="1" applyAlignment="1">
      <alignment horizontal="left" vertical="center"/>
    </xf>
    <xf numFmtId="0" fontId="1" fillId="0" borderId="21" xfId="1" applyFont="1" applyBorder="1" applyAlignment="1">
      <alignment horizontal="center" vertical="center"/>
    </xf>
    <xf numFmtId="0" fontId="1" fillId="0" borderId="22" xfId="1" applyFont="1" applyBorder="1" applyAlignment="1">
      <alignment horizontal="center" vertical="center"/>
    </xf>
    <xf numFmtId="0" fontId="2" fillId="0" borderId="0" xfId="1" applyFont="1" applyFill="1"/>
    <xf numFmtId="0" fontId="1" fillId="0" borderId="28" xfId="1" applyFont="1" applyBorder="1" applyAlignment="1">
      <alignment horizontal="left" vertical="center"/>
    </xf>
    <xf numFmtId="0" fontId="1" fillId="0" borderId="9" xfId="1" applyFont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/>
    </xf>
    <xf numFmtId="0" fontId="1" fillId="0" borderId="30" xfId="1" applyFont="1" applyFill="1" applyBorder="1" applyAlignment="1">
      <alignment horizontal="center" vertical="center"/>
    </xf>
    <xf numFmtId="0" fontId="1" fillId="0" borderId="17" xfId="1" applyFont="1" applyBorder="1" applyAlignment="1">
      <alignment horizontal="left" vertical="center"/>
    </xf>
    <xf numFmtId="0" fontId="1" fillId="0" borderId="13" xfId="1" applyFont="1" applyBorder="1" applyAlignment="1">
      <alignment horizontal="center" vertical="center"/>
    </xf>
    <xf numFmtId="0" fontId="0" fillId="0" borderId="15" xfId="1" applyFont="1" applyFill="1" applyBorder="1" applyAlignment="1">
      <alignment horizontal="left" vertical="center"/>
    </xf>
    <xf numFmtId="0" fontId="0" fillId="0" borderId="4" xfId="1" applyFont="1" applyFill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1" fillId="0" borderId="32" xfId="1" applyFont="1" applyBorder="1" applyAlignment="1">
      <alignment horizontal="center" vertical="center"/>
    </xf>
    <xf numFmtId="0" fontId="1" fillId="0" borderId="24" xfId="1" applyFont="1" applyBorder="1" applyAlignment="1">
      <alignment horizontal="left" vertical="center"/>
    </xf>
    <xf numFmtId="0" fontId="1" fillId="0" borderId="25" xfId="1" applyFont="1" applyBorder="1" applyAlignment="1">
      <alignment horizontal="center" vertical="center"/>
    </xf>
    <xf numFmtId="0" fontId="1" fillId="0" borderId="23" xfId="1" applyFont="1" applyBorder="1" applyAlignment="1">
      <alignment horizontal="center" vertical="center"/>
    </xf>
    <xf numFmtId="0" fontId="2" fillId="0" borderId="0" xfId="1" applyFont="1"/>
    <xf numFmtId="0" fontId="1" fillId="0" borderId="36" xfId="1" applyFont="1" applyBorder="1" applyAlignment="1">
      <alignment horizontal="left" vertical="center"/>
    </xf>
    <xf numFmtId="0" fontId="1" fillId="0" borderId="12" xfId="1" applyFont="1" applyBorder="1" applyAlignment="1">
      <alignment horizontal="center" vertical="center"/>
    </xf>
    <xf numFmtId="0" fontId="1" fillId="0" borderId="19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27" xfId="1" applyFont="1" applyBorder="1" applyAlignment="1">
      <alignment horizontal="center" vertical="center"/>
    </xf>
    <xf numFmtId="0" fontId="1" fillId="0" borderId="30" xfId="1" applyFont="1" applyBorder="1" applyAlignment="1">
      <alignment horizontal="center" vertical="center"/>
    </xf>
    <xf numFmtId="0" fontId="1" fillId="0" borderId="26" xfId="1" applyFont="1" applyBorder="1" applyAlignment="1">
      <alignment horizontal="center" vertical="center"/>
    </xf>
    <xf numFmtId="0" fontId="1" fillId="0" borderId="15" xfId="1" applyBorder="1" applyAlignment="1">
      <alignment horizontal="left" vertical="center"/>
    </xf>
    <xf numFmtId="0" fontId="1" fillId="0" borderId="27" xfId="1" applyBorder="1" applyAlignment="1">
      <alignment horizontal="center" vertical="center"/>
    </xf>
    <xf numFmtId="0" fontId="1" fillId="0" borderId="28" xfId="1" applyBorder="1" applyAlignment="1">
      <alignment horizontal="left" vertical="center"/>
    </xf>
    <xf numFmtId="0" fontId="1" fillId="0" borderId="29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0" fillId="0" borderId="9" xfId="1" applyFont="1" applyBorder="1" applyAlignment="1">
      <alignment horizontal="center" vertical="center"/>
    </xf>
    <xf numFmtId="0" fontId="1" fillId="0" borderId="23" xfId="1" applyBorder="1" applyAlignment="1">
      <alignment horizontal="center" vertical="center"/>
    </xf>
    <xf numFmtId="0" fontId="1" fillId="0" borderId="30" xfId="1" applyBorder="1" applyAlignment="1">
      <alignment horizontal="center" vertical="center"/>
    </xf>
    <xf numFmtId="0" fontId="0" fillId="0" borderId="25" xfId="1" applyFont="1" applyBorder="1" applyAlignment="1">
      <alignment horizontal="center" vertical="center"/>
    </xf>
    <xf numFmtId="0" fontId="1" fillId="0" borderId="26" xfId="1" applyBorder="1" applyAlignment="1">
      <alignment horizontal="center" vertical="center"/>
    </xf>
    <xf numFmtId="0" fontId="1" fillId="0" borderId="19" xfId="1" applyBorder="1" applyAlignment="1">
      <alignment horizontal="center" vertical="center"/>
    </xf>
    <xf numFmtId="0" fontId="1" fillId="0" borderId="20" xfId="1" applyBorder="1" applyAlignment="1">
      <alignment horizontal="left" vertical="center"/>
    </xf>
    <xf numFmtId="0" fontId="1" fillId="0" borderId="21" xfId="1" applyBorder="1" applyAlignment="1">
      <alignment horizontal="center" vertical="center"/>
    </xf>
    <xf numFmtId="0" fontId="1" fillId="0" borderId="31" xfId="1" applyBorder="1" applyAlignment="1">
      <alignment horizontal="left" vertical="center"/>
    </xf>
    <xf numFmtId="0" fontId="1" fillId="0" borderId="32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0" fillId="0" borderId="8" xfId="1" applyFont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15" xfId="1" applyBorder="1" applyAlignment="1">
      <alignment vertical="center"/>
    </xf>
    <xf numFmtId="0" fontId="1" fillId="0" borderId="4" xfId="1" applyBorder="1" applyAlignment="1">
      <alignment vertical="center"/>
    </xf>
    <xf numFmtId="0" fontId="0" fillId="0" borderId="36" xfId="1" applyFont="1" applyFill="1" applyBorder="1" applyAlignment="1">
      <alignment vertical="center"/>
    </xf>
    <xf numFmtId="0" fontId="0" fillId="0" borderId="12" xfId="1" applyFont="1" applyFill="1" applyBorder="1" applyAlignment="1">
      <alignment horizontal="center" vertical="center"/>
    </xf>
    <xf numFmtId="0" fontId="1" fillId="0" borderId="12" xfId="1" applyFill="1" applyBorder="1" applyAlignment="1">
      <alignment vertical="center"/>
    </xf>
    <xf numFmtId="0" fontId="1" fillId="0" borderId="14" xfId="1" applyFill="1" applyBorder="1" applyAlignment="1">
      <alignment horizontal="center" vertical="center"/>
    </xf>
    <xf numFmtId="0" fontId="1" fillId="0" borderId="20" xfId="1" applyBorder="1" applyAlignment="1">
      <alignment vertical="center"/>
    </xf>
    <xf numFmtId="0" fontId="1" fillId="0" borderId="21" xfId="1" applyBorder="1" applyAlignment="1">
      <alignment vertical="center"/>
    </xf>
    <xf numFmtId="0" fontId="1" fillId="0" borderId="28" xfId="1" applyBorder="1" applyAlignment="1">
      <alignment vertical="center"/>
    </xf>
    <xf numFmtId="0" fontId="1" fillId="0" borderId="9" xfId="1" applyBorder="1" applyAlignment="1">
      <alignment vertical="center"/>
    </xf>
    <xf numFmtId="0" fontId="1" fillId="0" borderId="0" xfId="1" applyAlignment="1">
      <alignment vertical="center"/>
    </xf>
    <xf numFmtId="0" fontId="0" fillId="0" borderId="17" xfId="1" applyFont="1" applyBorder="1" applyAlignment="1">
      <alignment vertical="center"/>
    </xf>
    <xf numFmtId="0" fontId="0" fillId="0" borderId="15" xfId="1" applyFont="1" applyFill="1" applyBorder="1" applyAlignment="1">
      <alignment vertical="center"/>
    </xf>
    <xf numFmtId="0" fontId="1" fillId="0" borderId="4" xfId="1" applyFill="1" applyBorder="1" applyAlignment="1">
      <alignment horizontal="center" vertical="center"/>
    </xf>
    <xf numFmtId="0" fontId="1" fillId="0" borderId="27" xfId="1" applyFill="1" applyBorder="1" applyAlignment="1">
      <alignment horizontal="center" vertical="center"/>
    </xf>
    <xf numFmtId="0" fontId="0" fillId="0" borderId="17" xfId="1" applyFont="1" applyFill="1" applyBorder="1" applyAlignment="1">
      <alignment vertical="center"/>
    </xf>
    <xf numFmtId="0" fontId="1" fillId="0" borderId="19" xfId="1" applyFill="1" applyBorder="1" applyAlignment="1">
      <alignment horizontal="center" vertical="center"/>
    </xf>
    <xf numFmtId="0" fontId="0" fillId="0" borderId="28" xfId="1" applyFont="1" applyFill="1" applyBorder="1" applyAlignment="1">
      <alignment vertical="center"/>
    </xf>
    <xf numFmtId="0" fontId="1" fillId="0" borderId="9" xfId="1" applyFill="1" applyBorder="1" applyAlignment="1">
      <alignment horizontal="center" vertical="center"/>
    </xf>
    <xf numFmtId="0" fontId="0" fillId="0" borderId="9" xfId="1" applyFont="1" applyFill="1" applyBorder="1" applyAlignment="1">
      <alignment horizontal="center" vertical="center"/>
    </xf>
    <xf numFmtId="0" fontId="1" fillId="0" borderId="30" xfId="1" applyFill="1" applyBorder="1" applyAlignment="1">
      <alignment horizontal="center" vertical="center"/>
    </xf>
    <xf numFmtId="0" fontId="0" fillId="0" borderId="28" xfId="1" applyFont="1" applyBorder="1" applyAlignment="1">
      <alignment horizontal="left" vertical="center"/>
    </xf>
    <xf numFmtId="0" fontId="0" fillId="0" borderId="17" xfId="1" applyFont="1" applyBorder="1" applyAlignment="1">
      <alignment horizontal="left" vertical="center"/>
    </xf>
    <xf numFmtId="1" fontId="1" fillId="0" borderId="26" xfId="1" applyNumberFormat="1" applyFont="1" applyFill="1" applyBorder="1" applyAlignment="1">
      <alignment horizontal="center" vertical="center"/>
    </xf>
    <xf numFmtId="1" fontId="1" fillId="0" borderId="27" xfId="1" applyNumberFormat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7" fillId="0" borderId="0" xfId="1" applyFont="1"/>
    <xf numFmtId="1" fontId="1" fillId="0" borderId="30" xfId="1" applyNumberFormat="1" applyFont="1" applyBorder="1" applyAlignment="1">
      <alignment horizontal="center" vertical="center"/>
    </xf>
    <xf numFmtId="164" fontId="1" fillId="0" borderId="27" xfId="1" applyNumberFormat="1" applyBorder="1" applyAlignment="1">
      <alignment horizontal="center" vertical="center"/>
    </xf>
    <xf numFmtId="1" fontId="1" fillId="0" borderId="27" xfId="1" applyNumberFormat="1" applyBorder="1" applyAlignment="1">
      <alignment horizontal="center" vertical="center"/>
    </xf>
    <xf numFmtId="1" fontId="1" fillId="0" borderId="26" xfId="1" applyNumberFormat="1" applyBorder="1" applyAlignment="1">
      <alignment horizontal="center" vertical="center"/>
    </xf>
    <xf numFmtId="0" fontId="1" fillId="0" borderId="15" xfId="1" applyFont="1" applyBorder="1" applyAlignment="1">
      <alignment vertical="center"/>
    </xf>
    <xf numFmtId="0" fontId="1" fillId="0" borderId="0" xfId="1" applyFont="1" applyAlignment="1">
      <alignment vertical="center"/>
    </xf>
    <xf numFmtId="0" fontId="4" fillId="3" borderId="7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40" xfId="1" applyFont="1" applyFill="1" applyBorder="1" applyAlignment="1">
      <alignment vertical="center"/>
    </xf>
    <xf numFmtId="1" fontId="1" fillId="0" borderId="9" xfId="1" applyNumberFormat="1" applyFont="1" applyFill="1" applyBorder="1" applyAlignment="1">
      <alignment horizontal="center" vertical="center"/>
    </xf>
    <xf numFmtId="164" fontId="1" fillId="0" borderId="21" xfId="1" applyNumberFormat="1" applyFont="1" applyFill="1" applyBorder="1" applyAlignment="1">
      <alignment horizontal="center" vertical="center"/>
    </xf>
    <xf numFmtId="1" fontId="1" fillId="0" borderId="21" xfId="1" applyNumberFormat="1" applyFont="1" applyFill="1" applyBorder="1" applyAlignment="1">
      <alignment horizontal="center" vertical="center"/>
    </xf>
    <xf numFmtId="164" fontId="1" fillId="0" borderId="4" xfId="1" applyNumberFormat="1" applyFont="1" applyFill="1" applyBorder="1" applyAlignment="1">
      <alignment horizontal="center" vertical="center"/>
    </xf>
    <xf numFmtId="1" fontId="1" fillId="0" borderId="30" xfId="1" applyNumberFormat="1" applyFont="1" applyFill="1" applyBorder="1" applyAlignment="1">
      <alignment horizontal="center" vertical="center"/>
    </xf>
    <xf numFmtId="164" fontId="1" fillId="0" borderId="13" xfId="1" applyNumberFormat="1" applyFont="1" applyFill="1" applyBorder="1" applyAlignment="1">
      <alignment horizontal="center" vertical="center"/>
    </xf>
    <xf numFmtId="1" fontId="1" fillId="0" borderId="4" xfId="1" applyNumberFormat="1" applyFont="1" applyFill="1" applyBorder="1" applyAlignment="1">
      <alignment horizontal="center" vertical="center"/>
    </xf>
    <xf numFmtId="1" fontId="1" fillId="0" borderId="13" xfId="1" applyNumberFormat="1" applyFont="1" applyFill="1" applyBorder="1" applyAlignment="1">
      <alignment horizontal="center" vertical="center"/>
    </xf>
    <xf numFmtId="0" fontId="4" fillId="3" borderId="38" xfId="1" applyFont="1" applyFill="1" applyBorder="1" applyAlignment="1">
      <alignment vertical="center"/>
    </xf>
    <xf numFmtId="0" fontId="0" fillId="0" borderId="31" xfId="1" applyFont="1" applyBorder="1" applyAlignment="1">
      <alignment horizontal="left" vertical="center"/>
    </xf>
    <xf numFmtId="0" fontId="0" fillId="0" borderId="25" xfId="1" applyFont="1" applyFill="1" applyBorder="1" applyAlignment="1">
      <alignment horizontal="center" vertical="center"/>
    </xf>
    <xf numFmtId="0" fontId="1" fillId="0" borderId="25" xfId="1" applyFill="1" applyBorder="1" applyAlignment="1">
      <alignment horizontal="center" vertical="center"/>
    </xf>
    <xf numFmtId="0" fontId="0" fillId="0" borderId="24" xfId="1" applyFont="1" applyBorder="1" applyAlignment="1">
      <alignment horizontal="left" vertical="center"/>
    </xf>
    <xf numFmtId="1" fontId="1" fillId="0" borderId="25" xfId="1" applyNumberFormat="1" applyFont="1" applyFill="1" applyBorder="1" applyAlignment="1">
      <alignment horizontal="center" vertical="center"/>
    </xf>
    <xf numFmtId="0" fontId="1" fillId="0" borderId="25" xfId="1" applyBorder="1" applyAlignment="1">
      <alignment horizontal="center" vertical="center"/>
    </xf>
    <xf numFmtId="0" fontId="0" fillId="0" borderId="24" xfId="1" applyFont="1" applyFill="1" applyBorder="1" applyAlignment="1">
      <alignment horizontal="left" vertical="center"/>
    </xf>
    <xf numFmtId="2" fontId="1" fillId="0" borderId="27" xfId="1" applyNumberFormat="1" applyFont="1" applyBorder="1" applyAlignment="1">
      <alignment horizontal="center" vertical="center"/>
    </xf>
    <xf numFmtId="2" fontId="1" fillId="0" borderId="4" xfId="1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0" fontId="0" fillId="0" borderId="15" xfId="1" applyFont="1" applyBorder="1" applyAlignment="1">
      <alignment vertical="center"/>
    </xf>
    <xf numFmtId="0" fontId="0" fillId="0" borderId="20" xfId="1" applyFont="1" applyBorder="1" applyAlignment="1">
      <alignment vertical="center"/>
    </xf>
    <xf numFmtId="0" fontId="1" fillId="0" borderId="13" xfId="1" applyFill="1" applyBorder="1" applyAlignment="1">
      <alignment vertical="center"/>
    </xf>
    <xf numFmtId="0" fontId="0" fillId="0" borderId="47" xfId="1" applyFont="1" applyBorder="1" applyAlignment="1">
      <alignment vertical="center"/>
    </xf>
    <xf numFmtId="0" fontId="1" fillId="0" borderId="46" xfId="1" applyFont="1" applyBorder="1" applyAlignment="1">
      <alignment horizontal="center" vertical="center"/>
    </xf>
    <xf numFmtId="0" fontId="0" fillId="0" borderId="46" xfId="1" applyFont="1" applyBorder="1" applyAlignment="1">
      <alignment horizontal="center" vertical="center"/>
    </xf>
    <xf numFmtId="0" fontId="1" fillId="0" borderId="48" xfId="1" applyFont="1" applyBorder="1" applyAlignment="1">
      <alignment horizontal="center" vertical="center"/>
    </xf>
    <xf numFmtId="164" fontId="1" fillId="0" borderId="25" xfId="1" applyNumberFormat="1" applyFont="1" applyFill="1" applyBorder="1" applyAlignment="1">
      <alignment horizontal="center" vertical="center"/>
    </xf>
    <xf numFmtId="0" fontId="1" fillId="0" borderId="15" xfId="1" applyFont="1" applyBorder="1" applyAlignment="1">
      <alignment horizontal="left" vertical="center"/>
    </xf>
    <xf numFmtId="164" fontId="1" fillId="0" borderId="0" xfId="1" applyNumberFormat="1" applyAlignment="1">
      <alignment horizontal="center" vertical="center"/>
    </xf>
    <xf numFmtId="1" fontId="1" fillId="0" borderId="27" xfId="1" applyNumberFormat="1" applyFont="1" applyBorder="1" applyAlignment="1">
      <alignment horizontal="center" vertical="center"/>
    </xf>
    <xf numFmtId="164" fontId="1" fillId="0" borderId="26" xfId="1" applyNumberFormat="1" applyFont="1" applyBorder="1" applyAlignment="1">
      <alignment horizontal="center" vertical="center"/>
    </xf>
    <xf numFmtId="2" fontId="1" fillId="0" borderId="13" xfId="1" applyNumberFormat="1" applyFont="1" applyBorder="1" applyAlignment="1">
      <alignment horizontal="center" vertical="center"/>
    </xf>
    <xf numFmtId="0" fontId="1" fillId="0" borderId="0" xfId="1" applyAlignment="1">
      <alignment horizontal="center"/>
    </xf>
    <xf numFmtId="164" fontId="1" fillId="0" borderId="13" xfId="1" applyNumberFormat="1" applyFill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9" xfId="1" applyBorder="1" applyAlignment="1">
      <alignment horizontal="center"/>
    </xf>
    <xf numFmtId="0" fontId="1" fillId="0" borderId="4" xfId="1" applyBorder="1" applyAlignment="1">
      <alignment horizontal="center"/>
    </xf>
    <xf numFmtId="0" fontId="0" fillId="0" borderId="24" xfId="1" applyFont="1" applyBorder="1" applyAlignment="1">
      <alignment vertical="center"/>
    </xf>
    <xf numFmtId="2" fontId="0" fillId="0" borderId="25" xfId="1" applyNumberFormat="1" applyFont="1" applyBorder="1" applyAlignment="1">
      <alignment horizontal="center"/>
    </xf>
    <xf numFmtId="2" fontId="1" fillId="0" borderId="25" xfId="1" applyNumberFormat="1" applyBorder="1" applyAlignment="1">
      <alignment horizontal="center"/>
    </xf>
    <xf numFmtId="0" fontId="1" fillId="0" borderId="13" xfId="1" applyBorder="1" applyAlignment="1">
      <alignment horizontal="center"/>
    </xf>
    <xf numFmtId="0" fontId="0" fillId="0" borderId="24" xfId="1" applyFont="1" applyFill="1" applyBorder="1" applyAlignment="1">
      <alignment vertical="center"/>
    </xf>
    <xf numFmtId="0" fontId="1" fillId="0" borderId="25" xfId="1" applyBorder="1" applyAlignment="1">
      <alignment horizontal="center"/>
    </xf>
    <xf numFmtId="0" fontId="1" fillId="0" borderId="26" xfId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top"/>
    </xf>
    <xf numFmtId="0" fontId="4" fillId="3" borderId="2" xfId="1" applyFont="1" applyFill="1" applyBorder="1" applyAlignment="1">
      <alignment horizontal="left" vertical="center"/>
    </xf>
    <xf numFmtId="0" fontId="4" fillId="3" borderId="44" xfId="1" applyFont="1" applyFill="1" applyBorder="1" applyAlignment="1">
      <alignment horizontal="left" vertical="center"/>
    </xf>
    <xf numFmtId="0" fontId="4" fillId="3" borderId="45" xfId="1" applyFont="1" applyFill="1" applyBorder="1" applyAlignment="1">
      <alignment horizontal="left" vertical="center"/>
    </xf>
    <xf numFmtId="0" fontId="8" fillId="0" borderId="1" xfId="1" applyFont="1" applyBorder="1" applyAlignment="1">
      <alignment horizontal="right"/>
    </xf>
    <xf numFmtId="0" fontId="6" fillId="2" borderId="2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0" fontId="6" fillId="2" borderId="14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6" fillId="2" borderId="13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left" vertical="center"/>
    </xf>
    <xf numFmtId="0" fontId="4" fillId="3" borderId="0" xfId="1" applyFont="1" applyFill="1" applyBorder="1" applyAlignment="1">
      <alignment horizontal="left" vertical="center"/>
    </xf>
    <xf numFmtId="0" fontId="4" fillId="3" borderId="40" xfId="1" applyFont="1" applyFill="1" applyBorder="1" applyAlignment="1">
      <alignment horizontal="left" vertical="center"/>
    </xf>
    <xf numFmtId="0" fontId="4" fillId="3" borderId="33" xfId="1" applyFont="1" applyFill="1" applyBorder="1" applyAlignment="1">
      <alignment horizontal="left" vertical="center"/>
    </xf>
    <xf numFmtId="0" fontId="4" fillId="3" borderId="34" xfId="1" applyFont="1" applyFill="1" applyBorder="1" applyAlignment="1">
      <alignment horizontal="left" vertical="center"/>
    </xf>
    <xf numFmtId="0" fontId="4" fillId="3" borderId="35" xfId="1" applyFont="1" applyFill="1" applyBorder="1" applyAlignment="1">
      <alignment horizontal="left" vertical="center"/>
    </xf>
    <xf numFmtId="0" fontId="6" fillId="2" borderId="41" xfId="1" applyFont="1" applyFill="1" applyBorder="1" applyAlignment="1">
      <alignment horizontal="center" vertical="center"/>
    </xf>
    <xf numFmtId="0" fontId="6" fillId="2" borderId="42" xfId="1" applyFont="1" applyFill="1" applyBorder="1" applyAlignment="1">
      <alignment horizontal="center" vertical="center"/>
    </xf>
    <xf numFmtId="0" fontId="6" fillId="2" borderId="43" xfId="1" applyFont="1" applyFill="1" applyBorder="1" applyAlignment="1">
      <alignment horizontal="center" vertical="center"/>
    </xf>
    <xf numFmtId="0" fontId="6" fillId="2" borderId="37" xfId="1" applyFont="1" applyFill="1" applyBorder="1" applyAlignment="1">
      <alignment horizontal="center" vertical="center"/>
    </xf>
    <xf numFmtId="0" fontId="6" fillId="2" borderId="38" xfId="1" applyFont="1" applyFill="1" applyBorder="1" applyAlignment="1">
      <alignment horizontal="center" vertical="center"/>
    </xf>
    <xf numFmtId="0" fontId="6" fillId="2" borderId="39" xfId="1" applyFont="1" applyFill="1" applyBorder="1" applyAlignment="1">
      <alignment horizontal="center" vertical="center"/>
    </xf>
    <xf numFmtId="0" fontId="2" fillId="0" borderId="28" xfId="1" applyFont="1" applyBorder="1" applyAlignment="1">
      <alignment horizontal="left" vertical="center"/>
    </xf>
    <xf numFmtId="0" fontId="2" fillId="0" borderId="24" xfId="1" applyFont="1" applyBorder="1" applyAlignment="1">
      <alignment horizontal="left" vertical="center"/>
    </xf>
    <xf numFmtId="0" fontId="2" fillId="0" borderId="28" xfId="1" applyFont="1" applyFill="1" applyBorder="1" applyAlignment="1">
      <alignment horizontal="left" vertical="center"/>
    </xf>
    <xf numFmtId="0" fontId="2" fillId="0" borderId="24" xfId="1" applyFont="1" applyFill="1" applyBorder="1" applyAlignment="1">
      <alignment horizontal="left" vertical="center"/>
    </xf>
    <xf numFmtId="0" fontId="2" fillId="0" borderId="15" xfId="1" applyFont="1" applyFill="1" applyBorder="1" applyAlignment="1">
      <alignment horizontal="left" vertical="center"/>
    </xf>
    <xf numFmtId="0" fontId="2" fillId="0" borderId="17" xfId="1" applyFont="1" applyFill="1" applyBorder="1" applyAlignment="1">
      <alignment horizontal="left" vertical="center"/>
    </xf>
  </cellXfs>
  <cellStyles count="2">
    <cellStyle name="Normal 3" xfId="1" xr:uid="{00000000-0005-0000-0000-000001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211931</xdr:colOff>
      <xdr:row>0</xdr:row>
      <xdr:rowOff>261938</xdr:rowOff>
    </xdr:from>
    <xdr:to>
      <xdr:col>0</xdr:col>
      <xdr:colOff>1131095</xdr:colOff>
      <xdr:row>0</xdr:row>
      <xdr:rowOff>1135859</xdr:rowOff>
    </xdr:to>
    <xdr:pic>
      <xdr:nvPicPr>
        <xdr:cNvPr id="2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11931" y="261938"/>
          <a:ext cx="919164" cy="8739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8"/>
  <sheetViews>
    <sheetView zoomScale="80" zoomScaleNormal="80" workbookViewId="0">
      <pane ySplit="4" topLeftCell="A5" activePane="bottomLeft" state="frozen"/>
      <selection pane="bottomLeft" activeCell="N4" sqref="N4"/>
    </sheetView>
  </sheetViews>
  <sheetFormatPr defaultColWidth="9" defaultRowHeight="15"/>
  <cols>
    <col min="1" max="1" width="45.28515625" style="2" bestFit="1" customWidth="1"/>
    <col min="2" max="6" width="11.140625" style="2" customWidth="1"/>
    <col min="7" max="7" width="12.5703125" style="2" customWidth="1"/>
    <col min="8" max="8" width="13.7109375" style="2" customWidth="1"/>
    <col min="9" max="9" width="14.42578125" style="2" customWidth="1"/>
    <col min="10" max="10" width="14.85546875" style="2" customWidth="1"/>
    <col min="11" max="16384" width="9" style="2"/>
  </cols>
  <sheetData>
    <row r="1" spans="1:11" ht="113.25" customHeight="1" thickBot="1">
      <c r="A1" s="1" t="s">
        <v>104</v>
      </c>
      <c r="B1" s="160" t="s">
        <v>0</v>
      </c>
      <c r="C1" s="160"/>
      <c r="D1" s="160"/>
      <c r="E1" s="160"/>
      <c r="F1" s="160"/>
    </row>
    <row r="2" spans="1:11" s="102" customFormat="1" ht="25.5" customHeight="1">
      <c r="A2" s="161" t="s">
        <v>1</v>
      </c>
      <c r="B2" s="164" t="s">
        <v>2</v>
      </c>
      <c r="C2" s="100" t="s">
        <v>3</v>
      </c>
      <c r="D2" s="100" t="s">
        <v>4</v>
      </c>
      <c r="E2" s="101" t="s">
        <v>5</v>
      </c>
      <c r="F2" s="167" t="s">
        <v>6</v>
      </c>
      <c r="G2" s="167" t="s">
        <v>101</v>
      </c>
      <c r="H2" s="167" t="s">
        <v>102</v>
      </c>
      <c r="I2" s="167" t="s">
        <v>130</v>
      </c>
      <c r="J2" s="167" t="s">
        <v>103</v>
      </c>
    </row>
    <row r="3" spans="1:11" s="102" customFormat="1" ht="25.5" customHeight="1">
      <c r="A3" s="162"/>
      <c r="B3" s="165"/>
      <c r="C3" s="170" t="s">
        <v>7</v>
      </c>
      <c r="D3" s="170" t="s">
        <v>8</v>
      </c>
      <c r="E3" s="170" t="s">
        <v>9</v>
      </c>
      <c r="F3" s="168"/>
      <c r="G3" s="168"/>
      <c r="H3" s="168"/>
      <c r="I3" s="168"/>
      <c r="J3" s="168"/>
    </row>
    <row r="4" spans="1:11" s="102" customFormat="1" ht="25.5" customHeight="1" thickBot="1">
      <c r="A4" s="163"/>
      <c r="B4" s="166"/>
      <c r="C4" s="171"/>
      <c r="D4" s="171"/>
      <c r="E4" s="171"/>
      <c r="F4" s="169"/>
      <c r="G4" s="169"/>
      <c r="H4" s="169"/>
      <c r="I4" s="169"/>
      <c r="J4" s="169"/>
    </row>
    <row r="5" spans="1:11" ht="33.75" customHeight="1" thickBot="1">
      <c r="A5" s="109" t="s">
        <v>10</v>
      </c>
      <c r="B5" s="110" t="s">
        <v>0</v>
      </c>
      <c r="C5" s="110"/>
      <c r="D5" s="110"/>
      <c r="E5" s="110"/>
      <c r="F5" s="111"/>
      <c r="G5" s="111"/>
      <c r="H5" s="111"/>
      <c r="I5" s="111"/>
      <c r="J5" s="111"/>
    </row>
    <row r="6" spans="1:11" s="6" customFormat="1" ht="25.5" customHeight="1">
      <c r="A6" s="4" t="s">
        <v>93</v>
      </c>
      <c r="B6" s="21" t="s">
        <v>11</v>
      </c>
      <c r="C6" s="22" t="s">
        <v>12</v>
      </c>
      <c r="D6" s="22" t="s">
        <v>13</v>
      </c>
      <c r="E6" s="23" t="s">
        <v>14</v>
      </c>
      <c r="F6" s="23">
        <v>4</v>
      </c>
      <c r="G6" s="23">
        <v>4280</v>
      </c>
      <c r="H6" s="115">
        <f>G6/4</f>
        <v>1070</v>
      </c>
      <c r="I6" s="118">
        <f>H6/F6</f>
        <v>267.5</v>
      </c>
      <c r="J6" s="99">
        <v>1650</v>
      </c>
    </row>
    <row r="7" spans="1:11" s="6" customFormat="1" ht="25.5" customHeight="1" thickBot="1">
      <c r="A7" s="124" t="s">
        <v>15</v>
      </c>
      <c r="B7" s="65" t="s">
        <v>11</v>
      </c>
      <c r="C7" s="126" t="s">
        <v>12</v>
      </c>
      <c r="D7" s="126" t="s">
        <v>13</v>
      </c>
      <c r="E7" s="19" t="s">
        <v>16</v>
      </c>
      <c r="F7" s="19">
        <v>12</v>
      </c>
      <c r="G7" s="19">
        <v>3420</v>
      </c>
      <c r="H7" s="138">
        <f>G7/12</f>
        <v>285</v>
      </c>
      <c r="I7" s="125">
        <v>285</v>
      </c>
      <c r="J7" s="98">
        <v>350</v>
      </c>
    </row>
    <row r="8" spans="1:11" s="6" customFormat="1" ht="25.5" customHeight="1">
      <c r="A8" s="4" t="s">
        <v>94</v>
      </c>
      <c r="B8" s="21" t="s">
        <v>11</v>
      </c>
      <c r="C8" s="22" t="s">
        <v>17</v>
      </c>
      <c r="D8" s="21" t="s">
        <v>18</v>
      </c>
      <c r="E8" s="23" t="s">
        <v>19</v>
      </c>
      <c r="F8" s="23">
        <v>4</v>
      </c>
      <c r="G8" s="23">
        <v>7780</v>
      </c>
      <c r="H8" s="115">
        <f>G8/4</f>
        <v>1945</v>
      </c>
      <c r="I8" s="118">
        <f t="shared" ref="I8:I16" si="0">H8/F8</f>
        <v>486.25</v>
      </c>
      <c r="J8" s="99">
        <v>2800</v>
      </c>
    </row>
    <row r="9" spans="1:11" s="6" customFormat="1" ht="25.5" customHeight="1" thickBot="1">
      <c r="A9" s="18" t="s">
        <v>20</v>
      </c>
      <c r="B9" s="65" t="s">
        <v>11</v>
      </c>
      <c r="C9" s="126" t="s">
        <v>17</v>
      </c>
      <c r="D9" s="126" t="s">
        <v>18</v>
      </c>
      <c r="E9" s="19" t="s">
        <v>16</v>
      </c>
      <c r="F9" s="19">
        <v>12</v>
      </c>
      <c r="G9" s="19">
        <v>6420</v>
      </c>
      <c r="H9" s="138">
        <f>G9/12</f>
        <v>535</v>
      </c>
      <c r="I9" s="125">
        <v>535</v>
      </c>
      <c r="J9" s="98">
        <v>600</v>
      </c>
    </row>
    <row r="10" spans="1:11" s="6" customFormat="1" ht="25.5" customHeight="1">
      <c r="A10" s="4" t="s">
        <v>95</v>
      </c>
      <c r="B10" s="21" t="s">
        <v>11</v>
      </c>
      <c r="C10" s="22" t="s">
        <v>12</v>
      </c>
      <c r="D10" s="21" t="s">
        <v>21</v>
      </c>
      <c r="E10" s="23" t="s">
        <v>19</v>
      </c>
      <c r="F10" s="23">
        <v>4</v>
      </c>
      <c r="G10" s="23">
        <v>6830</v>
      </c>
      <c r="H10" s="115">
        <f>G10/4</f>
        <v>1707.5</v>
      </c>
      <c r="I10" s="118">
        <f t="shared" si="0"/>
        <v>426.875</v>
      </c>
      <c r="J10" s="99">
        <v>2600</v>
      </c>
    </row>
    <row r="11" spans="1:11" s="6" customFormat="1" ht="25.5" customHeight="1" thickBot="1">
      <c r="A11" s="18" t="s">
        <v>22</v>
      </c>
      <c r="B11" s="65" t="s">
        <v>11</v>
      </c>
      <c r="C11" s="126" t="s">
        <v>12</v>
      </c>
      <c r="D11" s="126" t="s">
        <v>21</v>
      </c>
      <c r="E11" s="19" t="s">
        <v>16</v>
      </c>
      <c r="F11" s="19">
        <v>12</v>
      </c>
      <c r="G11" s="19">
        <v>5130</v>
      </c>
      <c r="H11" s="138">
        <f>G11/12</f>
        <v>427.5</v>
      </c>
      <c r="I11" s="125">
        <v>427.5</v>
      </c>
      <c r="J11" s="98">
        <v>500</v>
      </c>
      <c r="K11" s="16"/>
    </row>
    <row r="12" spans="1:11" s="6" customFormat="1" ht="25.5" customHeight="1">
      <c r="A12" s="4" t="s">
        <v>96</v>
      </c>
      <c r="B12" s="21" t="s">
        <v>11</v>
      </c>
      <c r="C12" s="22" t="s">
        <v>17</v>
      </c>
      <c r="D12" s="22" t="s">
        <v>23</v>
      </c>
      <c r="E12" s="23" t="s">
        <v>19</v>
      </c>
      <c r="F12" s="23">
        <v>4</v>
      </c>
      <c r="G12" s="23">
        <v>6830</v>
      </c>
      <c r="H12" s="115">
        <f>G12/4</f>
        <v>1707.5</v>
      </c>
      <c r="I12" s="118">
        <f t="shared" si="0"/>
        <v>426.875</v>
      </c>
      <c r="J12" s="99">
        <v>2600</v>
      </c>
    </row>
    <row r="13" spans="1:11" s="6" customFormat="1" ht="25.5" customHeight="1" thickBot="1">
      <c r="A13" s="18" t="s">
        <v>24</v>
      </c>
      <c r="B13" s="65" t="s">
        <v>11</v>
      </c>
      <c r="C13" s="126" t="s">
        <v>17</v>
      </c>
      <c r="D13" s="126" t="s">
        <v>23</v>
      </c>
      <c r="E13" s="19" t="s">
        <v>16</v>
      </c>
      <c r="F13" s="19">
        <v>12</v>
      </c>
      <c r="G13" s="19">
        <v>5130</v>
      </c>
      <c r="H13" s="138">
        <f>G13/12</f>
        <v>427.5</v>
      </c>
      <c r="I13" s="125">
        <v>428</v>
      </c>
      <c r="J13" s="98">
        <v>500</v>
      </c>
    </row>
    <row r="14" spans="1:11" s="6" customFormat="1" ht="25.5" customHeight="1">
      <c r="A14" s="4" t="s">
        <v>25</v>
      </c>
      <c r="B14" s="21" t="s">
        <v>11</v>
      </c>
      <c r="C14" s="22" t="s">
        <v>17</v>
      </c>
      <c r="D14" s="22" t="s">
        <v>21</v>
      </c>
      <c r="E14" s="23" t="s">
        <v>26</v>
      </c>
      <c r="F14" s="23">
        <v>4</v>
      </c>
      <c r="G14" s="23">
        <v>5000</v>
      </c>
      <c r="H14" s="23">
        <f>G14/4</f>
        <v>1250</v>
      </c>
      <c r="I14" s="118">
        <f t="shared" si="0"/>
        <v>312.5</v>
      </c>
      <c r="J14" s="99">
        <v>2400</v>
      </c>
    </row>
    <row r="15" spans="1:11" s="6" customFormat="1" ht="25.5" customHeight="1" thickBot="1">
      <c r="A15" s="18" t="s">
        <v>27</v>
      </c>
      <c r="B15" s="65" t="s">
        <v>11</v>
      </c>
      <c r="C15" s="126" t="s">
        <v>17</v>
      </c>
      <c r="D15" s="126" t="s">
        <v>21</v>
      </c>
      <c r="E15" s="19" t="s">
        <v>16</v>
      </c>
      <c r="F15" s="19">
        <v>12</v>
      </c>
      <c r="G15" s="19">
        <v>3600</v>
      </c>
      <c r="H15" s="19">
        <f>G15/12</f>
        <v>300</v>
      </c>
      <c r="I15" s="125">
        <v>300</v>
      </c>
      <c r="J15" s="20">
        <f>H15/12</f>
        <v>25</v>
      </c>
    </row>
    <row r="16" spans="1:11" s="6" customFormat="1" ht="25.5" customHeight="1">
      <c r="A16" s="42" t="s">
        <v>28</v>
      </c>
      <c r="B16" s="43" t="s">
        <v>11</v>
      </c>
      <c r="C16" s="88" t="s">
        <v>17</v>
      </c>
      <c r="D16" s="88" t="s">
        <v>21</v>
      </c>
      <c r="E16" s="23" t="s">
        <v>26</v>
      </c>
      <c r="F16" s="23">
        <v>4</v>
      </c>
      <c r="G16" s="23">
        <v>5000</v>
      </c>
      <c r="H16" s="23">
        <f>G16/4</f>
        <v>1250</v>
      </c>
      <c r="I16" s="118">
        <f t="shared" si="0"/>
        <v>312.5</v>
      </c>
      <c r="J16" s="24">
        <v>2400</v>
      </c>
    </row>
    <row r="17" spans="1:10" s="6" customFormat="1" ht="25.5" customHeight="1" thickBot="1">
      <c r="A17" s="127" t="s">
        <v>29</v>
      </c>
      <c r="B17" s="122" t="s">
        <v>11</v>
      </c>
      <c r="C17" s="123" t="s">
        <v>17</v>
      </c>
      <c r="D17" s="123" t="s">
        <v>21</v>
      </c>
      <c r="E17" s="19" t="s">
        <v>16</v>
      </c>
      <c r="F17" s="19">
        <v>12</v>
      </c>
      <c r="G17" s="19">
        <v>3600</v>
      </c>
      <c r="H17" s="19">
        <f>G17/12</f>
        <v>300</v>
      </c>
      <c r="I17" s="125">
        <v>300</v>
      </c>
      <c r="J17" s="20">
        <v>350</v>
      </c>
    </row>
    <row r="18" spans="1:10" s="35" customFormat="1" ht="25.5" customHeight="1">
      <c r="A18" s="4" t="s">
        <v>97</v>
      </c>
      <c r="B18" s="53" t="s">
        <v>30</v>
      </c>
      <c r="C18" s="53" t="s">
        <v>17</v>
      </c>
      <c r="D18" s="53" t="s">
        <v>31</v>
      </c>
      <c r="E18" s="23" t="s">
        <v>26</v>
      </c>
      <c r="F18" s="23">
        <v>4</v>
      </c>
      <c r="G18" s="23">
        <v>3000</v>
      </c>
      <c r="H18" s="23">
        <f>G18/4</f>
        <v>750</v>
      </c>
      <c r="I18" s="23">
        <f>H18/5</f>
        <v>150</v>
      </c>
      <c r="J18" s="24">
        <v>1400</v>
      </c>
    </row>
    <row r="19" spans="1:10" s="35" customFormat="1" ht="25.5" customHeight="1">
      <c r="A19" s="96" t="s">
        <v>98</v>
      </c>
      <c r="B19" s="37" t="s">
        <v>30</v>
      </c>
      <c r="C19" s="37" t="s">
        <v>17</v>
      </c>
      <c r="D19" s="37" t="s">
        <v>31</v>
      </c>
      <c r="E19" s="38" t="s">
        <v>19</v>
      </c>
      <c r="F19" s="38">
        <v>4</v>
      </c>
      <c r="G19" s="38">
        <v>2520</v>
      </c>
      <c r="H19" s="38">
        <f>G19/F19</f>
        <v>630</v>
      </c>
      <c r="I19" s="38">
        <f>H19/F19</f>
        <v>157.5</v>
      </c>
      <c r="J19" s="39">
        <v>1200</v>
      </c>
    </row>
    <row r="20" spans="1:10" s="35" customFormat="1" ht="25.5" customHeight="1" thickBot="1">
      <c r="A20" s="46" t="s">
        <v>32</v>
      </c>
      <c r="B20" s="47" t="s">
        <v>30</v>
      </c>
      <c r="C20" s="47" t="s">
        <v>17</v>
      </c>
      <c r="D20" s="47" t="s">
        <v>31</v>
      </c>
      <c r="E20" s="19" t="s">
        <v>16</v>
      </c>
      <c r="F20" s="19">
        <v>12</v>
      </c>
      <c r="G20" s="19">
        <v>2280</v>
      </c>
      <c r="H20" s="19">
        <f>G20/12</f>
        <v>190</v>
      </c>
      <c r="I20" s="19">
        <f>H20/4</f>
        <v>47.5</v>
      </c>
      <c r="J20" s="20">
        <v>250</v>
      </c>
    </row>
    <row r="21" spans="1:10" s="35" customFormat="1" ht="25.5" customHeight="1">
      <c r="A21" s="42" t="s">
        <v>33</v>
      </c>
      <c r="B21" s="23" t="s">
        <v>34</v>
      </c>
      <c r="C21" s="43" t="s">
        <v>35</v>
      </c>
      <c r="D21" s="43" t="s">
        <v>36</v>
      </c>
      <c r="E21" s="43" t="s">
        <v>26</v>
      </c>
      <c r="F21" s="23">
        <v>4</v>
      </c>
      <c r="G21" s="23">
        <v>2600</v>
      </c>
      <c r="H21" s="23">
        <f>G21/4</f>
        <v>650</v>
      </c>
      <c r="I21" s="23">
        <f>H21/5</f>
        <v>130</v>
      </c>
      <c r="J21" s="24">
        <v>1400</v>
      </c>
    </row>
    <row r="22" spans="1:10" s="35" customFormat="1" ht="25.5" customHeight="1">
      <c r="A22" s="36" t="s">
        <v>37</v>
      </c>
      <c r="B22" s="37" t="s">
        <v>34</v>
      </c>
      <c r="C22" s="37" t="s">
        <v>35</v>
      </c>
      <c r="D22" s="37" t="s">
        <v>36</v>
      </c>
      <c r="E22" s="38" t="s">
        <v>19</v>
      </c>
      <c r="F22" s="38">
        <v>4</v>
      </c>
      <c r="G22" s="38">
        <v>2000</v>
      </c>
      <c r="H22" s="38">
        <f>G22/4</f>
        <v>500</v>
      </c>
      <c r="I22" s="38">
        <f>H22/F22</f>
        <v>125</v>
      </c>
      <c r="J22" s="39">
        <f>H22/4</f>
        <v>125</v>
      </c>
    </row>
    <row r="23" spans="1:10" s="35" customFormat="1" ht="25.5" customHeight="1" thickBot="1">
      <c r="A23" s="46" t="s">
        <v>38</v>
      </c>
      <c r="B23" s="47" t="s">
        <v>34</v>
      </c>
      <c r="C23" s="47" t="s">
        <v>35</v>
      </c>
      <c r="D23" s="47" t="s">
        <v>36</v>
      </c>
      <c r="E23" s="19" t="s">
        <v>16</v>
      </c>
      <c r="F23" s="19">
        <v>12</v>
      </c>
      <c r="G23" s="19">
        <v>1800</v>
      </c>
      <c r="H23" s="19">
        <f>G23/F23</f>
        <v>150</v>
      </c>
      <c r="I23" s="19">
        <f>H23</f>
        <v>150</v>
      </c>
      <c r="J23" s="20">
        <v>200</v>
      </c>
    </row>
    <row r="24" spans="1:10" s="35" customFormat="1" ht="25.5" customHeight="1">
      <c r="A24" s="139" t="s">
        <v>39</v>
      </c>
      <c r="B24" s="53" t="s">
        <v>34</v>
      </c>
      <c r="C24" s="53" t="s">
        <v>40</v>
      </c>
      <c r="D24" s="53" t="s">
        <v>41</v>
      </c>
      <c r="E24" s="23" t="s">
        <v>19</v>
      </c>
      <c r="F24" s="23">
        <v>4</v>
      </c>
      <c r="G24" s="23">
        <v>1800</v>
      </c>
      <c r="H24" s="23">
        <f>G24/4</f>
        <v>450</v>
      </c>
      <c r="I24" s="23">
        <f>H24/4</f>
        <v>112.5</v>
      </c>
      <c r="J24" s="24">
        <v>900</v>
      </c>
    </row>
    <row r="25" spans="1:10" s="35" customFormat="1" ht="25.5" customHeight="1" thickBot="1">
      <c r="A25" s="40" t="s">
        <v>42</v>
      </c>
      <c r="B25" s="41" t="s">
        <v>34</v>
      </c>
      <c r="C25" s="41" t="s">
        <v>40</v>
      </c>
      <c r="D25" s="41" t="s">
        <v>41</v>
      </c>
      <c r="E25" s="9" t="s">
        <v>16</v>
      </c>
      <c r="F25" s="9">
        <v>12</v>
      </c>
      <c r="G25" s="9">
        <v>1560</v>
      </c>
      <c r="H25" s="9">
        <f>G25/12</f>
        <v>130</v>
      </c>
      <c r="I25" s="9">
        <v>130</v>
      </c>
      <c r="J25" s="10">
        <v>180</v>
      </c>
    </row>
    <row r="26" spans="1:10" ht="31.5" customHeight="1" thickBot="1">
      <c r="A26" s="172" t="s">
        <v>43</v>
      </c>
      <c r="B26" s="173"/>
      <c r="C26" s="173"/>
      <c r="D26" s="173"/>
      <c r="E26" s="173"/>
      <c r="F26" s="174"/>
      <c r="I26" s="17"/>
    </row>
    <row r="27" spans="1:10" s="6" customFormat="1" ht="31.5" customHeight="1">
      <c r="A27" s="42" t="s">
        <v>44</v>
      </c>
      <c r="B27" s="23" t="s">
        <v>11</v>
      </c>
      <c r="C27" s="23" t="s">
        <v>45</v>
      </c>
      <c r="D27" s="23" t="s">
        <v>21</v>
      </c>
      <c r="E27" s="43" t="s">
        <v>52</v>
      </c>
      <c r="F27" s="24">
        <v>3</v>
      </c>
      <c r="G27" s="24">
        <v>6000</v>
      </c>
      <c r="H27" s="24">
        <f>G27/3</f>
        <v>2000</v>
      </c>
      <c r="I27" s="115">
        <f>H27/7</f>
        <v>285.71428571428572</v>
      </c>
      <c r="J27" s="24">
        <v>2800</v>
      </c>
    </row>
    <row r="28" spans="1:10" s="6" customFormat="1" ht="31.5" customHeight="1" thickBot="1">
      <c r="A28" s="29" t="s">
        <v>46</v>
      </c>
      <c r="B28" s="9" t="s">
        <v>11</v>
      </c>
      <c r="C28" s="9" t="s">
        <v>45</v>
      </c>
      <c r="D28" s="9" t="s">
        <v>21</v>
      </c>
      <c r="E28" s="9" t="s">
        <v>47</v>
      </c>
      <c r="F28" s="10">
        <v>12</v>
      </c>
      <c r="G28" s="10">
        <v>3780</v>
      </c>
      <c r="H28" s="10">
        <f>G28/12</f>
        <v>315</v>
      </c>
      <c r="I28" s="9">
        <v>315</v>
      </c>
      <c r="J28" s="10">
        <v>375</v>
      </c>
    </row>
    <row r="29" spans="1:10" s="6" customFormat="1" ht="31.5" customHeight="1" thickBot="1">
      <c r="A29" s="27" t="s">
        <v>48</v>
      </c>
      <c r="B29" s="14" t="s">
        <v>11</v>
      </c>
      <c r="C29" s="14" t="s">
        <v>49</v>
      </c>
      <c r="D29" s="14" t="s">
        <v>23</v>
      </c>
      <c r="E29" s="28" t="s">
        <v>52</v>
      </c>
      <c r="F29" s="15">
        <v>3</v>
      </c>
      <c r="G29" s="15">
        <v>4800</v>
      </c>
      <c r="H29" s="15">
        <f>G29/F29</f>
        <v>1600</v>
      </c>
      <c r="I29" s="140">
        <f>H29/7</f>
        <v>228.57142857142858</v>
      </c>
      <c r="J29" s="15">
        <v>2600</v>
      </c>
    </row>
    <row r="30" spans="1:10" s="6" customFormat="1" ht="31.5" customHeight="1" thickBot="1">
      <c r="A30" s="29" t="s">
        <v>50</v>
      </c>
      <c r="B30" s="9" t="s">
        <v>11</v>
      </c>
      <c r="C30" s="9" t="s">
        <v>49</v>
      </c>
      <c r="D30" s="9" t="s">
        <v>23</v>
      </c>
      <c r="E30" s="30" t="s">
        <v>16</v>
      </c>
      <c r="F30" s="10">
        <v>12</v>
      </c>
      <c r="G30" s="10">
        <v>3000</v>
      </c>
      <c r="H30" s="10">
        <f>G30/12</f>
        <v>250</v>
      </c>
      <c r="I30" s="118">
        <v>250</v>
      </c>
      <c r="J30" s="10">
        <v>300</v>
      </c>
    </row>
    <row r="31" spans="1:10" s="49" customFormat="1" ht="25.5" customHeight="1" thickBot="1">
      <c r="A31" s="11" t="s">
        <v>99</v>
      </c>
      <c r="B31" s="33" t="s">
        <v>30</v>
      </c>
      <c r="C31" s="33" t="s">
        <v>45</v>
      </c>
      <c r="D31" s="33" t="s">
        <v>51</v>
      </c>
      <c r="E31" s="33" t="s">
        <v>52</v>
      </c>
      <c r="F31" s="48">
        <v>3</v>
      </c>
      <c r="G31" s="48">
        <v>2670</v>
      </c>
      <c r="H31" s="48">
        <f t="shared" ref="H31:H37" si="1">G31/F31</f>
        <v>890</v>
      </c>
      <c r="I31" s="125">
        <f>H31/7</f>
        <v>127.14285714285714</v>
      </c>
      <c r="J31" s="48">
        <v>1500</v>
      </c>
    </row>
    <row r="32" spans="1:10" s="49" customFormat="1" ht="25.5" customHeight="1" thickBot="1">
      <c r="A32" s="50" t="s">
        <v>53</v>
      </c>
      <c r="B32" s="41" t="s">
        <v>30</v>
      </c>
      <c r="C32" s="51" t="s">
        <v>45</v>
      </c>
      <c r="D32" s="51" t="s">
        <v>51</v>
      </c>
      <c r="E32" s="51" t="s">
        <v>16</v>
      </c>
      <c r="F32" s="52">
        <v>12</v>
      </c>
      <c r="G32" s="52">
        <v>2040</v>
      </c>
      <c r="H32" s="52">
        <f t="shared" si="1"/>
        <v>170</v>
      </c>
      <c r="I32" s="118">
        <v>170</v>
      </c>
      <c r="J32" s="52">
        <v>250</v>
      </c>
    </row>
    <row r="33" spans="1:10" s="49" customFormat="1" ht="25.5" customHeight="1" thickBot="1">
      <c r="A33" s="4" t="s">
        <v>100</v>
      </c>
      <c r="B33" s="53" t="s">
        <v>30</v>
      </c>
      <c r="C33" s="53" t="s">
        <v>45</v>
      </c>
      <c r="D33" s="53" t="s">
        <v>36</v>
      </c>
      <c r="E33" s="53" t="s">
        <v>52</v>
      </c>
      <c r="F33" s="54">
        <v>3</v>
      </c>
      <c r="G33" s="54">
        <v>2670</v>
      </c>
      <c r="H33" s="54">
        <f t="shared" si="1"/>
        <v>890</v>
      </c>
      <c r="I33" s="119">
        <f>H33/7</f>
        <v>127.14285714285714</v>
      </c>
      <c r="J33" s="54">
        <v>1500</v>
      </c>
    </row>
    <row r="34" spans="1:10" s="49" customFormat="1" ht="25.5" customHeight="1">
      <c r="A34" s="32" t="s">
        <v>54</v>
      </c>
      <c r="B34" s="37" t="s">
        <v>30</v>
      </c>
      <c r="C34" s="33" t="s">
        <v>45</v>
      </c>
      <c r="D34" s="33" t="s">
        <v>36</v>
      </c>
      <c r="E34" s="33" t="s">
        <v>16</v>
      </c>
      <c r="F34" s="55">
        <v>12</v>
      </c>
      <c r="G34" s="55">
        <v>2040</v>
      </c>
      <c r="H34" s="55">
        <f t="shared" si="1"/>
        <v>170</v>
      </c>
      <c r="I34" s="114">
        <v>170</v>
      </c>
      <c r="J34" s="55">
        <v>220</v>
      </c>
    </row>
    <row r="35" spans="1:10" s="49" customFormat="1" ht="25.5" customHeight="1" thickBot="1">
      <c r="A35" s="50" t="s">
        <v>55</v>
      </c>
      <c r="B35" s="41" t="s">
        <v>30</v>
      </c>
      <c r="C35" s="51" t="s">
        <v>45</v>
      </c>
      <c r="D35" s="51" t="s">
        <v>36</v>
      </c>
      <c r="E35" s="51" t="s">
        <v>56</v>
      </c>
      <c r="F35" s="52">
        <v>1</v>
      </c>
      <c r="G35" s="52">
        <v>2250</v>
      </c>
      <c r="H35" s="52">
        <f t="shared" si="1"/>
        <v>2250</v>
      </c>
      <c r="I35" s="9">
        <f>H35/18</f>
        <v>125</v>
      </c>
      <c r="J35" s="52">
        <v>3600</v>
      </c>
    </row>
    <row r="36" spans="1:10" s="49" customFormat="1" ht="24.75" customHeight="1">
      <c r="A36" s="32" t="s">
        <v>57</v>
      </c>
      <c r="B36" s="34" t="s">
        <v>34</v>
      </c>
      <c r="C36" s="33" t="s">
        <v>58</v>
      </c>
      <c r="D36" s="33" t="s">
        <v>36</v>
      </c>
      <c r="E36" s="33" t="s">
        <v>59</v>
      </c>
      <c r="F36" s="48">
        <v>3</v>
      </c>
      <c r="G36" s="48">
        <v>2070</v>
      </c>
      <c r="H36" s="48">
        <f t="shared" si="1"/>
        <v>690</v>
      </c>
      <c r="I36" s="115">
        <f>H36/6</f>
        <v>115</v>
      </c>
      <c r="J36" s="48">
        <v>1050</v>
      </c>
    </row>
    <row r="37" spans="1:10" s="49" customFormat="1" ht="24.75" customHeight="1" thickBot="1">
      <c r="A37" s="36" t="s">
        <v>57</v>
      </c>
      <c r="B37" s="34" t="s">
        <v>34</v>
      </c>
      <c r="C37" s="33" t="s">
        <v>58</v>
      </c>
      <c r="D37" s="33" t="s">
        <v>36</v>
      </c>
      <c r="E37" s="33" t="s">
        <v>52</v>
      </c>
      <c r="F37" s="55">
        <v>3</v>
      </c>
      <c r="G37" s="55">
        <v>2286</v>
      </c>
      <c r="H37" s="55">
        <f t="shared" si="1"/>
        <v>762</v>
      </c>
      <c r="I37" s="117">
        <f>H37/7</f>
        <v>108.85714285714286</v>
      </c>
      <c r="J37" s="55">
        <v>1150</v>
      </c>
    </row>
    <row r="38" spans="1:10" s="49" customFormat="1" ht="24.75" customHeight="1">
      <c r="A38" s="36" t="s">
        <v>57</v>
      </c>
      <c r="B38" s="34" t="s">
        <v>34</v>
      </c>
      <c r="C38" s="33" t="s">
        <v>58</v>
      </c>
      <c r="D38" s="12" t="s">
        <v>36</v>
      </c>
      <c r="E38" s="33" t="s">
        <v>16</v>
      </c>
      <c r="F38" s="55">
        <v>12</v>
      </c>
      <c r="G38" s="55">
        <v>1800</v>
      </c>
      <c r="H38" s="103">
        <f>G38/12</f>
        <v>150</v>
      </c>
      <c r="I38" s="141">
        <v>150</v>
      </c>
      <c r="J38" s="55">
        <v>200</v>
      </c>
    </row>
    <row r="39" spans="1:10" s="49" customFormat="1" ht="24.75" customHeight="1" thickBot="1">
      <c r="A39" s="46" t="s">
        <v>60</v>
      </c>
      <c r="B39" s="45" t="s">
        <v>34</v>
      </c>
      <c r="C39" s="44" t="s">
        <v>58</v>
      </c>
      <c r="D39" s="44" t="s">
        <v>36</v>
      </c>
      <c r="E39" s="47" t="s">
        <v>61</v>
      </c>
      <c r="F39" s="56">
        <v>1</v>
      </c>
      <c r="G39" s="56">
        <v>2020</v>
      </c>
      <c r="H39" s="56">
        <v>2020</v>
      </c>
      <c r="I39" s="142">
        <f>H39/18</f>
        <v>112.22222222222223</v>
      </c>
      <c r="J39" s="56">
        <v>3000</v>
      </c>
    </row>
    <row r="40" spans="1:10" ht="24.75" customHeight="1">
      <c r="A40" s="57" t="s">
        <v>62</v>
      </c>
      <c r="B40" s="5" t="s">
        <v>34</v>
      </c>
      <c r="C40" s="22" t="s">
        <v>63</v>
      </c>
      <c r="D40" s="22" t="s">
        <v>41</v>
      </c>
      <c r="E40" s="22" t="s">
        <v>64</v>
      </c>
      <c r="F40" s="58">
        <v>3</v>
      </c>
      <c r="G40" s="58">
        <v>2010</v>
      </c>
      <c r="H40" s="105">
        <f>G40/3</f>
        <v>670</v>
      </c>
      <c r="I40" s="129">
        <f>H40/6</f>
        <v>111.66666666666667</v>
      </c>
      <c r="J40" s="58">
        <v>900</v>
      </c>
    </row>
    <row r="41" spans="1:10" ht="24.75" customHeight="1" thickBot="1">
      <c r="A41" s="59" t="s">
        <v>62</v>
      </c>
      <c r="B41" s="60" t="s">
        <v>34</v>
      </c>
      <c r="C41" s="61" t="s">
        <v>63</v>
      </c>
      <c r="D41" s="62" t="s">
        <v>41</v>
      </c>
      <c r="E41" s="12" t="s">
        <v>59</v>
      </c>
      <c r="F41" s="63">
        <v>3</v>
      </c>
      <c r="G41" s="63">
        <v>2010</v>
      </c>
      <c r="H41" s="63">
        <f>G41/3</f>
        <v>670</v>
      </c>
      <c r="I41" s="143">
        <f>H41/6</f>
        <v>111.66666666666667</v>
      </c>
      <c r="J41" s="63">
        <v>900</v>
      </c>
    </row>
    <row r="42" spans="1:10" ht="24.75" customHeight="1">
      <c r="A42" s="59" t="s">
        <v>62</v>
      </c>
      <c r="B42" s="60" t="s">
        <v>34</v>
      </c>
      <c r="C42" s="61" t="s">
        <v>63</v>
      </c>
      <c r="D42" s="61" t="s">
        <v>41</v>
      </c>
      <c r="E42" s="61" t="s">
        <v>52</v>
      </c>
      <c r="F42" s="64">
        <v>3</v>
      </c>
      <c r="G42" s="64">
        <v>2250</v>
      </c>
      <c r="H42" s="64">
        <f>G42/F42</f>
        <v>750</v>
      </c>
      <c r="I42" s="130">
        <f>H42/7</f>
        <v>107.14285714285714</v>
      </c>
      <c r="J42" s="64">
        <v>1000</v>
      </c>
    </row>
    <row r="43" spans="1:10" ht="24.75" customHeight="1" thickBot="1">
      <c r="A43" s="59" t="s">
        <v>62</v>
      </c>
      <c r="B43" s="60" t="s">
        <v>34</v>
      </c>
      <c r="C43" s="61" t="s">
        <v>63</v>
      </c>
      <c r="D43" s="62" t="s">
        <v>41</v>
      </c>
      <c r="E43" s="65" t="s">
        <v>16</v>
      </c>
      <c r="F43" s="66">
        <v>12</v>
      </c>
      <c r="G43" s="66">
        <v>1560</v>
      </c>
      <c r="H43" s="106">
        <f>G43/12</f>
        <v>130</v>
      </c>
      <c r="I43" s="41">
        <v>130</v>
      </c>
      <c r="J43" s="66">
        <v>180</v>
      </c>
    </row>
    <row r="44" spans="1:10" ht="24.75" customHeight="1" thickBot="1">
      <c r="A44" s="7" t="s">
        <v>62</v>
      </c>
      <c r="B44" s="8" t="s">
        <v>34</v>
      </c>
      <c r="C44" s="26" t="s">
        <v>63</v>
      </c>
      <c r="D44" s="26" t="s">
        <v>41</v>
      </c>
      <c r="E44" s="26" t="s">
        <v>61</v>
      </c>
      <c r="F44" s="67">
        <v>1</v>
      </c>
      <c r="G44" s="67">
        <v>1900</v>
      </c>
      <c r="H44" s="67">
        <v>1900</v>
      </c>
      <c r="I44" s="130">
        <f>H44/18</f>
        <v>105.55555555555556</v>
      </c>
      <c r="J44" s="67">
        <v>2600</v>
      </c>
    </row>
    <row r="45" spans="1:10" ht="24.75" customHeight="1" thickBot="1">
      <c r="A45" s="68" t="s">
        <v>65</v>
      </c>
      <c r="B45" s="13" t="s">
        <v>34</v>
      </c>
      <c r="C45" s="69" t="s">
        <v>66</v>
      </c>
      <c r="D45" s="69">
        <v>40</v>
      </c>
      <c r="E45" s="69" t="s">
        <v>59</v>
      </c>
      <c r="F45" s="63">
        <v>3</v>
      </c>
      <c r="G45" s="63">
        <v>1800</v>
      </c>
      <c r="H45" s="63">
        <f>G45/F45</f>
        <v>600</v>
      </c>
      <c r="I45" s="41">
        <f>H45/6</f>
        <v>100</v>
      </c>
      <c r="J45" s="63">
        <v>800</v>
      </c>
    </row>
    <row r="46" spans="1:10" ht="24.75" customHeight="1" thickBot="1">
      <c r="A46" s="59" t="s">
        <v>65</v>
      </c>
      <c r="B46" s="61" t="s">
        <v>34</v>
      </c>
      <c r="C46" s="61" t="s">
        <v>66</v>
      </c>
      <c r="D46" s="61">
        <v>40</v>
      </c>
      <c r="E46" s="62" t="s">
        <v>67</v>
      </c>
      <c r="F46" s="64">
        <v>4</v>
      </c>
      <c r="G46" s="64">
        <v>2000</v>
      </c>
      <c r="H46" s="64">
        <f>G46/F46</f>
        <v>500</v>
      </c>
      <c r="I46" s="144">
        <f>H46/5</f>
        <v>100</v>
      </c>
      <c r="J46" s="64">
        <v>750</v>
      </c>
    </row>
    <row r="47" spans="1:10" ht="24.75" customHeight="1">
      <c r="A47" s="70" t="s">
        <v>65</v>
      </c>
      <c r="B47" s="71" t="s">
        <v>34</v>
      </c>
      <c r="C47" s="72" t="s">
        <v>66</v>
      </c>
      <c r="D47" s="72">
        <v>40</v>
      </c>
      <c r="E47" s="73" t="s">
        <v>16</v>
      </c>
      <c r="F47" s="74">
        <v>12</v>
      </c>
      <c r="G47" s="74">
        <v>1380</v>
      </c>
      <c r="H47" s="74">
        <f>G47/F47</f>
        <v>115</v>
      </c>
      <c r="I47" s="22">
        <v>115</v>
      </c>
      <c r="J47" s="74">
        <v>150</v>
      </c>
    </row>
    <row r="48" spans="1:10" ht="24.75" customHeight="1" thickBot="1">
      <c r="A48" s="7" t="s">
        <v>65</v>
      </c>
      <c r="B48" s="8" t="s">
        <v>34</v>
      </c>
      <c r="C48" s="26" t="s">
        <v>66</v>
      </c>
      <c r="D48" s="26">
        <v>40</v>
      </c>
      <c r="E48" s="26" t="s">
        <v>61</v>
      </c>
      <c r="F48" s="67">
        <v>1</v>
      </c>
      <c r="G48" s="67">
        <v>1700</v>
      </c>
      <c r="H48" s="67">
        <v>1700</v>
      </c>
      <c r="I48" s="145">
        <f>H48/18</f>
        <v>94.444444444444443</v>
      </c>
      <c r="J48" s="67">
        <v>2500</v>
      </c>
    </row>
    <row r="49" spans="1:10" ht="38.25" customHeight="1" thickBot="1">
      <c r="A49" s="175" t="s">
        <v>68</v>
      </c>
      <c r="B49" s="176"/>
      <c r="C49" s="176"/>
      <c r="D49" s="176"/>
      <c r="E49" s="176"/>
      <c r="F49" s="177"/>
      <c r="I49" s="63"/>
    </row>
    <row r="50" spans="1:10" ht="23.25" customHeight="1" thickBot="1">
      <c r="A50" s="75" t="s">
        <v>69</v>
      </c>
      <c r="B50" s="21" t="s">
        <v>11</v>
      </c>
      <c r="C50" s="21" t="s">
        <v>70</v>
      </c>
      <c r="D50" s="76"/>
      <c r="E50" s="21" t="s">
        <v>16</v>
      </c>
      <c r="F50" s="58">
        <v>12</v>
      </c>
      <c r="G50" s="58">
        <v>2400</v>
      </c>
      <c r="H50" s="58">
        <f>G50/F50</f>
        <v>200</v>
      </c>
      <c r="I50" s="80">
        <v>200</v>
      </c>
      <c r="J50" s="58">
        <v>250</v>
      </c>
    </row>
    <row r="51" spans="1:10" ht="23.25" customHeight="1" thickBot="1">
      <c r="A51" s="77" t="s">
        <v>71</v>
      </c>
      <c r="B51" s="78" t="s">
        <v>11</v>
      </c>
      <c r="C51" s="78" t="s">
        <v>70</v>
      </c>
      <c r="D51" s="79"/>
      <c r="E51" s="78" t="s">
        <v>19</v>
      </c>
      <c r="F51" s="80">
        <v>4</v>
      </c>
      <c r="G51" s="80">
        <v>2800</v>
      </c>
      <c r="H51" s="80">
        <f>G51/F51</f>
        <v>700</v>
      </c>
      <c r="I51" s="63">
        <f>H51/4</f>
        <v>175</v>
      </c>
      <c r="J51" s="80">
        <v>1200</v>
      </c>
    </row>
    <row r="52" spans="1:10" ht="23.25" customHeight="1" thickBot="1">
      <c r="A52" s="81" t="s">
        <v>72</v>
      </c>
      <c r="B52" s="12" t="s">
        <v>11</v>
      </c>
      <c r="C52" s="12" t="s">
        <v>73</v>
      </c>
      <c r="D52" s="82"/>
      <c r="E52" s="12" t="s">
        <v>16</v>
      </c>
      <c r="F52" s="63">
        <v>12</v>
      </c>
      <c r="G52" s="63">
        <v>2700</v>
      </c>
      <c r="H52" s="63">
        <f>G52/F52</f>
        <v>225</v>
      </c>
      <c r="I52" s="80">
        <v>225</v>
      </c>
      <c r="J52" s="63">
        <v>280</v>
      </c>
    </row>
    <row r="53" spans="1:10" ht="23.25" customHeight="1" thickBot="1">
      <c r="A53" s="83" t="s">
        <v>74</v>
      </c>
      <c r="B53" s="62" t="s">
        <v>11</v>
      </c>
      <c r="C53" s="62" t="s">
        <v>73</v>
      </c>
      <c r="D53" s="84"/>
      <c r="E53" s="62" t="s">
        <v>16</v>
      </c>
      <c r="F53" s="64">
        <v>12</v>
      </c>
      <c r="G53" s="64">
        <v>3600</v>
      </c>
      <c r="H53" s="64">
        <f>G53/F53</f>
        <v>300</v>
      </c>
      <c r="I53" s="144">
        <v>300</v>
      </c>
      <c r="J53" s="64">
        <v>350</v>
      </c>
    </row>
    <row r="54" spans="1:10" ht="23.25" customHeight="1" thickBot="1">
      <c r="A54" s="77" t="s">
        <v>75</v>
      </c>
      <c r="B54" s="78" t="s">
        <v>11</v>
      </c>
      <c r="C54" s="78" t="s">
        <v>73</v>
      </c>
      <c r="D54" s="79"/>
      <c r="E54" s="78" t="s">
        <v>19</v>
      </c>
      <c r="F54" s="80">
        <v>4</v>
      </c>
      <c r="G54" s="80">
        <v>4200</v>
      </c>
      <c r="H54" s="80">
        <f>G54/F54</f>
        <v>1050</v>
      </c>
      <c r="I54" s="104">
        <f>H54/4</f>
        <v>262.5</v>
      </c>
      <c r="J54" s="80">
        <v>1600</v>
      </c>
    </row>
    <row r="55" spans="1:10" ht="37.5" customHeight="1" thickBot="1">
      <c r="A55" s="157" t="s">
        <v>76</v>
      </c>
      <c r="B55" s="158"/>
      <c r="C55" s="158"/>
      <c r="D55" s="158"/>
      <c r="E55" s="158"/>
      <c r="F55" s="159"/>
      <c r="I55" s="146"/>
    </row>
    <row r="56" spans="1:10" s="85" customFormat="1" ht="29.25" customHeight="1">
      <c r="A56" s="75" t="s">
        <v>77</v>
      </c>
      <c r="B56" s="22"/>
      <c r="C56" s="21" t="s">
        <v>78</v>
      </c>
      <c r="D56" s="22">
        <v>90</v>
      </c>
      <c r="E56" s="21" t="s">
        <v>67</v>
      </c>
      <c r="F56" s="22">
        <v>4</v>
      </c>
      <c r="G56" s="22">
        <v>2100</v>
      </c>
      <c r="H56" s="22">
        <f t="shared" ref="H56:H67" si="2">G56/F56</f>
        <v>525</v>
      </c>
      <c r="I56" s="148">
        <f>H56/4</f>
        <v>131.25</v>
      </c>
      <c r="J56" s="58"/>
    </row>
    <row r="57" spans="1:10" s="85" customFormat="1" ht="29.25" customHeight="1" thickBot="1">
      <c r="A57" s="149" t="s">
        <v>79</v>
      </c>
      <c r="B57" s="126"/>
      <c r="C57" s="65" t="s">
        <v>78</v>
      </c>
      <c r="D57" s="126">
        <v>90</v>
      </c>
      <c r="E57" s="65" t="s">
        <v>56</v>
      </c>
      <c r="F57" s="126">
        <v>1</v>
      </c>
      <c r="G57" s="126">
        <v>1850</v>
      </c>
      <c r="H57" s="126">
        <f t="shared" si="2"/>
        <v>1850</v>
      </c>
      <c r="I57" s="150">
        <f>1850/18</f>
        <v>102.77777777777777</v>
      </c>
      <c r="J57" s="66"/>
    </row>
    <row r="58" spans="1:10" s="108" customFormat="1" ht="29.25" customHeight="1">
      <c r="A58" s="107" t="s">
        <v>80</v>
      </c>
      <c r="B58" s="53"/>
      <c r="C58" s="53" t="s">
        <v>78</v>
      </c>
      <c r="D58" s="53">
        <v>140</v>
      </c>
      <c r="E58" s="53" t="s">
        <v>67</v>
      </c>
      <c r="F58" s="53">
        <v>4</v>
      </c>
      <c r="G58" s="53">
        <v>2100</v>
      </c>
      <c r="H58" s="53">
        <f t="shared" si="2"/>
        <v>525</v>
      </c>
      <c r="I58" s="148">
        <f>H58/4</f>
        <v>131.25</v>
      </c>
      <c r="J58" s="54"/>
    </row>
    <row r="59" spans="1:10" s="85" customFormat="1" ht="29.25" customHeight="1" thickBot="1">
      <c r="A59" s="149" t="s">
        <v>81</v>
      </c>
      <c r="B59" s="126"/>
      <c r="C59" s="65" t="s">
        <v>78</v>
      </c>
      <c r="D59" s="126">
        <v>140</v>
      </c>
      <c r="E59" s="65" t="s">
        <v>56</v>
      </c>
      <c r="F59" s="126">
        <v>1</v>
      </c>
      <c r="G59" s="126">
        <v>1850</v>
      </c>
      <c r="H59" s="126">
        <f t="shared" si="2"/>
        <v>1850</v>
      </c>
      <c r="I59" s="151">
        <f>H59/18</f>
        <v>102.77777777777777</v>
      </c>
      <c r="J59" s="66"/>
    </row>
    <row r="60" spans="1:10" s="85" customFormat="1" ht="29.25" customHeight="1">
      <c r="A60" s="87" t="s">
        <v>82</v>
      </c>
      <c r="B60" s="88"/>
      <c r="C60" s="43" t="s">
        <v>78</v>
      </c>
      <c r="D60" s="43" t="s">
        <v>83</v>
      </c>
      <c r="E60" s="43" t="s">
        <v>16</v>
      </c>
      <c r="F60" s="88">
        <v>12</v>
      </c>
      <c r="G60" s="88">
        <v>3300</v>
      </c>
      <c r="H60" s="88">
        <f t="shared" si="2"/>
        <v>275</v>
      </c>
      <c r="I60" s="148">
        <v>275</v>
      </c>
      <c r="J60" s="89"/>
    </row>
    <row r="61" spans="1:10" s="85" customFormat="1" ht="29.25" customHeight="1" thickBot="1">
      <c r="A61" s="153" t="s">
        <v>84</v>
      </c>
      <c r="B61" s="123"/>
      <c r="C61" s="122" t="s">
        <v>78</v>
      </c>
      <c r="D61" s="122" t="s">
        <v>83</v>
      </c>
      <c r="E61" s="122" t="s">
        <v>19</v>
      </c>
      <c r="F61" s="123">
        <v>4</v>
      </c>
      <c r="G61" s="123">
        <v>3800</v>
      </c>
      <c r="H61" s="123">
        <f t="shared" si="2"/>
        <v>950</v>
      </c>
      <c r="I61" s="154">
        <f>H61/4</f>
        <v>237.5</v>
      </c>
      <c r="J61" s="155"/>
    </row>
    <row r="62" spans="1:10" s="85" customFormat="1" ht="29.25" customHeight="1">
      <c r="A62" s="87" t="s">
        <v>85</v>
      </c>
      <c r="B62" s="88"/>
      <c r="C62" s="43" t="s">
        <v>78</v>
      </c>
      <c r="D62" s="43" t="s">
        <v>86</v>
      </c>
      <c r="E62" s="43" t="s">
        <v>16</v>
      </c>
      <c r="F62" s="88">
        <v>12</v>
      </c>
      <c r="G62" s="88">
        <v>1920</v>
      </c>
      <c r="H62" s="88">
        <f t="shared" si="2"/>
        <v>160</v>
      </c>
      <c r="I62" s="148">
        <v>160</v>
      </c>
      <c r="J62" s="89"/>
    </row>
    <row r="63" spans="1:10" s="85" customFormat="1" ht="29.25" customHeight="1">
      <c r="A63" s="92" t="s">
        <v>87</v>
      </c>
      <c r="B63" s="93"/>
      <c r="C63" s="94" t="s">
        <v>78</v>
      </c>
      <c r="D63" s="93" t="s">
        <v>86</v>
      </c>
      <c r="E63" s="94" t="s">
        <v>19</v>
      </c>
      <c r="F63" s="93">
        <v>4</v>
      </c>
      <c r="G63" s="93">
        <v>1960</v>
      </c>
      <c r="H63" s="93">
        <f t="shared" si="2"/>
        <v>490</v>
      </c>
      <c r="I63" s="147">
        <f>H63/F63</f>
        <v>122.5</v>
      </c>
      <c r="J63" s="95"/>
    </row>
    <row r="64" spans="1:10" s="85" customFormat="1" ht="29.25" customHeight="1" thickBot="1">
      <c r="A64" s="153" t="s">
        <v>88</v>
      </c>
      <c r="B64" s="123"/>
      <c r="C64" s="122" t="s">
        <v>78</v>
      </c>
      <c r="D64" s="123" t="s">
        <v>86</v>
      </c>
      <c r="E64" s="122" t="s">
        <v>56</v>
      </c>
      <c r="F64" s="123">
        <v>1</v>
      </c>
      <c r="G64" s="123">
        <v>1890</v>
      </c>
      <c r="H64" s="123">
        <f t="shared" si="2"/>
        <v>1890</v>
      </c>
      <c r="I64" s="154">
        <f>1890/18</f>
        <v>105</v>
      </c>
      <c r="J64" s="155"/>
    </row>
    <row r="65" spans="1:10" s="85" customFormat="1" ht="29.25" customHeight="1">
      <c r="A65" s="87" t="s">
        <v>89</v>
      </c>
      <c r="B65" s="88"/>
      <c r="C65" s="43" t="s">
        <v>78</v>
      </c>
      <c r="D65" s="43" t="s">
        <v>90</v>
      </c>
      <c r="E65" s="43" t="s">
        <v>16</v>
      </c>
      <c r="F65" s="88">
        <v>12</v>
      </c>
      <c r="G65" s="88">
        <v>1920</v>
      </c>
      <c r="H65" s="88">
        <f t="shared" si="2"/>
        <v>160</v>
      </c>
      <c r="I65" s="148">
        <v>160</v>
      </c>
      <c r="J65" s="89"/>
    </row>
    <row r="66" spans="1:10" s="85" customFormat="1" ht="29.25" customHeight="1">
      <c r="A66" s="92" t="s">
        <v>91</v>
      </c>
      <c r="B66" s="93"/>
      <c r="C66" s="94" t="s">
        <v>78</v>
      </c>
      <c r="D66" s="93" t="s">
        <v>90</v>
      </c>
      <c r="E66" s="94" t="s">
        <v>19</v>
      </c>
      <c r="F66" s="93">
        <v>4</v>
      </c>
      <c r="G66" s="93">
        <v>1960</v>
      </c>
      <c r="H66" s="93">
        <f t="shared" si="2"/>
        <v>490</v>
      </c>
      <c r="I66" s="147">
        <v>122.5</v>
      </c>
      <c r="J66" s="95"/>
    </row>
    <row r="67" spans="1:10" s="85" customFormat="1" ht="29.25" customHeight="1" thickBot="1">
      <c r="A67" s="90" t="s">
        <v>92</v>
      </c>
      <c r="B67" s="31"/>
      <c r="C67" s="30" t="s">
        <v>78</v>
      </c>
      <c r="D67" s="31" t="s">
        <v>90</v>
      </c>
      <c r="E67" s="30" t="s">
        <v>56</v>
      </c>
      <c r="F67" s="31">
        <v>1</v>
      </c>
      <c r="G67" s="31">
        <v>1890</v>
      </c>
      <c r="H67" s="31">
        <f t="shared" si="2"/>
        <v>1890</v>
      </c>
      <c r="I67" s="152">
        <v>105</v>
      </c>
      <c r="J67" s="91"/>
    </row>
    <row r="68" spans="1:10">
      <c r="B68" s="3"/>
    </row>
  </sheetData>
  <mergeCells count="14">
    <mergeCell ref="G2:G4"/>
    <mergeCell ref="H2:H4"/>
    <mergeCell ref="J2:J4"/>
    <mergeCell ref="A26:F26"/>
    <mergeCell ref="A49:F49"/>
    <mergeCell ref="I2:I4"/>
    <mergeCell ref="A55:F55"/>
    <mergeCell ref="B1:F1"/>
    <mergeCell ref="A2:A4"/>
    <mergeCell ref="B2:B4"/>
    <mergeCell ref="F2:F4"/>
    <mergeCell ref="C3:C4"/>
    <mergeCell ref="D3:D4"/>
    <mergeCell ref="E3:E4"/>
  </mergeCells>
  <printOptions horizontalCentered="1"/>
  <pageMargins left="0" right="0" top="0.5" bottom="0.75" header="0.3" footer="0.3"/>
  <pageSetup paperSize="9" scale="73" fitToHeight="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56"/>
  <sheetViews>
    <sheetView tabSelected="1" zoomScale="80" zoomScaleNormal="80" workbookViewId="0">
      <pane ySplit="4" topLeftCell="A5" activePane="bottomLeft" state="frozen"/>
      <selection pane="bottomLeft" activeCell="H46" sqref="H46"/>
    </sheetView>
  </sheetViews>
  <sheetFormatPr defaultColWidth="9" defaultRowHeight="15"/>
  <cols>
    <col min="1" max="1" width="34.42578125" style="2" customWidth="1"/>
    <col min="2" max="2" width="9.140625" style="2" customWidth="1"/>
    <col min="3" max="3" width="9.7109375" style="2" customWidth="1"/>
    <col min="4" max="4" width="8.85546875" style="2" customWidth="1"/>
    <col min="5" max="5" width="12" style="2" bestFit="1" customWidth="1"/>
    <col min="6" max="6" width="12.140625" style="2" customWidth="1"/>
    <col min="7" max="7" width="12.5703125" style="2" customWidth="1"/>
    <col min="8" max="9" width="14.42578125" style="2" customWidth="1"/>
    <col min="10" max="10" width="15.5703125" style="2" customWidth="1"/>
    <col min="11" max="16384" width="9" style="2"/>
  </cols>
  <sheetData>
    <row r="1" spans="1:11" ht="113.25" customHeight="1" thickBot="1">
      <c r="A1" s="156" t="s">
        <v>166</v>
      </c>
      <c r="B1" s="160" t="s">
        <v>105</v>
      </c>
      <c r="C1" s="160"/>
      <c r="D1" s="160"/>
      <c r="E1" s="160"/>
      <c r="F1" s="160"/>
    </row>
    <row r="2" spans="1:11" s="102" customFormat="1" ht="25.5" customHeight="1">
      <c r="A2" s="161" t="s">
        <v>1</v>
      </c>
      <c r="B2" s="164" t="s">
        <v>2</v>
      </c>
      <c r="C2" s="100" t="s">
        <v>3</v>
      </c>
      <c r="D2" s="100" t="s">
        <v>4</v>
      </c>
      <c r="E2" s="101" t="s">
        <v>5</v>
      </c>
      <c r="F2" s="178" t="s">
        <v>6</v>
      </c>
      <c r="G2" s="181" t="s">
        <v>101</v>
      </c>
      <c r="H2" s="167" t="s">
        <v>102</v>
      </c>
      <c r="I2" s="167" t="s">
        <v>130</v>
      </c>
      <c r="J2" s="167" t="s">
        <v>103</v>
      </c>
    </row>
    <row r="3" spans="1:11" s="102" customFormat="1" ht="25.5" customHeight="1">
      <c r="A3" s="162"/>
      <c r="B3" s="165"/>
      <c r="C3" s="170" t="s">
        <v>7</v>
      </c>
      <c r="D3" s="170" t="s">
        <v>8</v>
      </c>
      <c r="E3" s="170" t="s">
        <v>9</v>
      </c>
      <c r="F3" s="179"/>
      <c r="G3" s="182"/>
      <c r="H3" s="168"/>
      <c r="I3" s="168"/>
      <c r="J3" s="168"/>
    </row>
    <row r="4" spans="1:11" s="102" customFormat="1" ht="25.5" customHeight="1" thickBot="1">
      <c r="A4" s="163"/>
      <c r="B4" s="166"/>
      <c r="C4" s="171"/>
      <c r="D4" s="171"/>
      <c r="E4" s="171"/>
      <c r="F4" s="180"/>
      <c r="G4" s="183"/>
      <c r="H4" s="169"/>
      <c r="I4" s="169"/>
      <c r="J4" s="169"/>
    </row>
    <row r="5" spans="1:11" ht="33.75" customHeight="1" thickBot="1">
      <c r="A5" s="109" t="s">
        <v>10</v>
      </c>
      <c r="B5" s="110" t="s">
        <v>105</v>
      </c>
      <c r="C5" s="110"/>
      <c r="D5" s="110"/>
      <c r="E5" s="110"/>
      <c r="F5" s="110"/>
      <c r="G5" s="120"/>
      <c r="H5" s="111"/>
      <c r="I5" s="111"/>
      <c r="J5" s="111"/>
    </row>
    <row r="6" spans="1:11" s="6" customFormat="1" ht="25.5" customHeight="1">
      <c r="A6" s="4" t="s">
        <v>107</v>
      </c>
      <c r="B6" s="21" t="s">
        <v>11</v>
      </c>
      <c r="C6" s="21" t="s">
        <v>110</v>
      </c>
      <c r="D6" s="21" t="s">
        <v>106</v>
      </c>
      <c r="E6" s="43" t="s">
        <v>19</v>
      </c>
      <c r="F6" s="23">
        <v>4</v>
      </c>
      <c r="G6" s="23">
        <v>6600</v>
      </c>
      <c r="H6" s="118">
        <f>G6/4</f>
        <v>1650</v>
      </c>
      <c r="I6" s="118">
        <f>H6/F6</f>
        <v>412.5</v>
      </c>
      <c r="J6" s="99">
        <v>3000</v>
      </c>
    </row>
    <row r="7" spans="1:11" s="6" customFormat="1" ht="25.5" customHeight="1">
      <c r="A7" s="184" t="s">
        <v>108</v>
      </c>
      <c r="B7" s="62" t="s">
        <v>11</v>
      </c>
      <c r="C7" s="62" t="s">
        <v>110</v>
      </c>
      <c r="D7" s="62" t="s">
        <v>106</v>
      </c>
      <c r="E7" s="94" t="s">
        <v>109</v>
      </c>
      <c r="F7" s="38">
        <v>4</v>
      </c>
      <c r="G7" s="38">
        <v>7600</v>
      </c>
      <c r="H7" s="112">
        <f>G7/F7</f>
        <v>1900</v>
      </c>
      <c r="I7" s="112">
        <f>H7/5</f>
        <v>380</v>
      </c>
      <c r="J7" s="116">
        <v>3000</v>
      </c>
    </row>
    <row r="8" spans="1:11" s="6" customFormat="1" ht="25.5" customHeight="1" thickBot="1">
      <c r="A8" s="185" t="s">
        <v>111</v>
      </c>
      <c r="B8" s="65" t="s">
        <v>11</v>
      </c>
      <c r="C8" s="65" t="s">
        <v>110</v>
      </c>
      <c r="D8" s="65" t="s">
        <v>106</v>
      </c>
      <c r="E8" s="122" t="s">
        <v>16</v>
      </c>
      <c r="F8" s="19">
        <v>12</v>
      </c>
      <c r="G8" s="19">
        <v>8880</v>
      </c>
      <c r="H8" s="125">
        <f>G8/F8</f>
        <v>740</v>
      </c>
      <c r="I8" s="125">
        <v>740</v>
      </c>
      <c r="J8" s="98">
        <v>950</v>
      </c>
    </row>
    <row r="9" spans="1:11" s="6" customFormat="1" ht="25.5" customHeight="1">
      <c r="A9" s="4" t="s">
        <v>113</v>
      </c>
      <c r="B9" s="21" t="s">
        <v>11</v>
      </c>
      <c r="C9" s="22" t="s">
        <v>17</v>
      </c>
      <c r="D9" s="21" t="s">
        <v>112</v>
      </c>
      <c r="E9" s="43" t="s">
        <v>19</v>
      </c>
      <c r="F9" s="23">
        <v>4</v>
      </c>
      <c r="G9" s="23">
        <v>6000</v>
      </c>
      <c r="H9" s="118">
        <f>G9/F9</f>
        <v>1500</v>
      </c>
      <c r="I9" s="118">
        <f>H9/4</f>
        <v>375</v>
      </c>
      <c r="J9" s="99">
        <v>3000</v>
      </c>
    </row>
    <row r="10" spans="1:11" s="6" customFormat="1" ht="25.5" customHeight="1">
      <c r="A10" s="184" t="s">
        <v>114</v>
      </c>
      <c r="B10" s="62" t="s">
        <v>11</v>
      </c>
      <c r="C10" s="62" t="s">
        <v>17</v>
      </c>
      <c r="D10" s="62" t="s">
        <v>112</v>
      </c>
      <c r="E10" s="94" t="s">
        <v>109</v>
      </c>
      <c r="F10" s="38">
        <v>4</v>
      </c>
      <c r="G10" s="38">
        <v>7000</v>
      </c>
      <c r="H10" s="112">
        <f>G10/4</f>
        <v>1750</v>
      </c>
      <c r="I10" s="112">
        <f>H10/5</f>
        <v>350</v>
      </c>
      <c r="J10" s="116">
        <v>3000</v>
      </c>
    </row>
    <row r="11" spans="1:11" s="6" customFormat="1" ht="25.5" customHeight="1" thickBot="1">
      <c r="A11" s="185" t="s">
        <v>115</v>
      </c>
      <c r="B11" s="65" t="s">
        <v>11</v>
      </c>
      <c r="C11" s="65" t="s">
        <v>17</v>
      </c>
      <c r="D11" s="65" t="s">
        <v>112</v>
      </c>
      <c r="E11" s="19" t="s">
        <v>16</v>
      </c>
      <c r="F11" s="19">
        <v>12</v>
      </c>
      <c r="G11" s="19">
        <v>7200</v>
      </c>
      <c r="H11" s="125">
        <f>G11/12</f>
        <v>600</v>
      </c>
      <c r="I11" s="125">
        <v>600</v>
      </c>
      <c r="J11" s="98">
        <v>900</v>
      </c>
      <c r="K11" s="16"/>
    </row>
    <row r="12" spans="1:11" s="6" customFormat="1" ht="25.5" customHeight="1">
      <c r="A12" s="4" t="s">
        <v>116</v>
      </c>
      <c r="B12" s="21" t="s">
        <v>11</v>
      </c>
      <c r="C12" s="21" t="s">
        <v>117</v>
      </c>
      <c r="D12" s="22" t="s">
        <v>23</v>
      </c>
      <c r="E12" s="43" t="s">
        <v>19</v>
      </c>
      <c r="F12" s="23">
        <v>4</v>
      </c>
      <c r="G12" s="23">
        <v>5400</v>
      </c>
      <c r="H12" s="118">
        <f>G12/4</f>
        <v>1350</v>
      </c>
      <c r="I12" s="118">
        <f>H12/4</f>
        <v>337.5</v>
      </c>
      <c r="J12" s="99">
        <v>2500</v>
      </c>
    </row>
    <row r="13" spans="1:11" s="6" customFormat="1" ht="25.5" customHeight="1">
      <c r="A13" s="184" t="s">
        <v>118</v>
      </c>
      <c r="B13" s="62" t="s">
        <v>11</v>
      </c>
      <c r="C13" s="62" t="s">
        <v>117</v>
      </c>
      <c r="D13" s="61" t="s">
        <v>23</v>
      </c>
      <c r="E13" s="94" t="s">
        <v>109</v>
      </c>
      <c r="F13" s="38">
        <v>4</v>
      </c>
      <c r="G13" s="38">
        <v>6400</v>
      </c>
      <c r="H13" s="112">
        <f>G13/F13</f>
        <v>1600</v>
      </c>
      <c r="I13" s="112">
        <f>H13/5</f>
        <v>320</v>
      </c>
      <c r="J13" s="116">
        <v>2500</v>
      </c>
    </row>
    <row r="14" spans="1:11" s="6" customFormat="1" ht="25.5" customHeight="1" thickBot="1">
      <c r="A14" s="185" t="s">
        <v>119</v>
      </c>
      <c r="B14" s="65" t="s">
        <v>11</v>
      </c>
      <c r="C14" s="65" t="s">
        <v>117</v>
      </c>
      <c r="D14" s="126" t="s">
        <v>21</v>
      </c>
      <c r="E14" s="122" t="s">
        <v>16</v>
      </c>
      <c r="F14" s="19">
        <v>12</v>
      </c>
      <c r="G14" s="19">
        <v>6720</v>
      </c>
      <c r="H14" s="19">
        <f>G14/F14</f>
        <v>560</v>
      </c>
      <c r="I14" s="19">
        <v>560</v>
      </c>
      <c r="J14" s="98">
        <v>700</v>
      </c>
    </row>
    <row r="15" spans="1:11" s="6" customFormat="1" ht="25.5" customHeight="1">
      <c r="A15" s="4" t="s">
        <v>120</v>
      </c>
      <c r="B15" s="21" t="s">
        <v>11</v>
      </c>
      <c r="C15" s="22" t="s">
        <v>17</v>
      </c>
      <c r="D15" s="22" t="s">
        <v>21</v>
      </c>
      <c r="E15" s="43" t="s">
        <v>19</v>
      </c>
      <c r="F15" s="23">
        <v>4</v>
      </c>
      <c r="G15" s="23">
        <v>4800</v>
      </c>
      <c r="H15" s="23">
        <f>G15/F15</f>
        <v>1200</v>
      </c>
      <c r="I15" s="23">
        <f>H15/4</f>
        <v>300</v>
      </c>
      <c r="J15" s="24">
        <v>2600</v>
      </c>
    </row>
    <row r="16" spans="1:11" s="6" customFormat="1" ht="25.5" customHeight="1">
      <c r="A16" s="184" t="s">
        <v>121</v>
      </c>
      <c r="B16" s="94" t="s">
        <v>11</v>
      </c>
      <c r="C16" s="93" t="s">
        <v>17</v>
      </c>
      <c r="D16" s="93" t="s">
        <v>21</v>
      </c>
      <c r="E16" s="38" t="s">
        <v>26</v>
      </c>
      <c r="F16" s="38">
        <v>4</v>
      </c>
      <c r="G16" s="38">
        <v>5200</v>
      </c>
      <c r="H16" s="38">
        <f>G16/4</f>
        <v>1300</v>
      </c>
      <c r="I16" s="38">
        <f>H16/5</f>
        <v>260</v>
      </c>
      <c r="J16" s="39">
        <v>2600</v>
      </c>
    </row>
    <row r="17" spans="1:10" s="6" customFormat="1" ht="25.5" customHeight="1" thickBot="1">
      <c r="A17" s="185" t="s">
        <v>122</v>
      </c>
      <c r="B17" s="122" t="s">
        <v>11</v>
      </c>
      <c r="C17" s="123" t="s">
        <v>17</v>
      </c>
      <c r="D17" s="123" t="s">
        <v>21</v>
      </c>
      <c r="E17" s="19" t="s">
        <v>16</v>
      </c>
      <c r="F17" s="19">
        <v>12</v>
      </c>
      <c r="G17" s="19">
        <v>4920</v>
      </c>
      <c r="H17" s="125">
        <f>G17/12</f>
        <v>410</v>
      </c>
      <c r="I17" s="125">
        <v>410</v>
      </c>
      <c r="J17" s="20">
        <v>715</v>
      </c>
    </row>
    <row r="18" spans="1:10" s="35" customFormat="1" ht="25.5" customHeight="1">
      <c r="A18" s="4" t="s">
        <v>123</v>
      </c>
      <c r="B18" s="21" t="s">
        <v>11</v>
      </c>
      <c r="C18" s="53" t="s">
        <v>17</v>
      </c>
      <c r="D18" s="21" t="s">
        <v>125</v>
      </c>
      <c r="E18" s="23">
        <v>4</v>
      </c>
      <c r="F18" s="23">
        <v>4</v>
      </c>
      <c r="G18" s="23">
        <v>4280</v>
      </c>
      <c r="H18" s="23">
        <f>G18/4</f>
        <v>1070</v>
      </c>
      <c r="I18" s="23">
        <f>H18/4</f>
        <v>267.5</v>
      </c>
      <c r="J18" s="24">
        <v>2250</v>
      </c>
    </row>
    <row r="19" spans="1:10" s="35" customFormat="1" ht="25.5" customHeight="1" thickBot="1">
      <c r="A19" s="185" t="s">
        <v>124</v>
      </c>
      <c r="B19" s="65" t="s">
        <v>11</v>
      </c>
      <c r="C19" s="47" t="s">
        <v>17</v>
      </c>
      <c r="D19" s="65" t="s">
        <v>125</v>
      </c>
      <c r="E19" s="19" t="s">
        <v>16</v>
      </c>
      <c r="F19" s="19">
        <v>12</v>
      </c>
      <c r="G19" s="19">
        <v>4920</v>
      </c>
      <c r="H19" s="19">
        <f>G19/12</f>
        <v>410</v>
      </c>
      <c r="I19" s="19">
        <v>410</v>
      </c>
      <c r="J19" s="20">
        <v>900</v>
      </c>
    </row>
    <row r="20" spans="1:10" s="35" customFormat="1" ht="25.5" customHeight="1">
      <c r="A20" s="42" t="s">
        <v>127</v>
      </c>
      <c r="B20" s="53" t="s">
        <v>30</v>
      </c>
      <c r="C20" s="43" t="s">
        <v>17</v>
      </c>
      <c r="D20" s="43" t="s">
        <v>51</v>
      </c>
      <c r="E20" s="43">
        <v>4</v>
      </c>
      <c r="F20" s="23">
        <v>4</v>
      </c>
      <c r="G20" s="23">
        <v>2880</v>
      </c>
      <c r="H20" s="23">
        <f>G20/4</f>
        <v>720</v>
      </c>
      <c r="I20" s="23">
        <f>H20/4</f>
        <v>180</v>
      </c>
      <c r="J20" s="24">
        <v>1200</v>
      </c>
    </row>
    <row r="21" spans="1:10" s="35" customFormat="1" ht="25.5" customHeight="1">
      <c r="A21" s="186" t="s">
        <v>129</v>
      </c>
      <c r="B21" s="37" t="s">
        <v>30</v>
      </c>
      <c r="C21" s="94" t="s">
        <v>17</v>
      </c>
      <c r="D21" s="94" t="s">
        <v>51</v>
      </c>
      <c r="E21" s="94" t="s">
        <v>109</v>
      </c>
      <c r="F21" s="38">
        <v>4</v>
      </c>
      <c r="G21" s="38">
        <v>3280</v>
      </c>
      <c r="H21" s="38">
        <f>G21/5</f>
        <v>656</v>
      </c>
      <c r="I21" s="38">
        <f>H21/5</f>
        <v>131.19999999999999</v>
      </c>
      <c r="J21" s="39">
        <v>1200</v>
      </c>
    </row>
    <row r="22" spans="1:10" s="35" customFormat="1" ht="25.5" customHeight="1" thickBot="1">
      <c r="A22" s="187" t="s">
        <v>128</v>
      </c>
      <c r="B22" s="65" t="s">
        <v>30</v>
      </c>
      <c r="C22" s="65" t="s">
        <v>17</v>
      </c>
      <c r="D22" s="65" t="s">
        <v>51</v>
      </c>
      <c r="E22" s="19" t="s">
        <v>16</v>
      </c>
      <c r="F22" s="19">
        <v>12</v>
      </c>
      <c r="G22" s="19">
        <v>3000</v>
      </c>
      <c r="H22" s="19">
        <f>G22/F22</f>
        <v>250</v>
      </c>
      <c r="I22" s="19">
        <v>250</v>
      </c>
      <c r="J22" s="20">
        <v>350</v>
      </c>
    </row>
    <row r="23" spans="1:10" s="35" customFormat="1" ht="25.5" customHeight="1">
      <c r="A23" s="188" t="s">
        <v>133</v>
      </c>
      <c r="B23" s="21" t="s">
        <v>131</v>
      </c>
      <c r="C23" s="43" t="s">
        <v>17</v>
      </c>
      <c r="D23" s="43" t="s">
        <v>36</v>
      </c>
      <c r="E23" s="43">
        <v>4</v>
      </c>
      <c r="F23" s="23">
        <v>4</v>
      </c>
      <c r="G23" s="23">
        <v>2200</v>
      </c>
      <c r="H23" s="23">
        <f>G23/4</f>
        <v>550</v>
      </c>
      <c r="I23" s="23">
        <f>H23/4</f>
        <v>137.5</v>
      </c>
      <c r="J23" s="24">
        <v>1200</v>
      </c>
    </row>
    <row r="24" spans="1:10" s="35" customFormat="1" ht="25.5" customHeight="1">
      <c r="A24" s="186" t="s">
        <v>135</v>
      </c>
      <c r="B24" s="62" t="s">
        <v>131</v>
      </c>
      <c r="C24" s="94" t="s">
        <v>17</v>
      </c>
      <c r="D24" s="94" t="s">
        <v>36</v>
      </c>
      <c r="E24" s="94" t="s">
        <v>109</v>
      </c>
      <c r="F24" s="38">
        <v>4</v>
      </c>
      <c r="G24" s="38">
        <v>2400</v>
      </c>
      <c r="H24" s="38">
        <f>G24/5</f>
        <v>480</v>
      </c>
      <c r="I24" s="38">
        <f>H24/5</f>
        <v>96</v>
      </c>
      <c r="J24" s="39">
        <v>1200</v>
      </c>
    </row>
    <row r="25" spans="1:10" s="35" customFormat="1" ht="25.5" customHeight="1" thickBot="1">
      <c r="A25" s="187" t="s">
        <v>136</v>
      </c>
      <c r="B25" s="65" t="s">
        <v>131</v>
      </c>
      <c r="C25" s="65" t="s">
        <v>17</v>
      </c>
      <c r="D25" s="65" t="s">
        <v>134</v>
      </c>
      <c r="E25" s="19" t="s">
        <v>16</v>
      </c>
      <c r="F25" s="19">
        <v>12</v>
      </c>
      <c r="G25" s="19">
        <v>2700</v>
      </c>
      <c r="H25" s="19">
        <f>G25/F25</f>
        <v>225</v>
      </c>
      <c r="I25" s="19">
        <v>225</v>
      </c>
      <c r="J25" s="20">
        <v>300</v>
      </c>
    </row>
    <row r="26" spans="1:10" s="35" customFormat="1" ht="25.5" customHeight="1">
      <c r="A26" s="42" t="s">
        <v>137</v>
      </c>
      <c r="B26" s="21" t="s">
        <v>131</v>
      </c>
      <c r="C26" s="43" t="s">
        <v>17</v>
      </c>
      <c r="D26" s="43" t="s">
        <v>41</v>
      </c>
      <c r="E26" s="43">
        <v>4</v>
      </c>
      <c r="F26" s="23">
        <v>4</v>
      </c>
      <c r="G26" s="23">
        <v>2200</v>
      </c>
      <c r="H26" s="23">
        <f>G26/4</f>
        <v>550</v>
      </c>
      <c r="I26" s="23">
        <f>H26/4</f>
        <v>137.5</v>
      </c>
      <c r="J26" s="24">
        <v>950</v>
      </c>
    </row>
    <row r="27" spans="1:10" s="35" customFormat="1" ht="25.5" customHeight="1">
      <c r="A27" s="186" t="s">
        <v>138</v>
      </c>
      <c r="B27" s="62" t="s">
        <v>131</v>
      </c>
      <c r="C27" s="94" t="s">
        <v>17</v>
      </c>
      <c r="D27" s="94" t="s">
        <v>41</v>
      </c>
      <c r="E27" s="94" t="s">
        <v>109</v>
      </c>
      <c r="F27" s="38">
        <v>4</v>
      </c>
      <c r="G27" s="38">
        <v>2400</v>
      </c>
      <c r="H27" s="38">
        <f>G27/5</f>
        <v>480</v>
      </c>
      <c r="I27" s="38">
        <f>H27/5</f>
        <v>96</v>
      </c>
      <c r="J27" s="39">
        <v>950</v>
      </c>
    </row>
    <row r="28" spans="1:10" s="35" customFormat="1" ht="25.5" customHeight="1" thickBot="1">
      <c r="A28" s="189" t="s">
        <v>139</v>
      </c>
      <c r="B28" s="25" t="s">
        <v>131</v>
      </c>
      <c r="C28" s="25" t="s">
        <v>17</v>
      </c>
      <c r="D28" s="25" t="s">
        <v>41</v>
      </c>
      <c r="E28" s="9" t="s">
        <v>16</v>
      </c>
      <c r="F28" s="9">
        <v>12</v>
      </c>
      <c r="G28" s="9">
        <v>2700</v>
      </c>
      <c r="H28" s="9">
        <f>G28/F28</f>
        <v>225</v>
      </c>
      <c r="I28" s="9">
        <v>225</v>
      </c>
      <c r="J28" s="10">
        <v>300</v>
      </c>
    </row>
    <row r="29" spans="1:10" ht="31.5" customHeight="1" thickBot="1">
      <c r="A29" s="172" t="s">
        <v>43</v>
      </c>
      <c r="B29" s="173"/>
      <c r="C29" s="173"/>
      <c r="D29" s="173"/>
      <c r="E29" s="173"/>
      <c r="F29" s="174"/>
    </row>
    <row r="30" spans="1:10" s="6" customFormat="1" ht="26.25" customHeight="1">
      <c r="A30" s="42" t="s">
        <v>145</v>
      </c>
      <c r="B30" s="43" t="s">
        <v>11</v>
      </c>
      <c r="C30" s="43" t="s">
        <v>45</v>
      </c>
      <c r="D30" s="43" t="s">
        <v>147</v>
      </c>
      <c r="E30" s="43" t="s">
        <v>52</v>
      </c>
      <c r="F30" s="23">
        <v>3</v>
      </c>
      <c r="G30" s="23">
        <v>4650</v>
      </c>
      <c r="H30" s="23">
        <f>G30/3</f>
        <v>1550</v>
      </c>
      <c r="I30" s="115">
        <f>H30/3</f>
        <v>516.66666666666663</v>
      </c>
      <c r="J30" s="24">
        <v>2900</v>
      </c>
    </row>
    <row r="31" spans="1:10" s="6" customFormat="1" ht="26.25" customHeight="1" thickBot="1">
      <c r="A31" s="127" t="s">
        <v>146</v>
      </c>
      <c r="B31" s="122" t="s">
        <v>11</v>
      </c>
      <c r="C31" s="122" t="s">
        <v>45</v>
      </c>
      <c r="D31" s="122" t="s">
        <v>147</v>
      </c>
      <c r="E31" s="122" t="s">
        <v>16</v>
      </c>
      <c r="F31" s="19">
        <v>12</v>
      </c>
      <c r="G31" s="19">
        <v>6360</v>
      </c>
      <c r="H31" s="19">
        <f>G31/12</f>
        <v>530</v>
      </c>
      <c r="I31" s="19">
        <v>530</v>
      </c>
      <c r="J31" s="20">
        <v>750</v>
      </c>
    </row>
    <row r="32" spans="1:10" s="6" customFormat="1" ht="26.25" customHeight="1">
      <c r="A32" s="42" t="s">
        <v>140</v>
      </c>
      <c r="B32" s="23" t="s">
        <v>11</v>
      </c>
      <c r="C32" s="43" t="s">
        <v>110</v>
      </c>
      <c r="D32" s="23" t="s">
        <v>21</v>
      </c>
      <c r="E32" s="43" t="s">
        <v>52</v>
      </c>
      <c r="F32" s="23">
        <v>3</v>
      </c>
      <c r="G32" s="23">
        <v>4650</v>
      </c>
      <c r="H32" s="23">
        <f>G32/3</f>
        <v>1550</v>
      </c>
      <c r="I32" s="115">
        <f>H32/3</f>
        <v>516.66666666666663</v>
      </c>
      <c r="J32" s="24">
        <v>2600</v>
      </c>
    </row>
    <row r="33" spans="1:10" s="6" customFormat="1" ht="26.25" customHeight="1" thickBot="1">
      <c r="A33" s="29" t="s">
        <v>122</v>
      </c>
      <c r="B33" s="9" t="s">
        <v>11</v>
      </c>
      <c r="C33" s="30" t="s">
        <v>110</v>
      </c>
      <c r="D33" s="9" t="s">
        <v>21</v>
      </c>
      <c r="E33" s="30" t="s">
        <v>16</v>
      </c>
      <c r="F33" s="9">
        <v>12</v>
      </c>
      <c r="G33" s="9">
        <v>5040</v>
      </c>
      <c r="H33" s="9">
        <f>G33/12</f>
        <v>420</v>
      </c>
      <c r="I33" s="9">
        <v>420</v>
      </c>
      <c r="J33" s="10">
        <v>600</v>
      </c>
    </row>
    <row r="34" spans="1:10" s="6" customFormat="1" ht="26.25" customHeight="1">
      <c r="A34" s="27" t="s">
        <v>142</v>
      </c>
      <c r="B34" s="14" t="s">
        <v>11</v>
      </c>
      <c r="C34" s="28" t="s">
        <v>143</v>
      </c>
      <c r="D34" s="28" t="s">
        <v>51</v>
      </c>
      <c r="E34" s="28" t="s">
        <v>52</v>
      </c>
      <c r="F34" s="14">
        <v>3</v>
      </c>
      <c r="G34" s="14">
        <v>3900</v>
      </c>
      <c r="H34" s="14">
        <f>G34/3</f>
        <v>1300</v>
      </c>
      <c r="I34" s="113">
        <f>H34/3</f>
        <v>433.33333333333331</v>
      </c>
      <c r="J34" s="15">
        <v>2600</v>
      </c>
    </row>
    <row r="35" spans="1:10" s="6" customFormat="1" ht="26.25" customHeight="1" thickBot="1">
      <c r="A35" s="29" t="s">
        <v>141</v>
      </c>
      <c r="B35" s="9" t="s">
        <v>11</v>
      </c>
      <c r="C35" s="30" t="s">
        <v>143</v>
      </c>
      <c r="D35" s="30" t="s">
        <v>51</v>
      </c>
      <c r="E35" s="30" t="s">
        <v>16</v>
      </c>
      <c r="F35" s="9">
        <v>12</v>
      </c>
      <c r="G35" s="9">
        <v>3840</v>
      </c>
      <c r="H35" s="9">
        <f>G35/12</f>
        <v>320</v>
      </c>
      <c r="I35" s="9">
        <v>320</v>
      </c>
      <c r="J35" s="10">
        <v>600</v>
      </c>
    </row>
    <row r="36" spans="1:10" s="49" customFormat="1" ht="26.25" customHeight="1">
      <c r="A36" s="42" t="s">
        <v>144</v>
      </c>
      <c r="B36" s="23" t="s">
        <v>11</v>
      </c>
      <c r="C36" s="43" t="s">
        <v>143</v>
      </c>
      <c r="D36" s="43" t="s">
        <v>31</v>
      </c>
      <c r="E36" s="43" t="s">
        <v>52</v>
      </c>
      <c r="F36" s="23">
        <v>3</v>
      </c>
      <c r="G36" s="23">
        <v>3750</v>
      </c>
      <c r="H36" s="23">
        <f>G36/3</f>
        <v>1250</v>
      </c>
      <c r="I36" s="115">
        <f>H36/3</f>
        <v>416.66666666666669</v>
      </c>
      <c r="J36" s="24">
        <v>2600</v>
      </c>
    </row>
    <row r="37" spans="1:10" s="49" customFormat="1" ht="26.25" customHeight="1" thickBot="1">
      <c r="A37" s="29" t="s">
        <v>126</v>
      </c>
      <c r="B37" s="9" t="s">
        <v>11</v>
      </c>
      <c r="C37" s="30" t="s">
        <v>143</v>
      </c>
      <c r="D37" s="30" t="s">
        <v>31</v>
      </c>
      <c r="E37" s="30" t="s">
        <v>16</v>
      </c>
      <c r="F37" s="9">
        <v>12</v>
      </c>
      <c r="G37" s="9">
        <v>3720</v>
      </c>
      <c r="H37" s="9">
        <f>G37/12</f>
        <v>310</v>
      </c>
      <c r="I37" s="9">
        <v>310</v>
      </c>
      <c r="J37" s="10">
        <v>350</v>
      </c>
    </row>
    <row r="38" spans="1:10" s="49" customFormat="1" ht="25.5" customHeight="1">
      <c r="A38" s="4" t="s">
        <v>149</v>
      </c>
      <c r="B38" s="53" t="s">
        <v>30</v>
      </c>
      <c r="C38" s="21" t="s">
        <v>58</v>
      </c>
      <c r="D38" s="21" t="s">
        <v>148</v>
      </c>
      <c r="E38" s="53" t="s">
        <v>52</v>
      </c>
      <c r="F38" s="54">
        <v>3</v>
      </c>
      <c r="G38" s="54">
        <v>2670</v>
      </c>
      <c r="H38" s="54">
        <f t="shared" ref="H38:H41" si="0">G38/F38</f>
        <v>890</v>
      </c>
      <c r="I38" s="128">
        <f>H38/7</f>
        <v>127.14285714285714</v>
      </c>
      <c r="J38" s="54">
        <v>1350</v>
      </c>
    </row>
    <row r="39" spans="1:10" s="49" customFormat="1" ht="25.5" customHeight="1" thickBot="1">
      <c r="A39" s="121" t="s">
        <v>128</v>
      </c>
      <c r="B39" s="47" t="s">
        <v>30</v>
      </c>
      <c r="C39" s="73" t="s">
        <v>58</v>
      </c>
      <c r="D39" s="73" t="s">
        <v>148</v>
      </c>
      <c r="E39" s="44" t="s">
        <v>16</v>
      </c>
      <c r="F39" s="56">
        <v>12</v>
      </c>
      <c r="G39" s="56">
        <v>2400</v>
      </c>
      <c r="H39" s="56">
        <f t="shared" si="0"/>
        <v>200</v>
      </c>
      <c r="I39" s="56">
        <v>200</v>
      </c>
      <c r="J39" s="56">
        <v>280</v>
      </c>
    </row>
    <row r="40" spans="1:10" s="49" customFormat="1" ht="24.75" customHeight="1">
      <c r="A40" s="4" t="s">
        <v>150</v>
      </c>
      <c r="B40" s="53" t="s">
        <v>34</v>
      </c>
      <c r="C40" s="21" t="s">
        <v>151</v>
      </c>
      <c r="D40" s="53" t="s">
        <v>36</v>
      </c>
      <c r="E40" s="21" t="s">
        <v>152</v>
      </c>
      <c r="F40" s="53">
        <v>3</v>
      </c>
      <c r="G40" s="53">
        <v>2250</v>
      </c>
      <c r="H40" s="53">
        <f>G40/F40</f>
        <v>750</v>
      </c>
      <c r="I40" s="130">
        <f>H40/7</f>
        <v>107.14285714285714</v>
      </c>
      <c r="J40" s="54">
        <v>1150</v>
      </c>
    </row>
    <row r="41" spans="1:10" s="49" customFormat="1" ht="24.75" customHeight="1" thickBot="1">
      <c r="A41" s="97" t="s">
        <v>132</v>
      </c>
      <c r="B41" s="41" t="s">
        <v>34</v>
      </c>
      <c r="C41" s="25" t="s">
        <v>151</v>
      </c>
      <c r="D41" s="41" t="s">
        <v>36</v>
      </c>
      <c r="E41" s="25" t="s">
        <v>16</v>
      </c>
      <c r="F41" s="41">
        <v>12</v>
      </c>
      <c r="G41" s="41">
        <v>2280</v>
      </c>
      <c r="H41" s="41">
        <f t="shared" si="0"/>
        <v>190</v>
      </c>
      <c r="I41" s="41">
        <v>190</v>
      </c>
      <c r="J41" s="52">
        <v>220</v>
      </c>
    </row>
    <row r="42" spans="1:10" ht="24.75" customHeight="1">
      <c r="A42" s="4" t="s">
        <v>153</v>
      </c>
      <c r="B42" s="53" t="s">
        <v>34</v>
      </c>
      <c r="C42" s="21" t="s">
        <v>151</v>
      </c>
      <c r="D42" s="53" t="s">
        <v>36</v>
      </c>
      <c r="E42" s="21" t="s">
        <v>152</v>
      </c>
      <c r="F42" s="53">
        <v>3</v>
      </c>
      <c r="G42" s="53">
        <v>2250</v>
      </c>
      <c r="H42" s="53">
        <f>G42/F42</f>
        <v>750</v>
      </c>
      <c r="I42" s="130">
        <f>H42/7</f>
        <v>107.14285714285714</v>
      </c>
      <c r="J42" s="54">
        <v>1150</v>
      </c>
    </row>
    <row r="43" spans="1:10" ht="24.75" customHeight="1" thickBot="1">
      <c r="A43" s="97" t="s">
        <v>136</v>
      </c>
      <c r="B43" s="41" t="s">
        <v>34</v>
      </c>
      <c r="C43" s="25" t="s">
        <v>151</v>
      </c>
      <c r="D43" s="41" t="s">
        <v>36</v>
      </c>
      <c r="E43" s="25" t="s">
        <v>16</v>
      </c>
      <c r="F43" s="41">
        <v>12</v>
      </c>
      <c r="G43" s="41">
        <v>2280</v>
      </c>
      <c r="H43" s="41">
        <f t="shared" ref="H43" si="1">G43/F43</f>
        <v>190</v>
      </c>
      <c r="I43" s="41">
        <v>190</v>
      </c>
      <c r="J43" s="52">
        <v>220</v>
      </c>
    </row>
    <row r="44" spans="1:10" ht="24.75" customHeight="1">
      <c r="A44" s="4" t="s">
        <v>154</v>
      </c>
      <c r="B44" s="53" t="s">
        <v>34</v>
      </c>
      <c r="C44" s="21" t="s">
        <v>151</v>
      </c>
      <c r="D44" s="53" t="s">
        <v>36</v>
      </c>
      <c r="E44" s="21" t="s">
        <v>152</v>
      </c>
      <c r="F44" s="53">
        <v>3</v>
      </c>
      <c r="G44" s="53">
        <v>2250</v>
      </c>
      <c r="H44" s="53">
        <f>G44/F44</f>
        <v>750</v>
      </c>
      <c r="I44" s="130">
        <f>H44/7</f>
        <v>107.14285714285714</v>
      </c>
      <c r="J44" s="54">
        <v>1150</v>
      </c>
    </row>
    <row r="45" spans="1:10" ht="24.75" customHeight="1" thickBot="1">
      <c r="A45" s="97" t="s">
        <v>139</v>
      </c>
      <c r="B45" s="41" t="s">
        <v>34</v>
      </c>
      <c r="C45" s="25" t="s">
        <v>151</v>
      </c>
      <c r="D45" s="41" t="s">
        <v>36</v>
      </c>
      <c r="E45" s="25" t="s">
        <v>16</v>
      </c>
      <c r="F45" s="41">
        <v>12</v>
      </c>
      <c r="G45" s="41">
        <v>2280</v>
      </c>
      <c r="H45" s="41">
        <f t="shared" ref="H45" si="2">G45/F45</f>
        <v>190</v>
      </c>
      <c r="I45" s="41">
        <v>190</v>
      </c>
      <c r="J45" s="52">
        <v>220</v>
      </c>
    </row>
    <row r="46" spans="1:10" ht="38.25" customHeight="1" thickBot="1">
      <c r="A46" s="157" t="s">
        <v>68</v>
      </c>
      <c r="B46" s="158"/>
      <c r="C46" s="158"/>
      <c r="D46" s="158"/>
      <c r="E46" s="158"/>
      <c r="F46" s="159"/>
    </row>
    <row r="47" spans="1:10" ht="23.25" customHeight="1">
      <c r="A47" s="131" t="s">
        <v>156</v>
      </c>
      <c r="B47" s="21" t="s">
        <v>11</v>
      </c>
      <c r="C47" s="21" t="s">
        <v>70</v>
      </c>
      <c r="D47" s="76"/>
      <c r="E47" s="21" t="s">
        <v>16</v>
      </c>
      <c r="F47" s="22">
        <v>12</v>
      </c>
      <c r="G47" s="22">
        <v>3240</v>
      </c>
      <c r="H47" s="22">
        <f t="shared" ref="H47:H52" si="3">G47/F47</f>
        <v>270</v>
      </c>
      <c r="I47" s="22">
        <v>270</v>
      </c>
      <c r="J47" s="58">
        <v>350</v>
      </c>
    </row>
    <row r="48" spans="1:10" ht="23.25" customHeight="1" thickBot="1">
      <c r="A48" s="86" t="s">
        <v>155</v>
      </c>
      <c r="B48" s="30" t="s">
        <v>11</v>
      </c>
      <c r="C48" s="30" t="s">
        <v>70</v>
      </c>
      <c r="D48" s="133"/>
      <c r="E48" s="30" t="s">
        <v>19</v>
      </c>
      <c r="F48" s="31">
        <v>4</v>
      </c>
      <c r="G48" s="31">
        <v>3520</v>
      </c>
      <c r="H48" s="31">
        <f t="shared" si="3"/>
        <v>880</v>
      </c>
      <c r="I48" s="31">
        <f>H48/F48</f>
        <v>220</v>
      </c>
      <c r="J48" s="91">
        <v>1200</v>
      </c>
    </row>
    <row r="49" spans="1:10" ht="23.25" customHeight="1">
      <c r="A49" s="132" t="s">
        <v>157</v>
      </c>
      <c r="B49" s="12" t="s">
        <v>11</v>
      </c>
      <c r="C49" s="12" t="s">
        <v>161</v>
      </c>
      <c r="D49" s="82"/>
      <c r="E49" s="12" t="s">
        <v>16</v>
      </c>
      <c r="F49" s="63">
        <v>12</v>
      </c>
      <c r="G49" s="63">
        <v>3480</v>
      </c>
      <c r="H49" s="63">
        <f t="shared" si="3"/>
        <v>290</v>
      </c>
      <c r="I49" s="63">
        <v>290</v>
      </c>
      <c r="J49" s="63">
        <v>400</v>
      </c>
    </row>
    <row r="50" spans="1:10" ht="23.25" customHeight="1" thickBot="1">
      <c r="A50" s="77" t="s">
        <v>158</v>
      </c>
      <c r="B50" s="78" t="s">
        <v>11</v>
      </c>
      <c r="C50" s="78" t="s">
        <v>161</v>
      </c>
      <c r="D50" s="79"/>
      <c r="E50" s="78" t="s">
        <v>19</v>
      </c>
      <c r="F50" s="80">
        <v>4</v>
      </c>
      <c r="G50" s="80">
        <v>3840</v>
      </c>
      <c r="H50" s="80">
        <f t="shared" si="3"/>
        <v>960</v>
      </c>
      <c r="I50" s="80">
        <v>240</v>
      </c>
      <c r="J50" s="80">
        <v>1600</v>
      </c>
    </row>
    <row r="51" spans="1:10" ht="23.25" customHeight="1">
      <c r="A51" s="132" t="s">
        <v>159</v>
      </c>
      <c r="B51" s="12" t="s">
        <v>11</v>
      </c>
      <c r="C51" s="12" t="s">
        <v>162</v>
      </c>
      <c r="D51" s="82"/>
      <c r="E51" s="12" t="s">
        <v>16</v>
      </c>
      <c r="F51" s="63">
        <v>12</v>
      </c>
      <c r="G51" s="63">
        <v>3480</v>
      </c>
      <c r="H51" s="63">
        <f t="shared" si="3"/>
        <v>290</v>
      </c>
      <c r="I51" s="63">
        <v>290</v>
      </c>
      <c r="J51" s="63">
        <v>400</v>
      </c>
    </row>
    <row r="52" spans="1:10" ht="23.25" customHeight="1" thickBot="1">
      <c r="A52" s="77" t="s">
        <v>160</v>
      </c>
      <c r="B52" s="78" t="s">
        <v>11</v>
      </c>
      <c r="C52" s="78" t="s">
        <v>162</v>
      </c>
      <c r="D52" s="79"/>
      <c r="E52" s="78" t="s">
        <v>19</v>
      </c>
      <c r="F52" s="80">
        <v>4</v>
      </c>
      <c r="G52" s="80">
        <v>3840</v>
      </c>
      <c r="H52" s="80">
        <f t="shared" si="3"/>
        <v>960</v>
      </c>
      <c r="I52" s="80">
        <v>240</v>
      </c>
      <c r="J52" s="80">
        <v>1600</v>
      </c>
    </row>
    <row r="53" spans="1:10" ht="37.5" customHeight="1" thickBot="1">
      <c r="A53" s="175" t="s">
        <v>76</v>
      </c>
      <c r="B53" s="176"/>
      <c r="C53" s="176"/>
      <c r="D53" s="176"/>
      <c r="E53" s="176"/>
      <c r="F53" s="177"/>
    </row>
    <row r="54" spans="1:10" s="85" customFormat="1" ht="29.25" customHeight="1" thickBot="1">
      <c r="A54" s="131" t="s">
        <v>163</v>
      </c>
      <c r="B54" s="22"/>
      <c r="C54" s="21" t="s">
        <v>164</v>
      </c>
      <c r="D54" s="22"/>
      <c r="E54" s="21" t="s">
        <v>16</v>
      </c>
      <c r="F54" s="58">
        <v>12</v>
      </c>
      <c r="G54" s="58">
        <v>3480</v>
      </c>
      <c r="H54" s="58">
        <f>G54/F54</f>
        <v>290</v>
      </c>
      <c r="I54" s="58">
        <v>290</v>
      </c>
      <c r="J54" s="58">
        <v>500</v>
      </c>
    </row>
    <row r="55" spans="1:10" s="108" customFormat="1" ht="29.25" customHeight="1" thickBot="1">
      <c r="A55" s="134" t="s">
        <v>165</v>
      </c>
      <c r="B55" s="135"/>
      <c r="C55" s="135"/>
      <c r="D55" s="135"/>
      <c r="E55" s="136" t="s">
        <v>16</v>
      </c>
      <c r="F55" s="137">
        <v>12</v>
      </c>
      <c r="G55" s="137">
        <v>3000</v>
      </c>
      <c r="H55" s="137">
        <f>G55/F55</f>
        <v>250</v>
      </c>
      <c r="I55" s="137">
        <v>250</v>
      </c>
      <c r="J55" s="137">
        <v>350</v>
      </c>
    </row>
    <row r="56" spans="1:10">
      <c r="B56" s="3"/>
    </row>
  </sheetData>
  <mergeCells count="14">
    <mergeCell ref="B1:F1"/>
    <mergeCell ref="A2:A4"/>
    <mergeCell ref="B2:B4"/>
    <mergeCell ref="F2:F4"/>
    <mergeCell ref="G2:G4"/>
    <mergeCell ref="A53:F53"/>
    <mergeCell ref="I2:I4"/>
    <mergeCell ref="J2:J4"/>
    <mergeCell ref="C3:C4"/>
    <mergeCell ref="D3:D4"/>
    <mergeCell ref="E3:E4"/>
    <mergeCell ref="A29:F29"/>
    <mergeCell ref="A46:F46"/>
    <mergeCell ref="H2:H4"/>
  </mergeCells>
  <printOptions horizontalCentered="1"/>
  <pageMargins left="0" right="0" top="0.5" bottom="0.75" header="0.3" footer="0.3"/>
  <pageSetup paperSize="9" scale="88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4</vt:i4>
      </vt:variant>
    </vt:vector>
  </HeadingPairs>
  <TitlesOfParts>
    <vt:vector size="6" baseType="lpstr">
      <vt:lpstr>Price List Eneos (01.06.18)</vt:lpstr>
      <vt:lpstr>Price List ZIC (01.06.18)</vt:lpstr>
      <vt:lpstr>'Price List Eneos (01.06.18)'!Print_Area</vt:lpstr>
      <vt:lpstr>'Price List ZIC (01.06.18)'!Print_Area</vt:lpstr>
      <vt:lpstr>'Price List Eneos (01.06.18)'!Print_Titles</vt:lpstr>
      <vt:lpstr>'Price List ZIC (01.06.18)'!Print_Titles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NTT</dc:creator>
  <cp:lastModifiedBy>SWE-PC</cp:lastModifiedBy>
  <cp:lastPrinted>2018-06-24T17:14:45Z</cp:lastPrinted>
  <dcterms:created xsi:type="dcterms:W3CDTF">2018-03-28T06:53:52Z</dcterms:created>
  <dcterms:modified xsi:type="dcterms:W3CDTF">2018-11-19T04:27:19Z</dcterms:modified>
</cp:coreProperties>
</file>