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2b7c5d5f2263ea/Documents/NorquestData/UDA_Assignments_Alan/unit03/"/>
    </mc:Choice>
  </mc:AlternateContent>
  <xr:revisionPtr revIDLastSave="349" documentId="8_{442BE308-D8AC-4A70-8FD6-83AC58359791}" xr6:coauthVersionLast="47" xr6:coauthVersionMax="47" xr10:uidLastSave="{F9384561-8ADC-4518-9EF7-364474A42EF8}"/>
  <bookViews>
    <workbookView xWindow="-120" yWindow="-120" windowWidth="29040" windowHeight="15720" tabRatio="870" activeTab="12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Sheet3" sheetId="15" r:id="rId12"/>
    <sheet name="Date" sheetId="14" r:id="rId13"/>
  </sheets>
  <definedNames>
    <definedName name="_xlnm._FilterDatabase" localSheetId="5" hidden="1">'&amp; Formula'!$B$2:$D$10</definedName>
    <definedName name="abc">_xlfn.XLOOKUP(#REF!,#REF!,#REF!)</definedName>
    <definedName name="xyz">_xlfn.XLOOKUP(#REF!,#REF!,#REF!)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4" l="1"/>
  <c r="B7" i="14"/>
  <c r="B6" i="14"/>
  <c r="B4" i="14"/>
  <c r="F6" i="14" s="1"/>
  <c r="N17" i="15"/>
  <c r="K6" i="15"/>
  <c r="K7" i="15"/>
  <c r="K8" i="15"/>
  <c r="K9" i="15"/>
  <c r="K5" i="15"/>
  <c r="H15" i="15"/>
  <c r="D16" i="15"/>
  <c r="D17" i="15"/>
  <c r="D18" i="15"/>
  <c r="D15" i="15"/>
  <c r="D6" i="15"/>
  <c r="D7" i="15"/>
  <c r="D8" i="15"/>
  <c r="D9" i="15"/>
  <c r="D5" i="15"/>
  <c r="I3" i="12"/>
  <c r="I5" i="11"/>
  <c r="I3" i="11"/>
  <c r="I3" i="10"/>
  <c r="H24" i="9"/>
  <c r="K4" i="8"/>
  <c r="K5" i="8"/>
  <c r="K6" i="8"/>
  <c r="K7" i="8"/>
  <c r="K8" i="8"/>
  <c r="K9" i="8"/>
  <c r="K10" i="8"/>
  <c r="K3" i="8"/>
  <c r="F4" i="8"/>
  <c r="F5" i="8"/>
  <c r="F6" i="8"/>
  <c r="F7" i="8"/>
  <c r="F8" i="8"/>
  <c r="F9" i="8"/>
  <c r="F10" i="8"/>
  <c r="F3" i="8"/>
  <c r="F4" i="7"/>
  <c r="F5" i="7"/>
  <c r="F6" i="7"/>
  <c r="F7" i="7"/>
  <c r="F8" i="7"/>
  <c r="F9" i="7"/>
  <c r="F10" i="7"/>
  <c r="F3" i="7"/>
  <c r="H6" i="6" a="1"/>
  <c r="H6" i="6" s="1"/>
  <c r="I9" i="2"/>
  <c r="J28" i="2"/>
  <c r="J29" i="2" s="1"/>
  <c r="J30" i="2" s="1"/>
  <c r="J31" i="2" s="1"/>
  <c r="J32" i="2" s="1"/>
  <c r="J24" i="2"/>
  <c r="I6" i="2"/>
  <c r="I3" i="2"/>
  <c r="I3" i="3"/>
  <c r="L6" i="3"/>
  <c r="L5" i="3"/>
  <c r="L4" i="3"/>
  <c r="L3" i="3"/>
  <c r="I6" i="1"/>
  <c r="I3" i="1"/>
  <c r="H6" i="1"/>
  <c r="F18" i="1"/>
  <c r="F21" i="1"/>
  <c r="F20" i="1"/>
  <c r="F19" i="1"/>
  <c r="E13" i="11"/>
  <c r="E34" i="9"/>
  <c r="H6" i="9"/>
  <c r="H3" i="9"/>
  <c r="E14" i="9"/>
  <c r="J9" i="2"/>
  <c r="K9" i="2"/>
  <c r="L9" i="2"/>
  <c r="F27" i="6"/>
  <c r="E27" i="6"/>
  <c r="D27" i="6"/>
  <c r="C27" i="6"/>
  <c r="F28" i="2"/>
  <c r="E28" i="2"/>
  <c r="D28" i="2"/>
  <c r="C28" i="2"/>
  <c r="D7" i="3"/>
  <c r="E7" i="3"/>
  <c r="F7" i="3"/>
  <c r="C7" i="3"/>
  <c r="L7" i="3" s="1"/>
  <c r="O10" i="14" l="1"/>
  <c r="O12" i="14"/>
  <c r="O11" i="14"/>
  <c r="O7" i="14"/>
  <c r="O8" i="14"/>
  <c r="O6" i="14"/>
  <c r="F7" i="14"/>
  <c r="F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<sst xmlns="http://schemas.openxmlformats.org/spreadsheetml/2006/main" count="452" uniqueCount="112">
  <si>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</si>
  <si>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</si>
  <si>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</si>
  <si>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</si>
  <si>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</si>
  <si>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</si>
  <si>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</si>
  <si>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</si>
  <si>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</si>
  <si>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</si>
  <si>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</si>
  <si>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</si>
  <si>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</si>
  <si>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</si>
  <si>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</si>
  <si>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</si>
  <si>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</si>
  <si>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</si>
  <si>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</si>
  <si>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</si>
  <si>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</si>
  <si>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</si>
  <si>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</si>
  <si>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</si>
  <si>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</si>
  <si>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</si>
  <si>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</si>
  <si>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</si>
  <si>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</si>
  <si>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</si>
  <si>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</si>
  <si>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</si>
  <si>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</si>
  <si>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</si>
  <si>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</si>
  <si>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</si>
  <si>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</si>
  <si>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</si>
  <si>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</si>
  <si>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</si>
  <si>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</si>
  <si>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</si>
  <si>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</si>
  <si>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</si>
  <si>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</si>
  <si>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</si>
  <si>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</si>
  <si>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</si>
  <si>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</si>
  <si>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</si>
  <si>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</si>
  <si>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</si>
  <si>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</si>
  <si>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</si>
  <si>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</si>
  <si>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</si>
  <si>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</si>
  <si>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</si>
  <si>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</si>
  <si>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</si>
  <si>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</si>
  <si>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</si>
  <si>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</si>
  <si>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</si>
  <si>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</si>
  <si>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</si>
  <si>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</si>
  <si>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</si>
  <si>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</si>
  <si>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</si>
  <si>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</si>
  <si>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</si>
  <si>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</si>
  <si>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</si>
  <si>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</si>
  <si>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</si>
  <si>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</si>
  <si>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</si>
  <si>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</si>
  <si>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scanner</t>
  </si>
  <si>
    <t>Sum</t>
  </si>
  <si>
    <t>Maximun</t>
  </si>
  <si>
    <t>Minimum</t>
  </si>
  <si>
    <t>Average</t>
  </si>
  <si>
    <t>south</t>
  </si>
  <si>
    <t>hp</t>
  </si>
  <si>
    <t>east</t>
  </si>
  <si>
    <t>Countif :</t>
  </si>
  <si>
    <t>Hello World</t>
  </si>
  <si>
    <t xml:space="preserve">Hello World </t>
  </si>
  <si>
    <t>Nazmus Sakeef</t>
  </si>
  <si>
    <t>facebook.     Com</t>
  </si>
  <si>
    <t>tesla.ca</t>
  </si>
  <si>
    <t>FaceBook</t>
  </si>
  <si>
    <t>fNf</t>
  </si>
  <si>
    <t>teSla</t>
  </si>
  <si>
    <t>facebook</t>
  </si>
  <si>
    <t>Facebook</t>
  </si>
  <si>
    <t>year</t>
  </si>
  <si>
    <t>month</t>
  </si>
  <si>
    <t>day</t>
  </si>
  <si>
    <t>difference days</t>
  </si>
  <si>
    <t>number of months between</t>
  </si>
  <si>
    <t>number of years between</t>
  </si>
  <si>
    <t>ID</t>
  </si>
  <si>
    <t>Numbers</t>
  </si>
  <si>
    <t>maximum</t>
  </si>
  <si>
    <t>minimum</t>
  </si>
  <si>
    <t>Median</t>
  </si>
  <si>
    <t>Mode</t>
  </si>
  <si>
    <t>Std Dev</t>
  </si>
  <si>
    <t>Average/Mean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</si>
</sst>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Date!$K$5</c:f>
              <c:strCache>
                <c:ptCount val="1"/>
                <c:pt idx="0">
                  <c:v>ID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A0-493B-BA90-69C110D600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A0-493B-BA90-69C110D600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CA0-493B-BA90-69C110D600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CA0-493B-BA90-69C110D600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CA0-493B-BA90-69C110D600E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CA0-493B-BA90-69C110D600E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CA0-493B-BA90-69C110D600E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CA0-493B-BA90-69C110D600E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CA0-493B-BA90-69C110D600E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CA0-493B-BA90-69C110D600E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CA0-493B-BA90-69C110D600E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CA0-493B-BA90-69C110D600E2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CA0-493B-BA90-69C110D600E2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CA0-493B-BA90-69C110D600E2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CA0-493B-BA90-69C110D600E2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CA0-493B-BA90-69C110D600E2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CA0-493B-BA90-69C110D600E2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CA0-493B-BA90-69C110D600E2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CA0-493B-BA90-69C110D600E2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ACA0-493B-BA90-69C110D600E2}"/>
              </c:ext>
            </c:extLst>
          </c:dPt>
          <c:val>
            <c:numRef>
              <c:f>Date!$K$6:$K$25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5-49E1-8166-1F1CD902C1D2}"/>
            </c:ext>
          </c:extLst>
        </c:ser>
        <c:ser>
          <c:idx val="1"/>
          <c:order val="1"/>
          <c:tx>
            <c:strRef>
              <c:f>Date!$L$5</c:f>
              <c:strCache>
                <c:ptCount val="1"/>
                <c:pt idx="0">
                  <c:v>Numbers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ACA0-493B-BA90-69C110D600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ACA0-493B-BA90-69C110D600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ACA0-493B-BA90-69C110D600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ACA0-493B-BA90-69C110D600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ACA0-493B-BA90-69C110D600E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ACA0-493B-BA90-69C110D600E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ACA0-493B-BA90-69C110D600E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ACA0-493B-BA90-69C110D600E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ACA0-493B-BA90-69C110D600E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ACA0-493B-BA90-69C110D600E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ACA0-493B-BA90-69C110D600E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ACA0-493B-BA90-69C110D600E2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ACA0-493B-BA90-69C110D600E2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ACA0-493B-BA90-69C110D600E2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ACA0-493B-BA90-69C110D600E2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ACA0-493B-BA90-69C110D600E2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ACA0-493B-BA90-69C110D600E2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ACA0-493B-BA90-69C110D600E2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ACA0-493B-BA90-69C110D600E2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ACA0-493B-BA90-69C110D600E2}"/>
              </c:ext>
            </c:extLst>
          </c:dPt>
          <c:val>
            <c:numRef>
              <c:f>Date!$L$6:$L$25</c:f>
              <c:numCache>
                <c:formatCode>General</c:formatCode>
                <c:ptCount val="20"/>
                <c:pt idx="0">
                  <c:v>32</c:v>
                </c:pt>
                <c:pt idx="1">
                  <c:v>40</c:v>
                </c:pt>
                <c:pt idx="2">
                  <c:v>31</c:v>
                </c:pt>
                <c:pt idx="3">
                  <c:v>41</c:v>
                </c:pt>
                <c:pt idx="4">
                  <c:v>36</c:v>
                </c:pt>
                <c:pt idx="5">
                  <c:v>34</c:v>
                </c:pt>
                <c:pt idx="6">
                  <c:v>33</c:v>
                </c:pt>
                <c:pt idx="7">
                  <c:v>30</c:v>
                </c:pt>
                <c:pt idx="8">
                  <c:v>33</c:v>
                </c:pt>
                <c:pt idx="9">
                  <c:v>33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37</c:v>
                </c:pt>
                <c:pt idx="14">
                  <c:v>32</c:v>
                </c:pt>
                <c:pt idx="15">
                  <c:v>41</c:v>
                </c:pt>
                <c:pt idx="16">
                  <c:v>41</c:v>
                </c:pt>
                <c:pt idx="17">
                  <c:v>43</c:v>
                </c:pt>
                <c:pt idx="18">
                  <c:v>30</c:v>
                </c:pt>
                <c:pt idx="1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85-49E1-8166-1F1CD902C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Date!$L$5</c:f>
              <c:strCache>
                <c:ptCount val="1"/>
                <c:pt idx="0">
                  <c:v>Numbers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Date!$K$6:$K$25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Date!$L$6:$L$25</c:f>
              <c:numCache>
                <c:formatCode>General</c:formatCode>
                <c:ptCount val="20"/>
                <c:pt idx="0">
                  <c:v>32</c:v>
                </c:pt>
                <c:pt idx="1">
                  <c:v>40</c:v>
                </c:pt>
                <c:pt idx="2">
                  <c:v>31</c:v>
                </c:pt>
                <c:pt idx="3">
                  <c:v>41</c:v>
                </c:pt>
                <c:pt idx="4">
                  <c:v>36</c:v>
                </c:pt>
                <c:pt idx="5">
                  <c:v>34</c:v>
                </c:pt>
                <c:pt idx="6">
                  <c:v>33</c:v>
                </c:pt>
                <c:pt idx="7">
                  <c:v>30</c:v>
                </c:pt>
                <c:pt idx="8">
                  <c:v>33</c:v>
                </c:pt>
                <c:pt idx="9">
                  <c:v>33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37</c:v>
                </c:pt>
                <c:pt idx="14">
                  <c:v>32</c:v>
                </c:pt>
                <c:pt idx="15">
                  <c:v>41</c:v>
                </c:pt>
                <c:pt idx="16">
                  <c:v>41</c:v>
                </c:pt>
                <c:pt idx="17">
                  <c:v>43</c:v>
                </c:pt>
                <c:pt idx="18">
                  <c:v>30</c:v>
                </c:pt>
                <c:pt idx="19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6C-475D-A278-1999B2ADFC8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96210479"/>
        <c:axId val="583122847"/>
      </c:scatterChart>
      <c:valAx>
        <c:axId val="59621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22847"/>
        <c:crosses val="autoZero"/>
        <c:crossBetween val="midCat"/>
      </c:valAx>
      <c:valAx>
        <c:axId val="5831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21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accent1"/>
      </a:fgClr>
      <a:bgClr>
        <a:schemeClr val="bg1"/>
      </a:bgClr>
    </a:patt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781050</xdr:colOff>
      <xdr:row>1</xdr:row>
      <xdr:rowOff>33337</xdr:rowOff>
    </xdr:from>
    <xdr:to>
      <xdr:col>24</xdr:col>
      <xdr:colOff>323850</xdr:colOff>
      <xdr:row>12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3965D-FAB9-DFE4-083A-9E590CA6B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304799</xdr:colOff>
      <xdr:row>16</xdr:row>
      <xdr:rowOff>109536</xdr:rowOff>
    </xdr:from>
    <xdr:to>
      <xdr:col>22</xdr:col>
      <xdr:colOff>104774</xdr:colOff>
      <xdr:row>33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636BAA-07B3-331B-8C2E-0D74C99B2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80DD5-C358-4FCE-94B1-578E7CCD8733}" name="Table1" displayName="Table1" ref="K5:L25" totalsRowShown="0">
  <autoFilter ref="K5:L25" xr:uid="{19D80DD5-C358-4FCE-94B1-578E7CCD8733}"/>
  <tableColumns count="2">
    <tableColumn id="1" xr3:uid="{7DC04781-7D80-40BD-993F-29BE54A9B9BB}" name="ID" dataDxfId="0"/>
    <tableColumn id="2" xr3:uid="{E3335501-1F58-41CC-AF9E-5BA2A4471690}" name="Numbers">
      <calculatedColumnFormula>RANDBETWEEN(30,45)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J21"/>
  <sheetViews>
    <sheetView zoomScaleNormal="100" workbookViewId="0">
      <selection activeCell="I7" sqref="I7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0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10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110</v>
      </c>
      <c r="I3" s="4">
        <f>VLOOKUP(H3,B2:F12,5,FALSE)</f>
        <v>25</v>
      </c>
    </row>
    <row r="4" spans="2:10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0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3</v>
      </c>
    </row>
    <row r="6" spans="2:10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tr">
        <f>D7</f>
        <v>AP0105</v>
      </c>
      <c r="I6" s="4">
        <f>VLOOKUP(H6,D3:F12,3,FALSE)</f>
        <v>34</v>
      </c>
      <c r="J6" s="4"/>
    </row>
    <row r="7" spans="2:10" x14ac:dyDescent="0.3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  <c r="I7" s="4"/>
    </row>
    <row r="8" spans="2:10" x14ac:dyDescent="0.3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</row>
    <row r="9" spans="2:10" x14ac:dyDescent="0.3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</row>
    <row r="10" spans="2:10" x14ac:dyDescent="0.3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0" x14ac:dyDescent="0.3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0" x14ac:dyDescent="0.3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18" spans="5:6" x14ac:dyDescent="0.3">
      <c r="E18" t="s">
        <v>80</v>
      </c>
      <c r="F18">
        <f>SUM(F3:F12)</f>
        <v>286</v>
      </c>
    </row>
    <row r="19" spans="5:6" x14ac:dyDescent="0.3">
      <c r="E19" t="s">
        <v>81</v>
      </c>
      <c r="F19">
        <f>MAX(F3:F12)</f>
        <v>54</v>
      </c>
    </row>
    <row r="20" spans="5:6" x14ac:dyDescent="0.3">
      <c r="E20" t="s">
        <v>82</v>
      </c>
      <c r="F20">
        <f>MIN(F3:F12)</f>
        <v>10</v>
      </c>
    </row>
    <row r="21" spans="5:6" x14ac:dyDescent="0.3">
      <c r="E21" t="s">
        <v>83</v>
      </c>
      <c r="F21">
        <f>AVERAGE(F3:F12)</f>
        <v>28.6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zoomScale="115" zoomScaleNormal="115" workbookViewId="0">
      <selection activeCell="I3" sqref="I3"/>
    </sheetView>
  </sheetViews>
  <sheetFormatPr defaultRowHeight="18.75" x14ac:dyDescent="0.3"/>
  <cols>
    <col min="1" max="1" width="5.59765625" customWidth="1"/>
    <col min="7" max="7" width="4.19921875" customWidth="1"/>
    <col min="9" max="9" width="11.09765625" customWidth="1"/>
    <col min="10" max="10" width="3.09765625" customWidth="1"/>
    <col min="11" max="11" width="10.5" customWidth="1"/>
  </cols>
  <sheetData>
    <row r="2" spans="2:12" x14ac:dyDescent="0.3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6" t="s">
        <v>36</v>
      </c>
      <c r="K2" s="2" t="s">
        <v>35</v>
      </c>
      <c r="L2" s="8" t="s">
        <v>36</v>
      </c>
    </row>
    <row r="3" spans="2:12" x14ac:dyDescent="0.3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>
        <f>IFERROR(HLOOKUP(I2,C2:F7,6,FALSE),"Not found")</f>
        <v>2800</v>
      </c>
      <c r="K3" s="7" t="s">
        <v>40</v>
      </c>
      <c r="L3" s="4">
        <f>HLOOKUP(L2,C2:F7,2,FALSE)</f>
        <v>500</v>
      </c>
    </row>
    <row r="4" spans="2:12" x14ac:dyDescent="0.3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K4" s="7" t="s">
        <v>41</v>
      </c>
      <c r="L4" s="4">
        <f>HLOOKUP(L2,C2:F7,3,FALSE)</f>
        <v>700</v>
      </c>
    </row>
    <row r="5" spans="2:12" x14ac:dyDescent="0.3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K5" s="7" t="s">
        <v>42</v>
      </c>
      <c r="L5" s="4">
        <f>HLOOKUP(L2,C2:F7,4,FALSE)</f>
        <v>1100</v>
      </c>
    </row>
    <row r="6" spans="2:12" x14ac:dyDescent="0.3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K6" s="7" t="s">
        <v>43</v>
      </c>
      <c r="L6" s="4">
        <f>HLOOKUP(L2,C2:F7,5,FALSE)</f>
        <v>500</v>
      </c>
    </row>
    <row r="7" spans="2:12" x14ac:dyDescent="0.3">
      <c r="B7" s="7" t="s">
        <v>44</v>
      </c>
      <c r="C7" s="5">
        <f>SUM(C3:C6)</f>
        <v>2800</v>
      </c>
      <c r="D7" s="5">
        <f t="shared" ref="D7:F7" si="0">SUM(D3:D6)</f>
        <v>1800</v>
      </c>
      <c r="E7" s="5">
        <f t="shared" si="0"/>
        <v>2380</v>
      </c>
      <c r="F7" s="5">
        <f t="shared" si="0"/>
        <v>2890</v>
      </c>
      <c r="K7" s="7" t="s">
        <v>44</v>
      </c>
      <c r="L7" s="4">
        <f>HLOOKUP(L2,C2:F7,6,FALSE)</f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zoomScaleNormal="100" workbookViewId="0">
      <selection activeCell="J13" sqref="J13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 t="str">
        <f>_xlfn.XLOOKUP(H6,D3:D12,C3:C12)</f>
        <v>Printer</v>
      </c>
    </row>
    <row r="7" spans="2:12" x14ac:dyDescent="0.3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 x14ac:dyDescent="0.3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0" x14ac:dyDescent="0.3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4" t="s">
        <v>78</v>
      </c>
    </row>
    <row r="24" spans="2:10" x14ac:dyDescent="0.3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4">
        <f>_xlfn.XLOOKUP(J23,C23:F23,C28:F28,"Spelling error",0,1)</f>
        <v>1800</v>
      </c>
    </row>
    <row r="25" spans="2:10" x14ac:dyDescent="0.3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37</v>
      </c>
    </row>
    <row r="28" spans="2:10" x14ac:dyDescent="0.3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4">
        <f>_xlfn.XLOOKUP(J27,C23:F23,C24:F24,"Spelling error",0,1)</f>
        <v>350</v>
      </c>
    </row>
    <row r="29" spans="2:10" x14ac:dyDescent="0.3">
      <c r="I29" s="7" t="s">
        <v>41</v>
      </c>
      <c r="J29" s="4">
        <f t="shared" ref="J29:J32" si="2">_xlfn.XLOOKUP(J28,C24:F24,C25:F25,"Spelling error",0,1)</f>
        <v>400</v>
      </c>
    </row>
    <row r="30" spans="2:10" x14ac:dyDescent="0.3">
      <c r="I30" s="7" t="s">
        <v>42</v>
      </c>
      <c r="J30" s="4">
        <f t="shared" si="2"/>
        <v>650</v>
      </c>
    </row>
    <row r="31" spans="2:10" x14ac:dyDescent="0.3">
      <c r="I31" s="7" t="s">
        <v>43</v>
      </c>
      <c r="J31" s="4">
        <f t="shared" si="2"/>
        <v>400</v>
      </c>
    </row>
    <row r="32" spans="2:10" x14ac:dyDescent="0.3">
      <c r="I32" s="7" t="s">
        <v>44</v>
      </c>
      <c r="J32" s="4">
        <f t="shared" si="2"/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I4" sqref="I4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</cols>
  <sheetData>
    <row r="2" spans="2:12" x14ac:dyDescent="0.3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3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79</v>
      </c>
      <c r="I3" s="4" t="s">
        <v>84</v>
      </c>
    </row>
    <row r="4" spans="2:12" x14ac:dyDescent="0.3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35</v>
      </c>
      <c r="K5" s="2" t="s">
        <v>3</v>
      </c>
      <c r="L5" s="2" t="s">
        <v>4</v>
      </c>
    </row>
    <row r="6" spans="2:12" x14ac:dyDescent="0.3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  <c r="H6" t="str" cm="1">
        <f t="array" ref="H6">_xlfn._xlws.FILTER(B3:F12,(C3:C12=H3)*(D3:D12=I3),"not found")</f>
        <v>not found</v>
      </c>
    </row>
    <row r="7" spans="2:12" x14ac:dyDescent="0.3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</row>
    <row r="8" spans="2:12" x14ac:dyDescent="0.3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 x14ac:dyDescent="0.3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2" x14ac:dyDescent="0.3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2" x14ac:dyDescent="0.3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</row>
    <row r="12" spans="2:12" x14ac:dyDescent="0.3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3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F10"/>
  <sheetViews>
    <sheetView zoomScale="115" zoomScaleNormal="115" workbookViewId="0">
      <selection activeCell="H3" sqref="H3"/>
    </sheetView>
  </sheetViews>
  <sheetFormatPr defaultRowHeight="18.75" x14ac:dyDescent="0.3"/>
  <cols>
    <col min="2" max="3" width="12.8984375" customWidth="1"/>
    <col min="4" max="4" width="18.59765625" customWidth="1"/>
  </cols>
  <sheetData>
    <row r="2" spans="2:6" x14ac:dyDescent="0.3">
      <c r="B2" s="2" t="s">
        <v>45</v>
      </c>
      <c r="C2" s="2" t="s">
        <v>47</v>
      </c>
      <c r="D2" s="2" t="s">
        <v>75</v>
      </c>
    </row>
    <row r="3" spans="2:6" x14ac:dyDescent="0.3">
      <c r="B3" s="4" t="s">
        <v>48</v>
      </c>
      <c r="C3" s="4" t="s">
        <v>50</v>
      </c>
      <c r="D3" s="4" t="s">
        <v>76</v>
      </c>
      <c r="F3" t="str">
        <f>B3&amp;" "&amp;C3</f>
        <v>Raj Singh</v>
      </c>
    </row>
    <row r="4" spans="2:6" x14ac:dyDescent="0.3">
      <c r="B4" s="4" t="s">
        <v>51</v>
      </c>
      <c r="C4" s="4" t="s">
        <v>52</v>
      </c>
      <c r="D4" s="4" t="s">
        <v>76</v>
      </c>
      <c r="F4" t="str">
        <f t="shared" ref="F4:F10" si="0">B4&amp;" "&amp;C4</f>
        <v>Rohit Sharma</v>
      </c>
    </row>
    <row r="5" spans="2:6" x14ac:dyDescent="0.3">
      <c r="B5" s="4" t="s">
        <v>53</v>
      </c>
      <c r="C5" s="4" t="s">
        <v>52</v>
      </c>
      <c r="D5" s="4" t="s">
        <v>76</v>
      </c>
      <c r="F5" t="str">
        <f t="shared" si="0"/>
        <v>Suresh Sharma</v>
      </c>
    </row>
    <row r="6" spans="2:6" x14ac:dyDescent="0.3">
      <c r="B6" s="4" t="s">
        <v>54</v>
      </c>
      <c r="C6" s="4" t="s">
        <v>49</v>
      </c>
      <c r="D6" s="4" t="s">
        <v>76</v>
      </c>
      <c r="F6" t="str">
        <f t="shared" si="0"/>
        <v>Anil Kumar</v>
      </c>
    </row>
    <row r="7" spans="2:6" x14ac:dyDescent="0.3">
      <c r="B7" s="4" t="s">
        <v>55</v>
      </c>
      <c r="C7" s="4" t="s">
        <v>56</v>
      </c>
      <c r="D7" s="4" t="s">
        <v>77</v>
      </c>
      <c r="F7" t="str">
        <f t="shared" si="0"/>
        <v>Reena Kumari</v>
      </c>
    </row>
    <row r="8" spans="2:6" x14ac:dyDescent="0.3">
      <c r="B8" s="4" t="s">
        <v>57</v>
      </c>
      <c r="C8" s="4" t="s">
        <v>58</v>
      </c>
      <c r="D8" s="4" t="s">
        <v>77</v>
      </c>
      <c r="F8" t="str">
        <f t="shared" si="0"/>
        <v>Anjali Rajpoot</v>
      </c>
    </row>
    <row r="9" spans="2:6" x14ac:dyDescent="0.3">
      <c r="B9" s="4" t="s">
        <v>59</v>
      </c>
      <c r="C9" s="4" t="s">
        <v>60</v>
      </c>
      <c r="D9" s="4" t="s">
        <v>76</v>
      </c>
      <c r="F9" t="str">
        <f t="shared" si="0"/>
        <v>Deepak Nehra</v>
      </c>
    </row>
    <row r="10" spans="2:6" x14ac:dyDescent="0.3">
      <c r="B10" s="4" t="s">
        <v>61</v>
      </c>
      <c r="C10" s="4" t="s">
        <v>52</v>
      </c>
      <c r="D10" s="4" t="s">
        <v>77</v>
      </c>
      <c r="F10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K10"/>
  <sheetViews>
    <sheetView zoomScale="130" zoomScaleNormal="130" workbookViewId="0">
      <selection activeCell="K4" sqref="K4"/>
    </sheetView>
  </sheetViews>
  <sheetFormatPr defaultRowHeight="18.75" x14ac:dyDescent="0.3"/>
  <cols>
    <col min="2" max="4" width="12.69921875" customWidth="1"/>
  </cols>
  <sheetData>
    <row r="2" spans="2:11" x14ac:dyDescent="0.3">
      <c r="B2" s="2" t="s">
        <v>45</v>
      </c>
      <c r="C2" s="2" t="s">
        <v>46</v>
      </c>
      <c r="D2" s="2" t="s">
        <v>47</v>
      </c>
    </row>
    <row r="3" spans="2:11" x14ac:dyDescent="0.3">
      <c r="B3" s="4" t="s">
        <v>48</v>
      </c>
      <c r="C3" s="4" t="s">
        <v>49</v>
      </c>
      <c r="D3" s="4" t="s">
        <v>50</v>
      </c>
      <c r="F3" t="str">
        <f>_xlfn.TEXTJOIN(" ",TRUE,B3,C3,D3)</f>
        <v>Raj Kumar Singh</v>
      </c>
      <c r="K3" t="str">
        <f>B3&amp;"_"&amp;C3&amp;"_"&amp;D3</f>
        <v>Raj_Kumar_Singh</v>
      </c>
    </row>
    <row r="4" spans="2:11" x14ac:dyDescent="0.3">
      <c r="B4" s="4" t="s">
        <v>51</v>
      </c>
      <c r="C4" s="4"/>
      <c r="D4" s="4" t="s">
        <v>52</v>
      </c>
      <c r="F4" t="str">
        <f t="shared" ref="F4:F10" si="0">_xlfn.TEXTJOIN(" ",TRUE,B4,C4,D4)</f>
        <v>Rohit Sharma</v>
      </c>
      <c r="K4" t="str">
        <f t="shared" ref="K4:K10" si="1">B4&amp;"_"&amp;C4&amp;"_"&amp;D4</f>
        <v>Rohit__Sharma</v>
      </c>
    </row>
    <row r="5" spans="2:11" x14ac:dyDescent="0.3">
      <c r="B5" s="4" t="s">
        <v>53</v>
      </c>
      <c r="C5" s="4"/>
      <c r="D5" s="4" t="s">
        <v>52</v>
      </c>
      <c r="F5" t="str">
        <f t="shared" si="0"/>
        <v>Suresh Sharma</v>
      </c>
      <c r="K5" t="str">
        <f t="shared" si="1"/>
        <v>Suresh__Sharma</v>
      </c>
    </row>
    <row r="6" spans="2:11" x14ac:dyDescent="0.3">
      <c r="B6" s="4" t="s">
        <v>63</v>
      </c>
      <c r="C6" s="4" t="s">
        <v>50</v>
      </c>
      <c r="D6" s="4" t="s">
        <v>64</v>
      </c>
      <c r="F6" t="str">
        <f t="shared" si="0"/>
        <v>Ram Singh Tewatia</v>
      </c>
      <c r="K6" t="str">
        <f t="shared" si="1"/>
        <v>Ram_Singh_Tewatia</v>
      </c>
    </row>
    <row r="7" spans="2:11" x14ac:dyDescent="0.3">
      <c r="B7" s="4" t="s">
        <v>55</v>
      </c>
      <c r="C7" s="4"/>
      <c r="D7" s="4" t="s">
        <v>56</v>
      </c>
      <c r="F7" t="str">
        <f t="shared" si="0"/>
        <v>Reena Kumari</v>
      </c>
      <c r="K7" t="str">
        <f t="shared" si="1"/>
        <v>Reena__Kumari</v>
      </c>
    </row>
    <row r="8" spans="2:11" x14ac:dyDescent="0.3">
      <c r="B8" s="4" t="s">
        <v>57</v>
      </c>
      <c r="C8" s="4" t="s">
        <v>56</v>
      </c>
      <c r="D8" s="4" t="s">
        <v>58</v>
      </c>
      <c r="F8" t="str">
        <f t="shared" si="0"/>
        <v>Anjali Kumari Rajpoot</v>
      </c>
      <c r="K8" t="str">
        <f t="shared" si="1"/>
        <v>Anjali_Kumari_Rajpoot</v>
      </c>
    </row>
    <row r="9" spans="2:11" x14ac:dyDescent="0.3">
      <c r="B9" s="4" t="s">
        <v>59</v>
      </c>
      <c r="C9" s="4"/>
      <c r="D9" s="4" t="s">
        <v>60</v>
      </c>
      <c r="F9" t="str">
        <f t="shared" si="0"/>
        <v>Deepak Nehra</v>
      </c>
      <c r="K9" t="str">
        <f t="shared" si="1"/>
        <v>Deepak__Nehra</v>
      </c>
    </row>
    <row r="10" spans="2:11" x14ac:dyDescent="0.3">
      <c r="B10" s="4" t="s">
        <v>61</v>
      </c>
      <c r="C10" s="4" t="s">
        <v>50</v>
      </c>
      <c r="D10" s="4" t="s">
        <v>62</v>
      </c>
      <c r="F10" t="str">
        <f t="shared" si="0"/>
        <v>Neha Singh Rathor</v>
      </c>
      <c r="K10" t="str">
        <f t="shared" si="1"/>
        <v>Neha_Singh_Rathor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B23" zoomScale="115" zoomScaleNormal="115" workbookViewId="0">
      <selection activeCell="H24" sqref="H24"/>
    </sheetView>
  </sheetViews>
  <sheetFormatPr defaultRowHeight="18.75" x14ac:dyDescent="0.3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65</v>
      </c>
    </row>
    <row r="3" spans="2:8" x14ac:dyDescent="0.3">
      <c r="B3" s="4" t="s">
        <v>20</v>
      </c>
      <c r="C3" s="4" t="s">
        <v>36</v>
      </c>
      <c r="D3" s="4" t="s">
        <v>7</v>
      </c>
      <c r="E3" s="4">
        <v>23</v>
      </c>
      <c r="G3" t="s">
        <v>79</v>
      </c>
      <c r="H3">
        <f>SUMIF(B2:B12,G3,E2:E12)</f>
        <v>50</v>
      </c>
    </row>
    <row r="4" spans="2:8" x14ac:dyDescent="0.3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3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">
      <c r="B6" s="4" t="s">
        <v>28</v>
      </c>
      <c r="C6" s="4" t="s">
        <v>36</v>
      </c>
      <c r="D6" s="4" t="s">
        <v>16</v>
      </c>
      <c r="E6" s="4">
        <v>40</v>
      </c>
      <c r="G6" s="4" t="s">
        <v>78</v>
      </c>
      <c r="H6" s="4">
        <f>SUMIF(C2:C12,G6,E2:E12)</f>
        <v>64</v>
      </c>
    </row>
    <row r="7" spans="2:8" x14ac:dyDescent="0.3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3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3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3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3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3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3">
      <c r="E14">
        <f>SUM(E3:E12)</f>
        <v>286</v>
      </c>
    </row>
    <row r="23" spans="2:8" x14ac:dyDescent="0.3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">
      <c r="B24" s="4" t="s">
        <v>66</v>
      </c>
      <c r="C24" s="4" t="s">
        <v>36</v>
      </c>
      <c r="D24" s="4" t="s">
        <v>7</v>
      </c>
      <c r="E24" s="4">
        <v>23</v>
      </c>
      <c r="G24" s="4" t="s">
        <v>85</v>
      </c>
      <c r="H24" s="4">
        <f>SUMIF(B24:B33,("*"&amp;G24&amp;"*"),E24:E33)</f>
        <v>103</v>
      </c>
    </row>
    <row r="25" spans="2:8" x14ac:dyDescent="0.3">
      <c r="B25" s="4" t="s">
        <v>67</v>
      </c>
      <c r="C25" s="4" t="s">
        <v>37</v>
      </c>
      <c r="D25" s="4" t="s">
        <v>10</v>
      </c>
      <c r="E25" s="4">
        <v>20</v>
      </c>
    </row>
    <row r="26" spans="2:8" x14ac:dyDescent="0.3">
      <c r="B26" s="4" t="s">
        <v>68</v>
      </c>
      <c r="C26" s="4" t="s">
        <v>38</v>
      </c>
      <c r="D26" s="4" t="s">
        <v>13</v>
      </c>
      <c r="E26" s="4">
        <v>30</v>
      </c>
    </row>
    <row r="27" spans="2:8" x14ac:dyDescent="0.3">
      <c r="B27" s="4" t="s">
        <v>69</v>
      </c>
      <c r="C27" s="4" t="s">
        <v>36</v>
      </c>
      <c r="D27" s="4" t="s">
        <v>16</v>
      </c>
      <c r="E27" s="4">
        <v>40</v>
      </c>
    </row>
    <row r="28" spans="2:8" x14ac:dyDescent="0.3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3">
      <c r="B29" s="4" t="s">
        <v>70</v>
      </c>
      <c r="C29" s="4" t="s">
        <v>38</v>
      </c>
      <c r="D29" s="4" t="s">
        <v>22</v>
      </c>
      <c r="E29" s="4">
        <v>54</v>
      </c>
    </row>
    <row r="30" spans="2:8" x14ac:dyDescent="0.3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3">
      <c r="B31" s="4" t="s">
        <v>71</v>
      </c>
      <c r="C31" s="4" t="s">
        <v>37</v>
      </c>
      <c r="D31" s="4" t="s">
        <v>27</v>
      </c>
      <c r="E31" s="4">
        <v>10</v>
      </c>
    </row>
    <row r="32" spans="2:8" x14ac:dyDescent="0.3">
      <c r="B32" s="4" t="s">
        <v>72</v>
      </c>
      <c r="C32" s="4" t="s">
        <v>38</v>
      </c>
      <c r="D32" s="4" t="s">
        <v>30</v>
      </c>
      <c r="E32" s="4">
        <v>20</v>
      </c>
    </row>
    <row r="33" spans="2:5" x14ac:dyDescent="0.3">
      <c r="B33" s="4" t="s">
        <v>28</v>
      </c>
      <c r="C33" s="4" t="s">
        <v>36</v>
      </c>
      <c r="D33" s="4" t="s">
        <v>33</v>
      </c>
      <c r="E33" s="4">
        <v>25</v>
      </c>
    </row>
    <row r="34" spans="2:5" x14ac:dyDescent="0.3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topLeftCell="B1" zoomScale="115" zoomScaleNormal="115" workbookViewId="0">
      <selection activeCell="I3" sqref="I3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79</v>
      </c>
      <c r="H3" s="4" t="s">
        <v>86</v>
      </c>
      <c r="I3" s="4">
        <f>SUMIFS(E3:E12,B3:B12,G3,C3:C12,H3)</f>
        <v>30</v>
      </c>
    </row>
    <row r="4" spans="2:9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73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zoomScale="115" zoomScaleNormal="115" workbookViewId="0">
      <selection activeCell="I3" sqref="I3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74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28</v>
      </c>
      <c r="H3" s="4" t="s">
        <v>36</v>
      </c>
      <c r="I3" s="4">
        <f>COUNTIFS(B3:B12,G3,C3:C12,H3)</f>
        <v>2</v>
      </c>
    </row>
    <row r="4" spans="2:9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  <c r="G5" s="4"/>
      <c r="H5" t="s">
        <v>87</v>
      </c>
      <c r="I5">
        <f>COUNTIF(B3:B12,G3)</f>
        <v>4</v>
      </c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73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  <row r="13" spans="2:9" x14ac:dyDescent="0.3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opLeftCell="B1" zoomScale="115" zoomScaleNormal="115" workbookViewId="0">
      <selection activeCell="H4" sqref="H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74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28</v>
      </c>
      <c r="H3" s="4" t="s">
        <v>36</v>
      </c>
      <c r="I3" s="4">
        <f>COUNTIFS(B3:B12,G3,C3:C12,H3)</f>
        <v>2</v>
      </c>
    </row>
    <row r="4" spans="2:9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73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B5:N18"/>
  <sheetViews>
    <sheetView topLeftCell="A2" workbookViewId="0">
      <selection activeCell="O13" sqref="O13"/>
    </sheetView>
  </sheetViews>
  <sheetFormatPr defaultRowHeight="18.75" x14ac:dyDescent="0.3"/>
  <cols>
    <col min="2" max="2" width="14.09765625" bestFit="1" customWidth="1"/>
    <col min="4" max="4" width="12.59765625" bestFit="1" customWidth="1"/>
    <col min="5" max="5" width="10" bestFit="1" customWidth="1"/>
    <col min="7" max="7" width="10" bestFit="1" customWidth="1"/>
  </cols>
  <sheetData>
    <row r="5" spans="2:14" x14ac:dyDescent="0.3">
      <c r="B5" t="s">
        <v>89</v>
      </c>
      <c r="D5" t="str">
        <f>TRIM(B5)</f>
        <v>Hello World</v>
      </c>
      <c r="K5" t="str">
        <f>PROPER(TRIM(D5))</f>
        <v>Hello World</v>
      </c>
    </row>
    <row r="6" spans="2:14" x14ac:dyDescent="0.3">
      <c r="B6" t="s">
        <v>90</v>
      </c>
      <c r="D6" t="str">
        <f t="shared" ref="D6:D9" si="0">TRIM(B6)</f>
        <v>Nazmus Sakeef</v>
      </c>
      <c r="K6" t="str">
        <f t="shared" ref="K6:K9" si="1">PROPER(TRIM(D6))</f>
        <v>Nazmus Sakeef</v>
      </c>
    </row>
    <row r="7" spans="2:14" x14ac:dyDescent="0.3">
      <c r="B7" t="s">
        <v>88</v>
      </c>
      <c r="D7" t="str">
        <f t="shared" si="0"/>
        <v>Hello World</v>
      </c>
      <c r="K7" t="str">
        <f t="shared" si="1"/>
        <v>Hello World</v>
      </c>
    </row>
    <row r="8" spans="2:14" x14ac:dyDescent="0.3">
      <c r="B8" t="s">
        <v>91</v>
      </c>
      <c r="D8" t="str">
        <f t="shared" si="0"/>
        <v>facebook. Com</v>
      </c>
      <c r="K8" t="str">
        <f t="shared" si="1"/>
        <v>Facebook. Com</v>
      </c>
    </row>
    <row r="9" spans="2:14" x14ac:dyDescent="0.3">
      <c r="B9" t="s">
        <v>92</v>
      </c>
      <c r="D9" t="str">
        <f t="shared" si="0"/>
        <v>tesla.ca</v>
      </c>
      <c r="K9" t="str">
        <f t="shared" si="1"/>
        <v>Tesla.Ca</v>
      </c>
    </row>
    <row r="13" spans="2:14" x14ac:dyDescent="0.3">
      <c r="H13" s="4" t="s">
        <v>97</v>
      </c>
    </row>
    <row r="15" spans="2:14" x14ac:dyDescent="0.3">
      <c r="B15" t="s">
        <v>93</v>
      </c>
      <c r="D15" t="str">
        <f>PROPER(B15)</f>
        <v>Facebook</v>
      </c>
      <c r="H15">
        <f>COUNTIF(D15:D18,H13)</f>
        <v>2</v>
      </c>
      <c r="N15" s="4" t="s">
        <v>88</v>
      </c>
    </row>
    <row r="16" spans="2:14" x14ac:dyDescent="0.3">
      <c r="B16" t="s">
        <v>94</v>
      </c>
      <c r="D16" t="str">
        <f t="shared" ref="D16:D18" si="2">PROPER(B16)</f>
        <v>Fnf</v>
      </c>
    </row>
    <row r="17" spans="2:14" x14ac:dyDescent="0.3">
      <c r="B17" t="s">
        <v>95</v>
      </c>
      <c r="D17" t="str">
        <f t="shared" si="2"/>
        <v>Tesla</v>
      </c>
      <c r="N17">
        <f>COUNTIF(K5:K9,N15)</f>
        <v>2</v>
      </c>
    </row>
    <row r="18" spans="2:14" x14ac:dyDescent="0.3">
      <c r="B18" t="s">
        <v>96</v>
      </c>
      <c r="D18" t="str">
        <f t="shared" si="2"/>
        <v>Facebook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4:O25"/>
  <sheetViews>
    <sheetView tabSelected="1" topLeftCell="J15" workbookViewId="0">
      <selection activeCell="X25" sqref="X25"/>
    </sheetView>
  </sheetViews>
  <sheetFormatPr defaultRowHeight="18.75" x14ac:dyDescent="0.3"/>
  <cols>
    <col min="2" max="2" width="10.09765625" bestFit="1" customWidth="1"/>
    <col min="4" max="4" width="10.09765625" bestFit="1" customWidth="1"/>
    <col min="5" max="5" width="22.69921875" bestFit="1" customWidth="1"/>
    <col min="12" max="12" width="9.296875" customWidth="1"/>
    <col min="14" max="14" width="12.296875" bestFit="1" customWidth="1"/>
  </cols>
  <sheetData>
    <row r="4" spans="1:15" x14ac:dyDescent="0.3">
      <c r="B4" s="9">
        <f ca="1">TODAY()</f>
        <v>45552</v>
      </c>
      <c r="D4" s="9">
        <v>45426</v>
      </c>
    </row>
    <row r="5" spans="1:15" x14ac:dyDescent="0.3">
      <c r="K5" t="s">
        <v>104</v>
      </c>
      <c r="L5" t="s">
        <v>105</v>
      </c>
    </row>
    <row r="6" spans="1:15" x14ac:dyDescent="0.3">
      <c r="A6" t="s">
        <v>98</v>
      </c>
      <c r="B6">
        <f ca="1">YEAR(TODAY())</f>
        <v>2024</v>
      </c>
      <c r="E6" t="s">
        <v>101</v>
      </c>
      <c r="F6">
        <f ca="1">DATEDIF(D4,B4,"d")</f>
        <v>126</v>
      </c>
      <c r="K6" s="10">
        <v>1</v>
      </c>
      <c r="L6">
        <v>32</v>
      </c>
      <c r="N6" t="s">
        <v>106</v>
      </c>
      <c r="O6">
        <f>MAX(Table1[Numbers])</f>
        <v>44</v>
      </c>
    </row>
    <row r="7" spans="1:15" x14ac:dyDescent="0.3">
      <c r="A7" t="s">
        <v>99</v>
      </c>
      <c r="B7">
        <f ca="1">MONTH(TODAY())</f>
        <v>9</v>
      </c>
      <c r="E7" t="s">
        <v>102</v>
      </c>
      <c r="F7">
        <f ca="1">DATEDIF(D4,B4,"m")</f>
        <v>4</v>
      </c>
      <c r="K7" s="11">
        <v>2</v>
      </c>
      <c r="L7">
        <v>40</v>
      </c>
      <c r="N7" t="s">
        <v>107</v>
      </c>
      <c r="O7">
        <f>MIN(Table1[[#All],[Numbers]])</f>
        <v>30</v>
      </c>
    </row>
    <row r="8" spans="1:15" x14ac:dyDescent="0.3">
      <c r="A8" t="s">
        <v>100</v>
      </c>
      <c r="B8">
        <f ca="1">DAY(TODAY())</f>
        <v>17</v>
      </c>
      <c r="E8" t="s">
        <v>103</v>
      </c>
      <c r="F8">
        <f ca="1">DATEDIF(D4,B4,"y")</f>
        <v>0</v>
      </c>
      <c r="K8" s="11">
        <v>3</v>
      </c>
      <c r="L8">
        <v>31</v>
      </c>
      <c r="N8" t="s">
        <v>111</v>
      </c>
      <c r="O8">
        <f>AVERAGE(Table1[Numbers])</f>
        <v>36.6</v>
      </c>
    </row>
    <row r="9" spans="1:15" x14ac:dyDescent="0.3">
      <c r="K9" s="11">
        <v>4</v>
      </c>
      <c r="L9">
        <v>41</v>
      </c>
    </row>
    <row r="10" spans="1:15" x14ac:dyDescent="0.3">
      <c r="K10" s="11">
        <v>5</v>
      </c>
      <c r="L10">
        <v>36</v>
      </c>
      <c r="N10" t="s">
        <v>110</v>
      </c>
      <c r="O10">
        <f>_xlfn.STDEV.S(Table1[Numbers])</f>
        <v>4.6949020504327734</v>
      </c>
    </row>
    <row r="11" spans="1:15" x14ac:dyDescent="0.3">
      <c r="K11" s="11">
        <v>6</v>
      </c>
      <c r="L11">
        <v>34</v>
      </c>
      <c r="N11" t="s">
        <v>108</v>
      </c>
      <c r="O11">
        <f>MEDIAN(Table1[Numbers])</f>
        <v>36.5</v>
      </c>
    </row>
    <row r="12" spans="1:15" x14ac:dyDescent="0.3">
      <c r="K12" s="11">
        <v>7</v>
      </c>
      <c r="L12">
        <v>33</v>
      </c>
      <c r="N12" t="s">
        <v>109</v>
      </c>
      <c r="O12">
        <f>MODE(Table1[Numbers])</f>
        <v>41</v>
      </c>
    </row>
    <row r="13" spans="1:15" x14ac:dyDescent="0.3">
      <c r="K13" s="11">
        <v>8</v>
      </c>
      <c r="L13">
        <v>30</v>
      </c>
    </row>
    <row r="14" spans="1:15" x14ac:dyDescent="0.3">
      <c r="K14" s="11">
        <v>9</v>
      </c>
      <c r="L14">
        <v>33</v>
      </c>
    </row>
    <row r="15" spans="1:15" x14ac:dyDescent="0.3">
      <c r="K15" s="11">
        <v>10</v>
      </c>
      <c r="L15">
        <v>33</v>
      </c>
    </row>
    <row r="16" spans="1:15" x14ac:dyDescent="0.3">
      <c r="K16" s="11">
        <v>11</v>
      </c>
      <c r="L16">
        <v>40</v>
      </c>
    </row>
    <row r="17" spans="11:12" x14ac:dyDescent="0.3">
      <c r="K17" s="11">
        <v>12</v>
      </c>
      <c r="L17">
        <v>42</v>
      </c>
    </row>
    <row r="18" spans="11:12" x14ac:dyDescent="0.3">
      <c r="K18" s="11">
        <v>13</v>
      </c>
      <c r="L18">
        <v>44</v>
      </c>
    </row>
    <row r="19" spans="11:12" x14ac:dyDescent="0.3">
      <c r="K19" s="11">
        <v>14</v>
      </c>
      <c r="L19">
        <v>37</v>
      </c>
    </row>
    <row r="20" spans="11:12" x14ac:dyDescent="0.3">
      <c r="K20" s="11">
        <v>15</v>
      </c>
      <c r="L20">
        <v>32</v>
      </c>
    </row>
    <row r="21" spans="11:12" x14ac:dyDescent="0.3">
      <c r="K21" s="11">
        <v>16</v>
      </c>
      <c r="L21">
        <v>41</v>
      </c>
    </row>
    <row r="22" spans="11:12" x14ac:dyDescent="0.3">
      <c r="K22" s="11">
        <v>17</v>
      </c>
      <c r="L22">
        <v>41</v>
      </c>
    </row>
    <row r="23" spans="11:12" x14ac:dyDescent="0.3">
      <c r="K23" s="11">
        <v>18</v>
      </c>
      <c r="L23">
        <v>43</v>
      </c>
    </row>
    <row r="24" spans="11:12" x14ac:dyDescent="0.3">
      <c r="K24" s="11">
        <v>19</v>
      </c>
      <c r="L24">
        <v>30</v>
      </c>
    </row>
    <row r="25" spans="11:12" x14ac:dyDescent="0.3">
      <c r="K25" s="12">
        <v>20</v>
      </c>
      <c r="L25">
        <v>39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Vlookup</vt:lpstr>
      <vt:lpstr>Hlookup</vt:lpstr>
      <vt:lpstr>Xlookup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  <vt:lpstr>Sheet3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Alan May</cp:lastModifiedBy>
  <dcterms:created xsi:type="dcterms:W3CDTF">2023-08-17T11:42:09Z</dcterms:created>
  <dcterms:modified xsi:type="dcterms:W3CDTF">2024-09-17T19:50:21Z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</Properties>
</file>