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<sst xmlns="http://schemas.openxmlformats.org/spreadsheetml/2006/main" count="491" uniqueCount="246">
  <si>
    <t>source</t>
  </si>
  <si>
    <t>year</t>
  </si>
  <si>
    <t>id</t>
  </si>
  <si>
    <t>level</t>
  </si>
  <si>
    <t>code</t>
  </si>
  <si>
    <t>solution/vulnerabilty</t>
  </si>
  <si>
    <t>tools/libs</t>
  </si>
  <si>
    <t>ASIS Fnials CTF</t>
  </si>
  <si>
    <t>MBTI</t>
  </si>
  <si>
    <t>medium</t>
  </si>
  <si>
    <t>pcap</t>
  </si>
  <si>
    <t>Use the Scapy library to do statistical analysis on the provided traffic. Pick all of the correct answers in the right order to retrieve the flag (forensics)</t>
  </si>
  <si>
    <t>big-lie</t>
  </si>
  <si>
    <t>You need the secret location hash to decrypt the secret. However Piwik will show you the full secret apparently (web / forensics)</t>
  </si>
  <si>
    <t>iosdump</t>
  </si>
  <si>
    <t>unknown</t>
  </si>
  <si>
    <t>NO WRITEUP - No Links (forensics)</t>
  </si>
  <si>
    <t>particles</t>
  </si>
  <si>
    <t>easy</t>
  </si>
  <si>
    <t>pcap contains 6 SHA-1 hashes of files transfered using zsync. Google the hashes and you'll find a screenshot with the flag</t>
  </si>
  <si>
    <t xml:space="preserve"> </t>
  </si>
  <si>
    <t>strange</t>
  </si>
  <si>
    <t>hard</t>
  </si>
  <si>
    <t>PNG</t>
  </si>
  <si>
    <t>use binwalk to extract the binary data from the file. then use Python image library to render the data to retrieve the flag (forensics)</t>
  </si>
  <si>
    <t>binwalk</t>
  </si>
  <si>
    <t>flag-hunter</t>
  </si>
  <si>
    <t>none</t>
  </si>
  <si>
    <t>Use a VPN to capture all 6 parts of the flag by clicking on various parts of the providied map. (misc)</t>
  </si>
  <si>
    <t>Any VPN</t>
  </si>
  <si>
    <t>meow-meow</t>
  </si>
  <si>
    <t>Change the underscores in the code to the # of underscores counted to evaluate the code (misc)</t>
  </si>
  <si>
    <t>missing-rings</t>
  </si>
  <si>
    <t>NO WRITEUP - No Links (misc)</t>
  </si>
  <si>
    <t>calcexec-1</t>
  </si>
  <si>
    <t>C#</t>
  </si>
  <si>
    <t>Create an X509 auth certificate with two identical identifiers - this will cause an exception allowing you to craft your own certificate and load the function to print the flag (exploit)</t>
  </si>
  <si>
    <t>calcexec-2</t>
  </si>
  <si>
    <t>python</t>
  </si>
  <si>
    <t xml:space="preserve">overwite /proc/self/mem using a nop-sled with shellcode to break out of the sandbox </t>
  </si>
  <si>
    <t>png2ppm</t>
  </si>
  <si>
    <t>x64 elf</t>
  </si>
  <si>
    <t xml:space="preserve">Custom craft a PNG image that will leak the stack cookies. From there it's a matter of leaking a proper LIBC address and building the appropriate ROP chain using a PNG images zlib data section </t>
  </si>
  <si>
    <t>shop-1</t>
  </si>
  <si>
    <t>C / C++</t>
  </si>
  <si>
    <t>authentication is done using memcmp C function. It is possible to leak the return value of the admin password if username / password are not null terminated</t>
  </si>
  <si>
    <t>shop-2</t>
  </si>
  <si>
    <t>Leak the base libc address using the previous vunerability, then jump to system by way of a use-after-free vuln</t>
  </si>
  <si>
    <t>sniff3r</t>
  </si>
  <si>
    <t xml:space="preserve">icmp handler contains info leak via format string , TCP handler has buffer overflow allowing for pointer modification. leak pointers to libc using format string, overwrite username pointer with the address of strstr in .got. then overwrite strstr got entry via the address of system in libc. then read the flag using './flag' </t>
  </si>
  <si>
    <t>asis-hash</t>
  </si>
  <si>
    <t>Reverse the binary to learn more about the hash and grab the final hash your input it compared to. Then bruteforce the flag</t>
  </si>
  <si>
    <t>brain</t>
  </si>
  <si>
    <t>NO WRITEUP - No Links (reversing)</t>
  </si>
  <si>
    <t>exchange</t>
  </si>
  <si>
    <t>https://kt.pe/blog/2015/10/asis-2015-finals-exchange/</t>
  </si>
  <si>
    <t>fake</t>
  </si>
  <si>
    <t>poor writeup, however it appears you simply need to bruteforce the magic integer to get the flag (reversing)</t>
  </si>
  <si>
    <t>gasis</t>
  </si>
  <si>
    <t>license</t>
  </si>
  <si>
    <t>program requires a keyfile that follows a specific format: File size must be 34 bytes, must contain 5 newlines, the file contents must be separted with newline and each line must contain 6 bytes which will be compared after XORing with a hard coded XOR key (reversing)</t>
  </si>
  <si>
    <t>Mircrosoft Z3 Solver</t>
  </si>
  <si>
    <t>calm-down</t>
  </si>
  <si>
    <t>text file</t>
  </si>
  <si>
    <t>ASIS Flags follow a specific format. 32 bytes long ASIS{.....}. The flags contain the characters 0-9, a-f. Grep for the matching flag 'grep -aE ASIS\{[0-9a-f]{32}\} flagBag.txt' (forensics)</t>
  </si>
  <si>
    <t>Grep 'grep -aE ASIS\{[0-9a-f]{32}\} flagBag.txt'</t>
  </si>
  <si>
    <t>Example Flag</t>
  </si>
  <si>
    <t>You're given the flag (misc)</t>
  </si>
  <si>
    <t>impossible</t>
  </si>
  <si>
    <t>php</t>
  </si>
  <si>
    <t>Generate an Md5 hash collision with the admin account to leak his credentials (web)</t>
  </si>
  <si>
    <t>myblog</t>
  </si>
  <si>
    <t>php?</t>
  </si>
  <si>
    <t>robots.txt keeps you from viewing /myblog_private_dir3ct0ry. Forge a packet containing ' http://myblog.asis-ctf.ir:8088/myblog_private_dir3ct0ry/?username=admin&amp;password=admin&amp;login=admin&amp;user=admin' as the referer</t>
  </si>
  <si>
    <t>ultra-compression</t>
  </si>
  <si>
    <t>bash commands</t>
  </si>
  <si>
    <t>blind command injection, set up your host to listen to a port and inject a command. use 'find .. -iname '*gz'|xargs cat|nc ip port' to dump the source which contains the flag (exploit)</t>
  </si>
  <si>
    <t>confidence teaser ctf</t>
  </si>
  <si>
    <t>mac-hacking</t>
  </si>
  <si>
    <t>php - MD5</t>
  </si>
  <si>
    <t>Generate an HMAC collision with the admin username then register an account with the collided account</t>
  </si>
  <si>
    <t>power level</t>
  </si>
  <si>
    <t>C / C++ - XOR</t>
  </si>
  <si>
    <t xml:space="preserve">Code calulates a simple encryption using a XOR on the first four letters of the string passed. Bruteforce the given key. </t>
  </si>
  <si>
    <t>the real mac-hacking</t>
  </si>
  <si>
    <t>NO WRITEUP - No Links (crypto)</t>
  </si>
  <si>
    <t>apache underwear</t>
  </si>
  <si>
    <t>apache config files</t>
  </si>
  <si>
    <t>connect to the socks5 server using a basic sql injection "' or 1=1 . Once you've connected take a look at the Apache Mod Status page and open the file '/omg-omg-s3cr3t-file.txt' (web)</t>
  </si>
  <si>
    <t>here-be-dragons</t>
  </si>
  <si>
    <t>any</t>
  </si>
  <si>
    <t>No Writeup - However my guess is you connected to a server which required you to solve some optimal path problems.  (programming)</t>
  </si>
  <si>
    <t>quarantine</t>
  </si>
  <si>
    <t>very advanced use after free vunlerability, required you defeate ASan and other protection methods</t>
  </si>
  <si>
    <t>quine</t>
  </si>
  <si>
    <t>Send a message that decodes to ROP, then a sequence of copies that smashes the buffer, then a copy operation that overwrites the next few instructions with the quiny bit (pwn)</t>
  </si>
  <si>
    <t>so easy</t>
  </si>
  <si>
    <t>x86 elf</t>
  </si>
  <si>
    <t>Place a breakpoint at 0x804877c and print out the value of EDX - Also, your input is case inverted</t>
  </si>
  <si>
    <t>gdb, peda, hopper.. ect</t>
  </si>
  <si>
    <t>A PNG Tale</t>
  </si>
  <si>
    <t>png</t>
  </si>
  <si>
    <t>PNG uses additional filters to hide data within the image. You could extract the data manually, or you could use the script.</t>
  </si>
  <si>
    <t>Practical Numerology</t>
  </si>
  <si>
    <t>Basic timing attack against the web server. Send a large value which will cause the server to print out the correct value but not update. From there you can enter in the given value to get the flag</t>
  </si>
  <si>
    <t>Csaw CTF</t>
  </si>
  <si>
    <t>zer0-day</t>
  </si>
  <si>
    <t>base64</t>
  </si>
  <si>
    <t>remove the new lines from the string and decode the base 64 to get the flag (crypto)</t>
  </si>
  <si>
    <t>whiter0se</t>
  </si>
  <si>
    <t>substitution cipher</t>
  </si>
  <si>
    <t>Solve using quipquip</t>
  </si>
  <si>
    <t>ones and zer0s</t>
  </si>
  <si>
    <t>.mpeg</t>
  </si>
  <si>
    <t>.mpeg is really just a binary dump. Use binwalk or xxd to extract the relevant parts and then convert the binary to ascii for the flag (forensics)</t>
  </si>
  <si>
    <t>xxd -ps eps1.1_ones-and-zer0es_c4368e65e1883044f3917485ec928173.mpeg | sed 's/30/0/g' | sed 's/31/1/g' | tr -d '\n''</t>
  </si>
  <si>
    <t>notesy</t>
  </si>
  <si>
    <t>the english alphabet</t>
  </si>
  <si>
    <t>It's a substituation cipher, the key is literally the english alphabet A-Z</t>
  </si>
  <si>
    <t>punchout</t>
  </si>
  <si>
    <t>NO Writeup - Only code dump (crypto)</t>
  </si>
  <si>
    <t>bricks of gold</t>
  </si>
  <si>
    <t>Custom CBC cipher</t>
  </si>
  <si>
    <t>http://www.truedigitalsecurity.com/blog/2015/09/22/csaw-2015-crypto-500-bricks-of-gold-writeup/</t>
  </si>
  <si>
    <t>flash</t>
  </si>
  <si>
    <t>.img</t>
  </si>
  <si>
    <t>mount the image or just simply run strings against the image for the flag</t>
  </si>
  <si>
    <t>linux command: 'igrep'</t>
  </si>
  <si>
    <t>keep calm and ctf</t>
  </si>
  <si>
    <t>.jpg</t>
  </si>
  <si>
    <t>use exiftool or strings to find the flag hidden in the metadata</t>
  </si>
  <si>
    <t>exiftool</t>
  </si>
  <si>
    <t>transfer</t>
  </si>
  <si>
    <t>.pcap</t>
  </si>
  <si>
    <t>extract the transfered python script using wireshark and fill in the missing function to reverse the encryption</t>
  </si>
  <si>
    <t>wireshark</t>
  </si>
  <si>
    <t>pcapin</t>
  </si>
  <si>
    <t>You must bruteforce the 26 XOR keys encrypting the traffic. From there, concatinate the data and open the image containing the flag</t>
  </si>
  <si>
    <t>airport</t>
  </si>
  <si>
    <t>assorted images</t>
  </si>
  <si>
    <t>You must use steghide on the images however a key is needed. The key is a concatination of all 4 airport abrivation codes from the images 'HAVHKGLAXYYZ'</t>
  </si>
  <si>
    <t>sharpturn</t>
  </si>
  <si>
    <t>git repo</t>
  </si>
  <si>
    <t>git repo reports corrupted data. Run an fsck against the repo to dump the files containing error. Fix the errors and run the code for the flag</t>
  </si>
  <si>
    <t>git-commands</t>
  </si>
  <si>
    <t>precision</t>
  </si>
  <si>
    <t xml:space="preserve">Stackoverflow that passes a primitive stack cookie and your shellcode must pass the isoc99_scanf </t>
  </si>
  <si>
    <t>contacts</t>
  </si>
  <si>
    <t>blind format string vunerability</t>
  </si>
  <si>
    <t>ftp-2</t>
  </si>
  <si>
    <t>upload a file greater than 512 bytes to overwrite stack data and then download the flag (pwn)</t>
  </si>
  <si>
    <t>Microsoft Z3 Problem Solver</t>
  </si>
  <si>
    <t>autobots</t>
  </si>
  <si>
    <t>leak libc base address to gain access to ROP gadgets. Then execute a reverse shell to retrieve the contents of the flag (pwn)</t>
  </si>
  <si>
    <t>meme shop</t>
  </si>
  <si>
    <t xml:space="preserve">Ruby </t>
  </si>
  <si>
    <t>First you must leak the backend script from the web server. Then make 256 small memes, then a skeletal, pass your rop and call the checkout function</t>
  </si>
  <si>
    <t>rhinoxorus</t>
  </si>
  <si>
    <t>NO Writeup - Only code dump (pwn)</t>
  </si>
  <si>
    <t xml:space="preserve">Julian Cohen </t>
  </si>
  <si>
    <t>Google "Julian Cohen CTF" which leads you to an organizers twitter containing the flag</t>
  </si>
  <si>
    <t>Alexander taylor</t>
  </si>
  <si>
    <t>web challenge</t>
  </si>
  <si>
    <t>More web recon / profile digging</t>
  </si>
  <si>
    <t xml:space="preserve">Eric Liang </t>
  </si>
  <si>
    <t>hacking time</t>
  </si>
  <si>
    <t>NES Rom</t>
  </si>
  <si>
    <t>Reverse engineer the password checking logic and write the system then have Z3 solve it (reversing)</t>
  </si>
  <si>
    <t>Microsoft Z3 Solver</t>
  </si>
  <si>
    <t>ftp-1</t>
  </si>
  <si>
    <t>wyvern</t>
  </si>
  <si>
    <t xml:space="preserve">use all-fuzz to analyze all possible execution paths then analyze the dumps </t>
  </si>
  <si>
    <t>trivia-1</t>
  </si>
  <si>
    <t>Solution is PlugX malware</t>
  </si>
  <si>
    <t>trivia-2</t>
  </si>
  <si>
    <t>no-more-free-bugs!</t>
  </si>
  <si>
    <t>http://resources.infosecinstitute.com/api-hooking-and-dll-injection-on-windows/</t>
  </si>
  <si>
    <t>system-management mode</t>
  </si>
  <si>
    <t>trivia-3</t>
  </si>
  <si>
    <t>Timing attacks and race conditions!</t>
  </si>
  <si>
    <t>trivia-4</t>
  </si>
  <si>
    <t>DLL Injections!</t>
  </si>
  <si>
    <t>trivia-5</t>
  </si>
  <si>
    <t xml:space="preserve">Rob Fuller - Mubix! </t>
  </si>
  <si>
    <t>K_stairs</t>
  </si>
  <si>
    <t xml:space="preserve">number of tokens stored in session, just register a bunch of accounts and play the game </t>
  </si>
  <si>
    <t>K_Achieve</t>
  </si>
  <si>
    <t xml:space="preserve">modify the map file in local storage to place yourself right next to the stairs so you take no damage </t>
  </si>
  <si>
    <t>lawn-care-simulator</t>
  </si>
  <si>
    <t>First use DVCS-Pillage to scrape the git repo from the page. The login script uses a LIKE comparison to check for existing users. It is then possible to pass '%' in the username field to leak existing users. You must then bruteforce byte by byte on the password hash</t>
  </si>
  <si>
    <t xml:space="preserve">weebdate </t>
  </si>
  <si>
    <t>Leak customer data through LFI using SQL-map / Burpsuite. Then crack the password hash's using JTR, Finally find server root and seal the TOTP algorithm to generate the correct TOTP key.</t>
  </si>
  <si>
    <t>Burp-Suite, SQL-Map, John The Ripper</t>
  </si>
  <si>
    <t>thwoback</t>
  </si>
  <si>
    <t>medium?</t>
  </si>
  <si>
    <t>git</t>
  </si>
  <si>
    <t>Browse the CTF software on github and look for the fixed vunerabilities in the commits. generate a POST request to one of the supposidly 'fixed' vulerabilities to get tthe flag</t>
  </si>
  <si>
    <t>git-commands, curl</t>
  </si>
  <si>
    <t>Csaw Finals CTF</t>
  </si>
  <si>
    <t>check-plz</t>
  </si>
  <si>
    <t>NO WRITEUP - No Links (PWN)</t>
  </si>
  <si>
    <t xml:space="preserve">slabs of platinum </t>
  </si>
  <si>
    <t>AES - Sage</t>
  </si>
  <si>
    <t xml:space="preserve">use prime factor db to get your prime number, than devide by 32. then run that number though solve500.py and then match the right key. </t>
  </si>
  <si>
    <t>boombox</t>
  </si>
  <si>
    <t>ToC/ToU timing attack, possible to cause intergeroverflow which leads to heap smashing</t>
  </si>
  <si>
    <t>hopper, ida, radare2</t>
  </si>
  <si>
    <t>hipster</t>
  </si>
  <si>
    <t>NO WRITEUP - No Links (pwn)</t>
  </si>
  <si>
    <t>StringIPC</t>
  </si>
  <si>
    <t>X64 Linux - Kernel</t>
  </si>
  <si>
    <t xml:space="preserve">integer underflow allows you to enable kernal flags....Beyond that I don't understand any of the words on this page </t>
  </si>
  <si>
    <t>mandiant</t>
  </si>
  <si>
    <t>pdf</t>
  </si>
  <si>
    <t>Pdf contains a z7 archive which contains a PNG with two base64 encoded strings which convert to hex. Use freefilecamouflage (or binwalk?) to extract an elf which you execute to get the flag</t>
  </si>
  <si>
    <t>Qpdf , scalpel, binwalk</t>
  </si>
  <si>
    <t>phist it phish it good</t>
  </si>
  <si>
    <t>ransomwhere</t>
  </si>
  <si>
    <t>.img, ruby, AES-CBC</t>
  </si>
  <si>
    <t>create a simple script using the given script as a basis to create the key file at the exact time the seed is generated to get the PNG containing the flag</t>
  </si>
  <si>
    <t>trivial</t>
  </si>
  <si>
    <t>Go to a local store and buy 4 items that total sum is $13.37</t>
  </si>
  <si>
    <t>Late Night Smash</t>
  </si>
  <si>
    <t>Beat one of the organizers at smash bros</t>
  </si>
  <si>
    <t>moar chess</t>
  </si>
  <si>
    <t>Play 3v1 chess game against one of the organizers</t>
  </si>
  <si>
    <t>sanity_check</t>
  </si>
  <si>
    <t>NO WRITEUP - Only codedump (?)</t>
  </si>
  <si>
    <t>blox</t>
  </si>
  <si>
    <t>NO WRITEUP - Broken Links (pwnadv)</t>
  </si>
  <si>
    <t>CreditForCredit</t>
  </si>
  <si>
    <t>get_flag</t>
  </si>
  <si>
    <t>GreetingsEarthling</t>
  </si>
  <si>
    <t>HiddenCave</t>
  </si>
  <si>
    <t>memory_disclosure</t>
  </si>
  <si>
    <t>QuarantineBreaker</t>
  </si>
  <si>
    <t>cookie_maze</t>
  </si>
  <si>
    <t>NO WRITEUP - No Writeups (reversing)</t>
  </si>
  <si>
    <t>Pwning a Locked Container</t>
  </si>
  <si>
    <t>Return of the Wieners</t>
  </si>
  <si>
    <t>wyvern2</t>
  </si>
  <si>
    <t>animeWall</t>
  </si>
  <si>
    <t>NO WRITEUP - No Writeups (web)</t>
  </si>
  <si>
    <t>TBBPE</t>
  </si>
  <si>
    <t>Ruby - CBC</t>
  </si>
  <si>
    <t>https://github.com/mastahyeti/the-blog/blob/master/solution.md</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</si>
</sst>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name val="Arial"/>
    </font>
    <font/>
    <font>
      <u/>
      <color rgb="FF0000FF"/>
    </font>
    <font>
      <u/>
      <color rgb="FF0000FF"/>
    </font>
    <font>
      <u/>
      <color rgb="FF0000FF"/>
    </font>
    <font>
      <u/>
      <color rgb="FF0000FF"/>
    </font>
    <font>
      <u/>
      <color rgb="FF0000FF"/>
    </font>
    <font>
      <u/>
      <color rgb="FF0000FF"/>
    </font>
    <font>
      <u/>
      <color rgb="FF0000FF"/>
    </font>
  </fonts>
  <fills count="5">
    <fill>
      <patternFill patternType="none"/>
    </fill>
    <fill>
      <patternFill patternType="lightGray"/>
    </fill>
    <fill>
      <patternFill patternType="solid">
        <fgColor rgb="FF4A86E8"/>
        <bgColor rgb="FF4A86E8"/>
      </patternFill>
    </fill>
    <fill>
      <patternFill patternType="solid">
        <fgColor rgb="FFA64D79"/>
        <bgColor rgb="FFA64D79"/>
      </patternFill>
    </fill>
    <fill>
      <patternFill patternType="solid">
        <fgColor rgb="FFC27BA0"/>
        <bgColor rgb="FFC27BA0"/>
      </patternFill>
    </fill>
  </fills>
  <borders count="1">
    <border>
      <left/>
      <right/>
      <top/>
      <bottom/>
    </border>
  </borders>
  <cellStyleXfs count="1">
    <xf borderId="0" fillId="0" fontId="0" numFmtId="0" applyAlignment="1" applyFont="1"/>
  </cellStyleXfs>
  <cellXfs count="15">
    <xf borderId="0" fillId="0" fontId="0" numFmtId="0" xfId="0" applyAlignment="1" applyFont="1">
      <alignment/>
    </xf>
    <xf borderId="0" fillId="0" fontId="1" numFmtId="0" xfId="0" applyAlignment="1" applyFont="1">
      <alignment horizontal="center"/>
    </xf>
    <xf borderId="0" fillId="2" fontId="2" numFmtId="0" xfId="0" applyAlignment="1" applyFill="1" applyFont="1">
      <alignment/>
    </xf>
    <xf borderId="0" fillId="2" fontId="3" numFmtId="0" xfId="0" applyFont="1"/>
    <xf borderId="0" fillId="2" fontId="2" numFmtId="0" xfId="0" applyFont="1"/>
    <xf borderId="0" fillId="0" fontId="2" numFmtId="0" xfId="0" applyAlignment="1" applyFont="1">
      <alignment/>
    </xf>
    <xf borderId="0" fillId="3" fontId="2" numFmtId="0" xfId="0" applyAlignment="1" applyFill="1" applyFont="1">
      <alignment/>
    </xf>
    <xf borderId="0" fillId="3" fontId="4" numFmtId="0" xfId="0" applyFont="1"/>
    <xf borderId="0" fillId="0" fontId="5" numFmtId="0" xfId="0" applyFont="1"/>
    <xf borderId="0" fillId="4" fontId="2" numFmtId="0" xfId="0" applyAlignment="1" applyFill="1" applyFont="1">
      <alignment/>
    </xf>
    <xf borderId="0" fillId="4" fontId="2" numFmtId="0" xfId="0" applyFont="1"/>
    <xf borderId="0" fillId="4" fontId="6" numFmtId="0" xfId="0" applyAlignment="1" applyFont="1">
      <alignment/>
    </xf>
    <xf borderId="0" fillId="4" fontId="7" numFmtId="0" xfId="0" applyFont="1"/>
    <xf borderId="0" fillId="0" fontId="8" numFmtId="0" xfId="0" applyAlignment="1" applyFont="1">
      <alignment/>
    </xf>
    <xf borderId="0" fillId="0" fontId="9"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factordb.com/" TargetMode="External"/><Relationship Id="rId42" Type="http://schemas.openxmlformats.org/officeDocument/2006/relationships/hyperlink" Target="https://github.com/aweinstock314/aweinstock-ctf-writeups/blob/master/csaw_finals_2015/exploitation500_boombox/boombox_writeup.md" TargetMode="External"/><Relationship Id="rId41" Type="http://schemas.openxmlformats.org/officeDocument/2006/relationships/hyperlink" Target="https://github.com/negasora/CTFWriteups/blob/master/CSAW-Finals-2015/Slabs-of-Platinum---Crypto-500/solve500.py" TargetMode="External"/><Relationship Id="rId44" Type="http://schemas.openxmlformats.org/officeDocument/2006/relationships/hyperlink" Target="http://itszn.com/blog/?p=21" TargetMode="External"/><Relationship Id="rId43" Type="http://schemas.openxmlformats.org/officeDocument/2006/relationships/hyperlink" Target="https://en.wikipedia.org/wiki/Control_register" TargetMode="External"/><Relationship Id="rId46" Type="http://schemas.openxmlformats.org/officeDocument/2006/relationships/hyperlink" Target="https://asecuritysite.com/scalpel.conf.txt" TargetMode="External"/><Relationship Id="rId45" Type="http://schemas.openxmlformats.org/officeDocument/2006/relationships/hyperlink" Target="http://www.adobe.com/content/dam/Adobe/en/devnet/acrobat/pdfs/PDF32000_2008.pdf" TargetMode="External"/><Relationship Id="rId1" Type="http://schemas.openxmlformats.org/officeDocument/2006/relationships/hyperlink" Target="http://www.secdev.org/projects/scapy/" TargetMode="External"/><Relationship Id="rId2" Type="http://schemas.openxmlformats.org/officeDocument/2006/relationships/hyperlink" Target="http://www.w3schools.com/jsref/prop_loc_hash.asp" TargetMode="External"/><Relationship Id="rId3" Type="http://schemas.openxmlformats.org/officeDocument/2006/relationships/hyperlink" Target="https://piwik.org/" TargetMode="External"/><Relationship Id="rId4" Type="http://schemas.openxmlformats.org/officeDocument/2006/relationships/hyperlink" Target="https://en.wikipedia.org/wiki/Netpbm_format" TargetMode="External"/><Relationship Id="rId9" Type="http://schemas.openxmlformats.org/officeDocument/2006/relationships/hyperlink" Target="http://security.stackexchange.com/questions/27906/playing-with-referrer-header" TargetMode="External"/><Relationship Id="rId48" Type="http://schemas.openxmlformats.org/officeDocument/2006/relationships/hyperlink" Target="http://www.cgsecurity.org/wiki/TestDisk" TargetMode="External"/><Relationship Id="rId47" Type="http://schemas.openxmlformats.org/officeDocument/2006/relationships/hyperlink" Target="http://www.myportablesoftware.com/freefilecamouflage.aspx" TargetMode="External"/><Relationship Id="rId49" Type="http://schemas.openxmlformats.org/officeDocument/2006/relationships/hyperlink" Target="https://www.mikeash.com/pyblog/friday-qa-2013-01-11-mach-exception-handlers.html" TargetMode="External"/><Relationship Id="rId5" Type="http://schemas.openxmlformats.org/officeDocument/2006/relationships/hyperlink" Target="https://en.wikipedia.org/wiki/Portable_Network_Graphics" TargetMode="External"/><Relationship Id="rId6" Type="http://schemas.openxmlformats.org/officeDocument/2006/relationships/hyperlink" Target="https://github.com/binjitsu/binjitsu/" TargetMode="External"/><Relationship Id="rId7" Type="http://schemas.openxmlformats.org/officeDocument/2006/relationships/hyperlink" Target="https://github.com/binjitsu/binjitsu/" TargetMode="External"/><Relationship Id="rId8" Type="http://schemas.openxmlformats.org/officeDocument/2006/relationships/hyperlink" Target="https://kt.pe/blog/2015/10/asis-2015-finals-exchange/" TargetMode="External"/><Relationship Id="rId31" Type="http://schemas.openxmlformats.org/officeDocument/2006/relationships/hyperlink" Target="https://www.blackhat.com/docs/asia-14/materials/Haruyama/Asia-14-Haruyama-I-Know-You-Want-Me-Unplugging-PlugX.pdf" TargetMode="External"/><Relationship Id="rId30" Type="http://schemas.openxmlformats.org/officeDocument/2006/relationships/hyperlink" Target="http://lcamtuf.coredump.cx/afl/" TargetMode="External"/><Relationship Id="rId33" Type="http://schemas.openxmlformats.org/officeDocument/2006/relationships/hyperlink" Target="http://resources.infosecinstitute.com/api-hooking-and-dll-injection-on-windows/" TargetMode="External"/><Relationship Id="rId32" Type="http://schemas.openxmlformats.org/officeDocument/2006/relationships/hyperlink" Target="https://blog.trailofbits.com/2009/03/22/no-more-free-bugs/" TargetMode="External"/><Relationship Id="rId35" Type="http://schemas.openxmlformats.org/officeDocument/2006/relationships/hyperlink" Target="https://en.wikipedia.org/wiki/Race_condition" TargetMode="External"/><Relationship Id="rId34" Type="http://schemas.openxmlformats.org/officeDocument/2006/relationships/hyperlink" Target="http://invisiblethingslab.com/resources/misc09/smm_cache_fun.pdf" TargetMode="External"/><Relationship Id="rId37" Type="http://schemas.openxmlformats.org/officeDocument/2006/relationships/hyperlink" Target="https://github.com/evilpacket/DVCS-Pillage" TargetMode="External"/><Relationship Id="rId36" Type="http://schemas.openxmlformats.org/officeDocument/2006/relationships/hyperlink" Target="http://resources.infosecinstitute.com/api-hooking-and-dll-injection-on-windows/" TargetMode="External"/><Relationship Id="rId39" Type="http://schemas.openxmlformats.org/officeDocument/2006/relationships/hyperlink" Target="https://en.wikipedia.org/wiki/Ashley_Madison_data_breach" TargetMode="External"/><Relationship Id="rId38" Type="http://schemas.openxmlformats.org/officeDocument/2006/relationships/hyperlink" Target="https://en.wikipedia.org/wiki/Time-based_One-time_Password_Algorithm" TargetMode="External"/><Relationship Id="rId20" Type="http://schemas.openxmlformats.org/officeDocument/2006/relationships/hyperlink" Target="http://www.truedigitalsecurity.com/blog/2015/09/22/csaw-2015-crypto-500-bricks-of-gold-writeup/" TargetMode="External"/><Relationship Id="rId22" Type="http://schemas.openxmlformats.org/officeDocument/2006/relationships/hyperlink" Target="https://www.tineye.com/" TargetMode="External"/><Relationship Id="rId21" Type="http://schemas.openxmlformats.org/officeDocument/2006/relationships/hyperlink" Target="https://github.com/reyammer/csawctf-quals-2015-pcapin/blob/master/decrypt.py" TargetMode="External"/><Relationship Id="rId24" Type="http://schemas.openxmlformats.org/officeDocument/2006/relationships/hyperlink" Target="https://www.offensive-security.com/metasploit-unleashed/msfvenom/" TargetMode="External"/><Relationship Id="rId23" Type="http://schemas.openxmlformats.org/officeDocument/2006/relationships/hyperlink" Target="http://steghide.sourceforge.net/" TargetMode="External"/><Relationship Id="rId26" Type="http://schemas.openxmlformats.org/officeDocument/2006/relationships/hyperlink" Target="http://fadec0d3.blogspot.com/2015/09/csaw-2015-recon-trivia.html" TargetMode="External"/><Relationship Id="rId25" Type="http://schemas.openxmlformats.org/officeDocument/2006/relationships/hyperlink" Target="https://www.owasp.org/index.php/Testing_for_Local_File_Inclusion" TargetMode="External"/><Relationship Id="rId28" Type="http://schemas.openxmlformats.org/officeDocument/2006/relationships/hyperlink" Target="https://sourceforge.net/projects/fceultra/?source=typ_redirect" TargetMode="External"/><Relationship Id="rId27" Type="http://schemas.openxmlformats.org/officeDocument/2006/relationships/hyperlink" Target="http://fadec0d3.blogspot.com/2015/09/csaw-2015-recon-trivia.html" TargetMode="External"/><Relationship Id="rId29" Type="http://schemas.openxmlformats.org/officeDocument/2006/relationships/hyperlink" Target="http://archive.rpgclassics.com/subsites/twit/docs/text/" TargetMode="External"/><Relationship Id="rId51" Type="http://schemas.openxmlformats.org/officeDocument/2006/relationships/drawing" Target="../drawings/drawing1.xml"/><Relationship Id="rId50" Type="http://schemas.openxmlformats.org/officeDocument/2006/relationships/hyperlink" Target="https://github.com/mastahyeti/the-blog/blob/master/solution.md" TargetMode="External"/><Relationship Id="rId11" Type="http://schemas.openxmlformats.org/officeDocument/2006/relationships/hyperlink" Target="https://en.wikipedia.org/wiki/Hash-based_message_authentication_code" TargetMode="External"/><Relationship Id="rId10" Type="http://schemas.openxmlformats.org/officeDocument/2006/relationships/hyperlink" Target="https://m.reddit.com/r/netsec/comments/4rba32/perform_effective_command_injection_attacks_like/" TargetMode="External"/><Relationship Id="rId13" Type="http://schemas.openxmlformats.org/officeDocument/2006/relationships/hyperlink" Target="http://httpd.apache.org/docs/2.2/mod/mod_status.html" TargetMode="External"/><Relationship Id="rId12" Type="http://schemas.openxmlformats.org/officeDocument/2006/relationships/hyperlink" Target="https://github.com/bwall/HashPump" TargetMode="External"/><Relationship Id="rId15" Type="http://schemas.openxmlformats.org/officeDocument/2006/relationships/hyperlink" Target="https://github.com/google/sanitizers" TargetMode="External"/><Relationship Id="rId14" Type="http://schemas.openxmlformats.org/officeDocument/2006/relationships/hyperlink" Target="https://en.wikipedia.org/wiki/SOCKS" TargetMode="External"/><Relationship Id="rId17" Type="http://schemas.openxmlformats.org/officeDocument/2006/relationships/hyperlink" Target="https://github.com/ctfs/write-ups-2015/blob/master/confidence-ctf-teaser-2015/stegano/a-png-tale-200/png_filters.py" TargetMode="External"/><Relationship Id="rId16" Type="http://schemas.openxmlformats.org/officeDocument/2006/relationships/hyperlink" Target="http://scarybeastsecurity.blogspot.nl/2014/09/using-asan-as-protection.html" TargetMode="External"/><Relationship Id="rId19" Type="http://schemas.openxmlformats.org/officeDocument/2006/relationships/hyperlink" Target="https://www.youtube.com/watch?v=68BjP5f0ccE" TargetMode="External"/><Relationship Id="rId18" Type="http://schemas.openxmlformats.org/officeDocument/2006/relationships/hyperlink" Target="http://quipqiup.com/index.ph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1" t="s">
        <v>6</v>
      </c>
    </row>
    <row r="2">
      <c r="A2" s="2" t="s">
        <v>7</v>
      </c>
      <c r="B2" s="2">
        <v>2015.0</v>
      </c>
      <c r="C2" s="2" t="s">
        <v>8</v>
      </c>
      <c r="D2" s="2" t="s">
        <v>9</v>
      </c>
      <c r="E2" s="2" t="s">
        <v>10</v>
      </c>
      <c r="F2" s="2" t="s">
        <v>11</v>
      </c>
      <c r="G2" s="3" t="str">
        <f>HYPERLINK("http://www.secdev.org/projects/scapy/","Scapy")</f>
        <v>Scapy</v>
      </c>
      <c r="H2" s="4"/>
      <c r="I2" s="4"/>
    </row>
    <row r="3">
      <c r="A3" s="2" t="s">
        <v>7</v>
      </c>
      <c r="B3" s="2">
        <v>2015.0</v>
      </c>
      <c r="C3" s="2" t="s">
        <v>12</v>
      </c>
      <c r="D3" s="2" t="s">
        <v>9</v>
      </c>
      <c r="E3" s="2" t="s">
        <v>10</v>
      </c>
      <c r="F3" s="2" t="s">
        <v>13</v>
      </c>
      <c r="G3" s="3" t="str">
        <f>HYPERLINK("http://www.w3schools.com/jsref/prop_loc_hash.asp","Location Hash Property")</f>
        <v>Location Hash Property</v>
      </c>
      <c r="H3" s="3" t="str">
        <f>HYPERLINK("https://piwik.org/","Piwik Web Statistics")</f>
        <v>Piwik Web Statistics</v>
      </c>
      <c r="I3" s="4"/>
    </row>
    <row r="4">
      <c r="A4" s="5" t="s">
        <v>7</v>
      </c>
      <c r="B4" s="5">
        <v>2015.0</v>
      </c>
      <c r="C4" s="5" t="s">
        <v>14</v>
      </c>
      <c r="D4" s="5" t="s">
        <v>15</v>
      </c>
      <c r="F4" s="5" t="s">
        <v>16</v>
      </c>
    </row>
    <row r="5">
      <c r="A5" s="5" t="s">
        <v>7</v>
      </c>
      <c r="B5" s="5">
        <v>2015.0</v>
      </c>
      <c r="C5" s="5" t="s">
        <v>17</v>
      </c>
      <c r="D5" s="5" t="s">
        <v>18</v>
      </c>
      <c r="E5" s="5" t="s">
        <v>10</v>
      </c>
      <c r="F5" s="5" t="s">
        <v>19</v>
      </c>
      <c r="G5" s="5" t="s">
        <v>20</v>
      </c>
    </row>
    <row r="6">
      <c r="A6" s="5" t="s">
        <v>7</v>
      </c>
      <c r="B6" s="5">
        <v>2015.0</v>
      </c>
      <c r="C6" s="5" t="s">
        <v>21</v>
      </c>
      <c r="D6" s="5" t="s">
        <v>22</v>
      </c>
      <c r="E6" s="5" t="s">
        <v>23</v>
      </c>
      <c r="F6" s="5" t="s">
        <v>24</v>
      </c>
      <c r="G6" s="5" t="s">
        <v>25</v>
      </c>
    </row>
    <row r="7">
      <c r="A7" s="5" t="s">
        <v>7</v>
      </c>
      <c r="B7" s="5">
        <v>2015.0</v>
      </c>
      <c r="C7" s="5" t="s">
        <v>26</v>
      </c>
      <c r="D7" s="5" t="s">
        <v>9</v>
      </c>
      <c r="E7" s="5" t="s">
        <v>27</v>
      </c>
      <c r="F7" s="5" t="s">
        <v>28</v>
      </c>
      <c r="G7" s="5" t="s">
        <v>29</v>
      </c>
    </row>
    <row r="8">
      <c r="A8" s="5" t="s">
        <v>7</v>
      </c>
      <c r="B8" s="5">
        <v>2015.0</v>
      </c>
      <c r="C8" s="5" t="s">
        <v>30</v>
      </c>
      <c r="D8" s="5" t="s">
        <v>18</v>
      </c>
      <c r="E8" s="5" t="s">
        <v>27</v>
      </c>
      <c r="F8" s="5" t="s">
        <v>31</v>
      </c>
      <c r="G8" s="5" t="s">
        <v>20</v>
      </c>
    </row>
    <row r="9">
      <c r="A9" s="5" t="s">
        <v>7</v>
      </c>
      <c r="B9" s="5">
        <v>2015.0</v>
      </c>
      <c r="C9" s="5" t="s">
        <v>32</v>
      </c>
      <c r="D9" s="5" t="s">
        <v>15</v>
      </c>
      <c r="F9" s="5" t="s">
        <v>33</v>
      </c>
    </row>
    <row r="10">
      <c r="A10" s="6" t="s">
        <v>7</v>
      </c>
      <c r="B10" s="6">
        <v>2015.0</v>
      </c>
      <c r="C10" s="6" t="s">
        <v>34</v>
      </c>
      <c r="D10" s="6" t="s">
        <v>9</v>
      </c>
      <c r="E10" s="6" t="s">
        <v>35</v>
      </c>
      <c r="F10" s="6" t="s">
        <v>36</v>
      </c>
      <c r="G10" s="5" t="s">
        <v>20</v>
      </c>
      <c r="H10" s="5" t="s">
        <v>20</v>
      </c>
    </row>
    <row r="11">
      <c r="A11" s="5" t="s">
        <v>7</v>
      </c>
      <c r="B11" s="5">
        <v>2015.0</v>
      </c>
      <c r="C11" s="5" t="s">
        <v>37</v>
      </c>
      <c r="D11" s="5" t="s">
        <v>22</v>
      </c>
      <c r="E11" s="5" t="s">
        <v>38</v>
      </c>
      <c r="F11" s="5" t="s">
        <v>39</v>
      </c>
      <c r="G11" s="5" t="s">
        <v>20</v>
      </c>
    </row>
    <row r="12">
      <c r="A12" s="6" t="s">
        <v>7</v>
      </c>
      <c r="B12" s="6">
        <v>2015.0</v>
      </c>
      <c r="C12" s="6" t="s">
        <v>40</v>
      </c>
      <c r="D12" s="6" t="s">
        <v>22</v>
      </c>
      <c r="E12" s="6" t="s">
        <v>41</v>
      </c>
      <c r="F12" s="6" t="s">
        <v>42</v>
      </c>
      <c r="G12" s="7" t="str">
        <f>HYPERLINK("https://en.wikipedia.org/wiki/Netpbm_format","Pbm Format Wiki")</f>
        <v>Pbm Format Wiki</v>
      </c>
      <c r="H12" s="7" t="str">
        <f>HYPERLINK("https://en.wikipedia.org/wiki/Portable_Network_Graphics#Filtering","PNG Filtering Wiki")</f>
        <v>PNG Filtering Wiki</v>
      </c>
    </row>
    <row r="13">
      <c r="A13" s="2" t="s">
        <v>7</v>
      </c>
      <c r="B13" s="2">
        <v>2015.0</v>
      </c>
      <c r="C13" s="2" t="s">
        <v>43</v>
      </c>
      <c r="D13" s="2" t="s">
        <v>9</v>
      </c>
      <c r="E13" s="2" t="s">
        <v>44</v>
      </c>
      <c r="F13" s="2" t="s">
        <v>45</v>
      </c>
      <c r="G13" s="3" t="str">
        <f t="shared" ref="G13:G14" si="1">HYPERLINK("https://github.com/binjitsu/binjitsu/","binjit.su")</f>
        <v>binjit.su</v>
      </c>
    </row>
    <row r="14">
      <c r="A14" s="5" t="s">
        <v>7</v>
      </c>
      <c r="B14" s="5">
        <v>2015.0</v>
      </c>
      <c r="C14" s="5" t="s">
        <v>46</v>
      </c>
      <c r="D14" s="5" t="s">
        <v>22</v>
      </c>
      <c r="E14" s="5" t="s">
        <v>44</v>
      </c>
      <c r="F14" s="5" t="s">
        <v>47</v>
      </c>
      <c r="G14" s="8" t="str">
        <f t="shared" si="1"/>
        <v>binjit.su</v>
      </c>
    </row>
    <row r="15">
      <c r="A15" s="5" t="s">
        <v>7</v>
      </c>
      <c r="B15" s="5">
        <v>2015.0</v>
      </c>
      <c r="C15" s="5" t="s">
        <v>48</v>
      </c>
      <c r="D15" s="5" t="s">
        <v>22</v>
      </c>
      <c r="E15" s="5" t="s">
        <v>41</v>
      </c>
      <c r="F15" s="5" t="s">
        <v>49</v>
      </c>
      <c r="G15" s="5" t="s">
        <v>20</v>
      </c>
    </row>
    <row r="16">
      <c r="A16" s="5" t="s">
        <v>7</v>
      </c>
      <c r="B16" s="5">
        <v>2015.0</v>
      </c>
      <c r="C16" s="5" t="s">
        <v>50</v>
      </c>
      <c r="D16" s="5" t="s">
        <v>9</v>
      </c>
      <c r="E16" s="5" t="s">
        <v>41</v>
      </c>
      <c r="F16" s="5" t="s">
        <v>51</v>
      </c>
      <c r="G16" s="5" t="s">
        <v>20</v>
      </c>
    </row>
    <row r="17">
      <c r="A17" s="5" t="s">
        <v>7</v>
      </c>
      <c r="B17" s="5">
        <v>2015.0</v>
      </c>
      <c r="C17" s="5" t="s">
        <v>52</v>
      </c>
      <c r="D17" s="5" t="s">
        <v>15</v>
      </c>
      <c r="F17" s="5" t="s">
        <v>53</v>
      </c>
    </row>
    <row r="18">
      <c r="A18" s="9" t="s">
        <v>7</v>
      </c>
      <c r="B18" s="9">
        <v>2015.0</v>
      </c>
      <c r="C18" s="9" t="s">
        <v>54</v>
      </c>
      <c r="D18" s="10"/>
      <c r="E18" s="10"/>
      <c r="F18" s="11" t="s">
        <v>55</v>
      </c>
      <c r="G18" s="10"/>
      <c r="H18" s="10"/>
    </row>
    <row r="19">
      <c r="A19" s="5" t="s">
        <v>7</v>
      </c>
      <c r="B19" s="5">
        <v>2015.0</v>
      </c>
      <c r="C19" s="5" t="s">
        <v>56</v>
      </c>
      <c r="D19" s="5" t="s">
        <v>9</v>
      </c>
      <c r="E19" s="5" t="s">
        <v>41</v>
      </c>
      <c r="F19" s="5" t="s">
        <v>57</v>
      </c>
      <c r="G19" s="5" t="s">
        <v>20</v>
      </c>
    </row>
    <row r="20">
      <c r="A20" s="5" t="s">
        <v>7</v>
      </c>
      <c r="B20" s="5">
        <v>2015.0</v>
      </c>
      <c r="C20" s="5" t="s">
        <v>58</v>
      </c>
      <c r="D20" s="5" t="s">
        <v>15</v>
      </c>
      <c r="F20" s="5" t="s">
        <v>53</v>
      </c>
    </row>
    <row r="21">
      <c r="A21" s="2" t="s">
        <v>7</v>
      </c>
      <c r="B21" s="2">
        <v>2015.0</v>
      </c>
      <c r="C21" s="2" t="s">
        <v>59</v>
      </c>
      <c r="D21" s="2" t="s">
        <v>9</v>
      </c>
      <c r="E21" s="2" t="s">
        <v>41</v>
      </c>
      <c r="F21" s="2" t="s">
        <v>60</v>
      </c>
      <c r="G21" s="2" t="s">
        <v>61</v>
      </c>
      <c r="H21" s="4"/>
    </row>
    <row r="22">
      <c r="A22" s="5" t="s">
        <v>7</v>
      </c>
      <c r="B22" s="5">
        <v>2015.0</v>
      </c>
      <c r="C22" s="5" t="s">
        <v>62</v>
      </c>
      <c r="D22" s="5" t="s">
        <v>18</v>
      </c>
      <c r="E22" s="5" t="s">
        <v>63</v>
      </c>
      <c r="F22" s="5" t="s">
        <v>64</v>
      </c>
      <c r="G22" s="5" t="s">
        <v>65</v>
      </c>
    </row>
    <row r="23">
      <c r="A23" s="5" t="s">
        <v>7</v>
      </c>
      <c r="B23" s="5">
        <v>2015.0</v>
      </c>
      <c r="C23" s="5" t="s">
        <v>66</v>
      </c>
      <c r="D23" s="5" t="s">
        <v>18</v>
      </c>
      <c r="E23" s="5" t="s">
        <v>27</v>
      </c>
      <c r="F23" s="5" t="s">
        <v>67</v>
      </c>
    </row>
    <row r="24">
      <c r="A24" s="5" t="s">
        <v>7</v>
      </c>
      <c r="B24" s="5">
        <v>2015.0</v>
      </c>
      <c r="C24" s="5" t="s">
        <v>68</v>
      </c>
      <c r="D24" s="5" t="s">
        <v>9</v>
      </c>
      <c r="E24" s="5" t="s">
        <v>69</v>
      </c>
      <c r="F24" s="5" t="s">
        <v>70</v>
      </c>
    </row>
    <row r="25">
      <c r="A25" s="2" t="s">
        <v>7</v>
      </c>
      <c r="B25" s="2">
        <v>2015.0</v>
      </c>
      <c r="C25" s="2" t="s">
        <v>71</v>
      </c>
      <c r="D25" s="2" t="s">
        <v>9</v>
      </c>
      <c r="E25" s="2" t="s">
        <v>72</v>
      </c>
      <c r="F25" s="2" t="s">
        <v>73</v>
      </c>
      <c r="G25" s="3" t="str">
        <f>HYPERLINK("http://security.stackexchange.com/questions/27906/playing-with-referrer-header","playing with referrer")</f>
        <v>playing with referrer</v>
      </c>
    </row>
    <row r="26">
      <c r="A26" s="5" t="s">
        <v>7</v>
      </c>
      <c r="B26" s="5">
        <v>2015.0</v>
      </c>
      <c r="C26" s="5" t="s">
        <v>74</v>
      </c>
      <c r="D26" s="5" t="s">
        <v>9</v>
      </c>
      <c r="E26" s="5" t="s">
        <v>75</v>
      </c>
      <c r="F26" s="5" t="s">
        <v>76</v>
      </c>
      <c r="G26" s="8" t="str">
        <f>HYPERLINK("https://m.reddit.com/r/netsec/comments/4rba32/perform_effective_command_injection_attacks_like/","Perform effective command injection attacks")</f>
        <v>Perform effective command injection attacks</v>
      </c>
    </row>
    <row r="28">
      <c r="A28" s="1" t="s">
        <v>0</v>
      </c>
      <c r="B28" s="1" t="s">
        <v>1</v>
      </c>
      <c r="C28" s="1" t="s">
        <v>2</v>
      </c>
      <c r="D28" s="1" t="s">
        <v>3</v>
      </c>
      <c r="E28" s="1" t="s">
        <v>4</v>
      </c>
      <c r="F28" s="1" t="s">
        <v>5</v>
      </c>
      <c r="G28" s="1" t="s">
        <v>6</v>
      </c>
    </row>
    <row r="29">
      <c r="A29" s="2" t="s">
        <v>77</v>
      </c>
      <c r="B29" s="2">
        <v>2015.0</v>
      </c>
      <c r="C29" s="2" t="s">
        <v>78</v>
      </c>
      <c r="D29" s="2" t="s">
        <v>9</v>
      </c>
      <c r="E29" s="2" t="s">
        <v>79</v>
      </c>
      <c r="F29" s="2" t="s">
        <v>80</v>
      </c>
      <c r="G29" s="3" t="str">
        <f>HYPERLINK("https://en.wikipedia.org/wiki/Hash-based_message_authentication_code","Hash-based message auth code 'HMAC'")</f>
        <v>Hash-based message auth code 'HMAC'</v>
      </c>
      <c r="H29" s="3" t="str">
        <f>HYPERLINK("https://github.com/bwall/HashPump","HashPump")</f>
        <v>HashPump</v>
      </c>
    </row>
    <row r="30">
      <c r="A30" s="5" t="s">
        <v>77</v>
      </c>
      <c r="B30" s="5">
        <v>2015.0</v>
      </c>
      <c r="C30" s="5" t="s">
        <v>81</v>
      </c>
      <c r="D30" s="5" t="s">
        <v>9</v>
      </c>
      <c r="E30" s="5" t="s">
        <v>82</v>
      </c>
      <c r="F30" s="5" t="s">
        <v>83</v>
      </c>
      <c r="G30" s="5" t="s">
        <v>20</v>
      </c>
    </row>
    <row r="31">
      <c r="A31" s="5" t="s">
        <v>77</v>
      </c>
      <c r="B31" s="5">
        <v>2015.0</v>
      </c>
      <c r="C31" s="5" t="s">
        <v>84</v>
      </c>
      <c r="D31" s="5" t="s">
        <v>15</v>
      </c>
      <c r="F31" s="5" t="s">
        <v>85</v>
      </c>
    </row>
    <row r="32">
      <c r="A32" s="5" t="s">
        <v>77</v>
      </c>
      <c r="B32" s="5">
        <v>2015.0</v>
      </c>
      <c r="C32" s="5" t="s">
        <v>86</v>
      </c>
      <c r="D32" s="5" t="s">
        <v>18</v>
      </c>
      <c r="E32" s="5" t="s">
        <v>87</v>
      </c>
      <c r="F32" s="5" t="s">
        <v>88</v>
      </c>
      <c r="G32" s="8" t="str">
        <f>HYPERLINK("http://httpd.apache.org/docs/2.2/mod/mod_status.html","mod_status")</f>
        <v>mod_status</v>
      </c>
      <c r="H32" s="8" t="str">
        <f>HYPERLINK("https://en.wikipedia.org/wiki/SOCKS","socks server")</f>
        <v>socks server</v>
      </c>
    </row>
    <row r="33">
      <c r="A33" s="5" t="s">
        <v>77</v>
      </c>
      <c r="B33" s="5">
        <v>2015.0</v>
      </c>
      <c r="C33" s="5" t="s">
        <v>89</v>
      </c>
      <c r="D33" s="5" t="s">
        <v>15</v>
      </c>
      <c r="E33" s="5" t="s">
        <v>90</v>
      </c>
      <c r="F33" s="5" t="s">
        <v>91</v>
      </c>
      <c r="G33" s="5" t="s">
        <v>20</v>
      </c>
    </row>
    <row r="34">
      <c r="A34" s="9" t="s">
        <v>77</v>
      </c>
      <c r="B34" s="9">
        <v>2015.0</v>
      </c>
      <c r="C34" s="9" t="s">
        <v>92</v>
      </c>
      <c r="D34" s="9" t="s">
        <v>22</v>
      </c>
      <c r="E34" s="9" t="s">
        <v>41</v>
      </c>
      <c r="F34" s="9" t="s">
        <v>93</v>
      </c>
      <c r="G34" s="12" t="str">
        <f>HYPERLINK("https://github.com/google/sanitizers","Address Sanitizer")</f>
        <v>Address Sanitizer</v>
      </c>
      <c r="H34" s="12" t="str">
        <f>HYPERLINK("http://scarybeastsecurity.blogspot.nl/2014/09/using-asan-as-protection.html","Use of ASAN as a protection")</f>
        <v>Use of ASAN as a protection</v>
      </c>
      <c r="I34" s="10"/>
    </row>
    <row r="35">
      <c r="A35" s="9" t="s">
        <v>77</v>
      </c>
      <c r="B35" s="9">
        <v>2015.0</v>
      </c>
      <c r="C35" s="9" t="s">
        <v>94</v>
      </c>
      <c r="D35" s="9" t="s">
        <v>22</v>
      </c>
      <c r="E35" s="9" t="s">
        <v>41</v>
      </c>
      <c r="F35" s="9" t="s">
        <v>95</v>
      </c>
      <c r="G35" s="9" t="s">
        <v>20</v>
      </c>
      <c r="H35" s="10"/>
      <c r="I35" s="10"/>
    </row>
    <row r="36">
      <c r="A36" s="2" t="s">
        <v>77</v>
      </c>
      <c r="B36" s="2">
        <v>2015.0</v>
      </c>
      <c r="C36" s="2" t="s">
        <v>96</v>
      </c>
      <c r="D36" s="2" t="s">
        <v>9</v>
      </c>
      <c r="E36" s="2" t="s">
        <v>97</v>
      </c>
      <c r="F36" s="2" t="s">
        <v>98</v>
      </c>
      <c r="G36" s="2" t="s">
        <v>99</v>
      </c>
      <c r="H36" s="4"/>
      <c r="I36" s="4"/>
    </row>
    <row r="37">
      <c r="A37" s="2" t="s">
        <v>77</v>
      </c>
      <c r="B37" s="2">
        <v>2015.0</v>
      </c>
      <c r="C37" s="2" t="s">
        <v>100</v>
      </c>
      <c r="D37" s="2" t="s">
        <v>9</v>
      </c>
      <c r="E37" s="2" t="s">
        <v>101</v>
      </c>
      <c r="F37" s="2" t="s">
        <v>102</v>
      </c>
      <c r="G37" s="3" t="str">
        <f>HYPERLINK("https://github.com/ctfs/write-ups-2015/blob/master/confidence-ctf-teaser-2015/stegano/a-png-tale-200/png_filters.py","Png_Filters.py")</f>
        <v>Png_Filters.py</v>
      </c>
      <c r="H37" s="4"/>
    </row>
    <row r="38">
      <c r="A38" s="9" t="s">
        <v>77</v>
      </c>
      <c r="B38" s="9">
        <v>2015.0</v>
      </c>
      <c r="C38" s="9" t="s">
        <v>103</v>
      </c>
      <c r="D38" s="9" t="s">
        <v>18</v>
      </c>
      <c r="E38" s="9" t="s">
        <v>69</v>
      </c>
      <c r="F38" s="9" t="s">
        <v>104</v>
      </c>
      <c r="G38" s="9" t="s">
        <v>20</v>
      </c>
      <c r="H38" s="10"/>
    </row>
    <row r="39">
      <c r="A39" s="5"/>
    </row>
    <row r="40">
      <c r="A40" s="1" t="s">
        <v>0</v>
      </c>
      <c r="B40" s="1" t="s">
        <v>1</v>
      </c>
      <c r="C40" s="1" t="s">
        <v>2</v>
      </c>
      <c r="D40" s="1" t="s">
        <v>3</v>
      </c>
      <c r="E40" s="1" t="s">
        <v>4</v>
      </c>
      <c r="F40" s="1" t="s">
        <v>5</v>
      </c>
      <c r="G40" s="1" t="s">
        <v>6</v>
      </c>
    </row>
    <row r="41">
      <c r="A41" s="5" t="s">
        <v>105</v>
      </c>
      <c r="B41" s="5">
        <v>2015.0</v>
      </c>
      <c r="C41" s="5" t="s">
        <v>106</v>
      </c>
      <c r="D41" s="5" t="s">
        <v>18</v>
      </c>
      <c r="E41" s="5" t="s">
        <v>107</v>
      </c>
      <c r="F41" s="5" t="s">
        <v>108</v>
      </c>
      <c r="G41" s="5" t="s">
        <v>20</v>
      </c>
    </row>
    <row r="42">
      <c r="A42" s="5" t="s">
        <v>105</v>
      </c>
      <c r="B42" s="5">
        <v>2015.0</v>
      </c>
      <c r="C42" s="5" t="s">
        <v>109</v>
      </c>
      <c r="D42" s="5" t="s">
        <v>18</v>
      </c>
      <c r="E42" s="5" t="s">
        <v>110</v>
      </c>
      <c r="F42" s="5" t="s">
        <v>111</v>
      </c>
      <c r="G42" s="8" t="str">
        <f>HYPERLINK("http://quipqiup.com/index.php","quipquip")</f>
        <v>quipquip</v>
      </c>
    </row>
    <row r="43">
      <c r="A43" s="5" t="s">
        <v>105</v>
      </c>
      <c r="B43" s="5">
        <v>2015.0</v>
      </c>
      <c r="C43" s="5" t="s">
        <v>112</v>
      </c>
      <c r="D43" s="5" t="s">
        <v>18</v>
      </c>
      <c r="E43" s="5" t="s">
        <v>113</v>
      </c>
      <c r="F43" s="5" t="s">
        <v>114</v>
      </c>
      <c r="G43" s="5" t="s">
        <v>115</v>
      </c>
      <c r="H43" s="5" t="s">
        <v>20</v>
      </c>
    </row>
    <row r="44">
      <c r="A44" s="5" t="s">
        <v>105</v>
      </c>
      <c r="B44" s="5">
        <v>2015.0</v>
      </c>
      <c r="C44" s="5" t="s">
        <v>116</v>
      </c>
      <c r="D44" s="5" t="s">
        <v>18</v>
      </c>
      <c r="E44" s="5" t="s">
        <v>117</v>
      </c>
      <c r="F44" s="5" t="s">
        <v>118</v>
      </c>
      <c r="G44" s="8" t="str">
        <f>HYPERLINK("https://www.youtube.com/watch?v=68BjP5f0ccE","Nicolas Cage Teaches the Alphabbet")</f>
        <v>Nicolas Cage Teaches the Alphabbet</v>
      </c>
    </row>
    <row r="45">
      <c r="A45" s="5" t="s">
        <v>105</v>
      </c>
      <c r="B45" s="5">
        <v>2015.0</v>
      </c>
      <c r="C45" s="5" t="s">
        <v>119</v>
      </c>
      <c r="D45" s="5" t="s">
        <v>15</v>
      </c>
      <c r="F45" s="5" t="s">
        <v>120</v>
      </c>
    </row>
    <row r="46">
      <c r="A46" s="9" t="s">
        <v>105</v>
      </c>
      <c r="B46" s="9">
        <v>2015.0</v>
      </c>
      <c r="C46" s="9" t="s">
        <v>121</v>
      </c>
      <c r="D46" s="9" t="s">
        <v>22</v>
      </c>
      <c r="E46" s="9" t="s">
        <v>122</v>
      </c>
      <c r="F46" s="11" t="s">
        <v>123</v>
      </c>
      <c r="G46" s="10"/>
      <c r="H46" s="10"/>
      <c r="I46" s="10"/>
      <c r="J46" s="10"/>
      <c r="K46" s="10"/>
    </row>
    <row r="47">
      <c r="A47" s="5" t="s">
        <v>105</v>
      </c>
      <c r="B47" s="5">
        <v>2015.0</v>
      </c>
      <c r="C47" s="5" t="s">
        <v>124</v>
      </c>
      <c r="D47" s="5" t="s">
        <v>18</v>
      </c>
      <c r="E47" s="5" t="s">
        <v>125</v>
      </c>
      <c r="F47" s="5" t="s">
        <v>126</v>
      </c>
      <c r="G47" s="5" t="s">
        <v>127</v>
      </c>
    </row>
    <row r="48">
      <c r="A48" s="5" t="s">
        <v>105</v>
      </c>
      <c r="B48" s="5">
        <v>2015.0</v>
      </c>
      <c r="C48" s="5" t="s">
        <v>128</v>
      </c>
      <c r="D48" s="5" t="s">
        <v>18</v>
      </c>
      <c r="E48" s="5" t="s">
        <v>129</v>
      </c>
      <c r="F48" s="5" t="s">
        <v>130</v>
      </c>
      <c r="G48" s="5" t="s">
        <v>131</v>
      </c>
    </row>
    <row r="49">
      <c r="A49" s="2" t="s">
        <v>105</v>
      </c>
      <c r="B49" s="2">
        <v>2015.0</v>
      </c>
      <c r="C49" s="2" t="s">
        <v>132</v>
      </c>
      <c r="D49" s="2" t="s">
        <v>9</v>
      </c>
      <c r="E49" s="2" t="s">
        <v>133</v>
      </c>
      <c r="F49" s="2" t="s">
        <v>134</v>
      </c>
      <c r="G49" s="2" t="s">
        <v>135</v>
      </c>
    </row>
    <row r="50">
      <c r="A50" s="5" t="s">
        <v>105</v>
      </c>
      <c r="B50" s="5">
        <v>2015.0</v>
      </c>
      <c r="C50" s="5" t="s">
        <v>136</v>
      </c>
      <c r="D50" s="5" t="s">
        <v>22</v>
      </c>
      <c r="E50" s="5" t="s">
        <v>133</v>
      </c>
      <c r="F50" s="5" t="s">
        <v>137</v>
      </c>
      <c r="G50" s="13" t="str">
        <f>HYPERLINK("https://github.com/reyammer/csawctf-quals-2015-pcapin/blob/master/decrypt.py"," decrypt script")</f>
        <v> decrypt script</v>
      </c>
    </row>
    <row r="51">
      <c r="A51" s="2" t="s">
        <v>105</v>
      </c>
      <c r="B51" s="2">
        <v>2015.0</v>
      </c>
      <c r="C51" s="2" t="s">
        <v>138</v>
      </c>
      <c r="D51" s="2" t="s">
        <v>9</v>
      </c>
      <c r="E51" s="2" t="s">
        <v>139</v>
      </c>
      <c r="F51" s="2" t="s">
        <v>140</v>
      </c>
      <c r="G51" s="3" t="str">
        <f>HYPERLINK("https://www.tineye.com/","TinEye")</f>
        <v>TinEye</v>
      </c>
      <c r="H51" s="3" t="str">
        <f>HYPERLINK("http://steghide.sourceforge.net/","steghide")</f>
        <v>steghide</v>
      </c>
    </row>
    <row r="52">
      <c r="A52" s="6" t="s">
        <v>105</v>
      </c>
      <c r="B52" s="6">
        <v>2015.0</v>
      </c>
      <c r="C52" s="6" t="s">
        <v>141</v>
      </c>
      <c r="D52" s="6" t="s">
        <v>22</v>
      </c>
      <c r="E52" s="6" t="s">
        <v>142</v>
      </c>
      <c r="F52" s="6" t="s">
        <v>143</v>
      </c>
      <c r="G52" s="6" t="s">
        <v>144</v>
      </c>
    </row>
    <row r="53">
      <c r="A53" s="2" t="s">
        <v>105</v>
      </c>
      <c r="B53" s="2">
        <v>2015.0</v>
      </c>
      <c r="C53" s="2" t="s">
        <v>145</v>
      </c>
      <c r="D53" s="2" t="s">
        <v>9</v>
      </c>
      <c r="E53" s="2" t="s">
        <v>97</v>
      </c>
      <c r="F53" s="2" t="s">
        <v>146</v>
      </c>
      <c r="G53" s="3" t="str">
        <f>HYPERLINK("https://www.offensive-security.com/metasploit-unleashed/msfvenom/","msfvenom")</f>
        <v>msfvenom</v>
      </c>
    </row>
    <row r="54">
      <c r="A54" s="5" t="s">
        <v>105</v>
      </c>
      <c r="B54" s="5">
        <v>2015.0</v>
      </c>
      <c r="C54" s="5" t="s">
        <v>147</v>
      </c>
      <c r="D54" s="5" t="s">
        <v>22</v>
      </c>
      <c r="E54" s="5" t="s">
        <v>97</v>
      </c>
      <c r="F54" s="5" t="s">
        <v>148</v>
      </c>
    </row>
    <row r="55">
      <c r="A55" s="5" t="s">
        <v>105</v>
      </c>
      <c r="B55" s="5">
        <v>2015.0</v>
      </c>
      <c r="C55" s="5" t="s">
        <v>149</v>
      </c>
      <c r="D55" s="5" t="s">
        <v>22</v>
      </c>
      <c r="E55" s="5" t="s">
        <v>41</v>
      </c>
      <c r="F55" s="5" t="s">
        <v>150</v>
      </c>
      <c r="G55" s="5" t="s">
        <v>151</v>
      </c>
    </row>
    <row r="56">
      <c r="A56" s="5" t="s">
        <v>105</v>
      </c>
      <c r="B56" s="5">
        <v>2015.0</v>
      </c>
      <c r="C56" s="5" t="s">
        <v>152</v>
      </c>
      <c r="D56" s="5" t="s">
        <v>22</v>
      </c>
      <c r="E56" s="5" t="s">
        <v>41</v>
      </c>
      <c r="F56" s="5" t="s">
        <v>153</v>
      </c>
      <c r="G56" s="5" t="s">
        <v>20</v>
      </c>
    </row>
    <row r="57">
      <c r="A57" s="5" t="s">
        <v>105</v>
      </c>
      <c r="B57" s="5">
        <v>2015.0</v>
      </c>
      <c r="C57" s="5" t="s">
        <v>154</v>
      </c>
      <c r="D57" s="5" t="s">
        <v>22</v>
      </c>
      <c r="E57" s="5" t="s">
        <v>155</v>
      </c>
      <c r="F57" s="5" t="s">
        <v>156</v>
      </c>
      <c r="G57" s="8" t="str">
        <f>HYPERLINK("https://www.owasp.org/index.php/Testing_for_Local_File_Inclusion","Testing for local file inclusion")</f>
        <v>Testing for local file inclusion</v>
      </c>
    </row>
    <row r="58">
      <c r="A58" s="5" t="s">
        <v>105</v>
      </c>
      <c r="B58" s="5">
        <v>2015.0</v>
      </c>
      <c r="C58" s="5" t="s">
        <v>157</v>
      </c>
      <c r="D58" s="5" t="s">
        <v>22</v>
      </c>
      <c r="F58" s="5" t="s">
        <v>158</v>
      </c>
    </row>
    <row r="59">
      <c r="A59" s="5" t="s">
        <v>105</v>
      </c>
      <c r="B59" s="5">
        <v>2015.0</v>
      </c>
      <c r="C59" s="5" t="s">
        <v>159</v>
      </c>
      <c r="D59" s="5" t="s">
        <v>18</v>
      </c>
      <c r="E59" s="5" t="s">
        <v>27</v>
      </c>
      <c r="F59" s="5" t="s">
        <v>160</v>
      </c>
    </row>
    <row r="60">
      <c r="A60" s="5" t="s">
        <v>105</v>
      </c>
      <c r="B60" s="5">
        <v>2015.0</v>
      </c>
      <c r="C60" s="5" t="s">
        <v>161</v>
      </c>
      <c r="D60" s="5" t="s">
        <v>9</v>
      </c>
      <c r="E60" s="5" t="s">
        <v>162</v>
      </c>
      <c r="F60" s="5" t="s">
        <v>163</v>
      </c>
      <c r="G60" s="8" t="str">
        <f t="shared" ref="G60:G61" si="2">HYPERLINK("http://fadec0d3.blogspot.com/2015/09/csaw-2015-recon-trivia.html","writeup")</f>
        <v>writeup</v>
      </c>
    </row>
    <row r="61">
      <c r="A61" s="5" t="s">
        <v>105</v>
      </c>
      <c r="B61" s="5">
        <v>2015.0</v>
      </c>
      <c r="C61" s="5" t="s">
        <v>164</v>
      </c>
      <c r="D61" s="5" t="s">
        <v>9</v>
      </c>
      <c r="E61" s="5" t="s">
        <v>162</v>
      </c>
      <c r="F61" s="5" t="s">
        <v>163</v>
      </c>
      <c r="G61" s="8" t="str">
        <f t="shared" si="2"/>
        <v>writeup</v>
      </c>
    </row>
    <row r="62">
      <c r="A62" s="2" t="s">
        <v>105</v>
      </c>
      <c r="B62" s="2">
        <v>2015.0</v>
      </c>
      <c r="C62" s="2" t="s">
        <v>165</v>
      </c>
      <c r="D62" s="2" t="s">
        <v>22</v>
      </c>
      <c r="E62" s="2" t="s">
        <v>166</v>
      </c>
      <c r="F62" s="2" t="s">
        <v>167</v>
      </c>
      <c r="G62" s="3" t="str">
        <f>HYPERLINK("https://sourceforge.net/projects/fceultra/?source=typ_redirect","FCEUX ")</f>
        <v>FCEUX </v>
      </c>
      <c r="H62" s="3" t="str">
        <f>HYPERLINK("http://archive.rpgclassics.com/subsites/twit/docs/text/","NES Reverse Engineering")</f>
        <v>NES Reverse Engineering</v>
      </c>
      <c r="I62" s="2" t="s">
        <v>168</v>
      </c>
    </row>
    <row r="63">
      <c r="A63" s="5" t="s">
        <v>105</v>
      </c>
      <c r="B63" s="5">
        <v>2015.0</v>
      </c>
      <c r="C63" s="5" t="s">
        <v>169</v>
      </c>
      <c r="D63" s="5" t="s">
        <v>22</v>
      </c>
      <c r="E63" s="5" t="s">
        <v>41</v>
      </c>
      <c r="F63" s="5" t="s">
        <v>167</v>
      </c>
      <c r="G63" s="2" t="s">
        <v>168</v>
      </c>
    </row>
    <row r="64">
      <c r="A64" s="5" t="s">
        <v>105</v>
      </c>
      <c r="B64" s="5">
        <v>2015.0</v>
      </c>
      <c r="C64" s="5" t="s">
        <v>170</v>
      </c>
      <c r="D64" s="5" t="s">
        <v>22</v>
      </c>
      <c r="E64" s="5" t="s">
        <v>41</v>
      </c>
      <c r="F64" s="5" t="s">
        <v>171</v>
      </c>
      <c r="G64" s="13" t="str">
        <f>HYPERLINK("http://lcamtuf.coredump.cx/afl/","all-fuzz")</f>
        <v>all-fuzz</v>
      </c>
    </row>
    <row r="65">
      <c r="A65" s="5" t="s">
        <v>105</v>
      </c>
      <c r="B65" s="5">
        <v>2015.0</v>
      </c>
      <c r="C65" s="5" t="s">
        <v>172</v>
      </c>
      <c r="D65" s="5" t="s">
        <v>18</v>
      </c>
      <c r="E65" s="5" t="s">
        <v>27</v>
      </c>
      <c r="F65" s="5" t="s">
        <v>173</v>
      </c>
      <c r="G65" s="8" t="str">
        <f>HYPERLINK("https://www.blackhat.com/docs/asia-14/materials/Haruyama/Asia-14-Haruyama-I-Know-You-Want-Me-Unplugging-PlugX.pdf","Plug X Writeup")</f>
        <v>Plug X Writeup</v>
      </c>
    </row>
    <row r="66">
      <c r="A66" s="5" t="s">
        <v>105</v>
      </c>
      <c r="B66" s="5">
        <v>2015.0</v>
      </c>
      <c r="C66" s="5" t="s">
        <v>174</v>
      </c>
      <c r="D66" s="5" t="s">
        <v>18</v>
      </c>
      <c r="E66" s="5" t="s">
        <v>27</v>
      </c>
      <c r="F66" s="5" t="s">
        <v>175</v>
      </c>
      <c r="G66" s="8" t="str">
        <f>HYPERLINK("https://blog.trailofbits.com/2009/03/22/no-more-free-bugs/","no-more-free-bugs!")</f>
        <v>no-more-free-bugs!</v>
      </c>
      <c r="Q66" s="14" t="s">
        <v>176</v>
      </c>
    </row>
    <row r="67">
      <c r="A67" s="5" t="s">
        <v>105</v>
      </c>
      <c r="B67" s="5">
        <v>2015.0</v>
      </c>
      <c r="C67" s="5" t="s">
        <v>174</v>
      </c>
      <c r="D67" s="5" t="s">
        <v>18</v>
      </c>
      <c r="E67" s="5" t="s">
        <v>27</v>
      </c>
      <c r="F67" s="5" t="s">
        <v>177</v>
      </c>
      <c r="G67" s="8" t="str">
        <f>HYPERLINK("http://invisiblethingslab.com/resources/misc09/smm_cache_fun.pdf","smm_mode_fun")</f>
        <v>smm_mode_fun</v>
      </c>
    </row>
    <row r="68">
      <c r="A68" s="5" t="s">
        <v>105</v>
      </c>
      <c r="B68" s="5">
        <v>2015.0</v>
      </c>
      <c r="C68" s="5" t="s">
        <v>178</v>
      </c>
      <c r="D68" s="5" t="s">
        <v>18</v>
      </c>
      <c r="E68" s="5" t="s">
        <v>27</v>
      </c>
      <c r="F68" s="5" t="s">
        <v>179</v>
      </c>
      <c r="G68" s="8" t="str">
        <f>HYPERLINK("https://en.wikipedia.org/wiki/Race_condition","Race_conditions")</f>
        <v>Race_conditions</v>
      </c>
    </row>
    <row r="69">
      <c r="A69" s="5" t="s">
        <v>105</v>
      </c>
      <c r="B69" s="5">
        <v>2015.0</v>
      </c>
      <c r="C69" s="5" t="s">
        <v>180</v>
      </c>
      <c r="D69" s="5" t="s">
        <v>18</v>
      </c>
      <c r="E69" s="5" t="s">
        <v>27</v>
      </c>
      <c r="F69" s="5" t="s">
        <v>181</v>
      </c>
      <c r="G69" s="8" t="str">
        <f>HYPERLINK("http://resources.infosecinstitute.com/api-hooking-and-dll-injection-on-windows/","DLL Injection ")</f>
        <v>DLL Injection </v>
      </c>
    </row>
    <row r="70">
      <c r="A70" s="5" t="s">
        <v>105</v>
      </c>
      <c r="B70" s="5">
        <v>2015.0</v>
      </c>
      <c r="C70" s="5" t="s">
        <v>182</v>
      </c>
      <c r="D70" s="5" t="s">
        <v>18</v>
      </c>
      <c r="E70" s="5" t="s">
        <v>27</v>
      </c>
      <c r="F70" s="5" t="s">
        <v>183</v>
      </c>
    </row>
    <row r="71">
      <c r="A71" s="9" t="s">
        <v>105</v>
      </c>
      <c r="B71" s="9">
        <v>2015.0</v>
      </c>
      <c r="C71" s="9" t="s">
        <v>184</v>
      </c>
      <c r="D71" s="9" t="s">
        <v>18</v>
      </c>
      <c r="E71" s="9" t="s">
        <v>185</v>
      </c>
      <c r="F71" s="9" t="s">
        <v>20</v>
      </c>
      <c r="G71" s="10"/>
    </row>
    <row r="72">
      <c r="A72" s="9" t="s">
        <v>105</v>
      </c>
      <c r="B72" s="9">
        <v>2015.0</v>
      </c>
      <c r="C72" s="9" t="s">
        <v>186</v>
      </c>
      <c r="D72" s="9" t="s">
        <v>9</v>
      </c>
      <c r="E72" s="9" t="s">
        <v>187</v>
      </c>
      <c r="F72" s="9" t="s">
        <v>20</v>
      </c>
      <c r="G72" s="10"/>
    </row>
    <row r="73">
      <c r="A73" s="5" t="s">
        <v>105</v>
      </c>
      <c r="B73" s="5">
        <v>2015.0</v>
      </c>
      <c r="C73" s="5" t="s">
        <v>188</v>
      </c>
      <c r="D73" s="5" t="s">
        <v>9</v>
      </c>
      <c r="E73" s="5" t="s">
        <v>69</v>
      </c>
      <c r="F73" s="5" t="s">
        <v>189</v>
      </c>
      <c r="G73" s="8" t="str">
        <f>HYPERLINK("https://github.com/evilpacket/DVCS-Pillage","DVCS-Pillage")</f>
        <v>DVCS-Pillage</v>
      </c>
    </row>
    <row r="74">
      <c r="A74" s="5" t="s">
        <v>105</v>
      </c>
      <c r="B74" s="5">
        <v>2015.0</v>
      </c>
      <c r="C74" s="5" t="s">
        <v>190</v>
      </c>
      <c r="D74" s="5" t="s">
        <v>22</v>
      </c>
      <c r="E74" s="5" t="s">
        <v>38</v>
      </c>
      <c r="F74" s="5" t="s">
        <v>191</v>
      </c>
      <c r="G74" s="5" t="s">
        <v>192</v>
      </c>
      <c r="H74" s="8" t="str">
        <f>HYPERLINK("https://en.wikipedia.org/wiki/Time-based_One-time_Password_Algorithm","TOTP - Passwords")</f>
        <v>TOTP - Passwords</v>
      </c>
      <c r="I74" s="8" t="str">
        <f>HYPERLINK("https://en.wikipedia.org/wiki/Ashley_Madison_data_breach","Ashley-Madison Data Breach")</f>
        <v>Ashley-Madison Data Breach</v>
      </c>
    </row>
    <row r="75">
      <c r="A75" s="2" t="s">
        <v>105</v>
      </c>
      <c r="B75" s="2">
        <v>2015.0</v>
      </c>
      <c r="C75" s="2" t="s">
        <v>193</v>
      </c>
      <c r="D75" s="2" t="s">
        <v>194</v>
      </c>
      <c r="E75" s="2" t="s">
        <v>195</v>
      </c>
      <c r="F75" s="2" t="s">
        <v>196</v>
      </c>
      <c r="G75" s="2" t="s">
        <v>197</v>
      </c>
      <c r="H75" s="4"/>
      <c r="I75" s="4"/>
      <c r="J75" s="4"/>
      <c r="K75" s="4"/>
    </row>
    <row r="76">
      <c r="A76" s="5"/>
    </row>
    <row r="77">
      <c r="A77" s="1" t="s">
        <v>0</v>
      </c>
      <c r="B77" s="1" t="s">
        <v>1</v>
      </c>
      <c r="C77" s="1" t="s">
        <v>2</v>
      </c>
      <c r="D77" s="1" t="s">
        <v>3</v>
      </c>
      <c r="E77" s="1" t="s">
        <v>4</v>
      </c>
      <c r="F77" s="1" t="s">
        <v>5</v>
      </c>
      <c r="G77" s="1" t="s">
        <v>6</v>
      </c>
    </row>
    <row r="78">
      <c r="A78" s="5" t="s">
        <v>198</v>
      </c>
      <c r="B78" s="5">
        <v>2015.0</v>
      </c>
      <c r="C78" s="5" t="s">
        <v>199</v>
      </c>
      <c r="D78" s="5" t="s">
        <v>15</v>
      </c>
      <c r="E78" s="5"/>
      <c r="F78" s="5" t="s">
        <v>200</v>
      </c>
    </row>
    <row r="79">
      <c r="A79" s="5" t="s">
        <v>198</v>
      </c>
      <c r="B79" s="5">
        <v>2015.0</v>
      </c>
      <c r="C79" s="5" t="s">
        <v>201</v>
      </c>
      <c r="E79" s="5" t="s">
        <v>202</v>
      </c>
      <c r="F79" s="5" t="s">
        <v>203</v>
      </c>
      <c r="G79" s="8" t="str">
        <f>HYPERLINK("http://factordb.com/","Prime Factor Database")</f>
        <v>Prime Factor Database</v>
      </c>
      <c r="H79" s="8" t="str">
        <f>HYPERLINK("https://github.com/negasora/CTFWriteups/blob/master/CSAW-Finals-2015/Slabs-of-Platinum---Crypto-500/solve500.py","Solve500.py")</f>
        <v>Solve500.py</v>
      </c>
    </row>
    <row r="80">
      <c r="A80" s="5" t="s">
        <v>198</v>
      </c>
      <c r="B80" s="5">
        <v>2015.0</v>
      </c>
      <c r="C80" s="5" t="s">
        <v>204</v>
      </c>
      <c r="D80" s="5" t="s">
        <v>22</v>
      </c>
      <c r="E80" s="5" t="s">
        <v>41</v>
      </c>
      <c r="F80" s="5" t="s">
        <v>205</v>
      </c>
      <c r="G80" s="5" t="s">
        <v>206</v>
      </c>
      <c r="H80" s="8" t="str">
        <f>HYPERLINK("https://github.com/aweinstock314/aweinstock-ctf-writeups/blob/master/csaw_finals_2015/exploitation500_boombox/boombox_writeup.md","Full-Writeup")</f>
        <v>Full-Writeup</v>
      </c>
    </row>
    <row r="81">
      <c r="A81" s="5" t="s">
        <v>198</v>
      </c>
      <c r="B81" s="5">
        <v>2015.0</v>
      </c>
      <c r="C81" s="5" t="s">
        <v>207</v>
      </c>
      <c r="D81" s="5" t="s">
        <v>15</v>
      </c>
      <c r="F81" s="5" t="s">
        <v>208</v>
      </c>
    </row>
    <row r="82">
      <c r="A82" s="6" t="s">
        <v>198</v>
      </c>
      <c r="B82" s="6">
        <v>2015.0</v>
      </c>
      <c r="C82" s="6" t="s">
        <v>209</v>
      </c>
      <c r="D82" s="6" t="s">
        <v>22</v>
      </c>
      <c r="E82" s="6" t="s">
        <v>210</v>
      </c>
      <c r="F82" s="6" t="s">
        <v>211</v>
      </c>
      <c r="G82" s="7" t="str">
        <f>HYPERLINK("https://en.wikipedia.org/wiki/Control_register#CR4","SMEP")</f>
        <v>SMEP</v>
      </c>
      <c r="H82" s="7" t="str">
        <f>HYPERLINK("http://itszn.com/blog/?p=21","Full-Writeup")</f>
        <v>Full-Writeup</v>
      </c>
    </row>
    <row r="83">
      <c r="A83" s="5" t="s">
        <v>198</v>
      </c>
      <c r="B83" s="5">
        <v>2015.0</v>
      </c>
      <c r="C83" s="5" t="s">
        <v>212</v>
      </c>
      <c r="D83" s="5" t="s">
        <v>9</v>
      </c>
      <c r="E83" s="5" t="s">
        <v>213</v>
      </c>
      <c r="F83" s="5" t="s">
        <v>214</v>
      </c>
      <c r="G83" s="8" t="str">
        <f>HYPERLINK("http://www.adobe.com/content/dam/Adobe/en/devnet/acrobat/pdfs/PDF32000_2008.pdf","Official PDF Specification")</f>
        <v>Official PDF Specification</v>
      </c>
      <c r="H83" s="5" t="s">
        <v>215</v>
      </c>
      <c r="I83" s="8" t="str">
        <f>HYPERLINK("https://asecuritysite.com/scalpel.conf.txt","scalpel.conf")</f>
        <v>scalpel.conf</v>
      </c>
      <c r="J83" s="13" t="str">
        <f>HYPERLINK("http://www.myportablesoftware.com/freefilecamouflage.aspx","Free file camouflage")</f>
        <v>Free file camouflage</v>
      </c>
    </row>
    <row r="84">
      <c r="A84" s="5" t="s">
        <v>198</v>
      </c>
      <c r="B84" s="5">
        <v>2015.0</v>
      </c>
      <c r="C84" s="5" t="s">
        <v>216</v>
      </c>
      <c r="D84" s="5" t="s">
        <v>15</v>
      </c>
      <c r="F84" s="5" t="s">
        <v>16</v>
      </c>
    </row>
    <row r="85">
      <c r="A85" s="2" t="s">
        <v>198</v>
      </c>
      <c r="B85" s="2">
        <v>2015.0</v>
      </c>
      <c r="C85" s="2" t="s">
        <v>217</v>
      </c>
      <c r="D85" s="2" t="s">
        <v>9</v>
      </c>
      <c r="E85" s="2" t="s">
        <v>218</v>
      </c>
      <c r="F85" s="2" t="s">
        <v>219</v>
      </c>
      <c r="G85" s="3" t="str">
        <f>HYPERLINK("http://www.cgsecurity.org/wiki/TestDisk","Testdisk - Image Recovery")</f>
        <v>Testdisk - Image Recovery</v>
      </c>
      <c r="H85" s="4"/>
    </row>
    <row r="86">
      <c r="A86" s="5" t="s">
        <v>198</v>
      </c>
      <c r="B86" s="5">
        <v>2015.0</v>
      </c>
      <c r="C86" s="5">
        <v>1337.0</v>
      </c>
      <c r="D86" s="5" t="s">
        <v>220</v>
      </c>
      <c r="F86" s="5" t="s">
        <v>221</v>
      </c>
    </row>
    <row r="87">
      <c r="A87" s="5" t="s">
        <v>198</v>
      </c>
      <c r="B87" s="5">
        <v>2015.0</v>
      </c>
      <c r="C87" s="5" t="s">
        <v>222</v>
      </c>
      <c r="F87" s="5" t="s">
        <v>223</v>
      </c>
    </row>
    <row r="88">
      <c r="A88" s="5" t="s">
        <v>198</v>
      </c>
      <c r="B88" s="5">
        <v>2015.0</v>
      </c>
      <c r="C88" s="5" t="s">
        <v>224</v>
      </c>
      <c r="F88" s="5" t="s">
        <v>225</v>
      </c>
    </row>
    <row r="89">
      <c r="A89" s="5" t="s">
        <v>198</v>
      </c>
      <c r="B89" s="5">
        <v>2015.0</v>
      </c>
      <c r="C89" s="5" t="s">
        <v>226</v>
      </c>
      <c r="F89" s="5" t="s">
        <v>227</v>
      </c>
    </row>
    <row r="90">
      <c r="A90" s="5" t="s">
        <v>198</v>
      </c>
      <c r="B90" s="5">
        <v>2015.0</v>
      </c>
      <c r="C90" s="5" t="s">
        <v>228</v>
      </c>
      <c r="F90" s="5" t="s">
        <v>229</v>
      </c>
    </row>
    <row r="91">
      <c r="A91" s="5" t="s">
        <v>198</v>
      </c>
      <c r="B91" s="5">
        <v>2015.0</v>
      </c>
      <c r="C91" s="5" t="s">
        <v>230</v>
      </c>
      <c r="F91" s="5" t="s">
        <v>229</v>
      </c>
    </row>
    <row r="92">
      <c r="A92" s="5" t="s">
        <v>198</v>
      </c>
      <c r="B92" s="5">
        <v>2015.0</v>
      </c>
      <c r="C92" s="5" t="s">
        <v>231</v>
      </c>
      <c r="F92" s="5" t="s">
        <v>229</v>
      </c>
    </row>
    <row r="93">
      <c r="A93" s="5" t="s">
        <v>198</v>
      </c>
      <c r="B93" s="5">
        <v>2015.0</v>
      </c>
      <c r="C93" s="5" t="s">
        <v>232</v>
      </c>
      <c r="F93" s="5" t="s">
        <v>229</v>
      </c>
    </row>
    <row r="94">
      <c r="A94" s="5" t="s">
        <v>198</v>
      </c>
      <c r="B94" s="5">
        <v>2015.0</v>
      </c>
      <c r="C94" s="5" t="s">
        <v>233</v>
      </c>
      <c r="F94" s="5" t="s">
        <v>229</v>
      </c>
    </row>
    <row r="95">
      <c r="A95" s="5" t="s">
        <v>198</v>
      </c>
      <c r="B95" s="5">
        <v>2015.0</v>
      </c>
      <c r="C95" s="5" t="s">
        <v>234</v>
      </c>
      <c r="F95" s="5" t="s">
        <v>229</v>
      </c>
    </row>
    <row r="96">
      <c r="A96" s="5" t="s">
        <v>198</v>
      </c>
      <c r="B96" s="5">
        <v>2015.0</v>
      </c>
      <c r="C96" s="5" t="s">
        <v>235</v>
      </c>
      <c r="F96" s="5" t="s">
        <v>229</v>
      </c>
    </row>
    <row r="97">
      <c r="A97" s="5" t="s">
        <v>198</v>
      </c>
      <c r="B97" s="5">
        <v>2015.0</v>
      </c>
      <c r="C97" s="5" t="s">
        <v>236</v>
      </c>
      <c r="F97" s="5" t="s">
        <v>237</v>
      </c>
      <c r="G97" s="3" t="str">
        <f>HYPERLINK("https://www.mikeash.com/pyblog/friday-qa-2013-01-11-mach-exception-handlers.html","Mach Exception Handlers")</f>
        <v>Mach Exception Handlers</v>
      </c>
    </row>
    <row r="98">
      <c r="A98" s="5" t="s">
        <v>198</v>
      </c>
      <c r="B98" s="5">
        <v>2015.0</v>
      </c>
      <c r="C98" s="5" t="s">
        <v>238</v>
      </c>
      <c r="F98" s="5" t="s">
        <v>237</v>
      </c>
    </row>
    <row r="99">
      <c r="A99" s="5" t="s">
        <v>198</v>
      </c>
      <c r="B99" s="5">
        <v>2015.0</v>
      </c>
      <c r="C99" s="5" t="s">
        <v>239</v>
      </c>
      <c r="F99" s="5" t="s">
        <v>237</v>
      </c>
    </row>
    <row r="100">
      <c r="A100" s="5" t="s">
        <v>198</v>
      </c>
      <c r="B100" s="5">
        <v>2015.0</v>
      </c>
      <c r="C100" s="5" t="s">
        <v>240</v>
      </c>
      <c r="F100" s="5" t="s">
        <v>237</v>
      </c>
    </row>
    <row r="101">
      <c r="A101" s="5" t="s">
        <v>198</v>
      </c>
      <c r="B101" s="5">
        <v>2015.0</v>
      </c>
      <c r="C101" s="5" t="s">
        <v>241</v>
      </c>
      <c r="F101" s="5" t="s">
        <v>242</v>
      </c>
    </row>
    <row r="102">
      <c r="A102" s="5" t="s">
        <v>198</v>
      </c>
      <c r="B102" s="5">
        <v>2015.0</v>
      </c>
      <c r="C102" s="5" t="s">
        <v>243</v>
      </c>
      <c r="D102" s="5" t="s">
        <v>22</v>
      </c>
      <c r="E102" s="5" t="s">
        <v>244</v>
      </c>
      <c r="F102" s="14" t="s">
        <v>245</v>
      </c>
    </row>
  </sheetData>
  <hyperlinks>
    <hyperlink r:id="rId1" ref="G2"/>
    <hyperlink r:id="rId2" ref="G3"/>
    <hyperlink r:id="rId3" ref="H3"/>
    <hyperlink r:id="rId4" ref="G12"/>
    <hyperlink r:id="rId5" location="Filtering" ref="H12"/>
    <hyperlink r:id="rId6" ref="G13"/>
    <hyperlink r:id="rId7" ref="G14"/>
    <hyperlink r:id="rId8" ref="F18"/>
    <hyperlink r:id="rId9" ref="G25"/>
    <hyperlink r:id="rId10" ref="G26"/>
    <hyperlink r:id="rId11" ref="G29"/>
    <hyperlink r:id="rId12" ref="H29"/>
    <hyperlink r:id="rId13" ref="G32"/>
    <hyperlink r:id="rId14" ref="H32"/>
    <hyperlink r:id="rId15" ref="G34"/>
    <hyperlink r:id="rId16" ref="H34"/>
    <hyperlink r:id="rId17" ref="G37"/>
    <hyperlink r:id="rId18" ref="G42"/>
    <hyperlink r:id="rId19" ref="G44"/>
    <hyperlink r:id="rId20" ref="F46"/>
    <hyperlink r:id="rId21" ref="G50"/>
    <hyperlink r:id="rId22" ref="G51"/>
    <hyperlink r:id="rId23" ref="H51"/>
    <hyperlink r:id="rId24" ref="G53"/>
    <hyperlink r:id="rId25" ref="G57"/>
    <hyperlink r:id="rId26" ref="G60"/>
    <hyperlink r:id="rId27" ref="G61"/>
    <hyperlink r:id="rId28" ref="G62"/>
    <hyperlink r:id="rId29" ref="H62"/>
    <hyperlink r:id="rId30" ref="G64"/>
    <hyperlink r:id="rId31" ref="G65"/>
    <hyperlink r:id="rId32" ref="G66"/>
    <hyperlink r:id="rId33" ref="Q66"/>
    <hyperlink r:id="rId34" ref="G67"/>
    <hyperlink r:id="rId35" ref="G68"/>
    <hyperlink r:id="rId36" ref="G69"/>
    <hyperlink r:id="rId37" ref="G73"/>
    <hyperlink r:id="rId38" ref="H74"/>
    <hyperlink r:id="rId39" ref="I74"/>
    <hyperlink r:id="rId40" ref="G79"/>
    <hyperlink r:id="rId41" ref="H79"/>
    <hyperlink r:id="rId42" ref="H80"/>
    <hyperlink r:id="rId43" location="CR4" ref="G82"/>
    <hyperlink r:id="rId44" ref="H82"/>
    <hyperlink r:id="rId45" ref="G83"/>
    <hyperlink r:id="rId46" ref="I83"/>
    <hyperlink r:id="rId47" ref="J83"/>
    <hyperlink r:id="rId48" ref="G85"/>
    <hyperlink r:id="rId49" ref="G97"/>
    <hyperlink r:id="rId50" ref="F102"/>
  </hyperlinks>
  <drawing r:id="rId51"/>
</worksheet>
</file>