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8400" windowHeight="17760" firstSheet="2" activeTab="2"/>
  </bookViews>
  <sheets>
    <sheet sheetId="1" name="Sammanställning" r:id="rId4"/>
    <sheet sheetId="2" name="Per BTA-yta" r:id="rId5"/>
    <sheet sheetId="38" name="Utökad redovisning" r:id="rId6"/>
  </sheets>
  <calcPr calcId="171027"/>
</workbook>
</file>

<file path=xl/sharedStrings.xml><?xml version="1.0" encoding="utf-8"?>
<sst xmlns="http://schemas.openxmlformats.org/spreadsheetml/2006/main" count="102" uniqueCount="62">
  <si>
    <t>Plant - redovisning av använt material  -  projekt HUBBEN</t>
  </si>
  <si>
    <t>Totalt använt material i kg</t>
  </si>
  <si>
    <t>Material</t>
  </si>
  <si>
    <t>Ej återvunnen/återbrukad/vet ej</t>
  </si>
  <si>
    <t>Miljöcertifierat (FSC eller Svanen)</t>
  </si>
  <si>
    <t>Återbrukat</t>
  </si>
  <si>
    <t>Återvunnen</t>
  </si>
  <si>
    <t>Summa</t>
  </si>
  <si>
    <t>Gips</t>
  </si>
  <si>
    <t>Trä</t>
  </si>
  <si>
    <t>Betong</t>
  </si>
  <si>
    <t>Glas</t>
  </si>
  <si>
    <t>Aluminium</t>
  </si>
  <si>
    <t>Armering</t>
  </si>
  <si>
    <t>Stenull</t>
  </si>
  <si>
    <t>Cellplast</t>
  </si>
  <si>
    <t/>
  </si>
  <si>
    <t>Totalt använt material i kg Per BTA</t>
  </si>
  <si>
    <t>BTA</t>
  </si>
  <si>
    <t>Utökad redovisning Betong, Armering, Stål &amp; Gips</t>
  </si>
  <si>
    <t>Redovisat i kg</t>
  </si>
  <si>
    <t>BETONG &amp; ARMERING</t>
  </si>
  <si>
    <t>varav cement</t>
  </si>
  <si>
    <t>Armering återvunnen källa</t>
  </si>
  <si>
    <t>Armering övrigt/vet ej</t>
  </si>
  <si>
    <t>Bilaga/Kommentar</t>
  </si>
  <si>
    <t>Strängbtg - 1 Håldäck</t>
  </si>
  <si>
    <t>Bilaga 1 &amp; 2</t>
  </si>
  <si>
    <t>Strängbtg - 2 Massiva pl</t>
  </si>
  <si>
    <t>Biaga 1 &amp; 2</t>
  </si>
  <si>
    <t>Strängbtg - 3 Trappor</t>
  </si>
  <si>
    <t>Strängbtg - 4 Sandwichvägg</t>
  </si>
  <si>
    <t>Strängbtg - 5 Pelare</t>
  </si>
  <si>
    <t>Strängbtg - 6 Pelare</t>
  </si>
  <si>
    <t>Strängbtg - 7 Btgvägg</t>
  </si>
  <si>
    <t>JM - Källarplatta o kulvert</t>
  </si>
  <si>
    <t>?</t>
  </si>
  <si>
    <t>Not 1</t>
  </si>
  <si>
    <t>Avjämning</t>
  </si>
  <si>
    <t>Bilaga 3</t>
  </si>
  <si>
    <t>Kakelplattor Höganäs</t>
  </si>
  <si>
    <t>Svår bokat därav hamnat på betong</t>
  </si>
  <si>
    <t>Naturstensgolv</t>
  </si>
  <si>
    <t>Takasfalt</t>
  </si>
  <si>
    <t>Övrigt</t>
  </si>
  <si>
    <t xml:space="preserve">Not 1 - Betong är SWEROCK Uppsala - SWEEXP55 C30/37 S4 DMAX 16 STDCEM XC4, XF1 </t>
  </si>
  <si>
    <t xml:space="preserve">                  (ev kontakta Swerock för mera data)</t>
  </si>
  <si>
    <t>HANDELSSTÅL</t>
  </si>
  <si>
    <t>Handelsstål återvunnen källa</t>
  </si>
  <si>
    <t>Handelsstål övrigt/vet ej</t>
  </si>
  <si>
    <t>SUMMA</t>
  </si>
  <si>
    <t>Strängbtg - Stålstomme</t>
  </si>
  <si>
    <t>1 och 2</t>
  </si>
  <si>
    <t>DE40 Centraltrappa</t>
  </si>
  <si>
    <t>DE 42 Smide</t>
  </si>
  <si>
    <t>GIPS</t>
  </si>
  <si>
    <t>Gips återvunnen källa</t>
  </si>
  <si>
    <t>DE14 Mellanv</t>
  </si>
  <si>
    <t>Bilaga 4</t>
  </si>
  <si>
    <t>DE23 Bygg</t>
  </si>
  <si>
    <t>DE 12 Moelven</t>
  </si>
  <si>
    <t>Blandat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</si>
</sst>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color theme="1"/>
      <family val="2"/>
      <scheme val="minor"/>
      <sz val="11"/>
      <name val="Calibri"/>
    </font>
    <font>
      <b/>
      <sz val="20"/>
    </font>
    <font>
      <b/>
      <sz val="16"/>
    </font>
    <font>
      <b/>
      <color rgb="FFFFFFFF"/>
      <family val="2"/>
      <sz val="10"/>
      <name val="Arial"/>
    </font>
    <font>
      <color rgb="00000000"/>
      <sz val="9.3"/>
      <name val="Arial"/>
    </font>
    <font>
      <b/>
      <color rgb="00000000"/>
      <family val="2"/>
      <sz val="11"/>
      <name val="Arial"/>
    </font>
    <font>
      <b/>
      <i/>
      <color theme="1"/>
      <family val="2"/>
      <scheme val="minor"/>
      <sz val="20"/>
      <name val="Calibri"/>
    </font>
    <font>
      <b/>
      <i/>
      <color theme="1"/>
      <family val="2"/>
      <scheme val="minor"/>
      <sz val="11"/>
      <name val="Calibri"/>
    </font>
    <font>
      <b/>
      <color theme="1"/>
      <family val="2"/>
      <sz val="9"/>
      <name val="Arial"/>
    </font>
    <font>
      <color theme="1"/>
      <family val="2"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rgb="00495163"/>
      </patternFill>
    </fill>
    <fill>
      <patternFill patternType="solid">
        <fgColor rgb="00FFFFFF"/>
      </patternFill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  <diagonal/>
    </border>
    <border>
      <left/>
      <right/>
      <top/>
      <bottom style="medium">
        <color rgb="FFCCCCCC"/>
      </bottom>
      <diagonal/>
    </border>
    <border>
      <left/>
      <right style="thin">
        <color indexed="64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3" fontId="4" fillId="3" borderId="1" xfId="0" applyNumberFormat="1" applyFont="1" applyFill="1" applyBorder="1"/>
    <xf numFmtId="3" fontId="4" fillId="4" borderId="0" xfId="0" applyNumberFormat="1" applyFont="1" applyFill="1"/>
    <xf numFmtId="3" fontId="5" fillId="5" borderId="0" xfId="0" applyNumberFormat="1" applyFont="1" applyFill="1"/>
    <xf numFmtId="0" fontId="6" fillId="0" borderId="0" xfId="0" applyFont="1"/>
    <xf numFmtId="0" fontId="7" fillId="0" borderId="0" xfId="0" applyFont="1"/>
    <xf numFmtId="0" fontId="8" fillId="6" borderId="2" xfId="0" applyFont="1" applyFill="1" applyBorder="1" applyAlignment="1">
      <alignment horizontal="right" vertical="center" wrapText="1" indent="1"/>
    </xf>
    <xf numFmtId="0" fontId="8" fillId="6" borderId="3" xfId="0" applyFont="1" applyFill="1" applyBorder="1" applyAlignment="1">
      <alignment horizontal="right" vertical="center" wrapText="1" indent="1"/>
    </xf>
    <xf numFmtId="0" fontId="9" fillId="0" borderId="2" xfId="0" applyFont="1" applyBorder="1" applyAlignment="1">
      <alignment horizontal="right" vertical="center" wrapText="1" indent="1"/>
    </xf>
    <xf numFmtId="3" fontId="9" fillId="0" borderId="2" xfId="0" applyNumberFormat="1" applyFont="1" applyBorder="1" applyAlignment="1">
      <alignment horizontal="right" vertical="center" wrapText="1" indent="1"/>
    </xf>
    <xf numFmtId="3" fontId="9" fillId="0" borderId="3" xfId="0" applyNumberFormat="1" applyFont="1" applyBorder="1" applyAlignment="1">
      <alignment horizontal="right" vertical="center" wrapText="1" indent="1"/>
    </xf>
    <xf numFmtId="3" fontId="9" fillId="0" borderId="0" xfId="0" applyNumberFormat="1" applyFont="1"/>
    <xf numFmtId="0" fontId="9" fillId="0" borderId="0" xfId="0" applyFont="1" applyAlignment="1">
      <alignment horizontal="right" vertical="center" wrapText="1" indent="1"/>
    </xf>
    <xf numFmtId="0" fontId="9" fillId="7" borderId="2" xfId="0" applyFont="1" applyFill="1" applyBorder="1" applyAlignment="1">
      <alignment horizontal="right" vertical="center" wrapText="1" indent="1"/>
    </xf>
    <xf numFmtId="3" fontId="9" fillId="7" borderId="2" xfId="0" applyNumberFormat="1" applyFont="1" applyFill="1" applyBorder="1" applyAlignment="1">
      <alignment horizontal="right" vertical="center" wrapText="1" indent="1"/>
    </xf>
    <xf numFmtId="3" fontId="9" fillId="7" borderId="3" xfId="0" applyNumberFormat="1" applyFont="1" applyFill="1" applyBorder="1" applyAlignment="1">
      <alignment horizontal="right" vertical="center" wrapText="1" indent="1"/>
    </xf>
    <xf numFmtId="3" fontId="9" fillId="7" borderId="0" xfId="0" applyNumberFormat="1" applyFont="1" applyFill="1"/>
    <xf numFmtId="3" fontId="9" fillId="7" borderId="0" xfId="0" applyNumberFormat="1" applyFont="1" applyFill="1" applyAlignment="1">
      <alignment wrapText="1"/>
    </xf>
    <xf numFmtId="3" fontId="9" fillId="0" borderId="0" xfId="0" applyNumberFormat="1" applyFont="1" applyAlignment="1">
      <alignment wrapText="1"/>
    </xf>
    <xf numFmtId="0" fontId="9" fillId="8" borderId="2" xfId="0" applyFont="1" applyFill="1" applyBorder="1" applyAlignment="1">
      <alignment horizontal="right" vertical="center" wrapText="1" indent="1"/>
    </xf>
    <xf numFmtId="3" fontId="9" fillId="8" borderId="2" xfId="0" applyNumberFormat="1" applyFont="1" applyFill="1" applyBorder="1" applyAlignment="1">
      <alignment horizontal="right" vertical="center" wrapText="1" indent="1"/>
    </xf>
    <xf numFmtId="3" fontId="9" fillId="8" borderId="3" xfId="0" applyNumberFormat="1" applyFont="1" applyFill="1" applyBorder="1" applyAlignment="1">
      <alignment horizontal="right" vertical="center" wrapText="1" indent="1"/>
    </xf>
    <xf numFmtId="3" fontId="0" fillId="8" borderId="0" xfId="0" applyNumberFormat="1" applyFill="1" applyAlignment="1">
      <alignment wrapText="1"/>
    </xf>
    <xf numFmtId="3" fontId="0" fillId="0" borderId="0" xfId="0" applyNumberFormat="1"/>
    <xf numFmtId="0" fontId="0" fillId="6" borderId="0" xfId="0" applyFill="1"/>
    <xf numFmtId="3" fontId="0" fillId="6" borderId="0" xfId="0" applyNumberFormat="1" applyFill="1"/>
    <xf numFmtId="3" fontId="0" fillId="6" borderId="4" xfId="0" applyNumberFormat="1" applyFill="1" applyBorder="1"/>
    <xf numFmtId="3" fontId="9" fillId="7" borderId="0" xfId="0" applyNumberFormat="1" applyFont="1" applyFill="1" applyAlignment="1">
      <alignment horizontal="center" vertical="center"/>
    </xf>
    <xf numFmtId="3" fontId="9" fillId="7" borderId="2" xfId="0" applyNumberFormat="1" applyFont="1" applyFill="1" applyBorder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 indent="1"/>
    </xf>
    <xf numFmtId="3" fontId="9" fillId="7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6" width="16" customWidth="1"/>
  </cols>
  <sheetData>
    <row r="1" ht="40" customHeight="1" spans="1:1" x14ac:dyDescent="0.25">
      <c r="A1" s="1" t="s">
        <v>0</v>
      </c>
    </row>
    <row r="4" ht="30" customHeight="1" spans="1:1" x14ac:dyDescent="0.25">
      <c r="A4" s="2" t="s">
        <v>1</v>
      </c>
    </row>
    <row r="6" ht="40" customHeight="1" spans="1:6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</row>
    <row r="7" spans="1:6" x14ac:dyDescent="0.25">
      <c r="A7" s="4" t="s">
        <v>8</v>
      </c>
      <c r="B7" s="4">
        <v>0</v>
      </c>
      <c r="C7" s="4">
        <v>7800</v>
      </c>
      <c r="D7" s="4">
        <v>650</v>
      </c>
      <c r="E7" s="4">
        <v>0</v>
      </c>
      <c r="F7" s="4">
        <v>8450</v>
      </c>
    </row>
    <row r="8" spans="1:6" x14ac:dyDescent="0.25">
      <c r="A8" s="5" t="s">
        <v>9</v>
      </c>
      <c r="B8" s="5">
        <v>0</v>
      </c>
      <c r="C8" s="5">
        <v>7</v>
      </c>
      <c r="D8" s="5">
        <v>6</v>
      </c>
      <c r="E8" s="5">
        <v>0</v>
      </c>
      <c r="F8" s="5">
        <v>13</v>
      </c>
    </row>
    <row r="9" spans="1:6" x14ac:dyDescent="0.25">
      <c r="A9" s="4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</row>
    <row r="10" spans="1:6" x14ac:dyDescent="0.25">
      <c r="A10" s="5" t="s">
        <v>11</v>
      </c>
      <c r="B10" s="5">
        <v>0</v>
      </c>
      <c r="C10" s="5">
        <v>2510</v>
      </c>
      <c r="D10" s="5">
        <v>1</v>
      </c>
      <c r="E10" s="5">
        <v>0</v>
      </c>
      <c r="F10" s="5">
        <v>2511</v>
      </c>
    </row>
    <row r="11" spans="1:6" x14ac:dyDescent="0.25">
      <c r="A11" s="4" t="s">
        <v>12</v>
      </c>
      <c r="B11" s="4">
        <v>0</v>
      </c>
      <c r="C11" s="4">
        <v>2700</v>
      </c>
      <c r="D11" s="4">
        <v>2700</v>
      </c>
      <c r="E11" s="4">
        <v>0</v>
      </c>
      <c r="F11" s="4">
        <v>5400</v>
      </c>
    </row>
    <row r="12" spans="1:6" x14ac:dyDescent="0.25">
      <c r="A12" s="5" t="s">
        <v>13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</row>
    <row r="13" spans="1:6" x14ac:dyDescent="0.25">
      <c r="A13" s="4" t="s">
        <v>14</v>
      </c>
      <c r="B13" s="4">
        <v>0</v>
      </c>
      <c r="C13" s="4">
        <v>90</v>
      </c>
      <c r="D13" s="4">
        <v>0</v>
      </c>
      <c r="E13" s="4">
        <v>0</v>
      </c>
      <c r="F13" s="4">
        <v>90</v>
      </c>
    </row>
    <row r="14" spans="1:6" x14ac:dyDescent="0.25">
      <c r="A14" s="5" t="s">
        <v>15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</row>
    <row r="15" spans="1:6" x14ac:dyDescent="0.25">
      <c r="A15" s="6" t="s">
        <v>16</v>
      </c>
      <c r="B15" s="6">
        <v>0</v>
      </c>
      <c r="C15" s="6">
        <v>13107</v>
      </c>
      <c r="D15" s="6">
        <v>3357</v>
      </c>
      <c r="E15" s="6">
        <v>0</v>
      </c>
      <c r="F15" s="6">
        <v>16464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cols>
    <col min="1" max="6" width="16" customWidth="1"/>
  </cols>
  <sheetData>
    <row r="1" ht="40" customHeight="1" spans="1:1" x14ac:dyDescent="0.25">
      <c r="A1" s="1" t="s">
        <v>0</v>
      </c>
    </row>
    <row r="4" ht="30" customHeight="1" spans="1:1" x14ac:dyDescent="0.25">
      <c r="A4" s="2" t="s">
        <v>17</v>
      </c>
    </row>
    <row r="6" ht="40" customHeight="1" spans="1:7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18</v>
      </c>
    </row>
    <row r="7" spans="1:7" x14ac:dyDescent="0.25">
      <c r="A7" s="4" t="s">
        <v>8</v>
      </c>
      <c r="B7" s="4">
        <v>0</v>
      </c>
      <c r="C7" s="4">
        <v>458.8235294117647</v>
      </c>
      <c r="D7" s="4">
        <v>38.23529411764706</v>
      </c>
      <c r="E7" s="4">
        <v>0</v>
      </c>
      <c r="F7" s="4">
        <v>497.05882352941177</v>
      </c>
      <c r="G7" s="4">
        <v>17</v>
      </c>
    </row>
    <row r="8" spans="1:7" x14ac:dyDescent="0.25">
      <c r="A8" s="5" t="s">
        <v>9</v>
      </c>
      <c r="B8" s="5">
        <v>0</v>
      </c>
      <c r="C8" s="5">
        <v>0.4117647058823529</v>
      </c>
      <c r="D8" s="5">
        <v>0.35294117647058826</v>
      </c>
      <c r="E8" s="5">
        <v>0</v>
      </c>
      <c r="F8" s="5">
        <v>0.7647058823529411</v>
      </c>
      <c r="G8" s="5">
        <v>17</v>
      </c>
    </row>
    <row r="9" spans="1:7" x14ac:dyDescent="0.25">
      <c r="A9" s="4" t="s">
        <v>10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17</v>
      </c>
    </row>
    <row r="10" spans="1:7" x14ac:dyDescent="0.25">
      <c r="A10" s="5" t="s">
        <v>11</v>
      </c>
      <c r="B10" s="5">
        <v>0</v>
      </c>
      <c r="C10" s="5">
        <v>147.64705882352942</v>
      </c>
      <c r="D10" s="5">
        <v>0.058823529411764705</v>
      </c>
      <c r="E10" s="5">
        <v>0</v>
      </c>
      <c r="F10" s="5">
        <v>147.7058823529412</v>
      </c>
      <c r="G10" s="5">
        <v>17</v>
      </c>
    </row>
    <row r="11" spans="1:7" x14ac:dyDescent="0.25">
      <c r="A11" s="4" t="s">
        <v>12</v>
      </c>
      <c r="B11" s="4">
        <v>0</v>
      </c>
      <c r="C11" s="4">
        <v>158.8235294117647</v>
      </c>
      <c r="D11" s="4">
        <v>158.8235294117647</v>
      </c>
      <c r="E11" s="4">
        <v>0</v>
      </c>
      <c r="F11" s="4">
        <v>317.6470588235294</v>
      </c>
      <c r="G11" s="4">
        <v>17</v>
      </c>
    </row>
    <row r="12" spans="1:7" x14ac:dyDescent="0.25">
      <c r="A12" s="5" t="s">
        <v>13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17</v>
      </c>
    </row>
    <row r="13" spans="1:7" x14ac:dyDescent="0.25">
      <c r="A13" s="4" t="s">
        <v>14</v>
      </c>
      <c r="B13" s="4">
        <v>0</v>
      </c>
      <c r="C13" s="4">
        <v>5.294117647058823</v>
      </c>
      <c r="D13" s="4">
        <v>0</v>
      </c>
      <c r="E13" s="4">
        <v>0</v>
      </c>
      <c r="F13" s="4">
        <v>5.294117647058823</v>
      </c>
      <c r="G13" s="4">
        <v>17</v>
      </c>
    </row>
    <row r="14" spans="1:7" x14ac:dyDescent="0.25">
      <c r="A14" s="5" t="s">
        <v>15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17</v>
      </c>
    </row>
    <row r="15" spans="1:7" x14ac:dyDescent="0.25">
      <c r="A15" s="6" t="s">
        <v>16</v>
      </c>
      <c r="B15" s="6">
        <v>0</v>
      </c>
      <c r="C15" s="6">
        <v>771</v>
      </c>
      <c r="D15" s="6">
        <v>197.47058823529412</v>
      </c>
      <c r="E15" s="6">
        <v>0</v>
      </c>
      <c r="F15" s="6">
        <v>968.4705882352941</v>
      </c>
      <c r="G15" s="6">
        <v>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 zoomScale="100" zoomScaleNormal="100">
      <selection activeCell="L25" sqref="L25"/>
    </sheetView>
  </sheetViews>
  <sheetFormatPr defaultRowHeight="15" outlineLevelRow="0" outlineLevelCol="0" x14ac:dyDescent="0.25"/>
  <cols>
    <col min="1" max="1" width="15.140625" customWidth="1"/>
    <col min="2" max="2" width="14.42578125" customWidth="1"/>
    <col min="3" max="4" width="12" customWidth="1"/>
    <col min="5" max="5" width="11.85546875" customWidth="1"/>
    <col min="6" max="6" width="19.42578125" customWidth="1"/>
  </cols>
  <sheetData>
    <row r="1" ht="26.25" customHeight="1" spans="1:1" x14ac:dyDescent="0.25">
      <c r="A1" s="7" t="s">
        <v>19</v>
      </c>
    </row>
    <row r="2" spans="1:1" x14ac:dyDescent="0.25">
      <c r="A2" t="s">
        <v>20</v>
      </c>
    </row>
    <row r="4" spans="1:1" x14ac:dyDescent="0.25">
      <c r="A4" s="8" t="s">
        <v>21</v>
      </c>
    </row>
    <row r="5" ht="36.75" customHeight="1" spans="1:21" x14ac:dyDescent="0.25">
      <c r="A5" s="9" t="s">
        <v>2</v>
      </c>
      <c r="B5" s="9" t="s">
        <v>10</v>
      </c>
      <c r="C5" s="10" t="s">
        <v>22</v>
      </c>
      <c r="D5" s="9" t="s">
        <v>23</v>
      </c>
      <c r="E5" s="10" t="s">
        <v>24</v>
      </c>
      <c r="F5" s="9" t="s">
        <v>25</v>
      </c>
    </row>
    <row r="6" ht="24.75" customHeight="1" spans="1:21" x14ac:dyDescent="0.25">
      <c r="A6" s="11" t="s">
        <v>26</v>
      </c>
      <c r="B6" s="12">
        <v>4688640</v>
      </c>
      <c r="C6" s="13">
        <v>710454</v>
      </c>
      <c r="D6" s="12">
        <v>0</v>
      </c>
      <c r="E6" s="13">
        <v>47360</v>
      </c>
      <c r="F6" s="14" t="s">
        <v>27</v>
      </c>
      <c r="J6" s="15"/>
      <c r="K6" s="15"/>
    </row>
    <row r="7" ht="24.75" customHeight="1" spans="1:21" x14ac:dyDescent="0.25">
      <c r="A7" s="16" t="s">
        <v>28</v>
      </c>
      <c r="B7" s="17">
        <v>392000</v>
      </c>
      <c r="C7" s="18">
        <v>68000</v>
      </c>
      <c r="D7" s="17">
        <v>4000</v>
      </c>
      <c r="E7" s="18">
        <v>4000</v>
      </c>
      <c r="F7" s="19" t="s">
        <v>29</v>
      </c>
      <c r="J7" s="15"/>
      <c r="K7" s="15"/>
    </row>
    <row r="8" ht="24.75" customHeight="1" spans="1:21" x14ac:dyDescent="0.25">
      <c r="A8" s="11" t="s">
        <v>30</v>
      </c>
      <c r="B8" s="12">
        <v>146000</v>
      </c>
      <c r="C8" s="13">
        <v>25330</v>
      </c>
      <c r="D8" s="12">
        <v>7078</v>
      </c>
      <c r="E8" s="13">
        <f>7450-D8</f>
        <v>372</v>
      </c>
      <c r="F8" s="14" t="s">
        <v>27</v>
      </c>
      <c r="J8" s="15"/>
      <c r="K8" s="15"/>
    </row>
    <row r="9" ht="24.75" customHeight="1" spans="1:21" x14ac:dyDescent="0.25">
      <c r="A9" s="16" t="s">
        <v>31</v>
      </c>
      <c r="B9" s="17">
        <v>1670000</v>
      </c>
      <c r="C9" s="18">
        <v>203400</v>
      </c>
      <c r="D9" s="17">
        <v>64410</v>
      </c>
      <c r="E9" s="18">
        <f>67800-D9</f>
        <v>3390</v>
      </c>
      <c r="F9" s="19" t="s">
        <v>29</v>
      </c>
      <c r="J9" s="15"/>
      <c r="K9" s="15"/>
    </row>
    <row r="10" ht="24.75" customHeight="1" spans="1:21" x14ac:dyDescent="0.25">
      <c r="A10" s="11" t="s">
        <v>32</v>
      </c>
      <c r="B10" s="12">
        <f>0.5*170000</f>
        <v>85000</v>
      </c>
      <c r="C10" s="13">
        <f>0.5*30000</f>
        <v>15000</v>
      </c>
      <c r="D10" s="12">
        <f>0.5*8788</f>
        <v>4394</v>
      </c>
      <c r="E10" s="13">
        <f>0.5*9250-D10</f>
        <v>231</v>
      </c>
      <c r="F10" s="14" t="s">
        <v>27</v>
      </c>
      <c r="J10" s="15"/>
      <c r="K10" s="15"/>
    </row>
    <row r="11" ht="24.75" customHeight="1" spans="1:21" x14ac:dyDescent="0.25">
      <c r="A11" s="16" t="s">
        <v>33</v>
      </c>
      <c r="B11" s="17">
        <f>B10</f>
        <v>85000</v>
      </c>
      <c r="C11" s="18">
        <f>C10</f>
        <v>15000</v>
      </c>
      <c r="D11" s="17">
        <f>D10</f>
        <v>4394</v>
      </c>
      <c r="E11" s="18">
        <f>E10</f>
        <v>231</v>
      </c>
      <c r="F11" s="19" t="s">
        <v>29</v>
      </c>
    </row>
    <row r="12" ht="24.75" customHeight="1" spans="1:21" x14ac:dyDescent="0.25">
      <c r="A12" s="11" t="s">
        <v>34</v>
      </c>
      <c r="B12" s="12">
        <v>1976000</v>
      </c>
      <c r="C12" s="13">
        <v>339320</v>
      </c>
      <c r="D12" s="12">
        <v>94810</v>
      </c>
      <c r="E12" s="13">
        <f>99800-D12</f>
        <v>4990</v>
      </c>
      <c r="F12" s="14" t="s">
        <v>27</v>
      </c>
      <c r="K12" s="15"/>
    </row>
    <row r="13" ht="24.75" customHeight="1" spans="1:21" x14ac:dyDescent="0.25">
      <c r="A13" s="16" t="s">
        <v>35</v>
      </c>
      <c r="B13" s="17">
        <v>4787850</v>
      </c>
      <c r="C13" s="18" t="s">
        <v>36</v>
      </c>
      <c r="D13" s="17">
        <v>148106</v>
      </c>
      <c r="E13" s="18">
        <v>60317</v>
      </c>
      <c r="F13" s="19" t="s">
        <v>37</v>
      </c>
    </row>
    <row r="14" ht="15.75" customHeight="1" spans="1:21" x14ac:dyDescent="0.25">
      <c r="A14" s="11" t="s">
        <v>38</v>
      </c>
      <c r="B14" s="12">
        <v>291839</v>
      </c>
      <c r="C14" s="13" t="s">
        <v>36</v>
      </c>
      <c r="D14" s="12"/>
      <c r="E14" s="13"/>
      <c r="F14" s="14" t="s">
        <v>39</v>
      </c>
    </row>
    <row r="15" ht="27" customHeight="1" spans="1:21" x14ac:dyDescent="0.25">
      <c r="A15" s="16" t="s">
        <v>40</v>
      </c>
      <c r="B15" s="17">
        <v>5500</v>
      </c>
      <c r="C15" s="18" t="s">
        <v>36</v>
      </c>
      <c r="D15" s="17"/>
      <c r="E15" s="18"/>
      <c r="F15" s="20" t="s">
        <v>41</v>
      </c>
    </row>
    <row r="16" ht="27" customHeight="1" spans="1:21" x14ac:dyDescent="0.25">
      <c r="A16" s="11" t="s">
        <v>42</v>
      </c>
      <c r="B16" s="12">
        <v>42520</v>
      </c>
      <c r="C16" s="13" t="s">
        <v>36</v>
      </c>
      <c r="D16" s="12"/>
      <c r="E16" s="13"/>
      <c r="F16" s="21" t="s">
        <v>41</v>
      </c>
    </row>
    <row r="17" ht="27" customHeight="1" spans="1:21" x14ac:dyDescent="0.25">
      <c r="A17" s="16" t="s">
        <v>43</v>
      </c>
      <c r="B17" s="17">
        <v>55000</v>
      </c>
      <c r="C17" s="18" t="s">
        <v>36</v>
      </c>
      <c r="D17" s="17"/>
      <c r="E17" s="18"/>
      <c r="F17" s="20" t="s">
        <v>41</v>
      </c>
    </row>
    <row r="18" ht="15.75" customHeight="1" spans="1:21" x14ac:dyDescent="0.25">
      <c r="A18" s="22" t="s">
        <v>44</v>
      </c>
      <c r="B18" s="23">
        <v>576052</v>
      </c>
      <c r="C18" s="24" t="s">
        <v>36</v>
      </c>
      <c r="D18" s="23"/>
      <c r="E18" s="24"/>
      <c r="F18" s="25"/>
      <c r="N18" s="26"/>
    </row>
    <row r="19" spans="1:21" x14ac:dyDescent="0.25">
      <c r="A19" s="27"/>
      <c r="B19" s="28">
        <f>SUM(B6:B18)</f>
        <v>14801401</v>
      </c>
      <c r="C19" s="29"/>
      <c r="D19" s="28">
        <f>SUM(D6:D18)</f>
        <v>327192</v>
      </c>
      <c r="E19" s="29">
        <f>SUM(E6:E18)</f>
        <v>120891</v>
      </c>
      <c r="F19" s="28"/>
      <c r="N19" s="26"/>
    </row>
    <row r="20" spans="1:21" x14ac:dyDescent="0.25">
      <c r="A20" t="s">
        <v>45</v>
      </c>
      <c r="N20" s="26"/>
    </row>
    <row r="21" spans="1:21" x14ac:dyDescent="0.25">
      <c r="A21" t="s">
        <v>46</v>
      </c>
      <c r="B21" s="26"/>
      <c r="N21" s="26"/>
    </row>
    <row r="22" spans="1:21" x14ac:dyDescent="0.25">
      <c r="A22" s="8" t="s">
        <v>47</v>
      </c>
      <c r="N22" s="26"/>
    </row>
    <row r="23" ht="36.75" customHeight="1" spans="1:21" x14ac:dyDescent="0.25">
      <c r="A23" s="9" t="s">
        <v>2</v>
      </c>
      <c r="B23" s="9" t="s">
        <v>48</v>
      </c>
      <c r="C23" s="9" t="s">
        <v>49</v>
      </c>
      <c r="D23" s="9" t="s">
        <v>50</v>
      </c>
      <c r="E23" s="9"/>
      <c r="F23" s="9" t="s">
        <v>25</v>
      </c>
    </row>
    <row r="24" ht="24.75" customHeight="1" spans="1:6" x14ac:dyDescent="0.25">
      <c r="A24" s="11" t="s">
        <v>51</v>
      </c>
      <c r="B24" s="12">
        <v>104000</v>
      </c>
      <c r="C24" s="12">
        <f>260000-B24</f>
        <v>156000</v>
      </c>
      <c r="D24" s="12">
        <f>SUM(B24:C24)</f>
        <v>260000</v>
      </c>
      <c r="E24" s="12"/>
      <c r="F24" s="14" t="s">
        <v>52</v>
      </c>
    </row>
    <row r="25" ht="24.75" customHeight="1" spans="1:6" x14ac:dyDescent="0.25">
      <c r="A25" s="16" t="s">
        <v>53</v>
      </c>
      <c r="B25" s="17">
        <v>48000</v>
      </c>
      <c r="C25" s="17"/>
      <c r="D25" s="17">
        <f>SUM(B25:C25)</f>
        <v>48000</v>
      </c>
      <c r="E25" s="17"/>
      <c r="F25" s="19"/>
    </row>
    <row r="26" ht="15.75" customHeight="1" spans="1:6" x14ac:dyDescent="0.25">
      <c r="A26" s="11" t="s">
        <v>54</v>
      </c>
      <c r="B26" s="12">
        <v>65000</v>
      </c>
      <c r="C26" s="12"/>
      <c r="D26" s="12">
        <f>SUM(B26:C26)</f>
        <v>65000</v>
      </c>
      <c r="E26" s="12"/>
      <c r="F26" s="14"/>
    </row>
    <row r="27" ht="15.75" customHeight="1" spans="1:6" x14ac:dyDescent="0.25">
      <c r="A27" s="16" t="s">
        <v>44</v>
      </c>
      <c r="B27" s="30">
        <v>27968</v>
      </c>
      <c r="C27" s="30">
        <v>141944</v>
      </c>
      <c r="D27" s="31">
        <f>SUM(B27:C27)</f>
        <v>169912</v>
      </c>
      <c r="E27" s="17"/>
      <c r="F27" s="19"/>
    </row>
    <row r="28" spans="1:6" x14ac:dyDescent="0.25">
      <c r="A28" s="27"/>
      <c r="B28" s="28">
        <f>SUM(B24:B27)</f>
        <v>244968</v>
      </c>
      <c r="C28" s="28"/>
      <c r="D28" s="28">
        <f>SUM(D24:D27)</f>
        <v>542912</v>
      </c>
      <c r="E28" s="28">
        <f>SUM(E24:E27)</f>
        <v>0</v>
      </c>
      <c r="F28" s="28"/>
    </row>
    <row r="30" spans="1:1" x14ac:dyDescent="0.25">
      <c r="A30" s="8" t="s">
        <v>55</v>
      </c>
    </row>
    <row r="31" ht="36.75" customHeight="1" spans="1:19" x14ac:dyDescent="0.25">
      <c r="A31" s="9" t="s">
        <v>2</v>
      </c>
      <c r="B31" s="9" t="s">
        <v>56</v>
      </c>
      <c r="C31" s="9" t="s">
        <v>49</v>
      </c>
      <c r="D31" s="9" t="s">
        <v>50</v>
      </c>
      <c r="E31" s="9"/>
      <c r="F31" s="9" t="s">
        <v>25</v>
      </c>
    </row>
    <row r="32" ht="15.75" customHeight="1" spans="1:19" x14ac:dyDescent="0.25">
      <c r="A32" s="11" t="s">
        <v>57</v>
      </c>
      <c r="B32" s="12">
        <v>477244</v>
      </c>
      <c r="C32" s="12"/>
      <c r="D32" s="12">
        <f>SUM(B32:C32)</f>
        <v>477244</v>
      </c>
      <c r="E32" s="12"/>
      <c r="F32" s="14" t="s">
        <v>58</v>
      </c>
      <c r="M32" s="15"/>
      <c r="N32" s="32"/>
      <c r="O32" s="32"/>
      <c r="P32" s="32"/>
      <c r="Q32" s="32"/>
      <c r="R32" s="26"/>
    </row>
    <row r="33" ht="15.75" customHeight="1" spans="1:19" x14ac:dyDescent="0.25">
      <c r="A33" s="16" t="s">
        <v>59</v>
      </c>
      <c r="B33" s="17">
        <v>1083</v>
      </c>
      <c r="C33" s="17"/>
      <c r="D33" s="17">
        <f>SUM(B33:C33)</f>
        <v>1083</v>
      </c>
      <c r="E33" s="17"/>
      <c r="F33" s="19" t="s">
        <v>58</v>
      </c>
    </row>
    <row r="34" ht="15.75" customHeight="1" spans="1:6" x14ac:dyDescent="0.25">
      <c r="A34" s="11" t="s">
        <v>60</v>
      </c>
      <c r="B34" s="12">
        <v>16451</v>
      </c>
      <c r="C34" s="12">
        <v>65695</v>
      </c>
      <c r="D34" s="12">
        <f>SUM(B34:C34)</f>
        <v>82146</v>
      </c>
      <c r="E34" s="12"/>
      <c r="F34" s="14" t="s">
        <v>58</v>
      </c>
    </row>
    <row r="35" ht="15.75" customHeight="1" spans="1:6" x14ac:dyDescent="0.25">
      <c r="A35" s="16" t="s">
        <v>44</v>
      </c>
      <c r="B35" s="33">
        <v>46142.09999999998</v>
      </c>
      <c r="C35" s="33">
        <v>12813.5</v>
      </c>
      <c r="D35" s="31">
        <f>SUM(B35:C35)</f>
        <v>58955.59999999998</v>
      </c>
      <c r="E35" s="17"/>
      <c r="F35" s="19" t="s">
        <v>61</v>
      </c>
    </row>
    <row r="36" spans="1:6" x14ac:dyDescent="0.25">
      <c r="A36" s="27"/>
      <c r="B36" s="28">
        <f>SUM(B32:B35)</f>
        <v>540920.1</v>
      </c>
      <c r="C36" s="28"/>
      <c r="D36" s="28">
        <f>SUM(D32:D35)</f>
        <v>619428.6</v>
      </c>
      <c r="E36" s="28">
        <f>SUM(E32:E35)</f>
        <v>0</v>
      </c>
      <c r="F36" s="28"/>
    </row>
    <row r="38" spans="2:3" x14ac:dyDescent="0.25">
      <c r="B38" s="26"/>
      <c r="C38" s="26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Sammanställning</vt:lpstr>
      <vt:lpstr>Per BTA-yta</vt:lpstr>
      <vt:lpstr>Utökad redovisning</vt:lpstr>
    </vt:vector>
  </TitlesOfParts>
  <Company>Vasakronan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</dc:creator>
  <cp:lastModifiedBy>nottan</cp:lastModifiedBy>
  <cp:lastPrinted>2018-01-13T17:50:04Z</cp:lastPrinted>
  <dcterms:created xsi:type="dcterms:W3CDTF">2018-01-13T17:50:04Z</dcterms:created>
  <dcterms:modified xsi:type="dcterms:W3CDTF">2018-01-13T17:50:04Z</dcterms:modified>
</cp:coreProperties>
</file>