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D:\UEL\Project\Logistis\"/>
    </mc:Choice>
  </mc:AlternateContent>
  <xr:revisionPtr revIDLastSave="0" documentId="13_ncr:1_{9247ED80-205B-4F42-A897-EDAC7169B78F}" xr6:coauthVersionLast="47" xr6:coauthVersionMax="47" xr10:uidLastSave="{00000000-0000-0000-0000-000000000000}"/>
  <bookViews>
    <workbookView xWindow="-110" yWindow="-110" windowWidth="19420" windowHeight="11500" firstSheet="1" activeTab="4" xr2:uid="{AF091394-E914-404B-949D-4E1D2C2A5A85}"/>
  </bookViews>
  <sheets>
    <sheet name="PrototypeEDA" sheetId="13" r:id="rId1"/>
    <sheet name="EDA" sheetId="11" r:id="rId2"/>
    <sheet name="Cumulative percentage" sheetId="3" r:id="rId3"/>
    <sheet name="PED" sheetId="7" r:id="rId4"/>
    <sheet name="Shipments" sheetId="17" r:id="rId5"/>
  </sheets>
  <definedNames>
    <definedName name="Slicer_order_date__DateOrders___Month">#N/A</definedName>
    <definedName name="Slicer_order_date__DateOrders___Year">#N/A</definedName>
  </definedNames>
  <calcPr calcId="191029"/>
  <pivotCaches>
    <pivotCache cacheId="733" r:id="rId6"/>
    <pivotCache cacheId="736" r:id="rId7"/>
    <pivotCache cacheId="739" r:id="rId8"/>
    <pivotCache cacheId="742" r:id="rId9"/>
    <pivotCache cacheId="745" r:id="rId10"/>
    <pivotCache cacheId="748" r:id="rId11"/>
    <pivotCache cacheId="751" r:id="rId12"/>
    <pivotCache cacheId="754" r:id="rId13"/>
    <pivotCache cacheId="757" r:id="rId14"/>
    <pivotCache cacheId="760" r:id="rId15"/>
    <pivotCache cacheId="763" r:id="rId16"/>
    <pivotCache cacheId="784" r:id="rId17"/>
  </pivotCaches>
  <extLst>
    <ext xmlns:x14="http://schemas.microsoft.com/office/spreadsheetml/2009/9/main" uri="{876F7934-8845-4945-9796-88D515C7AA90}">
      <x14:pivotCaches>
        <pivotCache cacheId="73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4a881762-d1b7-434c-803d-a165c2f8c25d" name="FactSales" connection="Query - FactSales"/>
          <x15:modelTable id="DimCustomer_9ef384a5-852e-4853-9548-b23a899211d7" name="DimCustomer" connection="Query - DimCustomer"/>
          <x15:modelTable id="DimProduct_4c2b779d-c27e-45f4-b114-55c4a1c57486" name="DimProduct" connection="Query - DimProduct"/>
          <x15:modelTable id="DimShipping_e2303aa5-f463-46c9-a9c4-73d0d0ad6798" name="DimShipping" connection="Query - DimShipping"/>
          <x15:modelTable id="DimLocation_821ccd70-8b4d-4003-ba6e-19d753b2ae62" name="DimLocation" connection="Query - DimLocation"/>
          <x15:modelTable id="DimCategory_ebf2dfbb-272e-45fd-ac5a-c5f022394139" name="DimCategory" connection="Query - DimCategory"/>
          <x15:modelTable id="DimDate_fbecf8c8-c92a-493d-a84c-45126021a003" name="DimDate" connection="Query - DimDate(1)"/>
        </x15:modelTables>
        <x15:modelRelationships>
          <x15:modelRelationship fromTable="FactSales" fromColumn="Category Id" toTable="DimCategory" toColumn="Category Id"/>
          <x15:modelRelationship fromTable="FactSales" fromColumn="Customer Id" toTable="DimCustomer" toColumn="Customer Id"/>
          <x15:modelRelationship fromTable="FactSales" fromColumn="LocationID" toTable="DimLocation" toColumn="LocationID"/>
          <x15:modelRelationship fromTable="FactSales" fromColumn="Order Id" toTable="DimShipping" toColumn="Order Id"/>
          <x15:modelRelationship fromTable="FactSales" fromColumn="ProductID" toTable="DimProduct" toColumn="ProductID"/>
          <x15:modelRelationship fromTable="FactSales" fromColumn="Datekey" toTable="DimDate" toColumn="DateKey"/>
        </x15:modelRelationships>
        <x15:extLst>
          <ext xmlns:x16="http://schemas.microsoft.com/office/spreadsheetml/2014/11/main" uri="{9835A34E-60A6-4A7C-AAB8-D5F71C897F49}">
            <x16:modelTimeGroupings>
              <x16:modelTimeGrouping tableName="FactSales" columnName="order date (DateOrders)" columnId="order date DateOrders">
                <x16:calculatedTimeColumn columnName="order date (DateOrders) (Year)" columnId="order date (DateOrders) (Year)" contentType="years" isSelected="1"/>
                <x16:calculatedTimeColumn columnName="order date (DateOrders) (Quarter)" columnId="order date (DateOrders) (Quarter)" contentType="quarters" isSelected="0"/>
                <x16:calculatedTimeColumn columnName="order date (DateOrders) (Month Index)" columnId="order date (DateOrders) (Month Index)" contentType="monthsindex" isSelected="1"/>
                <x16:calculatedTimeColumn columnName="order date (DateOrders) (Month)" columnId="order date (DateOrders)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3" l="1"/>
  <c r="B33" i="13"/>
  <c r="A34" i="13"/>
  <c r="B28" i="13"/>
  <c r="F29"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45143D-1D6D-4DAE-B0AA-251D45E0F6B0}" name="Query - DimCategory" description="Connection to the 'DimCategory' query in the workbook." type="100" refreshedVersion="8" minRefreshableVersion="5">
    <extLst>
      <ext xmlns:x15="http://schemas.microsoft.com/office/spreadsheetml/2010/11/main" uri="{DE250136-89BD-433C-8126-D09CA5730AF9}">
        <x15:connection id="452e203e-b13c-4794-a637-507ae157f309"/>
      </ext>
    </extLst>
  </connection>
  <connection id="2" xr16:uid="{12D4FC12-79DD-4730-8024-030ECC96BA32}" name="Query - DimCustomer" description="Connection to the 'DimCustomer' query in the workbook." type="100" refreshedVersion="8" minRefreshableVersion="5">
    <extLst>
      <ext xmlns:x15="http://schemas.microsoft.com/office/spreadsheetml/2010/11/main" uri="{DE250136-89BD-433C-8126-D09CA5730AF9}">
        <x15:connection id="cf53d48e-23d1-477c-8b43-82be369e7605"/>
      </ext>
    </extLst>
  </connection>
  <connection id="3" xr16:uid="{69E36E68-27C6-4C8D-86A6-4E53B1DB3259}" name="Query - DimDate(1)" description="Connection to the 'DimDate' query in the workbook." type="100" refreshedVersion="8" minRefreshableVersion="5">
    <extLst>
      <ext xmlns:x15="http://schemas.microsoft.com/office/spreadsheetml/2010/11/main" uri="{DE250136-89BD-433C-8126-D09CA5730AF9}">
        <x15:connection id="626af44c-1cd7-4c81-9ecf-977cdac4e2a2"/>
      </ext>
    </extLst>
  </connection>
  <connection id="4" xr16:uid="{394B30E9-31B8-4A79-9468-B7192ADF4905}" name="Query - DimLocation" description="Connection to the 'DimLocation' query in the workbook." type="100" refreshedVersion="8" minRefreshableVersion="5">
    <extLst>
      <ext xmlns:x15="http://schemas.microsoft.com/office/spreadsheetml/2010/11/main" uri="{DE250136-89BD-433C-8126-D09CA5730AF9}">
        <x15:connection id="f8e412d0-1d08-4a76-83d2-29b41186143c"/>
      </ext>
    </extLst>
  </connection>
  <connection id="5" xr16:uid="{1828640B-E4D3-4F4F-9A2C-F132C1B76206}" name="Query - DimProduct" description="Connection to the 'DimProduct' query in the workbook." type="100" refreshedVersion="8" minRefreshableVersion="5">
    <extLst>
      <ext xmlns:x15="http://schemas.microsoft.com/office/spreadsheetml/2010/11/main" uri="{DE250136-89BD-433C-8126-D09CA5730AF9}">
        <x15:connection id="4e36befb-3ae5-4e8b-9cdd-a1c4eed125af"/>
      </ext>
    </extLst>
  </connection>
  <connection id="6" xr16:uid="{0174B84D-B8B0-4C54-A926-40B55F3646F2}" name="Query - DimShipping" description="Connection to the 'DimShipping' query in the workbook." type="100" refreshedVersion="8" minRefreshableVersion="5">
    <extLst>
      <ext xmlns:x15="http://schemas.microsoft.com/office/spreadsheetml/2010/11/main" uri="{DE250136-89BD-433C-8126-D09CA5730AF9}">
        <x15:connection id="704ad0f5-2d25-49ca-b128-042552394a75"/>
      </ext>
    </extLst>
  </connection>
  <connection id="7" xr16:uid="{0312858B-C0C6-4AC8-B3E1-8E5A4D9B2458}" name="Query - FactSales" description="Connection to the 'FactSales' query in the workbook." type="100" refreshedVersion="8" minRefreshableVersion="5">
    <extLst>
      <ext xmlns:x15="http://schemas.microsoft.com/office/spreadsheetml/2010/11/main" uri="{DE250136-89BD-433C-8126-D09CA5730AF9}">
        <x15:connection id="eb32602a-acf0-40ef-a4f7-da5a06811576"/>
      </ext>
    </extLst>
  </connection>
  <connection id="8" xr16:uid="{90051571-F5BC-41D6-8AF0-EA37D9E20AF5}"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9" xr16:uid="{CD24D61C-84E1-4F42-97EB-57C4ECA6FA5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Date].[Year].&amp;[2017]}"/>
  </metadataStrings>
  <mdxMetadata count="1">
    <mdx n="0" f="s">
      <ms ns="1" c="0"/>
    </mdx>
  </mdxMetadata>
  <valueMetadata count="1">
    <bk>
      <rc t="1" v="0"/>
    </bk>
  </valueMetadata>
</metadata>
</file>

<file path=xl/sharedStrings.xml><?xml version="1.0" encoding="utf-8"?>
<sst xmlns="http://schemas.openxmlformats.org/spreadsheetml/2006/main" count="310" uniqueCount="229">
  <si>
    <t>Sum of Sales</t>
  </si>
  <si>
    <t>Row Labels</t>
  </si>
  <si>
    <t>Grand Total</t>
  </si>
  <si>
    <t>Accessories</t>
  </si>
  <si>
    <t>Baseball &amp; Softball</t>
  </si>
  <si>
    <t>Boxing &amp; MMA</t>
  </si>
  <si>
    <t>Camping &amp; Hiking</t>
  </si>
  <si>
    <t>Cardio Equipment</t>
  </si>
  <si>
    <t>Cleats</t>
  </si>
  <si>
    <t>Electronics</t>
  </si>
  <si>
    <t>Fishing</t>
  </si>
  <si>
    <t>Fitness Accessories</t>
  </si>
  <si>
    <t>Girls' Apparel</t>
  </si>
  <si>
    <t>Golf Apparel</t>
  </si>
  <si>
    <t>Golf Balls</t>
  </si>
  <si>
    <t>Golf Gloves</t>
  </si>
  <si>
    <t>Golf Shoes</t>
  </si>
  <si>
    <t>Hockey</t>
  </si>
  <si>
    <t>Hunting &amp; Shooting</t>
  </si>
  <si>
    <t>Indoor/Outdoor Games</t>
  </si>
  <si>
    <t>Lacrosse</t>
  </si>
  <si>
    <t>Men's Footwear</t>
  </si>
  <si>
    <t>Shop By Sport</t>
  </si>
  <si>
    <t>Tennis &amp; Racquet</t>
  </si>
  <si>
    <t>Trade-In</t>
  </si>
  <si>
    <t>Water Sports</t>
  </si>
  <si>
    <t>Women's Apparel</t>
  </si>
  <si>
    <t>As Seen on  TV!</t>
  </si>
  <si>
    <t>Baby</t>
  </si>
  <si>
    <t>Basketball</t>
  </si>
  <si>
    <t>Books</t>
  </si>
  <si>
    <t>Cameras</t>
  </si>
  <si>
    <t>CDs</t>
  </si>
  <si>
    <t>Children's Clothing</t>
  </si>
  <si>
    <t>Computers</t>
  </si>
  <si>
    <t>Consumer Electronics</t>
  </si>
  <si>
    <t>Crafts</t>
  </si>
  <si>
    <t>DVDs</t>
  </si>
  <si>
    <t>Golf Bags &amp; Carts</t>
  </si>
  <si>
    <t>Kids' Golf Clubs</t>
  </si>
  <si>
    <t>Men's Golf Clubs</t>
  </si>
  <si>
    <t>Soccer</t>
  </si>
  <si>
    <t>Strength Training</t>
  </si>
  <si>
    <t>Women's Golf Clubs</t>
  </si>
  <si>
    <t>Garden</t>
  </si>
  <si>
    <t>Health and Beauty</t>
  </si>
  <si>
    <t>Men's Clothing</t>
  </si>
  <si>
    <t>Music</t>
  </si>
  <si>
    <t>Pet Supplies</t>
  </si>
  <si>
    <t>Sporting Goods</t>
  </si>
  <si>
    <t>Toys</t>
  </si>
  <si>
    <t>Video Games</t>
  </si>
  <si>
    <t>Women's Clothing</t>
  </si>
  <si>
    <t>cumulative percentage</t>
  </si>
  <si>
    <t>Culmulative = Pre_percentage+ SumofSale/ TotalSales</t>
  </si>
  <si>
    <t>2017</t>
  </si>
  <si>
    <t>Year</t>
  </si>
  <si>
    <t>PED</t>
  </si>
  <si>
    <t>Team Golf Pittsburgh Steelers Putter Grip</t>
  </si>
  <si>
    <t>Nike Men's Free TR 5.0 TB Training Shoe</t>
  </si>
  <si>
    <t>Baby sweater</t>
  </si>
  <si>
    <t>adidas Men's F10 Messi TRX FG Soccer Cleat</t>
  </si>
  <si>
    <t>SOLE E25 Elliptical</t>
  </si>
  <si>
    <t>Sports Books</t>
  </si>
  <si>
    <t>Under Armour Women's Micro G Skulpt Running S</t>
  </si>
  <si>
    <t>Web Camera</t>
  </si>
  <si>
    <t>Diamondback Women's Serene Classic Comfort Bi</t>
  </si>
  <si>
    <t>Nike Men's Free 5.0+ Running Shoe</t>
  </si>
  <si>
    <t>CDs of rock</t>
  </si>
  <si>
    <t>Children's heaters</t>
  </si>
  <si>
    <t>Perfect Fitness Perfect Rip Deck</t>
  </si>
  <si>
    <t>Dell Laptop</t>
  </si>
  <si>
    <t>Industrial consumer electronics</t>
  </si>
  <si>
    <t>Porcelain crafts</t>
  </si>
  <si>
    <t>Under Armour Men's Compression EV SL Slide</t>
  </si>
  <si>
    <t>Field &amp; Stream Sportsman 16 Gun Fire Safe</t>
  </si>
  <si>
    <t>Under Armour Hustle Storm Medium Duffle Bag</t>
  </si>
  <si>
    <t>Lawn mower</t>
  </si>
  <si>
    <t>adidas Men's Germany Black Crest Away Tee</t>
  </si>
  <si>
    <t>TaylorMade Women's RBZ SL Rescue</t>
  </si>
  <si>
    <t>Ogio Race Golf Shoes</t>
  </si>
  <si>
    <t>Glove It Women's Imperial Golf Glove</t>
  </si>
  <si>
    <t>TaylorMade 2014 Purelite Stand Bag</t>
  </si>
  <si>
    <t>LIJA Women's Argyle Golf Polo</t>
  </si>
  <si>
    <t>First aid kit</t>
  </si>
  <si>
    <t>Nike Dri-FIT Crew Sock 6 Pack</t>
  </si>
  <si>
    <t>ENO Atlas Hammock Straps</t>
  </si>
  <si>
    <t>O'Brien Men's Neoprene Life Vest</t>
  </si>
  <si>
    <t>Polar FT4 Heart Rate Monitor</t>
  </si>
  <si>
    <t>Under Armour Men's Tech II T-Shirt</t>
  </si>
  <si>
    <t>Men's gala suit</t>
  </si>
  <si>
    <t>Nike Men's CJ Elite 2 TD Football Cleat</t>
  </si>
  <si>
    <t>Merrell Men's All Out Flash Trail Running Sho</t>
  </si>
  <si>
    <t>Rock music</t>
  </si>
  <si>
    <t>Adult dog supplies</t>
  </si>
  <si>
    <t>Under Armour Girls' Toddler Spine Surge Runni</t>
  </si>
  <si>
    <t>Elevation Training Mask 2.0</t>
  </si>
  <si>
    <t>Smart watch</t>
  </si>
  <si>
    <t>GoPro HERO3+ Black Edition Camera</t>
  </si>
  <si>
    <t>Nike Men's Comfort 2 Slide</t>
  </si>
  <si>
    <t>Glove It Women's Mod Oval 3-Zip Carry All Gol</t>
  </si>
  <si>
    <t>Fighting video games</t>
  </si>
  <si>
    <t>Pelican Sunstream 100 Kayak</t>
  </si>
  <si>
    <t>Nike Men's Dri-FIT Victory Golf Polo</t>
  </si>
  <si>
    <t>Summer dresses</t>
  </si>
  <si>
    <t>MDGolf Pittsburgh Penguins Putter</t>
  </si>
  <si>
    <t>adidas Brazuca 2014 Official Match Ball</t>
  </si>
  <si>
    <t>adidas Kids' F5 Messi FG Soccer Cleat</t>
  </si>
  <si>
    <t>adidas Youth Germany Black/Red Away Match Soc</t>
  </si>
  <si>
    <t>Bag Boy Beverage Holder</t>
  </si>
  <si>
    <t>Bag Boy M330 Push Cart</t>
  </si>
  <si>
    <t>Bowflex SelectTech 1090 Dumbbells</t>
  </si>
  <si>
    <t>Bridgestone e6 Straight Distance NFL Carolina</t>
  </si>
  <si>
    <t>Bridgestone e6 Straight Distance NFL San Dieg</t>
  </si>
  <si>
    <t>Bridgestone e6 Straight Distance NFL Tennesse</t>
  </si>
  <si>
    <t>Brooks Women's Ghost 6 Running Shoe</t>
  </si>
  <si>
    <t>Bushnell Pro X7 Jolt Slope Rangefinder</t>
  </si>
  <si>
    <t>Cleveland Golf Collegiate My Custom Wedge 588</t>
  </si>
  <si>
    <t>Cleveland Golf Women's 588 RTX CB Satin Chrom</t>
  </si>
  <si>
    <t>Clicgear 8.0 Shoe Brush</t>
  </si>
  <si>
    <t>Clicgear Rovic Cooler Bag</t>
  </si>
  <si>
    <t>Columbia Men's PFG Anchor Tough T-Shirt</t>
  </si>
  <si>
    <t>Diamondback Boys' Insight 24 Performance Hybr</t>
  </si>
  <si>
    <t>Diamondback Girls' Clarity 24 Hybrid Bike 201</t>
  </si>
  <si>
    <t>Fitbit The One Wireless Activity &amp; Sleep Trac</t>
  </si>
  <si>
    <t>Garmin Approach S3 Golf GPS Watch</t>
  </si>
  <si>
    <t>Garmin Approach S4 Golf GPS Watch</t>
  </si>
  <si>
    <t>Garmin Forerunner 910XT GPS Watch</t>
  </si>
  <si>
    <t>Glove It Imperial Golf Towel</t>
  </si>
  <si>
    <t>Glove It Urban Brick Golf Towel</t>
  </si>
  <si>
    <t>Glove It Women's Mod Oval Golf Glove</t>
  </si>
  <si>
    <t>GolfBuddy VT3 GPS Watch</t>
  </si>
  <si>
    <t>Hirzl Men's Hybrid Golf Glove</t>
  </si>
  <si>
    <t>Hirzl Women's Hybrid Golf Glove</t>
  </si>
  <si>
    <t>Hirzl Women's Soffft Flex Golf Glove</t>
  </si>
  <si>
    <t>insta-bed Neverflat Air Mattress</t>
  </si>
  <si>
    <t>LIJA Women's Button Golf Dress</t>
  </si>
  <si>
    <t>LIJA Women's Eyelet Sleeveless Golf Polo</t>
  </si>
  <si>
    <t>LIJA Women's Mid-Length Panel Golf Shorts</t>
  </si>
  <si>
    <t>Merrell Women's Grassbow Sport Hiking Shoe</t>
  </si>
  <si>
    <t>Merrell Women's Grassbow Sport Waterproof Hik</t>
  </si>
  <si>
    <t>Merrell Women's Siren Mid Waterproof Hiking B</t>
  </si>
  <si>
    <t>Mio ALPHA Heart Rate Monitor/Sport Watch</t>
  </si>
  <si>
    <t>Nike Kids' Grade School KD VI Basketball Shoe</t>
  </si>
  <si>
    <t>Nike Men's Deutschland Weltmeister Winners Bl</t>
  </si>
  <si>
    <t>Nike Men's Fingertrap Max Training Shoe</t>
  </si>
  <si>
    <t>Nike Men's Kobe IX Elite Low Basketball Shoe</t>
  </si>
  <si>
    <t>Nike Women's Free 5.0 TR FIT PRT 4 Training S</t>
  </si>
  <si>
    <t>Nike Women's Legend V-Neck T-Shirt</t>
  </si>
  <si>
    <t>Nike Women's Tempo Shorts</t>
  </si>
  <si>
    <t>Pelican Maverick 100X Kayak</t>
  </si>
  <si>
    <t>Polar Loop Activity Tracker</t>
  </si>
  <si>
    <t>SOLE E35 Elliptical</t>
  </si>
  <si>
    <t>Stiga Master Series ST3100 Competition Indoor</t>
  </si>
  <si>
    <t>TaylorMade White Smoke IN-12 Putter</t>
  </si>
  <si>
    <t>Team Golf New England Patriots Putter Grip</t>
  </si>
  <si>
    <t>Team Golf San Francisco Giants Putter Grip</t>
  </si>
  <si>
    <t>Team Golf St. Louis Cardinals Putter Grip</t>
  </si>
  <si>
    <t>Team Golf Tennessee Volunteers Putter Grip</t>
  </si>
  <si>
    <t>Team Golf Texas Longhorns Putter Grip</t>
  </si>
  <si>
    <t>The North Face Women's Recon Backpack</t>
  </si>
  <si>
    <t>Titleist Club Glove Travel Cover</t>
  </si>
  <si>
    <t>Titleist Pro V1 High Numbers Personalized Gol</t>
  </si>
  <si>
    <t>Titleist Pro V1x Golf Balls</t>
  </si>
  <si>
    <t>Titleist Pro V1x High Numbers Golf Balls</t>
  </si>
  <si>
    <t>Titleist Pro V1x High Numbers Personalized Go</t>
  </si>
  <si>
    <t>Titleist Small Wheeled Travel Cover</t>
  </si>
  <si>
    <t>Top Flite Women's 2014 XL Hybrid</t>
  </si>
  <si>
    <t>Total Gym 1400</t>
  </si>
  <si>
    <t>TYR Boys' Team Digi Jammer</t>
  </si>
  <si>
    <t>Under Armour Kids' Mercenary Slide</t>
  </si>
  <si>
    <t>Under Armour Women's Ignite PIP VI Slide</t>
  </si>
  <si>
    <t>Under Armour Women's Ignite Slide</t>
  </si>
  <si>
    <t>Yakima DoubleDown Ace Hitch Mount 4-Bike Rack</t>
  </si>
  <si>
    <t>Avg Order Item Total H1 2017</t>
  </si>
  <si>
    <t>Avg Order Item Total H2 2017</t>
  </si>
  <si>
    <t>Total_Quantity_H1</t>
  </si>
  <si>
    <t>Total_Quantity_H2</t>
  </si>
  <si>
    <t>Pct_Change_Qty</t>
  </si>
  <si>
    <t>Pct_Change_Price</t>
  </si>
  <si>
    <t>Sum of Order Profit Per Order</t>
  </si>
  <si>
    <t>Sum of Order Item Quantity</t>
  </si>
  <si>
    <t>Count of Order Id</t>
  </si>
  <si>
    <t>Market</t>
  </si>
  <si>
    <t>Africa</t>
  </si>
  <si>
    <t>Europe</t>
  </si>
  <si>
    <t>LATAM</t>
  </si>
  <si>
    <t>Pacific Asia</t>
  </si>
  <si>
    <t>USCA</t>
  </si>
  <si>
    <t>Order Country</t>
  </si>
  <si>
    <t>Alemania</t>
  </si>
  <si>
    <t>Australia</t>
  </si>
  <si>
    <t>Estados Unidos</t>
  </si>
  <si>
    <t>Francia</t>
  </si>
  <si>
    <t>México</t>
  </si>
  <si>
    <t>DEBIT</t>
  </si>
  <si>
    <t>Jun</t>
  </si>
  <si>
    <t>Sep</t>
  </si>
  <si>
    <t>Oct</t>
  </si>
  <si>
    <t>Dec</t>
  </si>
  <si>
    <t>Jan</t>
  </si>
  <si>
    <t>Mar</t>
  </si>
  <si>
    <t>Nov</t>
  </si>
  <si>
    <t>Aug</t>
  </si>
  <si>
    <t>Apr</t>
  </si>
  <si>
    <t>Feb</t>
  </si>
  <si>
    <t>May</t>
  </si>
  <si>
    <t>Jul</t>
  </si>
  <si>
    <t>Type</t>
  </si>
  <si>
    <t>CASH</t>
  </si>
  <si>
    <t>PAYMENT</t>
  </si>
  <si>
    <t>TRANSFER</t>
  </si>
  <si>
    <t>Tháng</t>
  </si>
  <si>
    <t>Doanh thu</t>
  </si>
  <si>
    <t>Lợi nhuận</t>
  </si>
  <si>
    <t>% Lợi nhuận</t>
  </si>
  <si>
    <t>Customer Segment</t>
  </si>
  <si>
    <t>Consumer</t>
  </si>
  <si>
    <t>Corporate</t>
  </si>
  <si>
    <t>Home Office</t>
  </si>
  <si>
    <t>Số đơn hàng</t>
  </si>
  <si>
    <t>Số sản phẩm</t>
  </si>
  <si>
    <t>First Class</t>
  </si>
  <si>
    <t>Same Day</t>
  </si>
  <si>
    <t>Second Class</t>
  </si>
  <si>
    <t>Standard Class</t>
  </si>
  <si>
    <t>đơn hàng đã giao</t>
  </si>
  <si>
    <t>Số lượng giao hàng trễ</t>
  </si>
  <si>
    <t>tỷ lệ giao hàng trễ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</si>
</sst>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xf numFmtId="0" fontId="0" fillId="0" borderId="0" xfId="0" pivotButton="1"/>
    <xf numFmtId="0" fontId="0" fillId="0" borderId="0" xfId="0" applyAlignment="1">
      <alignment horizontal="left"/>
    </xf>
    <xf numFmtId="0" fontId="2" fillId="0" borderId="0" xfId="0" applyFont="1"/>
    <xf numFmtId="10" fontId="0" fillId="0" borderId="0" xfId="1" applyNumberFormat="1" applyFont="1"/>
    <xf numFmtId="2" fontId="0" fillId="0" borderId="0" xfId="0" applyNumberFormat="1"/>
    <xf numFmtId="1" fontId="0" fillId="0" borderId="0" xfId="0" applyNumberFormat="1"/>
    <xf numFmtId="0" fontId="0" fillId="0" borderId="0" xfId="0" applyAlignment="1">
      <alignment horizontal="left" indent="1"/>
    </xf>
    <xf numFmtId="3" fontId="0" fillId="0" borderId="0" xfId="0" applyNumberFormat="1"/>
    <xf numFmtId="9" fontId="0" fillId="0" borderId="0" xfId="1" applyFont="1"/>
    <xf numFmtId="9" fontId="0" fillId="0" borderId="0" xfId="0" applyNumberFormat="1"/>
    <xf numFmtId="0" fontId="0" fillId="0" borderId="0" xfId="0" applyNumberFormat="1"/>
    <xf numFmtId="164" fontId="0" fillId="0" borderId="0" xfId="0" applyNumberFormat="1"/>
  </cellXfs>
  <cellStyles count="2">
    <cellStyle name="Normal" xfId="0" builtinId="0"/>
    <cellStyle name="Percent" xfId="1" builtinId="5"/>
  </cellStyles>
  <dxfs count="13">
    <dxf>
      <font>
        <b/>
        <i val="0"/>
      </font>
      <fill>
        <patternFill>
          <bgColor rgb="FFFF0000"/>
        </patternFill>
      </fill>
    </dxf>
    <dxf/>
    <dxf>
      <numFmt numFmtId="164" formatCode="0.0%"/>
    </dxf>
    <dxf>
      <numFmt numFmtId="164" formatCode="0.0%"/>
    </dxf>
    <dxf>
      <numFmt numFmtId="13" formatCode="0%"/>
    </dxf>
    <dxf>
      <numFmt numFmtId="164" formatCode="0.0%"/>
    </dxf>
    <dxf>
      <numFmt numFmtId="0" formatCode="General"/>
    </dxf>
    <dxf>
      <numFmt numFmtId="13" formatCode="0%"/>
    </dxf>
    <dxf>
      <numFmt numFmtId="13" formatCode="0%"/>
    </dxf>
    <dxf>
      <numFmt numFmtId="0" formatCode="General"/>
    </dxf>
    <dxf>
      <numFmt numFmtId="13" formatCode="0%"/>
    </dxf>
    <dxf>
      <numFmt numFmtId="13" formatCode="0%"/>
    </dxf>
    <dxf>
      <fill>
        <patternFill>
          <bgColor theme="8" tint="0.79998168889431442"/>
        </patternFill>
      </fill>
    </dxf>
  </dxfs>
  <tableStyles count="2" defaultTableStyle="TableStyleMedium2" defaultPivotStyle="PivotStyleLight16">
    <tableStyle name="Invisible" pivot="0" table="0" count="0" xr9:uid="{92D7017A-B43C-475C-BC91-705CD72304AB}"/>
    <tableStyle name="Slicer Style 1" pivot="0" table="0" count="1" xr9:uid="{05D25965-6767-4B83-94A7-4AB85AF066E4}">
      <tableStyleElement type="wholeTable" dxfId="12"/>
    </tableStyle>
  </tableStyles>
  <extLst>
    <ext xmlns:x14="http://schemas.microsoft.com/office/spreadsheetml/2009/9/main" uri="{EB79DEF2-80B8-43e5-95BD-54CBDDF9020C}">
      <x14:slicerStyles defaultSlicerStyle="SlicerStyleLight5">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34.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[DataModel.xlsx]PrototypeEDA!PivotTable6</c:name>
    <c:fmtId val="18"/>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vi-VN" b="1"/>
              <a:t>Sales by market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3">
              <a:lumMod val="60000"/>
              <a:lumOff val="40000"/>
              <a:alpha val="98000"/>
            </a:schemeClr>
          </a:solidFill>
          <a:ln w="34925">
            <a:solidFill>
              <a:schemeClr val="bg2">
                <a:lumMod val="9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alpha val="98000"/>
            </a:schemeClr>
          </a:solidFill>
          <a:ln w="34925">
            <a:solidFill>
              <a:schemeClr val="bg2">
                <a:lumMod val="9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alpha val="98000"/>
            </a:schemeClr>
          </a:solidFill>
          <a:ln w="34925">
            <a:solidFill>
              <a:schemeClr val="bg2">
                <a:lumMod val="9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1125553681398"/>
          <c:y val="0.16634214158608432"/>
          <c:w val="0.76874325906212171"/>
          <c:h val="0.76990430622009565"/>
        </c:manualLayout>
      </c:layout>
      <c:barChart>
        <c:barDir val="bar"/>
        <c:grouping val="clustered"/>
        <c:varyColors val="0"/>
        <c:ser>
          <c:idx val="0"/>
          <c:order val="0"/>
          <c:tx>
            <c:strRef>
              <c:f>PrototypeEDA!$H$27</c:f>
              <c:strCache>
                <c:ptCount val="1"/>
                <c:pt idx="0">
                  <c:v>Total</c:v>
                </c:pt>
              </c:strCache>
            </c:strRef>
          </c:tx>
          <c:spPr>
            <a:solidFill>
              <a:schemeClr val="accent3">
                <a:lumMod val="40000"/>
                <a:lumOff val="60000"/>
                <a:alpha val="98000"/>
              </a:schemeClr>
            </a:solidFill>
            <a:ln w="34925">
              <a:solidFill>
                <a:schemeClr val="bg2">
                  <a:lumMod val="9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PrototypeEDA!$G$28:$G$32</c:f>
              <c:strCache>
                <c:ptCount val="5"/>
                <c:pt idx="0">
                  <c:v>Africa</c:v>
                </c:pt>
                <c:pt idx="1">
                  <c:v>USCA</c:v>
                </c:pt>
                <c:pt idx="2">
                  <c:v>Pacific Asia</c:v>
                </c:pt>
                <c:pt idx="3">
                  <c:v>LATAM</c:v>
                </c:pt>
                <c:pt idx="4">
                  <c:v>Europe</c:v>
                </c:pt>
              </c:strCache>
            </c:strRef>
          </c:cat>
          <c:val>
            <c:numRef>
              <c:f>PrototypeEDA!$H$28:$H$32</c:f>
              <c:numCache>
                <c:formatCode>#,##0</c:formatCode>
                <c:ptCount val="5"/>
                <c:pt idx="0">
                  <c:v>2294452.9252031539</c:v>
                </c:pt>
                <c:pt idx="1">
                  <c:v>5066528.7109622387</c:v>
                </c:pt>
                <c:pt idx="2">
                  <c:v>8273743.7406170918</c:v>
                </c:pt>
                <c:pt idx="3">
                  <c:v>10277612.84094234</c:v>
                </c:pt>
                <c:pt idx="4">
                  <c:v>10872396.79565483</c:v>
                </c:pt>
              </c:numCache>
            </c:numRef>
          </c:val>
          <c:extLst>
            <c:ext xmlns:c16="http://schemas.microsoft.com/office/drawing/2014/chart" uri="{C3380CC4-5D6E-409C-BE32-E72D297353CC}">
              <c16:uniqueId val="{00000000-A6BA-4121-A193-66569DE25576}"/>
            </c:ext>
          </c:extLst>
        </c:ser>
        <c:dLbls>
          <c:dLblPos val="outEnd"/>
          <c:showLegendKey val="0"/>
          <c:showVal val="1"/>
          <c:showCatName val="0"/>
          <c:showSerName val="0"/>
          <c:showPercent val="0"/>
          <c:showBubbleSize val="0"/>
        </c:dLbls>
        <c:gapWidth val="182"/>
        <c:axId val="815240415"/>
        <c:axId val="815242335"/>
      </c:barChart>
      <c:catAx>
        <c:axId val="8152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15242335"/>
        <c:crosses val="autoZero"/>
        <c:auto val="1"/>
        <c:lblAlgn val="ctr"/>
        <c:lblOffset val="100"/>
        <c:noMultiLvlLbl val="0"/>
      </c:catAx>
      <c:valAx>
        <c:axId val="81524233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81524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[DataModel.xlsx]PrototypeEDA!PivotTable7</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vi-VN" b="1"/>
              <a:t>Top country</a:t>
            </a:r>
            <a:r>
              <a:rPr lang="vi-VN" b="1" baseline="0"/>
              <a:t> by order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20000"/>
              <a:lumOff val="8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PrototypeEDA!$F$36</c:f>
              <c:strCache>
                <c:ptCount val="1"/>
                <c:pt idx="0">
                  <c:v>Total</c:v>
                </c:pt>
              </c:strCache>
            </c:strRef>
          </c:tx>
          <c:spPr>
            <a:solidFill>
              <a:schemeClr val="accent3">
                <a:lumMod val="20000"/>
                <a:lumOff val="80000"/>
              </a:schemeClr>
            </a:solidFill>
            <a:ln>
              <a:solidFill>
                <a:schemeClr val="bg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PrototypeEDA!$E$37:$E$41</c:f>
              <c:strCache>
                <c:ptCount val="5"/>
                <c:pt idx="0">
                  <c:v>Australia</c:v>
                </c:pt>
                <c:pt idx="1">
                  <c:v>Alemania</c:v>
                </c:pt>
                <c:pt idx="2">
                  <c:v>México</c:v>
                </c:pt>
                <c:pt idx="3">
                  <c:v>Francia</c:v>
                </c:pt>
                <c:pt idx="4">
                  <c:v>Estados Unidos</c:v>
                </c:pt>
              </c:strCache>
            </c:strRef>
          </c:cat>
          <c:val>
            <c:numRef>
              <c:f>PrototypeEDA!$F$37:$F$41</c:f>
              <c:numCache>
                <c:formatCode>General</c:formatCode>
                <c:ptCount val="5"/>
                <c:pt idx="0">
                  <c:v>8497</c:v>
                </c:pt>
                <c:pt idx="1">
                  <c:v>9564</c:v>
                </c:pt>
                <c:pt idx="2">
                  <c:v>13172</c:v>
                </c:pt>
                <c:pt idx="3">
                  <c:v>13222</c:v>
                </c:pt>
                <c:pt idx="4">
                  <c:v>24840</c:v>
                </c:pt>
              </c:numCache>
            </c:numRef>
          </c:val>
          <c:extLst>
            <c:ext xmlns:c16="http://schemas.microsoft.com/office/drawing/2014/chart" uri="{C3380CC4-5D6E-409C-BE32-E72D297353CC}">
              <c16:uniqueId val="{00000000-980D-46E5-B4F2-999F6D13B135}"/>
            </c:ext>
          </c:extLst>
        </c:ser>
        <c:dLbls>
          <c:dLblPos val="outEnd"/>
          <c:showLegendKey val="0"/>
          <c:showVal val="1"/>
          <c:showCatName val="0"/>
          <c:showSerName val="0"/>
          <c:showPercent val="0"/>
          <c:showBubbleSize val="0"/>
        </c:dLbls>
        <c:gapWidth val="182"/>
        <c:axId val="815206815"/>
        <c:axId val="815207775"/>
      </c:barChart>
      <c:catAx>
        <c:axId val="815206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5207775"/>
        <c:crosses val="autoZero"/>
        <c:auto val="1"/>
        <c:lblAlgn val="ctr"/>
        <c:lblOffset val="100"/>
        <c:noMultiLvlLbl val="0"/>
      </c:catAx>
      <c:valAx>
        <c:axId val="8152077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520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[DataModel.xlsx]PrototypeEDA!PivotTable1</c:name>
    <c:fmtId val="3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27655238747328"/>
                  <c:h val="0.21976315952631906"/>
                </c:manualLayout>
              </c15:layout>
            </c:ext>
          </c:extLst>
        </c:dLbl>
      </c:pivotFmt>
      <c:pivotFmt>
        <c:idx val="2"/>
        <c:spPr>
          <a:solidFill>
            <a:schemeClr val="tx1">
              <a:lumMod val="75000"/>
              <a:lumOff val="25000"/>
            </a:schemeClr>
          </a:solidFill>
          <a:ln w="19050">
            <a:solidFill>
              <a:schemeClr val="lt1"/>
            </a:solidFill>
          </a:ln>
          <a:effectLst/>
        </c:spPr>
      </c:pivotFmt>
      <c:pivotFmt>
        <c:idx val="3"/>
        <c:spPr>
          <a:solidFill>
            <a:schemeClr val="accent5">
              <a:lumMod val="40000"/>
              <a:lumOff val="60000"/>
            </a:schemeClr>
          </a:solidFill>
          <a:ln w="19050">
            <a:solidFill>
              <a:schemeClr val="lt1"/>
            </a:solidFill>
          </a:ln>
          <a:effectLst/>
        </c:spPr>
      </c:pivotFmt>
      <c:pivotFmt>
        <c:idx val="4"/>
        <c:spPr>
          <a:solidFill>
            <a:schemeClr val="accent3">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lumMod val="75000"/>
              <a:lumOff val="25000"/>
            </a:schemeClr>
          </a:solidFill>
          <a:ln w="19050">
            <a:solidFill>
              <a:schemeClr val="lt1"/>
            </a:solidFill>
          </a:ln>
          <a:effectLst/>
        </c:spPr>
      </c:pivotFmt>
      <c:pivotFmt>
        <c:idx val="7"/>
        <c:spPr>
          <a:solidFill>
            <a:schemeClr val="accent5">
              <a:lumMod val="40000"/>
              <a:lumOff val="60000"/>
            </a:schemeClr>
          </a:solidFill>
          <a:ln w="19050">
            <a:solidFill>
              <a:schemeClr val="lt1"/>
            </a:solidFill>
          </a:ln>
          <a:effectLst/>
        </c:spPr>
      </c:pivotFmt>
      <c:pivotFmt>
        <c:idx val="8"/>
        <c:spPr>
          <a:solidFill>
            <a:schemeClr val="accent3">
              <a:lumMod val="20000"/>
              <a:lumOff val="80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27655238747328"/>
                  <c:h val="0.21976315952631906"/>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1">
              <a:lumMod val="75000"/>
              <a:lumOff val="25000"/>
            </a:schemeClr>
          </a:solidFill>
          <a:ln w="19050">
            <a:solidFill>
              <a:schemeClr val="lt1"/>
            </a:solidFill>
          </a:ln>
          <a:effectLst/>
        </c:spPr>
      </c:pivotFmt>
      <c:pivotFmt>
        <c:idx val="12"/>
        <c:spPr>
          <a:solidFill>
            <a:schemeClr val="accent5">
              <a:lumMod val="40000"/>
              <a:lumOff val="60000"/>
            </a:schemeClr>
          </a:solidFill>
          <a:ln w="19050">
            <a:solidFill>
              <a:schemeClr val="lt1"/>
            </a:solidFill>
          </a:ln>
          <a:effectLst/>
        </c:spPr>
      </c:pivotFmt>
      <c:pivotFmt>
        <c:idx val="13"/>
        <c:spPr>
          <a:solidFill>
            <a:schemeClr val="accent3">
              <a:lumMod val="20000"/>
              <a:lumOff val="80000"/>
            </a:schemeClr>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453218642545"/>
                  <c:h val="0.16579726329154587"/>
                </c:manualLayout>
              </c15:layout>
            </c:ext>
          </c:extLst>
        </c:dLbl>
      </c:pivotFmt>
    </c:pivotFmts>
    <c:plotArea>
      <c:layout/>
      <c:pieChart>
        <c:varyColors val="1"/>
        <c:ser>
          <c:idx val="0"/>
          <c:order val="0"/>
          <c:tx>
            <c:strRef>
              <c:f>PrototypeEDA!$K$26</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DB2A-4F14-983E-0D9C6E473039}"/>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DB2A-4F14-983E-0D9C6E473039}"/>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DB2A-4F14-983E-0D9C6E473039}"/>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B-6439-4140-990D-E659168D91CA}"/>
              </c:ext>
            </c:extLst>
          </c:dPt>
          <c:dLbls>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90453218642545"/>
                      <c:h val="0.16579726329154587"/>
                    </c:manualLayout>
                  </c15:layout>
                </c:ext>
                <c:ext xmlns:c16="http://schemas.microsoft.com/office/drawing/2014/chart" uri="{C3380CC4-5D6E-409C-BE32-E72D297353CC}">
                  <c16:uniqueId val="{0000000B-6439-4140-990D-E659168D91C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tx1">
                        <a:alpha val="9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PrototypeEDA!$J$27:$J$30</c:f>
              <c:strCache>
                <c:ptCount val="4"/>
                <c:pt idx="0">
                  <c:v>CASH</c:v>
                </c:pt>
                <c:pt idx="1">
                  <c:v>DEBIT</c:v>
                </c:pt>
                <c:pt idx="2">
                  <c:v>PAYMENT</c:v>
                </c:pt>
                <c:pt idx="3">
                  <c:v>TRANSFER</c:v>
                </c:pt>
              </c:strCache>
            </c:strRef>
          </c:cat>
          <c:val>
            <c:numRef>
              <c:f>PrototypeEDA!$K$27:$K$30</c:f>
              <c:numCache>
                <c:formatCode>General</c:formatCode>
                <c:ptCount val="4"/>
                <c:pt idx="0">
                  <c:v>4022624.1667065504</c:v>
                </c:pt>
                <c:pt idx="1">
                  <c:v>14076857.658849789</c:v>
                </c:pt>
                <c:pt idx="2">
                  <c:v>8490351.2122679055</c:v>
                </c:pt>
                <c:pt idx="3">
                  <c:v>10194901.975555595</c:v>
                </c:pt>
              </c:numCache>
            </c:numRef>
          </c:val>
          <c:extLst>
            <c:ext xmlns:c16="http://schemas.microsoft.com/office/drawing/2014/chart" uri="{C3380CC4-5D6E-409C-BE32-E72D297353CC}">
              <c16:uniqueId val="{00000009-6439-4140-990D-E659168D91C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[DataModel.xlsx]PrototypeEDA!PivotTable8</c:name>
    <c:fmtId val="5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AC73D51-5682-4F8E-A1E8-767A7EC4A5F1}"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2EA7BF3-3812-4B5E-BBB6-C8E21BB257E0}"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31D5A24-8AE0-4EB9-B6DF-12698CF6E714}"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08E904A-038C-4247-AD5E-066EBDA8D0F5}"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8722FEC-78F4-48F6-B8A8-442F8B88EA8F}"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01C1B6A-76EA-43B5-9A2C-90FB5008BF2C}"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DB5F7BC-1857-4CBD-84D5-470B19A9CA14}"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B6C870D-A29F-4220-82CB-309484313D4A}"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81C72FC-14A3-4DF4-8024-0D3E6E19081C}"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89AF7F0-6FA2-4743-A2BB-FB38B0DE3534}"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6D0968F-8CCC-4991-8122-01ABC8A0244C}"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dLbl>
          <c:idx val="0"/>
          <c:tx>
            <c:rich>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3198BC5-15E6-4B40-93B7-299ADDEB0DCB}"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6847428-8568-4ABE-BFD5-6DB795B86462}"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14F6820-30E3-4836-8BB4-BBA8F66D1315}"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A942C4C-AE1B-486C-A4DA-EB8093136B73}"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118A706-2851-46FE-BC69-F9C9247FE441}"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C690AAC-4E92-4F48-8C81-86C7F0C917C1}"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3A41DC3-EE93-4201-8763-8ED4DFAF3B9C}"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6C13746-5910-4E8C-B1CD-5BB4CE98A252}"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3E80378-25B4-4A73-95B1-FBACA66AE57F}"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948EE09-3161-45AA-91D0-8EB7B0D38331}"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2B6D0F2-57FA-46EF-B927-8363B94C1AD8}"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60A9B84-EB12-4DB3-994D-48CF421B347E}"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30685D8-717D-4E70-895F-4EB26951E204}" type="CELLRANGE">
                  <a:rPr lang="en-US"/>
                  <a:pPr>
                    <a:defRPr sz="900" b="1" i="0" u="none" strike="noStrike" kern="1200" baseline="0">
                      <a:solidFill>
                        <a:schemeClr val="bg1"/>
                      </a:solidFill>
                      <a:latin typeface="+mn-lt"/>
                      <a:ea typeface="+mn-ea"/>
                      <a:cs typeface="+mn-cs"/>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EB6F2F3-62F5-4C64-94A3-04F5DFF356B3}"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734CA51-5F50-4AF3-AA55-5E4DCA2A703E}"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03121C6-01C1-42F6-813B-EA5877592413}"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C39F3A9-B193-4C42-BEF6-CB552C9F3610}"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55779907-9F00-4233-BA05-80DDD7A810FB}"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7ED4803-A168-431F-860A-9D652F3F47E3}"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67D9910-757C-4B4F-B49D-E867B2B5F892}"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734C390-0761-4ECC-B636-5BE2B046D857}"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8DC58065-2D67-41F7-91D7-398CC9680590}"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EC09F0B-4B68-486A-A963-A76BC62F7D17}"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20D4C3E-82AA-4842-B65F-4E651B3F6418}"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1"/>
          </a:solidFill>
          <a:ln>
            <a:noFill/>
          </a:ln>
          <a:effectLst/>
        </c:spPr>
        <c:dLbl>
          <c:idx val="0"/>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6D79E43-C9F5-4FB2-A343-6A37D8C97C09}" type="CELLRANGE">
                  <a:rPr lang="en-US"/>
                  <a:pPr>
                    <a:defRPr b="1">
                      <a:solidFill>
                        <a:schemeClr val="bg1"/>
                      </a:solidFill>
                    </a:defRPr>
                  </a:pPr>
                  <a:t>[CELLRANGE]</a:t>
                </a:fld>
                <a:endParaRPr lang="en-US"/>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stacked"/>
        <c:varyColors val="0"/>
        <c:ser>
          <c:idx val="0"/>
          <c:order val="0"/>
          <c:tx>
            <c:strRef>
              <c:f>PrototypeEDA!$L$35:$L$46</c:f>
              <c:strCache>
                <c:ptCount val="1"/>
                <c:pt idx="0">
                  <c:v>Doanh thu</c:v>
                </c:pt>
              </c:strCache>
            </c:strRef>
          </c:tx>
          <c:spPr>
            <a:solidFill>
              <a:schemeClr val="accent1"/>
            </a:solidFill>
            <a:ln>
              <a:noFill/>
            </a:ln>
            <a:effectLst/>
          </c:spPr>
          <c:invertIfNegative val="0"/>
          <c:dLbls>
            <c:dLbl>
              <c:idx val="0"/>
              <c:tx>
                <c:rich>
                  <a:bodyPr/>
                  <a:lstStyle/>
                  <a:p>
                    <a:fld id="{EEB6F2F3-62F5-4C64-94A3-04F5DFF356B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54F-4D2F-B8DE-4B292B28457F}"/>
                </c:ext>
              </c:extLst>
            </c:dLbl>
            <c:dLbl>
              <c:idx val="1"/>
              <c:tx>
                <c:rich>
                  <a:bodyPr/>
                  <a:lstStyle/>
                  <a:p>
                    <a:fld id="{E734CA51-5F50-4AF3-AA55-5E4DCA2A703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54F-4D2F-B8DE-4B292B28457F}"/>
                </c:ext>
              </c:extLst>
            </c:dLbl>
            <c:dLbl>
              <c:idx val="2"/>
              <c:tx>
                <c:rich>
                  <a:bodyPr/>
                  <a:lstStyle/>
                  <a:p>
                    <a:fld id="{303121C6-01C1-42F6-813B-EA587759241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54F-4D2F-B8DE-4B292B28457F}"/>
                </c:ext>
              </c:extLst>
            </c:dLbl>
            <c:dLbl>
              <c:idx val="3"/>
              <c:tx>
                <c:rich>
                  <a:bodyPr/>
                  <a:lstStyle/>
                  <a:p>
                    <a:fld id="{9C39F3A9-B193-4C42-BEF6-CB552C9F361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54F-4D2F-B8DE-4B292B28457F}"/>
                </c:ext>
              </c:extLst>
            </c:dLbl>
            <c:dLbl>
              <c:idx val="4"/>
              <c:tx>
                <c:rich>
                  <a:bodyPr/>
                  <a:lstStyle/>
                  <a:p>
                    <a:fld id="{55779907-9F00-4233-BA05-80DDD7A810F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54F-4D2F-B8DE-4B292B28457F}"/>
                </c:ext>
              </c:extLst>
            </c:dLbl>
            <c:dLbl>
              <c:idx val="5"/>
              <c:tx>
                <c:rich>
                  <a:bodyPr/>
                  <a:lstStyle/>
                  <a:p>
                    <a:fld id="{D7ED4803-A168-431F-860A-9D652F3F47E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54F-4D2F-B8DE-4B292B28457F}"/>
                </c:ext>
              </c:extLst>
            </c:dLbl>
            <c:dLbl>
              <c:idx val="6"/>
              <c:tx>
                <c:rich>
                  <a:bodyPr/>
                  <a:lstStyle/>
                  <a:p>
                    <a:fld id="{F67D9910-757C-4B4F-B49D-E867B2B5F89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54F-4D2F-B8DE-4B292B28457F}"/>
                </c:ext>
              </c:extLst>
            </c:dLbl>
            <c:dLbl>
              <c:idx val="7"/>
              <c:tx>
                <c:rich>
                  <a:bodyPr/>
                  <a:lstStyle/>
                  <a:p>
                    <a:fld id="{E734C390-0761-4ECC-B636-5BE2B046D85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54F-4D2F-B8DE-4B292B28457F}"/>
                </c:ext>
              </c:extLst>
            </c:dLbl>
            <c:dLbl>
              <c:idx val="8"/>
              <c:tx>
                <c:rich>
                  <a:bodyPr/>
                  <a:lstStyle/>
                  <a:p>
                    <a:fld id="{8DC58065-2D67-41F7-91D7-398CC968059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54F-4D2F-B8DE-4B292B28457F}"/>
                </c:ext>
              </c:extLst>
            </c:dLbl>
            <c:dLbl>
              <c:idx val="9"/>
              <c:tx>
                <c:rich>
                  <a:bodyPr/>
                  <a:lstStyle/>
                  <a:p>
                    <a:fld id="{BEC09F0B-4B68-486A-A963-A76BC62F7D1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54F-4D2F-B8DE-4B292B28457F}"/>
                </c:ext>
              </c:extLst>
            </c:dLbl>
            <c:dLbl>
              <c:idx val="10"/>
              <c:tx>
                <c:rich>
                  <a:bodyPr/>
                  <a:lstStyle/>
                  <a:p>
                    <a:fld id="{920D4C3E-82AA-4842-B65F-4E651B3F641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54F-4D2F-B8DE-4B292B28457F}"/>
                </c:ext>
              </c:extLst>
            </c:dLbl>
            <c:dLbl>
              <c:idx val="11"/>
              <c:tx>
                <c:rich>
                  <a:bodyPr/>
                  <a:lstStyle/>
                  <a:p>
                    <a:fld id="{36D79E43-C9F5-4FB2-A343-6A37D8C97C0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54F-4D2F-B8DE-4B292B28457F}"/>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PrototypeEDA!$L$35:$L$46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PrototypeEDA!$L$35:$L$46</c:f>
              <c:numCache>
                <c:formatCode>General</c:formatCode>
                <c:ptCount val="12"/>
                <c:pt idx="0">
                  <c:v>3459246.4660021458</c:v>
                </c:pt>
                <c:pt idx="1">
                  <c:v>2888087.6459837994</c:v>
                </c:pt>
                <c:pt idx="2">
                  <c:v>3125111.5922175818</c:v>
                </c:pt>
                <c:pt idx="3">
                  <c:v>3053996.4804709922</c:v>
                </c:pt>
                <c:pt idx="4">
                  <c:v>3185363.9627718879</c:v>
                </c:pt>
                <c:pt idx="5">
                  <c:v>3059152.2101478525</c:v>
                </c:pt>
                <c:pt idx="6">
                  <c:v>3188170.171937122</c:v>
                </c:pt>
                <c:pt idx="7">
                  <c:v>3187032.1130091795</c:v>
                </c:pt>
                <c:pt idx="8">
                  <c:v>3164510.7475357032</c:v>
                </c:pt>
                <c:pt idx="9">
                  <c:v>3171278.9898603056</c:v>
                </c:pt>
                <c:pt idx="10">
                  <c:v>2703624.7653604061</c:v>
                </c:pt>
                <c:pt idx="11">
                  <c:v>2599159.8680828325</c:v>
                </c:pt>
              </c:numCache>
            </c:numRef>
          </c:val>
          <c:extLst>
            <c:ext xmlns:c15="http://schemas.microsoft.com/office/drawing/2012/chart" uri="{02D57815-91ED-43cb-92C2-25804820EDAC}">
              <c15:datalabelsRange>
                <c15:f>PrototypeEDA!$L$35:$L$46</c15:f>
                <c15:dlblRangeCache>
                  <c:ptCount val="12"/>
                  <c:pt idx="0">
                    <c:v>11%</c:v>
                  </c:pt>
                  <c:pt idx="1">
                    <c:v>10%</c:v>
                  </c:pt>
                  <c:pt idx="2">
                    <c:v>11%</c:v>
                  </c:pt>
                  <c:pt idx="3">
                    <c:v>11%</c:v>
                  </c:pt>
                  <c:pt idx="4">
                    <c:v>11%</c:v>
                  </c:pt>
                  <c:pt idx="5">
                    <c:v>11%</c:v>
                  </c:pt>
                  <c:pt idx="6">
                    <c:v>11%</c:v>
                  </c:pt>
                  <c:pt idx="7">
                    <c:v>11%</c:v>
                  </c:pt>
                  <c:pt idx="8">
                    <c:v>11%</c:v>
                  </c:pt>
                  <c:pt idx="9">
                    <c:v>10%</c:v>
                  </c:pt>
                  <c:pt idx="10">
                    <c:v>10%</c:v>
                  </c:pt>
                  <c:pt idx="11">
                    <c:v>11%</c:v>
                  </c:pt>
                </c15:dlblRangeCache>
              </c15:datalabelsRange>
            </c:ext>
            <c:ext xmlns:c16="http://schemas.microsoft.com/office/drawing/2014/chart" uri="{C3380CC4-5D6E-409C-BE32-E72D297353CC}">
              <c16:uniqueId val="{0000000F-054F-4D2F-B8DE-4B292B28457F}"/>
            </c:ext>
          </c:extLst>
        </c:ser>
        <c:ser>
          <c:idx val="1"/>
          <c:order val="1"/>
          <c:tx>
            <c:strRef>
              <c:f>PrototypeEDA!$L$35:$L$46</c:f>
              <c:strCache>
                <c:ptCount val="1"/>
                <c:pt idx="0">
                  <c:v>Lợi nhuận</c:v>
                </c:pt>
              </c:strCache>
            </c:strRef>
          </c:tx>
          <c:spPr>
            <a:solidFill>
              <a:schemeClr val="accent2"/>
            </a:solidFill>
            <a:ln>
              <a:noFill/>
            </a:ln>
            <a:effectLst/>
          </c:spPr>
          <c:invertIfNegative val="0"/>
          <c:cat>
            <c:strRef>
              <c:f>PrototypeEDA!$L$35:$L$46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PrototypeEDA!$L$35:$L$46</c:f>
              <c:numCache>
                <c:formatCode>#,##0</c:formatCode>
                <c:ptCount val="12"/>
                <c:pt idx="0">
                  <c:v>367127.43061452894</c:v>
                </c:pt>
                <c:pt idx="1">
                  <c:v>301061.22093476047</c:v>
                </c:pt>
                <c:pt idx="2">
                  <c:v>333727.10065239057</c:v>
                </c:pt>
                <c:pt idx="3">
                  <c:v>339021.36005623685</c:v>
                </c:pt>
                <c:pt idx="4">
                  <c:v>337878.66026888415</c:v>
                </c:pt>
                <c:pt idx="5">
                  <c:v>324742.52072594897</c:v>
                </c:pt>
                <c:pt idx="6">
                  <c:v>348592.48009984288</c:v>
                </c:pt>
                <c:pt idx="7">
                  <c:v>360210.47062971437</c:v>
                </c:pt>
                <c:pt idx="8">
                  <c:v>359315.04024805548</c:v>
                </c:pt>
                <c:pt idx="9">
                  <c:v>331987.00997056125</c:v>
                </c:pt>
                <c:pt idx="10">
                  <c:v>281757.81028652267</c:v>
                </c:pt>
                <c:pt idx="11">
                  <c:v>281481.86956294143</c:v>
                </c:pt>
              </c:numCache>
            </c:numRef>
          </c:val>
          <c:extLst>
            <c:ext xmlns:c16="http://schemas.microsoft.com/office/drawing/2014/chart" uri="{C3380CC4-5D6E-409C-BE32-E72D297353CC}">
              <c16:uniqueId val="{00000010-054F-4D2F-B8DE-4B292B28457F}"/>
            </c:ext>
          </c:extLst>
        </c:ser>
        <c:ser>
          <c:idx val="2"/>
          <c:order val="2"/>
          <c:tx>
            <c:strRef>
              <c:f>PrototypeEDA!$L$35:$L$46</c:f>
              <c:strCache>
                <c:ptCount val="1"/>
                <c:pt idx="0">
                  <c:v>% Lợi nhuận</c:v>
                </c:pt>
              </c:strCache>
            </c:strRef>
          </c:tx>
          <c:spPr>
            <a:solidFill>
              <a:schemeClr val="bg1"/>
            </a:solidFill>
            <a:ln>
              <a:solidFill>
                <a:schemeClr val="tx1"/>
              </a:solidFill>
            </a:ln>
            <a:effectLst/>
          </c:spPr>
          <c:invertIfNegative val="0"/>
          <c:cat>
            <c:strRef>
              <c:f>PrototypeEDA!$L$35:$L$46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PrototypeEDA!$L$35:$L$46</c:f>
              <c:numCache>
                <c:formatCode>0%</c:formatCode>
                <c:ptCount val="12"/>
                <c:pt idx="0">
                  <c:v>0.10612930712590088</c:v>
                </c:pt>
                <c:pt idx="1">
                  <c:v>0.10424241153256512</c:v>
                </c:pt>
                <c:pt idx="2">
                  <c:v>0.10678885883098259</c:v>
                </c:pt>
                <c:pt idx="3">
                  <c:v>0.11100908669153163</c:v>
                </c:pt>
                <c:pt idx="4">
                  <c:v>0.10607223043198612</c:v>
                </c:pt>
                <c:pt idx="5">
                  <c:v>0.10615441743915507</c:v>
                </c:pt>
                <c:pt idx="6">
                  <c:v>0.10933935809581934</c:v>
                </c:pt>
                <c:pt idx="7">
                  <c:v>0.11302379701772301</c:v>
                </c:pt>
                <c:pt idx="8">
                  <c:v>0.11354521090752008</c:v>
                </c:pt>
                <c:pt idx="9">
                  <c:v>0.10468552625992242</c:v>
                </c:pt>
                <c:pt idx="10">
                  <c:v>0.1042148355409679</c:v>
                </c:pt>
                <c:pt idx="11">
                  <c:v>0.1082972513616738</c:v>
                </c:pt>
              </c:numCache>
            </c:numRef>
          </c:val>
          <c:extLst>
            <c:ext xmlns:c16="http://schemas.microsoft.com/office/drawing/2014/chart" uri="{C3380CC4-5D6E-409C-BE32-E72D297353CC}">
              <c16:uniqueId val="{00000011-054F-4D2F-B8DE-4B292B28457F}"/>
            </c:ext>
          </c:extLst>
        </c:ser>
        <c:dLbls>
          <c:showLegendKey val="0"/>
          <c:showVal val="0"/>
          <c:showCatName val="0"/>
          <c:showSerName val="0"/>
          <c:showPercent val="0"/>
          <c:showBubbleSize val="0"/>
        </c:dLbls>
        <c:gapWidth val="150"/>
        <c:overlap val="100"/>
        <c:axId val="1072127584"/>
        <c:axId val="1072126144"/>
      </c:barChart>
      <c:catAx>
        <c:axId val="10721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26144"/>
        <c:crosses val="autoZero"/>
        <c:auto val="1"/>
        <c:lblAlgn val="ctr"/>
        <c:lblOffset val="100"/>
        <c:noMultiLvlLbl val="0"/>
      </c:catAx>
      <c:valAx>
        <c:axId val="10721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127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[DataModel.xlsx]PrototypeEDA!PivotTable11</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PrototypeEDA!$N$27</c:f>
              <c:strCache>
                <c:ptCount val="1"/>
                <c:pt idx="0">
                  <c:v>Số đơn hàng</c:v>
                </c:pt>
              </c:strCache>
            </c:strRef>
          </c:tx>
          <c:spPr>
            <a:solidFill>
              <a:schemeClr val="accent1"/>
            </a:solidFill>
            <a:ln>
              <a:noFill/>
            </a:ln>
            <a:effectLst/>
          </c:spPr>
          <c:invertIfNegative val="0"/>
          <c:cat>
            <c:strRef>
              <c:f>PrototypeEDA!$M$28:$M$30</c:f>
              <c:strCache>
                <c:ptCount val="3"/>
                <c:pt idx="0">
                  <c:v>Consumer</c:v>
                </c:pt>
                <c:pt idx="1">
                  <c:v>Corporate</c:v>
                </c:pt>
                <c:pt idx="2">
                  <c:v>Home Office</c:v>
                </c:pt>
              </c:strCache>
            </c:strRef>
          </c:cat>
          <c:val>
            <c:numRef>
              <c:f>PrototypeEDA!$N$28:$N$30</c:f>
              <c:numCache>
                <c:formatCode>General</c:formatCode>
                <c:ptCount val="3"/>
                <c:pt idx="0">
                  <c:v>93504</c:v>
                </c:pt>
                <c:pt idx="1">
                  <c:v>54789</c:v>
                </c:pt>
                <c:pt idx="2">
                  <c:v>32226</c:v>
                </c:pt>
              </c:numCache>
            </c:numRef>
          </c:val>
          <c:extLst>
            <c:ext xmlns:c16="http://schemas.microsoft.com/office/drawing/2014/chart" uri="{C3380CC4-5D6E-409C-BE32-E72D297353CC}">
              <c16:uniqueId val="{00000000-2749-47A1-B18B-D90A7D020274}"/>
            </c:ext>
          </c:extLst>
        </c:ser>
        <c:ser>
          <c:idx val="1"/>
          <c:order val="1"/>
          <c:tx>
            <c:strRef>
              <c:f>PrototypeEDA!$O$27</c:f>
              <c:strCache>
                <c:ptCount val="1"/>
                <c:pt idx="0">
                  <c:v>Số sản phẩm</c:v>
                </c:pt>
              </c:strCache>
            </c:strRef>
          </c:tx>
          <c:spPr>
            <a:solidFill>
              <a:schemeClr val="accent3">
                <a:lumMod val="60000"/>
                <a:lumOff val="40000"/>
              </a:schemeClr>
            </a:solidFill>
            <a:ln>
              <a:noFill/>
            </a:ln>
            <a:effectLst/>
          </c:spPr>
          <c:invertIfNegative val="0"/>
          <c:cat>
            <c:strRef>
              <c:f>PrototypeEDA!$M$28:$M$30</c:f>
              <c:strCache>
                <c:ptCount val="3"/>
                <c:pt idx="0">
                  <c:v>Consumer</c:v>
                </c:pt>
                <c:pt idx="1">
                  <c:v>Corporate</c:v>
                </c:pt>
                <c:pt idx="2">
                  <c:v>Home Office</c:v>
                </c:pt>
              </c:strCache>
            </c:strRef>
          </c:cat>
          <c:val>
            <c:numRef>
              <c:f>PrototypeEDA!$O$28:$O$30</c:f>
              <c:numCache>
                <c:formatCode>General</c:formatCode>
                <c:ptCount val="3"/>
                <c:pt idx="0">
                  <c:v>199234</c:v>
                </c:pt>
                <c:pt idx="1">
                  <c:v>116560</c:v>
                </c:pt>
                <c:pt idx="2">
                  <c:v>68285</c:v>
                </c:pt>
              </c:numCache>
            </c:numRef>
          </c:val>
          <c:extLst>
            <c:ext xmlns:c16="http://schemas.microsoft.com/office/drawing/2014/chart" uri="{C3380CC4-5D6E-409C-BE32-E72D297353CC}">
              <c16:uniqueId val="{00000001-2749-47A1-B18B-D90A7D020274}"/>
            </c:ext>
          </c:extLst>
        </c:ser>
        <c:dLbls>
          <c:showLegendKey val="0"/>
          <c:showVal val="0"/>
          <c:showCatName val="0"/>
          <c:showSerName val="0"/>
          <c:showPercent val="0"/>
          <c:showBubbleSize val="0"/>
        </c:dLbls>
        <c:gapWidth val="219"/>
        <c:overlap val="-27"/>
        <c:axId val="1527797504"/>
        <c:axId val="1527797984"/>
      </c:barChart>
      <c:catAx>
        <c:axId val="152779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797984"/>
        <c:crosses val="autoZero"/>
        <c:auto val="1"/>
        <c:lblAlgn val="ctr"/>
        <c:lblOffset val="100"/>
        <c:noMultiLvlLbl val="0"/>
      </c:catAx>
      <c:valAx>
        <c:axId val="1527797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27797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146050</xdr:colOff>
      <xdr:row>4</xdr:row>
      <xdr:rowOff>44450</xdr:rowOff>
    </xdr:from>
    <xdr:to>
      <xdr:col>1</xdr:col>
      <xdr:colOff>438150</xdr:colOff>
      <xdr:row>10</xdr:row>
      <xdr:rowOff>88900</xdr:rowOff>
    </xdr:to>
    <xdr:sp macro="" textlink="">
      <xdr:nvSpPr>
        <xdr:cNvPr id="2" name="Rectangle 1">
          <a:extLst>
            <a:ext uri="{FF2B5EF4-FFF2-40B4-BE49-F238E27FC236}">
              <a16:creationId xmlns:a16="http://schemas.microsoft.com/office/drawing/2014/main" id="{0DD1C275-7371-0259-A78B-EFFDF90499D9}"/>
            </a:ext>
          </a:extLst>
        </xdr:cNvPr>
        <xdr:cNvSpPr/>
      </xdr:nvSpPr>
      <xdr:spPr>
        <a:xfrm>
          <a:off x="146050" y="781050"/>
          <a:ext cx="901700" cy="11493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Year</a:t>
          </a:r>
          <a:endParaRPr lang="en-US" sz="1100"/>
        </a:p>
      </xdr:txBody>
    </xdr:sp>
    <xdr:clientData/>
  </xdr:twoCellAnchor>
  <xdr:twoCellAnchor>
    <xdr:from>
      <xdr:col>0</xdr:col>
      <xdr:colOff>158750</xdr:colOff>
      <xdr:row>11</xdr:row>
      <xdr:rowOff>38100</xdr:rowOff>
    </xdr:from>
    <xdr:to>
      <xdr:col>1</xdr:col>
      <xdr:colOff>450850</xdr:colOff>
      <xdr:row>21</xdr:row>
      <xdr:rowOff>165100</xdr:rowOff>
    </xdr:to>
    <xdr:sp macro="" textlink="">
      <xdr:nvSpPr>
        <xdr:cNvPr id="4" name="Rectangle 3">
          <a:extLst>
            <a:ext uri="{FF2B5EF4-FFF2-40B4-BE49-F238E27FC236}">
              <a16:creationId xmlns:a16="http://schemas.microsoft.com/office/drawing/2014/main" id="{EF30A606-45BF-4C6A-98E2-88DEEDB8236E}"/>
            </a:ext>
          </a:extLst>
        </xdr:cNvPr>
        <xdr:cNvSpPr/>
      </xdr:nvSpPr>
      <xdr:spPr>
        <a:xfrm>
          <a:off x="158750" y="2063750"/>
          <a:ext cx="901700" cy="19685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Month</a:t>
          </a:r>
          <a:endParaRPr lang="en-US" sz="1100"/>
        </a:p>
      </xdr:txBody>
    </xdr:sp>
    <xdr:clientData/>
  </xdr:twoCellAnchor>
  <xdr:twoCellAnchor>
    <xdr:from>
      <xdr:col>0</xdr:col>
      <xdr:colOff>101600</xdr:colOff>
      <xdr:row>0</xdr:row>
      <xdr:rowOff>165100</xdr:rowOff>
    </xdr:from>
    <xdr:to>
      <xdr:col>2</xdr:col>
      <xdr:colOff>133350</xdr:colOff>
      <xdr:row>3</xdr:row>
      <xdr:rowOff>31750</xdr:rowOff>
    </xdr:to>
    <xdr:sp macro="" textlink="">
      <xdr:nvSpPr>
        <xdr:cNvPr id="5" name="Rectangle 4">
          <a:extLst>
            <a:ext uri="{FF2B5EF4-FFF2-40B4-BE49-F238E27FC236}">
              <a16:creationId xmlns:a16="http://schemas.microsoft.com/office/drawing/2014/main" id="{E7ED16A9-C22A-4C76-BE23-8FCC9ACE940D}"/>
            </a:ext>
          </a:extLst>
        </xdr:cNvPr>
        <xdr:cNvSpPr/>
      </xdr:nvSpPr>
      <xdr:spPr>
        <a:xfrm>
          <a:off x="101600" y="165100"/>
          <a:ext cx="1250950" cy="4191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EDA dashboard</a:t>
          </a:r>
          <a:endParaRPr lang="en-US" sz="1100"/>
        </a:p>
      </xdr:txBody>
    </xdr:sp>
    <xdr:clientData/>
  </xdr:twoCellAnchor>
  <xdr:twoCellAnchor>
    <xdr:from>
      <xdr:col>2</xdr:col>
      <xdr:colOff>368300</xdr:colOff>
      <xdr:row>3</xdr:row>
      <xdr:rowOff>50800</xdr:rowOff>
    </xdr:from>
    <xdr:to>
      <xdr:col>4</xdr:col>
      <xdr:colOff>400050</xdr:colOff>
      <xdr:row>6</xdr:row>
      <xdr:rowOff>19050</xdr:rowOff>
    </xdr:to>
    <xdr:sp macro="" textlink="">
      <xdr:nvSpPr>
        <xdr:cNvPr id="6" name="Rectangle 5">
          <a:extLst>
            <a:ext uri="{FF2B5EF4-FFF2-40B4-BE49-F238E27FC236}">
              <a16:creationId xmlns:a16="http://schemas.microsoft.com/office/drawing/2014/main" id="{BA8AD539-A04D-4741-B66F-63F787954800}"/>
            </a:ext>
          </a:extLst>
        </xdr:cNvPr>
        <xdr:cNvSpPr/>
      </xdr:nvSpPr>
      <xdr:spPr>
        <a:xfrm>
          <a:off x="1587500" y="603250"/>
          <a:ext cx="1250950" cy="5207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Sales total</a:t>
          </a:r>
          <a:endParaRPr lang="en-US" sz="1100"/>
        </a:p>
      </xdr:txBody>
    </xdr:sp>
    <xdr:clientData/>
  </xdr:twoCellAnchor>
  <xdr:twoCellAnchor>
    <xdr:from>
      <xdr:col>5</xdr:col>
      <xdr:colOff>82550</xdr:colOff>
      <xdr:row>3</xdr:row>
      <xdr:rowOff>31750</xdr:rowOff>
    </xdr:from>
    <xdr:to>
      <xdr:col>7</xdr:col>
      <xdr:colOff>114300</xdr:colOff>
      <xdr:row>6</xdr:row>
      <xdr:rowOff>0</xdr:rowOff>
    </xdr:to>
    <xdr:sp macro="" textlink="">
      <xdr:nvSpPr>
        <xdr:cNvPr id="7" name="Rectangle 6">
          <a:extLst>
            <a:ext uri="{FF2B5EF4-FFF2-40B4-BE49-F238E27FC236}">
              <a16:creationId xmlns:a16="http://schemas.microsoft.com/office/drawing/2014/main" id="{0C135D65-E036-47BE-B129-F4BD29CA76F3}"/>
            </a:ext>
          </a:extLst>
        </xdr:cNvPr>
        <xdr:cNvSpPr/>
      </xdr:nvSpPr>
      <xdr:spPr>
        <a:xfrm>
          <a:off x="3130550" y="584200"/>
          <a:ext cx="1250950" cy="5207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Profit, profit %</a:t>
          </a:r>
          <a:endParaRPr lang="en-US" sz="1100"/>
        </a:p>
      </xdr:txBody>
    </xdr:sp>
    <xdr:clientData/>
  </xdr:twoCellAnchor>
  <xdr:twoCellAnchor>
    <xdr:from>
      <xdr:col>7</xdr:col>
      <xdr:colOff>533400</xdr:colOff>
      <xdr:row>3</xdr:row>
      <xdr:rowOff>44450</xdr:rowOff>
    </xdr:from>
    <xdr:to>
      <xdr:col>9</xdr:col>
      <xdr:colOff>565150</xdr:colOff>
      <xdr:row>6</xdr:row>
      <xdr:rowOff>12700</xdr:rowOff>
    </xdr:to>
    <xdr:sp macro="" textlink="">
      <xdr:nvSpPr>
        <xdr:cNvPr id="8" name="Rectangle 7">
          <a:extLst>
            <a:ext uri="{FF2B5EF4-FFF2-40B4-BE49-F238E27FC236}">
              <a16:creationId xmlns:a16="http://schemas.microsoft.com/office/drawing/2014/main" id="{B351EE04-1AC4-45FE-A5E0-97CB3D5FD891}"/>
            </a:ext>
          </a:extLst>
        </xdr:cNvPr>
        <xdr:cNvSpPr/>
      </xdr:nvSpPr>
      <xdr:spPr>
        <a:xfrm>
          <a:off x="4800600" y="596900"/>
          <a:ext cx="1250950" cy="5207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Quantity </a:t>
          </a:r>
          <a:endParaRPr lang="en-US" sz="1100"/>
        </a:p>
      </xdr:txBody>
    </xdr:sp>
    <xdr:clientData/>
  </xdr:twoCellAnchor>
  <xdr:twoCellAnchor>
    <xdr:from>
      <xdr:col>10</xdr:col>
      <xdr:colOff>323850</xdr:colOff>
      <xdr:row>3</xdr:row>
      <xdr:rowOff>31750</xdr:rowOff>
    </xdr:from>
    <xdr:to>
      <xdr:col>12</xdr:col>
      <xdr:colOff>355600</xdr:colOff>
      <xdr:row>6</xdr:row>
      <xdr:rowOff>0</xdr:rowOff>
    </xdr:to>
    <xdr:sp macro="" textlink="">
      <xdr:nvSpPr>
        <xdr:cNvPr id="9" name="Rectangle 8">
          <a:extLst>
            <a:ext uri="{FF2B5EF4-FFF2-40B4-BE49-F238E27FC236}">
              <a16:creationId xmlns:a16="http://schemas.microsoft.com/office/drawing/2014/main" id="{8AA6C6EB-F0C6-4599-AB02-B9D9DBF34F07}"/>
            </a:ext>
          </a:extLst>
        </xdr:cNvPr>
        <xdr:cNvSpPr/>
      </xdr:nvSpPr>
      <xdr:spPr>
        <a:xfrm>
          <a:off x="6419850" y="584200"/>
          <a:ext cx="1250950" cy="5207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Order total</a:t>
          </a:r>
          <a:endParaRPr lang="en-US" sz="1100"/>
        </a:p>
      </xdr:txBody>
    </xdr:sp>
    <xdr:clientData/>
  </xdr:twoCellAnchor>
  <xdr:twoCellAnchor>
    <xdr:from>
      <xdr:col>3</xdr:col>
      <xdr:colOff>95250</xdr:colOff>
      <xdr:row>6</xdr:row>
      <xdr:rowOff>158750</xdr:rowOff>
    </xdr:from>
    <xdr:to>
      <xdr:col>6</xdr:col>
      <xdr:colOff>374650</xdr:colOff>
      <xdr:row>14</xdr:row>
      <xdr:rowOff>69850</xdr:rowOff>
    </xdr:to>
    <xdr:sp macro="" textlink="">
      <xdr:nvSpPr>
        <xdr:cNvPr id="10" name="Rectangle 9">
          <a:extLst>
            <a:ext uri="{FF2B5EF4-FFF2-40B4-BE49-F238E27FC236}">
              <a16:creationId xmlns:a16="http://schemas.microsoft.com/office/drawing/2014/main" id="{6BD21340-8149-4455-9FD6-47B50AB693FD}"/>
            </a:ext>
          </a:extLst>
        </xdr:cNvPr>
        <xdr:cNvSpPr/>
      </xdr:nvSpPr>
      <xdr:spPr>
        <a:xfrm>
          <a:off x="1924050" y="1263650"/>
          <a:ext cx="2108200" cy="13843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Sale by market</a:t>
          </a:r>
          <a:endParaRPr lang="en-US" sz="1100"/>
        </a:p>
      </xdr:txBody>
    </xdr:sp>
    <xdr:clientData/>
  </xdr:twoCellAnchor>
  <xdr:twoCellAnchor>
    <xdr:from>
      <xdr:col>3</xdr:col>
      <xdr:colOff>107950</xdr:colOff>
      <xdr:row>15</xdr:row>
      <xdr:rowOff>88900</xdr:rowOff>
    </xdr:from>
    <xdr:to>
      <xdr:col>6</xdr:col>
      <xdr:colOff>368300</xdr:colOff>
      <xdr:row>23</xdr:row>
      <xdr:rowOff>19050</xdr:rowOff>
    </xdr:to>
    <xdr:sp macro="" textlink="">
      <xdr:nvSpPr>
        <xdr:cNvPr id="12" name="Rectangle 11">
          <a:extLst>
            <a:ext uri="{FF2B5EF4-FFF2-40B4-BE49-F238E27FC236}">
              <a16:creationId xmlns:a16="http://schemas.microsoft.com/office/drawing/2014/main" id="{F18A9943-5289-48E7-BBCD-B607CE7D3B10}"/>
            </a:ext>
          </a:extLst>
        </xdr:cNvPr>
        <xdr:cNvSpPr/>
      </xdr:nvSpPr>
      <xdr:spPr>
        <a:xfrm>
          <a:off x="1936750" y="2851150"/>
          <a:ext cx="2089150" cy="14033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Top country</a:t>
          </a:r>
          <a:endParaRPr lang="en-US" sz="1100"/>
        </a:p>
      </xdr:txBody>
    </xdr:sp>
    <xdr:clientData/>
  </xdr:twoCellAnchor>
  <xdr:twoCellAnchor>
    <xdr:from>
      <xdr:col>12</xdr:col>
      <xdr:colOff>584200</xdr:colOff>
      <xdr:row>3</xdr:row>
      <xdr:rowOff>44450</xdr:rowOff>
    </xdr:from>
    <xdr:to>
      <xdr:col>19</xdr:col>
      <xdr:colOff>133350</xdr:colOff>
      <xdr:row>18</xdr:row>
      <xdr:rowOff>76200</xdr:rowOff>
    </xdr:to>
    <xdr:sp macro="" textlink="">
      <xdr:nvSpPr>
        <xdr:cNvPr id="13" name="Rectangle 12">
          <a:extLst>
            <a:ext uri="{FF2B5EF4-FFF2-40B4-BE49-F238E27FC236}">
              <a16:creationId xmlns:a16="http://schemas.microsoft.com/office/drawing/2014/main" id="{3084BE44-23CB-4209-94FE-B5CF788E4BC4}"/>
            </a:ext>
          </a:extLst>
        </xdr:cNvPr>
        <xdr:cNvSpPr/>
      </xdr:nvSpPr>
      <xdr:spPr>
        <a:xfrm>
          <a:off x="7899400" y="596900"/>
          <a:ext cx="3816350" cy="279400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Profit by mounth</a:t>
          </a:r>
          <a:endParaRPr lang="en-US" sz="1100"/>
        </a:p>
      </xdr:txBody>
    </xdr:sp>
    <xdr:clientData/>
  </xdr:twoCellAnchor>
  <xdr:twoCellAnchor>
    <xdr:from>
      <xdr:col>7</xdr:col>
      <xdr:colOff>292100</xdr:colOff>
      <xdr:row>6</xdr:row>
      <xdr:rowOff>177800</xdr:rowOff>
    </xdr:from>
    <xdr:to>
      <xdr:col>10</xdr:col>
      <xdr:colOff>552450</xdr:colOff>
      <xdr:row>14</xdr:row>
      <xdr:rowOff>107950</xdr:rowOff>
    </xdr:to>
    <xdr:sp macro="" textlink="">
      <xdr:nvSpPr>
        <xdr:cNvPr id="14" name="Rectangle 13">
          <a:extLst>
            <a:ext uri="{FF2B5EF4-FFF2-40B4-BE49-F238E27FC236}">
              <a16:creationId xmlns:a16="http://schemas.microsoft.com/office/drawing/2014/main" id="{823B2626-ECDA-4149-B88B-14904698A3AC}"/>
            </a:ext>
          </a:extLst>
        </xdr:cNvPr>
        <xdr:cNvSpPr/>
      </xdr:nvSpPr>
      <xdr:spPr>
        <a:xfrm>
          <a:off x="4559300" y="1282700"/>
          <a:ext cx="2089150" cy="14033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vi-VN" sz="1100"/>
            <a:t>Quantity by Paymentmode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42216</xdr:colOff>
      <xdr:row>7</xdr:row>
      <xdr:rowOff>32148</xdr:rowOff>
    </xdr:from>
    <xdr:to>
      <xdr:col>9</xdr:col>
      <xdr:colOff>430195</xdr:colOff>
      <xdr:row>17</xdr:row>
      <xdr:rowOff>107869</xdr:rowOff>
    </xdr:to>
    <xdr:graphicFrame macro="">
      <xdr:nvGraphicFramePr>
        <xdr:cNvPr id="3" name="Chart 2">
          <a:extLst>
            <a:ext uri="{FF2B5EF4-FFF2-40B4-BE49-F238E27FC236}">
              <a16:creationId xmlns:a16="http://schemas.microsoft.com/office/drawing/2014/main" id="{BBC72D92-9F77-48AC-816E-B8B42764F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45643</xdr:colOff>
      <xdr:row>17</xdr:row>
      <xdr:rowOff>178381</xdr:rowOff>
    </xdr:from>
    <xdr:to>
      <xdr:col>9</xdr:col>
      <xdr:colOff>445685</xdr:colOff>
      <xdr:row>29</xdr:row>
      <xdr:rowOff>85454</xdr:rowOff>
    </xdr:to>
    <xdr:graphicFrame macro="">
      <xdr:nvGraphicFramePr>
        <xdr:cNvPr id="4" name="Chart 3">
          <a:extLst>
            <a:ext uri="{FF2B5EF4-FFF2-40B4-BE49-F238E27FC236}">
              <a16:creationId xmlns:a16="http://schemas.microsoft.com/office/drawing/2014/main" id="{A982BFFA-D1D5-464A-B9CE-37E416DC7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5970</xdr:colOff>
      <xdr:row>1</xdr:row>
      <xdr:rowOff>177735</xdr:rowOff>
    </xdr:from>
    <xdr:to>
      <xdr:col>3</xdr:col>
      <xdr:colOff>897452</xdr:colOff>
      <xdr:row>6</xdr:row>
      <xdr:rowOff>129594</xdr:rowOff>
    </xdr:to>
    <xdr:sp macro="" textlink="">
      <xdr:nvSpPr>
        <xdr:cNvPr id="2" name="Rectangle: Rounded Corners 1">
          <a:extLst>
            <a:ext uri="{FF2B5EF4-FFF2-40B4-BE49-F238E27FC236}">
              <a16:creationId xmlns:a16="http://schemas.microsoft.com/office/drawing/2014/main" id="{88099A58-1069-1927-9D6F-12F449E54A5E}"/>
            </a:ext>
          </a:extLst>
        </xdr:cNvPr>
        <xdr:cNvSpPr/>
      </xdr:nvSpPr>
      <xdr:spPr>
        <a:xfrm>
          <a:off x="122129" y="193223"/>
          <a:ext cx="2579652" cy="881127"/>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xdr:col>
      <xdr:colOff>368534</xdr:colOff>
      <xdr:row>2</xdr:row>
      <xdr:rowOff>12688</xdr:rowOff>
    </xdr:from>
    <xdr:to>
      <xdr:col>3</xdr:col>
      <xdr:colOff>402683</xdr:colOff>
      <xdr:row>4</xdr:row>
      <xdr:rowOff>61950</xdr:rowOff>
    </xdr:to>
    <xdr:sp macro="" textlink="">
      <xdr:nvSpPr>
        <xdr:cNvPr id="7" name="Rectangle: Rounded Corners 6">
          <a:extLst>
            <a:ext uri="{FF2B5EF4-FFF2-40B4-BE49-F238E27FC236}">
              <a16:creationId xmlns:a16="http://schemas.microsoft.com/office/drawing/2014/main" id="{50797406-F953-4863-93C6-8931A8DB71DA}"/>
            </a:ext>
          </a:extLst>
        </xdr:cNvPr>
        <xdr:cNvSpPr/>
      </xdr:nvSpPr>
      <xdr:spPr>
        <a:xfrm>
          <a:off x="484693" y="214029"/>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800" b="1">
              <a:solidFill>
                <a:sysClr val="windowText" lastClr="000000"/>
              </a:solidFill>
            </a:rPr>
            <a:t>Doanh Thu</a:t>
          </a:r>
          <a:endParaRPr lang="en-US" sz="1800" b="1">
            <a:solidFill>
              <a:sysClr val="windowText" lastClr="000000"/>
            </a:solidFill>
          </a:endParaRPr>
        </a:p>
      </xdr:txBody>
    </xdr:sp>
    <xdr:clientData/>
  </xdr:twoCellAnchor>
  <xdr:twoCellAnchor>
    <xdr:from>
      <xdr:col>1</xdr:col>
      <xdr:colOff>420264</xdr:colOff>
      <xdr:row>3</xdr:row>
      <xdr:rowOff>180575</xdr:rowOff>
    </xdr:from>
    <xdr:to>
      <xdr:col>3</xdr:col>
      <xdr:colOff>454413</xdr:colOff>
      <xdr:row>6</xdr:row>
      <xdr:rowOff>43984</xdr:rowOff>
    </xdr:to>
    <xdr:sp macro="" textlink="PrototypeEDA!B28">
      <xdr:nvSpPr>
        <xdr:cNvPr id="8" name="Rectangle: Rounded Corners 7">
          <a:extLst>
            <a:ext uri="{FF2B5EF4-FFF2-40B4-BE49-F238E27FC236}">
              <a16:creationId xmlns:a16="http://schemas.microsoft.com/office/drawing/2014/main" id="{A9856997-7EA9-4396-8CF7-E0D379A1C667}"/>
            </a:ext>
          </a:extLst>
        </xdr:cNvPr>
        <xdr:cNvSpPr/>
      </xdr:nvSpPr>
      <xdr:spPr>
        <a:xfrm>
          <a:off x="536423" y="567770"/>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F7F8E5-84E5-4F78-AAF1-958DE7F7AC77}" type="TxLink">
            <a:rPr lang="en-US" sz="2800" b="1" i="0" u="none" strike="noStrike">
              <a:solidFill>
                <a:schemeClr val="bg1"/>
              </a:solidFill>
              <a:latin typeface="Aharoni" panose="020F0502020204030204" pitchFamily="2" charset="-79"/>
              <a:cs typeface="Aharoni" panose="020F0502020204030204" pitchFamily="2" charset="-79"/>
            </a:rPr>
            <a:pPr algn="ctr"/>
            <a:t>36,784,735</a:t>
          </a:fld>
          <a:endParaRPr lang="en-US" sz="2800" b="1">
            <a:solidFill>
              <a:schemeClr val="bg1"/>
            </a:solidFill>
            <a:latin typeface="Aharoni" panose="020F0502020204030204" pitchFamily="2" charset="-79"/>
            <a:cs typeface="Aharoni" panose="020F0502020204030204" pitchFamily="2" charset="-79"/>
          </a:endParaRPr>
        </a:p>
      </xdr:txBody>
    </xdr:sp>
    <xdr:clientData/>
  </xdr:twoCellAnchor>
  <xdr:twoCellAnchor>
    <xdr:from>
      <xdr:col>4</xdr:col>
      <xdr:colOff>43291</xdr:colOff>
      <xdr:row>1</xdr:row>
      <xdr:rowOff>183054</xdr:rowOff>
    </xdr:from>
    <xdr:to>
      <xdr:col>8</xdr:col>
      <xdr:colOff>340732</xdr:colOff>
      <xdr:row>6</xdr:row>
      <xdr:rowOff>134913</xdr:rowOff>
    </xdr:to>
    <xdr:sp macro="" textlink="">
      <xdr:nvSpPr>
        <xdr:cNvPr id="9" name="Rectangle: Rounded Corners 8">
          <a:extLst>
            <a:ext uri="{FF2B5EF4-FFF2-40B4-BE49-F238E27FC236}">
              <a16:creationId xmlns:a16="http://schemas.microsoft.com/office/drawing/2014/main" id="{CFB21B33-F57E-4317-AAAD-235DCC2C4BC0}"/>
            </a:ext>
          </a:extLst>
        </xdr:cNvPr>
        <xdr:cNvSpPr/>
      </xdr:nvSpPr>
      <xdr:spPr>
        <a:xfrm>
          <a:off x="2815608" y="198542"/>
          <a:ext cx="3085246" cy="881127"/>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405855</xdr:colOff>
      <xdr:row>2</xdr:row>
      <xdr:rowOff>18007</xdr:rowOff>
    </xdr:from>
    <xdr:to>
      <xdr:col>6</xdr:col>
      <xdr:colOff>494211</xdr:colOff>
      <xdr:row>4</xdr:row>
      <xdr:rowOff>67269</xdr:rowOff>
    </xdr:to>
    <xdr:sp macro="" textlink="">
      <xdr:nvSpPr>
        <xdr:cNvPr id="10" name="Rectangle: Rounded Corners 9">
          <a:extLst>
            <a:ext uri="{FF2B5EF4-FFF2-40B4-BE49-F238E27FC236}">
              <a16:creationId xmlns:a16="http://schemas.microsoft.com/office/drawing/2014/main" id="{62DE2BBC-A543-42F9-A448-4BF90438E487}"/>
            </a:ext>
          </a:extLst>
        </xdr:cNvPr>
        <xdr:cNvSpPr/>
      </xdr:nvSpPr>
      <xdr:spPr>
        <a:xfrm>
          <a:off x="3178172" y="219348"/>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800" b="1">
              <a:solidFill>
                <a:sysClr val="windowText" lastClr="000000"/>
              </a:solidFill>
            </a:rPr>
            <a:t>Lợi nhuận</a:t>
          </a:r>
          <a:endParaRPr lang="en-US" sz="1800" b="1">
            <a:solidFill>
              <a:sysClr val="windowText" lastClr="000000"/>
            </a:solidFill>
          </a:endParaRPr>
        </a:p>
      </xdr:txBody>
    </xdr:sp>
    <xdr:clientData/>
  </xdr:twoCellAnchor>
  <xdr:twoCellAnchor>
    <xdr:from>
      <xdr:col>5</xdr:col>
      <xdr:colOff>61568</xdr:colOff>
      <xdr:row>3</xdr:row>
      <xdr:rowOff>185840</xdr:rowOff>
    </xdr:from>
    <xdr:to>
      <xdr:col>6</xdr:col>
      <xdr:colOff>568095</xdr:colOff>
      <xdr:row>6</xdr:row>
      <xdr:rowOff>49249</xdr:rowOff>
    </xdr:to>
    <xdr:sp macro="" textlink="PrototypeEDA!A34">
      <xdr:nvSpPr>
        <xdr:cNvPr id="12" name="Rectangle: Rounded Corners 11">
          <a:extLst>
            <a:ext uri="{FF2B5EF4-FFF2-40B4-BE49-F238E27FC236}">
              <a16:creationId xmlns:a16="http://schemas.microsoft.com/office/drawing/2014/main" id="{A9640763-F18D-4236-A21B-BADA964BD2B4}"/>
            </a:ext>
          </a:extLst>
        </xdr:cNvPr>
        <xdr:cNvSpPr/>
      </xdr:nvSpPr>
      <xdr:spPr>
        <a:xfrm>
          <a:off x="3252056" y="573035"/>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935301-EC4A-4BCD-9C69-722B81EBD37A}" type="TxLink">
            <a:rPr lang="en-US" sz="2800" b="1" i="0" u="none" strike="noStrike">
              <a:solidFill>
                <a:schemeClr val="bg1"/>
              </a:solidFill>
              <a:latin typeface="Aharoni" panose="02010803020104030203" pitchFamily="2" charset="-79"/>
              <a:cs typeface="Aharoni" panose="02010803020104030203" pitchFamily="2" charset="-79"/>
            </a:rPr>
            <a:pPr algn="ctr"/>
            <a:t>3,966,903</a:t>
          </a:fld>
          <a:endParaRPr lang="en-US" sz="2800" b="1">
            <a:solidFill>
              <a:schemeClr val="bg1"/>
            </a:solidFill>
            <a:latin typeface="Aharoni" panose="02010803020104030203" pitchFamily="2" charset="-79"/>
            <a:cs typeface="Aharoni" panose="02010803020104030203" pitchFamily="2" charset="-79"/>
          </a:endParaRPr>
        </a:p>
      </xdr:txBody>
    </xdr:sp>
    <xdr:clientData/>
  </xdr:twoCellAnchor>
  <xdr:twoCellAnchor>
    <xdr:from>
      <xdr:col>6</xdr:col>
      <xdr:colOff>337871</xdr:colOff>
      <xdr:row>2</xdr:row>
      <xdr:rowOff>105923</xdr:rowOff>
    </xdr:from>
    <xdr:to>
      <xdr:col>8</xdr:col>
      <xdr:colOff>271036</xdr:colOff>
      <xdr:row>5</xdr:row>
      <xdr:rowOff>147134</xdr:rowOff>
    </xdr:to>
    <xdr:sp macro="" textlink="PrototypeEDA!B33">
      <xdr:nvSpPr>
        <xdr:cNvPr id="13" name="Rectangle: Rounded Corners 12">
          <a:extLst>
            <a:ext uri="{FF2B5EF4-FFF2-40B4-BE49-F238E27FC236}">
              <a16:creationId xmlns:a16="http://schemas.microsoft.com/office/drawing/2014/main" id="{967D54A5-EA77-4A65-B419-BAC8EA79386B}"/>
            </a:ext>
          </a:extLst>
        </xdr:cNvPr>
        <xdr:cNvSpPr/>
      </xdr:nvSpPr>
      <xdr:spPr>
        <a:xfrm>
          <a:off x="4744151" y="307264"/>
          <a:ext cx="1087007" cy="598772"/>
        </a:xfrm>
        <a:prstGeom prst="roundRect">
          <a:avLst/>
        </a:prstGeom>
        <a:solidFill>
          <a:schemeClr val="accent3">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753975-FCA1-4A6B-8D13-C6FA7574FCE2}" type="TxLink">
            <a:rPr lang="en-US" sz="2800" b="1" i="1" u="none" strike="noStrike">
              <a:solidFill>
                <a:schemeClr val="bg1"/>
              </a:solidFill>
              <a:latin typeface="Aptos Narrow"/>
              <a:cs typeface="Aharoni" panose="02010803020104030203" pitchFamily="2" charset="-79"/>
            </a:rPr>
            <a:pPr algn="ctr"/>
            <a:t>11%</a:t>
          </a:fld>
          <a:endParaRPr lang="en-US" sz="2800" b="1" i="1" u="none" strike="noStrike">
            <a:solidFill>
              <a:schemeClr val="bg1"/>
            </a:solidFill>
            <a:latin typeface="Aharoni" panose="02010803020104030203" pitchFamily="2" charset="-79"/>
            <a:cs typeface="Aharoni" panose="02010803020104030203" pitchFamily="2" charset="-79"/>
          </a:endParaRPr>
        </a:p>
      </xdr:txBody>
    </xdr:sp>
    <xdr:clientData/>
  </xdr:twoCellAnchor>
  <xdr:twoCellAnchor>
    <xdr:from>
      <xdr:col>8</xdr:col>
      <xdr:colOff>507926</xdr:colOff>
      <xdr:row>2</xdr:row>
      <xdr:rowOff>12690</xdr:rowOff>
    </xdr:from>
    <xdr:to>
      <xdr:col>11</xdr:col>
      <xdr:colOff>286526</xdr:colOff>
      <xdr:row>6</xdr:row>
      <xdr:rowOff>150402</xdr:rowOff>
    </xdr:to>
    <xdr:sp macro="" textlink="">
      <xdr:nvSpPr>
        <xdr:cNvPr id="14" name="Rectangle: Rounded Corners 13">
          <a:extLst>
            <a:ext uri="{FF2B5EF4-FFF2-40B4-BE49-F238E27FC236}">
              <a16:creationId xmlns:a16="http://schemas.microsoft.com/office/drawing/2014/main" id="{0B95909E-C62B-4AF2-A0B3-105BB91A5D48}"/>
            </a:ext>
          </a:extLst>
        </xdr:cNvPr>
        <xdr:cNvSpPr/>
      </xdr:nvSpPr>
      <xdr:spPr>
        <a:xfrm>
          <a:off x="6068048" y="214031"/>
          <a:ext cx="2125002" cy="881127"/>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9</xdr:col>
      <xdr:colOff>54902</xdr:colOff>
      <xdr:row>2</xdr:row>
      <xdr:rowOff>54249</xdr:rowOff>
    </xdr:from>
    <xdr:to>
      <xdr:col>11</xdr:col>
      <xdr:colOff>65819</xdr:colOff>
      <xdr:row>4</xdr:row>
      <xdr:rowOff>103511</xdr:rowOff>
    </xdr:to>
    <xdr:sp macro="" textlink="">
      <xdr:nvSpPr>
        <xdr:cNvPr id="15" name="Rectangle: Rounded Corners 14">
          <a:extLst>
            <a:ext uri="{FF2B5EF4-FFF2-40B4-BE49-F238E27FC236}">
              <a16:creationId xmlns:a16="http://schemas.microsoft.com/office/drawing/2014/main" id="{74F2AB48-9D93-4F6E-BD49-A3808990DAF5}"/>
            </a:ext>
          </a:extLst>
        </xdr:cNvPr>
        <xdr:cNvSpPr/>
      </xdr:nvSpPr>
      <xdr:spPr>
        <a:xfrm>
          <a:off x="6521061" y="255590"/>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800" b="1">
              <a:solidFill>
                <a:sysClr val="windowText" lastClr="000000"/>
              </a:solidFill>
            </a:rPr>
            <a:t>Số sản phẩm</a:t>
          </a:r>
          <a:endParaRPr lang="en-US" sz="1800" b="1">
            <a:solidFill>
              <a:sysClr val="windowText" lastClr="000000"/>
            </a:solidFill>
          </a:endParaRPr>
        </a:p>
      </xdr:txBody>
    </xdr:sp>
    <xdr:clientData/>
  </xdr:twoCellAnchor>
  <xdr:twoCellAnchor>
    <xdr:from>
      <xdr:col>9</xdr:col>
      <xdr:colOff>12626</xdr:colOff>
      <xdr:row>4</xdr:row>
      <xdr:rowOff>12997</xdr:rowOff>
    </xdr:from>
    <xdr:to>
      <xdr:col>11</xdr:col>
      <xdr:colOff>23543</xdr:colOff>
      <xdr:row>6</xdr:row>
      <xdr:rowOff>62260</xdr:rowOff>
    </xdr:to>
    <xdr:sp macro="" textlink="PrototypeEDA!D30">
      <xdr:nvSpPr>
        <xdr:cNvPr id="16" name="Rectangle: Rounded Corners 15">
          <a:extLst>
            <a:ext uri="{FF2B5EF4-FFF2-40B4-BE49-F238E27FC236}">
              <a16:creationId xmlns:a16="http://schemas.microsoft.com/office/drawing/2014/main" id="{6184CA3B-D9C4-4BEA-A454-ECC6B0280CB7}"/>
            </a:ext>
          </a:extLst>
        </xdr:cNvPr>
        <xdr:cNvSpPr/>
      </xdr:nvSpPr>
      <xdr:spPr>
        <a:xfrm>
          <a:off x="6478785" y="586046"/>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3D8117-714B-4C8F-BEEF-AF6B75A4BAEB}" type="TxLink">
            <a:rPr lang="en-US" sz="2800" b="1" i="0" u="none" strike="noStrike">
              <a:solidFill>
                <a:schemeClr val="bg1"/>
              </a:solidFill>
              <a:latin typeface="Aharoni" panose="02010803020104030203" pitchFamily="2" charset="-79"/>
              <a:cs typeface="Aharoni" panose="02010803020104030203" pitchFamily="2" charset="-79"/>
            </a:rPr>
            <a:pPr algn="ctr"/>
            <a:t>384079</a:t>
          </a:fld>
          <a:endParaRPr lang="en-US" sz="2800" b="1" i="0" u="none" strike="noStrike">
            <a:solidFill>
              <a:schemeClr val="bg1"/>
            </a:solidFill>
            <a:latin typeface="Aharoni" panose="02010803020104030203" pitchFamily="2" charset="-79"/>
            <a:cs typeface="Aharoni" panose="02010803020104030203" pitchFamily="2" charset="-79"/>
          </a:endParaRPr>
        </a:p>
      </xdr:txBody>
    </xdr:sp>
    <xdr:clientData/>
  </xdr:twoCellAnchor>
  <xdr:twoCellAnchor>
    <xdr:from>
      <xdr:col>11</xdr:col>
      <xdr:colOff>544168</xdr:colOff>
      <xdr:row>2</xdr:row>
      <xdr:rowOff>17956</xdr:rowOff>
    </xdr:from>
    <xdr:to>
      <xdr:col>13</xdr:col>
      <xdr:colOff>1097157</xdr:colOff>
      <xdr:row>6</xdr:row>
      <xdr:rowOff>155668</xdr:rowOff>
    </xdr:to>
    <xdr:sp macro="" textlink="">
      <xdr:nvSpPr>
        <xdr:cNvPr id="17" name="Rectangle: Rounded Corners 16">
          <a:extLst>
            <a:ext uri="{FF2B5EF4-FFF2-40B4-BE49-F238E27FC236}">
              <a16:creationId xmlns:a16="http://schemas.microsoft.com/office/drawing/2014/main" id="{EFB5E95C-A878-48EC-B3F8-32416BFF8695}"/>
            </a:ext>
          </a:extLst>
        </xdr:cNvPr>
        <xdr:cNvSpPr/>
      </xdr:nvSpPr>
      <xdr:spPr>
        <a:xfrm>
          <a:off x="8450692" y="219297"/>
          <a:ext cx="2125002" cy="881127"/>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11</xdr:col>
      <xdr:colOff>790573</xdr:colOff>
      <xdr:row>2</xdr:row>
      <xdr:rowOff>54250</xdr:rowOff>
    </xdr:from>
    <xdr:to>
      <xdr:col>13</xdr:col>
      <xdr:colOff>940879</xdr:colOff>
      <xdr:row>4</xdr:row>
      <xdr:rowOff>103512</xdr:rowOff>
    </xdr:to>
    <xdr:sp macro="" textlink="">
      <xdr:nvSpPr>
        <xdr:cNvPr id="18" name="Rectangle: Rounded Corners 17">
          <a:extLst>
            <a:ext uri="{FF2B5EF4-FFF2-40B4-BE49-F238E27FC236}">
              <a16:creationId xmlns:a16="http://schemas.microsoft.com/office/drawing/2014/main" id="{D71BBFB2-724F-4493-9969-1E127B67BE61}"/>
            </a:ext>
          </a:extLst>
        </xdr:cNvPr>
        <xdr:cNvSpPr/>
      </xdr:nvSpPr>
      <xdr:spPr>
        <a:xfrm>
          <a:off x="8697097" y="255591"/>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800" b="1">
              <a:solidFill>
                <a:sysClr val="windowText" lastClr="000000"/>
              </a:solidFill>
            </a:rPr>
            <a:t>Số đơn hàng</a:t>
          </a:r>
          <a:endParaRPr lang="en-US" sz="1800" b="1">
            <a:solidFill>
              <a:sysClr val="windowText" lastClr="000000"/>
            </a:solidFill>
          </a:endParaRPr>
        </a:p>
      </xdr:txBody>
    </xdr:sp>
    <xdr:clientData/>
  </xdr:twoCellAnchor>
  <xdr:twoCellAnchor>
    <xdr:from>
      <xdr:col>11</xdr:col>
      <xdr:colOff>794761</xdr:colOff>
      <xdr:row>4</xdr:row>
      <xdr:rowOff>36228</xdr:rowOff>
    </xdr:from>
    <xdr:to>
      <xdr:col>13</xdr:col>
      <xdr:colOff>945067</xdr:colOff>
      <xdr:row>6</xdr:row>
      <xdr:rowOff>85491</xdr:rowOff>
    </xdr:to>
    <xdr:sp macro="" textlink="PrototypeEDA!F29">
      <xdr:nvSpPr>
        <xdr:cNvPr id="19" name="Rectangle: Rounded Corners 18">
          <a:extLst>
            <a:ext uri="{FF2B5EF4-FFF2-40B4-BE49-F238E27FC236}">
              <a16:creationId xmlns:a16="http://schemas.microsoft.com/office/drawing/2014/main" id="{1461CE3A-74B2-4E64-ADAF-37D7C338EEDA}"/>
            </a:ext>
          </a:extLst>
        </xdr:cNvPr>
        <xdr:cNvSpPr/>
      </xdr:nvSpPr>
      <xdr:spPr>
        <a:xfrm>
          <a:off x="8701285" y="609277"/>
          <a:ext cx="1722319" cy="420970"/>
        </a:xfrm>
        <a:prstGeom prst="roundRect">
          <a:avLst/>
        </a:prstGeom>
        <a:solidFill>
          <a:schemeClr val="accent5">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DDCA5C-0F07-4D61-9F44-D19AE0284EAE}" type="TxLink">
            <a:rPr lang="en-US" sz="2800" b="1" i="0" u="none" strike="noStrike">
              <a:solidFill>
                <a:schemeClr val="bg1"/>
              </a:solidFill>
              <a:latin typeface="Aharoni" panose="02010803020104030203" pitchFamily="2" charset="-79"/>
              <a:cs typeface="Aharoni" panose="02010803020104030203" pitchFamily="2" charset="-79"/>
            </a:rPr>
            <a:pPr algn="ctr"/>
            <a:t>180519</a:t>
          </a:fld>
          <a:endParaRPr lang="en-US" sz="2800" b="1" i="0" u="none" strike="noStrike">
            <a:solidFill>
              <a:schemeClr val="bg1"/>
            </a:solidFill>
            <a:latin typeface="Aharoni" panose="02010803020104030203" pitchFamily="2" charset="-79"/>
            <a:cs typeface="Aharoni" panose="02010803020104030203" pitchFamily="2" charset="-79"/>
          </a:endParaRPr>
        </a:p>
      </xdr:txBody>
    </xdr:sp>
    <xdr:clientData/>
  </xdr:twoCellAnchor>
  <xdr:twoCellAnchor>
    <xdr:from>
      <xdr:col>9</xdr:col>
      <xdr:colOff>548665</xdr:colOff>
      <xdr:row>7</xdr:row>
      <xdr:rowOff>45645</xdr:rowOff>
    </xdr:from>
    <xdr:to>
      <xdr:col>11</xdr:col>
      <xdr:colOff>691987</xdr:colOff>
      <xdr:row>17</xdr:row>
      <xdr:rowOff>81411</xdr:rowOff>
    </xdr:to>
    <xdr:graphicFrame macro="">
      <xdr:nvGraphicFramePr>
        <xdr:cNvPr id="20" name="Chart 19">
          <a:extLst>
            <a:ext uri="{FF2B5EF4-FFF2-40B4-BE49-F238E27FC236}">
              <a16:creationId xmlns:a16="http://schemas.microsoft.com/office/drawing/2014/main" id="{67598062-B0F1-4042-BD6C-435F24771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570363</xdr:colOff>
      <xdr:row>18</xdr:row>
      <xdr:rowOff>11658</xdr:rowOff>
    </xdr:from>
    <xdr:to>
      <xdr:col>13</xdr:col>
      <xdr:colOff>1116040</xdr:colOff>
      <xdr:row>29</xdr:row>
      <xdr:rowOff>106860</xdr:rowOff>
    </xdr:to>
    <xdr:graphicFrame macro="">
      <xdr:nvGraphicFramePr>
        <xdr:cNvPr id="21" name="Chart 20">
          <a:extLst>
            <a:ext uri="{FF2B5EF4-FFF2-40B4-BE49-F238E27FC236}">
              <a16:creationId xmlns:a16="http://schemas.microsoft.com/office/drawing/2014/main" id="{1B5D6AC2-6435-472F-8C43-2FE1C1426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22412</xdr:colOff>
      <xdr:row>7</xdr:row>
      <xdr:rowOff>141938</xdr:rowOff>
    </xdr:from>
    <xdr:to>
      <xdr:col>3</xdr:col>
      <xdr:colOff>620058</xdr:colOff>
      <xdr:row>16</xdr:row>
      <xdr:rowOff>112056</xdr:rowOff>
    </xdr:to>
    <mc:AlternateContent xmlns:mc="http://schemas.openxmlformats.org/markup-compatibility/2006" xmlns:a14="http://schemas.microsoft.com/office/drawing/2010/main">
      <mc:Choice Requires="a14">
        <xdr:graphicFrame macro="">
          <xdr:nvGraphicFramePr>
            <xdr:cNvPr id="22" name="order date (DateOrders) (Year)">
              <a:extLst>
                <a:ext uri="{FF2B5EF4-FFF2-40B4-BE49-F238E27FC236}">
                  <a16:creationId xmlns:a16="http://schemas.microsoft.com/office/drawing/2014/main" id="{A2372DFB-A13F-4522-8F5D-A041307F8BEF}"/>
                </a:ext>
              </a:extLst>
            </xdr:cNvPr>
            <xdr:cNvGraphicFramePr/>
          </xdr:nvGraphicFramePr>
          <xdr:xfrm>
            <a:off x="0" y="0"/>
            <a:ext cx="0" cy="0"/>
          </xdr:xfrm>
          <a:graphic>
            <a:graphicData uri="http://schemas.microsoft.com/office/drawing/2010/slicer">
              <sle:slicer xmlns:sle="http://schemas.microsoft.com/office/drawing/2010/slicer" name="order date (DateOrders) (Year)"/>
            </a:graphicData>
          </a:graphic>
        </xdr:graphicFrame>
      </mc:Choice>
      <mc:Fallback xmlns="">
        <xdr:sp macro="" textlink="">
          <xdr:nvSpPr>
            <xdr:cNvPr id="0" name=""/>
            <xdr:cNvSpPr>
              <a:spLocks noTextEdit="1"/>
            </xdr:cNvSpPr>
          </xdr:nvSpPr>
          <xdr:spPr>
            <a:xfrm>
              <a:off x="139548" y="1263977"/>
              <a:ext cx="2286869" cy="1634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29882</xdr:colOff>
      <xdr:row>17</xdr:row>
      <xdr:rowOff>7471</xdr:rowOff>
    </xdr:from>
    <xdr:to>
      <xdr:col>3</xdr:col>
      <xdr:colOff>672352</xdr:colOff>
      <xdr:row>28</xdr:row>
      <xdr:rowOff>74705</xdr:rowOff>
    </xdr:to>
    <mc:AlternateContent xmlns:mc="http://schemas.openxmlformats.org/markup-compatibility/2006" xmlns:a14="http://schemas.microsoft.com/office/drawing/2010/main">
      <mc:Choice Requires="a14">
        <xdr:graphicFrame macro="">
          <xdr:nvGraphicFramePr>
            <xdr:cNvPr id="23" name="order date (DateOrders) (Month)">
              <a:extLst>
                <a:ext uri="{FF2B5EF4-FFF2-40B4-BE49-F238E27FC236}">
                  <a16:creationId xmlns:a16="http://schemas.microsoft.com/office/drawing/2014/main" id="{DD2A0269-B310-4340-A471-52263784117C}"/>
                </a:ext>
              </a:extLst>
            </xdr:cNvPr>
            <xdr:cNvGraphicFramePr/>
          </xdr:nvGraphicFramePr>
          <xdr:xfrm>
            <a:off x="0" y="0"/>
            <a:ext cx="0" cy="0"/>
          </xdr:xfrm>
          <a:graphic>
            <a:graphicData uri="http://schemas.microsoft.com/office/drawing/2010/slicer">
              <sle:slicer xmlns:sle="http://schemas.microsoft.com/office/drawing/2010/slicer" name="order date (DateOrders) (Month)"/>
            </a:graphicData>
          </a:graphic>
        </xdr:graphicFrame>
      </mc:Choice>
      <mc:Fallback xmlns="">
        <xdr:sp macro="" textlink="">
          <xdr:nvSpPr>
            <xdr:cNvPr id="0" name=""/>
            <xdr:cNvSpPr>
              <a:spLocks noTextEdit="1"/>
            </xdr:cNvSpPr>
          </xdr:nvSpPr>
          <xdr:spPr>
            <a:xfrm>
              <a:off x="147018" y="2979024"/>
              <a:ext cx="2331693" cy="21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776862</xdr:colOff>
      <xdr:row>7</xdr:row>
      <xdr:rowOff>81064</xdr:rowOff>
    </xdr:from>
    <xdr:to>
      <xdr:col>13</xdr:col>
      <xdr:colOff>1033910</xdr:colOff>
      <xdr:row>17</xdr:row>
      <xdr:rowOff>97693</xdr:rowOff>
    </xdr:to>
    <xdr:graphicFrame macro="">
      <xdr:nvGraphicFramePr>
        <xdr:cNvPr id="24" name="Chart 23">
          <a:extLst>
            <a:ext uri="{FF2B5EF4-FFF2-40B4-BE49-F238E27FC236}">
              <a16:creationId xmlns:a16="http://schemas.microsoft.com/office/drawing/2014/main" id="{78397279-360D-4437-9E00-5675AD3D7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4004627" createdVersion="5" refreshedVersion="8" minRefreshableVersion="3" recordCount="0" supportSubquery="1" supportAdvancedDrill="1" xr:uid="{33E5888A-41EB-4C59-AB3E-0074A9D2BB83}">
  <cacheSource type="external" connectionId="9"/>
  <cacheFields count="5">
    <cacheField name="[DimLocation].[Order Country].[Order Country]" caption="Order Country" numFmtId="0" hierarchy="26" level="1">
      <sharedItems count="5">
        <s v="Alemania"/>
        <s v="Australia"/>
        <s v="Estados Unidos"/>
        <s v="Francia"/>
        <s v="México"/>
      </sharedItems>
    </cacheField>
    <cacheField name="[FactSales].[Type].[Type]" caption="Type" numFmtId="0" hierarchy="48" level="1">
      <sharedItems count="4">
        <s v="CASH"/>
        <s v="DEBIT"/>
        <s v="PAYMENT"/>
        <s v="TRANSFER"/>
      </sharedItems>
    </cacheField>
    <cacheField name="[Measures].[Sum of Sales]" caption="Sum of Sales" numFmtId="0" hierarchy="65"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2" memberValueDatatype="130" unbalanced="0">
      <fieldsUsage count="2">
        <fieldUsage x="-1"/>
        <fieldUsage x="0"/>
      </fieldsUsage>
    </cacheHierarchy>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2" memberValueDatatype="130" unbalanced="0">
      <fieldsUsage count="2">
        <fieldUsage x="-1"/>
        <fieldUsage x="1"/>
      </fieldsUsage>
    </cacheHierarchy>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3"/>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4"/>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oneField="1">
      <fieldsUsage count="1">
        <fieldUsage x="2"/>
      </fieldsUsage>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4583335" createdVersion="5" refreshedVersion="8" minRefreshableVersion="3" recordCount="0" supportSubquery="1" supportAdvancedDrill="1" xr:uid="{B7509BDC-5ACD-4401-90F3-C314D0A2883B}">
  <cacheSource type="external" connectionId="9"/>
  <cacheFields count="3">
    <cacheField name="[Measures].[Sum of Sales]" caption="Sum of Sales" numFmtId="0" hierarchy="65"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1"/>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2"/>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oneField="1">
      <fieldsUsage count="1">
        <fieldUsage x="0"/>
      </fieldsUsage>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5277781" createdVersion="5" refreshedVersion="8" minRefreshableVersion="3" recordCount="0" supportSubquery="1" supportAdvancedDrill="1" xr:uid="{E5B80BBB-639E-4980-8707-AB492157C38F}">
  <cacheSource type="external" connectionId="9"/>
  <cacheFields count="3">
    <cacheField name="[Measures].[Sum of Order Profit Per Order]" caption="Sum of Order Profit Per Order" numFmtId="0" hierarchy="71"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1"/>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2"/>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oneField="1">
      <fieldsUsage count="1">
        <fieldUsage x="0"/>
      </fieldsUsage>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5856482" createdVersion="5" refreshedVersion="8" minRefreshableVersion="3" recordCount="0" supportSubquery="1" supportAdvancedDrill="1" xr:uid="{509F1D87-F255-494B-9397-B06812EE8D09}">
  <cacheSource type="external" connectionId="9"/>
  <cacheFields count="3">
    <cacheField name="[Measures].[Sum of Order Item Quantity]" caption="Sum of Order Item Quantity" numFmtId="0" hierarchy="66"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1"/>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2"/>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oneField="1">
      <fieldsUsage count="1">
        <fieldUsage x="0"/>
      </fieldsUsage>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6435182" createdVersion="5" refreshedVersion="8" minRefreshableVersion="3" recordCount="0" supportSubquery="1" supportAdvancedDrill="1" xr:uid="{4A802287-EDAE-40A1-8ACE-76A8BF0016D9}">
  <cacheSource type="external" connectionId="9"/>
  <cacheFields count="3">
    <cacheField name="[Measures].[Count of Order Id]" caption="Count of Order Id" numFmtId="0" hierarchy="73"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1"/>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2"/>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oneField="1">
      <fieldsUsage count="1">
        <fieldUsage x="0"/>
      </fieldsUsage>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7245368" createdVersion="5" refreshedVersion="8" minRefreshableVersion="3" recordCount="0" supportSubquery="1" supportAdvancedDrill="1" xr:uid="{D240A498-341B-452F-9F2E-C661ECFD0CB7}">
  <cacheSource type="external" connectionId="9"/>
  <cacheFields count="4">
    <cacheField name="[DimLocation].[Market].[Market]" caption="Market" numFmtId="0" hierarchy="24" level="1">
      <sharedItems count="5">
        <s v="Africa"/>
        <s v="Europe"/>
        <s v="LATAM"/>
        <s v="Pacific Asia"/>
        <s v="USCA"/>
      </sharedItems>
    </cacheField>
    <cacheField name="[Measures].[Sum of Sales]" caption="Sum of Sales" numFmtId="0" hierarchy="65"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2" memberValueDatatype="130" unbalanced="0">
      <fieldsUsage count="2">
        <fieldUsage x="-1"/>
        <fieldUsage x="0"/>
      </fieldsUsage>
    </cacheHierarchy>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2"/>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3"/>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oneField="1">
      <fieldsUsage count="1">
        <fieldUsage x="1"/>
      </fieldsUsage>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8171299" createdVersion="5" refreshedVersion="8" minRefreshableVersion="3" recordCount="0" supportSubquery="1" supportAdvancedDrill="1" xr:uid="{8A526A5B-E8D3-445B-A5E5-55C49F24FBF9}">
  <cacheSource type="external" connectionId="9"/>
  <cacheFields count="6">
    <cacheField name="[DimLocation].[Order Country].[Order Country]" caption="Order Country" numFmtId="0" hierarchy="26" level="1">
      <sharedItems count="5">
        <s v="Alemania"/>
        <s v="Australia"/>
        <s v="Estados Unidos"/>
        <s v="Francia"/>
        <s v="México"/>
      </sharedItems>
    </cacheField>
    <cacheField name="[FactSales].[order date (DateOrders) (Month)].[order date (DateOrders) (Month)]" caption="order date (DateOrders) (Month)" numFmtId="0" hierarchy="63" level="1">
      <sharedItems count="12">
        <s v="Jan"/>
        <s v="Feb"/>
        <s v="Mar"/>
        <s v="Apr"/>
        <s v="May"/>
        <s v="Jun"/>
        <s v="Jul"/>
        <s v="Aug"/>
        <s v="Sep"/>
        <s v="Oct"/>
        <s v="Nov"/>
        <s v="Dec"/>
      </sharedItems>
    </cacheField>
    <cacheField name="[Measures].[Sum of Order Profit Per Order]" caption="Sum of Order Profit Per Order" numFmtId="0" hierarchy="71" level="32767"/>
    <cacheField name="[Measures].[Sum of Sales]" caption="Sum of Sales" numFmtId="0" hierarchy="65" level="32767"/>
    <cacheField name="[Measures].[% profit]" caption="% profit" numFmtId="0" hierarchy="84" level="32767"/>
    <cacheField name="[FactSales].[order date (DateOrders) (Year)].[order date (DateOrders) (Year)]" caption="order date (DateOrders) (Year)" numFmtId="0" hierarchy="61"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2" memberValueDatatype="130" unbalanced="0">
      <fieldsUsage count="2">
        <fieldUsage x="-1"/>
        <fieldUsage x="0"/>
      </fieldsUsage>
    </cacheHierarchy>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5"/>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1"/>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oneField="1">
      <fieldsUsage count="1">
        <fieldUsage x="3"/>
      </fieldsUsage>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oneField="1">
      <fieldsUsage count="1">
        <fieldUsage x="2"/>
      </fieldsUsage>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oneField="1">
      <fieldsUsage count="1">
        <fieldUsage x="4"/>
      </fieldsUsage>
    </cacheHierarchy>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9097223" createdVersion="5" refreshedVersion="8" minRefreshableVersion="3" recordCount="0" supportSubquery="1" supportAdvancedDrill="1" xr:uid="{B779DBFC-47A1-4A50-91DB-21F78D58A7EE}">
  <cacheSource type="external" connectionId="9"/>
  <cacheFields count="6">
    <cacheField name="[DimLocation].[Order Country].[Order Country]" caption="Order Country" numFmtId="0" hierarchy="26" level="1">
      <sharedItems count="5">
        <s v="Alemania"/>
        <s v="Australia"/>
        <s v="Estados Unidos"/>
        <s v="Francia"/>
        <s v="México"/>
      </sharedItems>
    </cacheField>
    <cacheField name="[DimCustomer].[Customer Segment].[Customer Segment]" caption="Customer Segment" numFmtId="0" hierarchy="11" level="1">
      <sharedItems count="3">
        <s v="Consumer"/>
        <s v="Corporate"/>
        <s v="Home Office"/>
      </sharedItems>
    </cacheField>
    <cacheField name="[Measures].[Sum of Order Item Quantity]" caption="Sum of Order Item Quantity" numFmtId="0" hierarchy="66" level="32767"/>
    <cacheField name="[Measures].[Count of Order Id]" caption="Count of Order Id" numFmtId="0" hierarchy="73"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2" memberValueDatatype="130" unbalanced="0">
      <fieldsUsage count="2">
        <fieldUsage x="-1"/>
        <fieldUsage x="1"/>
      </fieldsUsage>
    </cacheHierarchy>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2" memberValueDatatype="130" unbalanced="0">
      <fieldsUsage count="2">
        <fieldUsage x="-1"/>
        <fieldUsage x="0"/>
      </fieldsUsage>
    </cacheHierarchy>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4"/>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5"/>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oneField="1">
      <fieldsUsage count="1">
        <fieldUsage x="2"/>
      </fieldsUsage>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oneField="1">
      <fieldsUsage count="1">
        <fieldUsage x="3"/>
      </fieldsUsage>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20023146" createdVersion="5" refreshedVersion="8" minRefreshableVersion="3" recordCount="0" supportSubquery="1" supportAdvancedDrill="1" xr:uid="{3A50F85C-BEA0-48D2-9069-35DAD22F8778}">
  <cacheSource type="external" connectionId="9"/>
  <cacheFields count="4">
    <cacheField name="[DimLocation].[Order Country].[Order Country]" caption="Order Country" numFmtId="0" hierarchy="26" level="1">
      <sharedItems count="5">
        <s v="Alemania"/>
        <s v="Australia"/>
        <s v="Estados Unidos"/>
        <s v="Francia"/>
        <s v="México"/>
      </sharedItems>
    </cacheField>
    <cacheField name="[Measures].[Count of Order Id]" caption="Count of Order Id" numFmtId="0" hierarchy="73" level="32767"/>
    <cacheField name="[FactSales].[order date (DateOrders) (Year)].[order date (DateOrders) (Year)]" caption="order date (DateOrders) (Year)" numFmtId="0" hierarchy="61" level="1">
      <sharedItems containsSemiMixedTypes="0" containsNonDate="0" containsString="0"/>
    </cacheField>
    <cacheField name="[FactSales].[order date (DateOrders) (Month)].[order date (DateOrders) (Month)]" caption="order date (DateOrders) (Month)" numFmtId="0" hierarchy="63" level="1">
      <sharedItems containsSemiMixedTypes="0" containsNonDate="0" containsString="0"/>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2" memberValueDatatype="130" unbalanced="0">
      <fieldsUsage count="2">
        <fieldUsage x="-1"/>
        <fieldUsage x="0"/>
      </fieldsUsage>
    </cacheHierarchy>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fieldsUsage count="2">
        <fieldUsage x="-1"/>
        <fieldUsage x="2"/>
      </fieldsUsage>
    </cacheHierarchy>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fieldsUsage count="2">
        <fieldUsage x="-1"/>
        <fieldUsage x="3"/>
      </fieldsUsage>
    </cacheHierarchy>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oneField="1">
      <fieldsUsage count="1">
        <fieldUsage x="1"/>
      </fieldsUsage>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22453702" createdVersion="5" refreshedVersion="8" minRefreshableVersion="3" recordCount="0" supportSubquery="1" supportAdvancedDrill="1" xr:uid="{F775DEE4-0B26-416F-A8BA-80E2D25AC790}">
  <cacheSource type="external" connectionId="9"/>
  <cacheFields count="2">
    <cacheField name="[DimCategory].[Category Name].[Category Name]" caption="Category Name" numFmtId="0" hierarchy="1" level="1">
      <sharedItems count="50">
        <s v="Accessories"/>
        <s v="As Seen on  TV!"/>
        <s v="Baby"/>
        <s v="Baseball &amp; Softball"/>
        <s v="Basketball"/>
        <s v="Books"/>
        <s v="Boxing &amp; MMA"/>
        <s v="Cameras"/>
        <s v="Camping &amp; Hiking"/>
        <s v="Cardio Equipment"/>
        <s v="CDs"/>
        <s v="Children's Clothing"/>
        <s v="Cleats"/>
        <s v="Computers"/>
        <s v="Consumer Electronics"/>
        <s v="Crafts"/>
        <s v="DVDs"/>
        <s v="Electronics"/>
        <s v="Fishing"/>
        <s v="Fitness Accessories"/>
        <s v="Garden"/>
        <s v="Girls' Apparel"/>
        <s v="Golf Apparel"/>
        <s v="Golf Bags &amp; Carts"/>
        <s v="Golf Balls"/>
        <s v="Golf Gloves"/>
        <s v="Golf Shoes"/>
        <s v="Health and Beauty"/>
        <s v="Hockey"/>
        <s v="Hunting &amp; Shooting"/>
        <s v="Indoor/Outdoor Games"/>
        <s v="Kids' Golf Clubs"/>
        <s v="Lacrosse"/>
        <s v="Men's Clothing"/>
        <s v="Men's Footwear"/>
        <s v="Men's Golf Clubs"/>
        <s v="Music"/>
        <s v="Pet Supplies"/>
        <s v="Shop By Sport"/>
        <s v="Soccer"/>
        <s v="Sporting Goods"/>
        <s v="Strength Training"/>
        <s v="Tennis &amp; Racquet"/>
        <s v="Toys"/>
        <s v="Trade-In"/>
        <s v="Video Games"/>
        <s v="Water Sports"/>
        <s v="Women's Apparel"/>
        <s v="Women's Clothing"/>
        <s v="Women's Golf Clubs"/>
      </sharedItems>
    </cacheField>
    <cacheField name="[Measures].[Sum of Sales]" caption="Sum of Sales" numFmtId="0" hierarchy="65" level="32767"/>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2" memberValueDatatype="130" unbalanced="0">
      <fieldsUsage count="2">
        <fieldUsage x="-1"/>
        <fieldUsage x="0"/>
      </fieldsUsage>
    </cacheHierarchy>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0" memberValueDatatype="130" unbalanced="0"/>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0" memberValueDatatype="130" unbalanced="0"/>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oneField="1">
      <fieldsUsage count="1">
        <fieldUsage x="1"/>
      </fieldsUsage>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24189818" createdVersion="5" refreshedVersion="8" minRefreshableVersion="3" recordCount="0" supportSubquery="1" supportAdvancedDrill="1" xr:uid="{31597797-FF78-4E19-9DB8-2D69B79E0F6D}">
  <cacheSource type="external" connectionId="9"/>
  <cacheFields count="11">
    <cacheField name="[DimDate].[Year].[Year]" caption="Year" numFmtId="0" hierarchy="16" level="1">
      <sharedItems containsSemiMixedTypes="0" containsNonDate="0" containsString="0"/>
    </cacheField>
    <cacheField name="[DimDate].[Month].[Month]" caption="Month" numFmtId="0" hierarchy="20" level="1">
      <sharedItems count="12">
        <s v="April"/>
        <s v="August"/>
        <s v="December"/>
        <s v="February"/>
        <s v="January"/>
        <s v="July"/>
        <s v="June"/>
        <s v="March"/>
        <s v="May"/>
        <s v="November"/>
        <s v="October"/>
        <s v="September"/>
      </sharedItems>
    </cacheField>
    <cacheField name="[DimProduct].[Product Name].[Product Name]" caption="Product Name" numFmtId="0" hierarchy="32" level="1">
      <sharedItems count="118">
        <s v="Team Golf New England Patriots Putter Grip"/>
        <s v="Team Golf Pittsburgh Steelers Putter Grip"/>
        <s v="Team Golf San Francisco Giants Putter Grip"/>
        <s v="Team Golf St. Louis Cardinals Putter Grip"/>
        <s v="Team Golf Tennessee Volunteers Putter Grip"/>
        <s v="Team Golf Texas Longhorns Putter Grip"/>
        <s v="Nike Men's Free TR 5.0 TB Training Shoe"/>
        <s v="Baby sweater"/>
        <s v="adidas Brazuca 2014 Official Match Ball"/>
        <s v="adidas Kids' F5 Messi FG Soccer Cleat"/>
        <s v="adidas Men's F10 Messi TRX FG Soccer Cleat"/>
        <s v="Diamondback Boys' Insight 24 Performance Hybr"/>
        <s v="Diamondback Girls' Clarity 24 Hybrid Bike 201"/>
        <s v="SOLE E25 Elliptical"/>
        <s v="Sports Books"/>
        <s v="Brooks Women's Ghost 6 Running Shoe"/>
        <s v="Nike Women's Free 5.0 TR FIT PRT 4 Training S"/>
        <s v="Under Armour Women's Micro G Skulpt Running S"/>
        <s v="Web Camera"/>
        <s v="Diamondback Women's Serene Classic Comfort Bi"/>
        <s v="Nike Men's Free 5.0+ Running Shoe"/>
        <s v="Nike Women's Tempo Shorts"/>
        <s v="CDs of rock"/>
        <s v="Children's heaters"/>
        <s v="Perfect Fitness Perfect Rip Deck"/>
        <s v="Total Gym 1400"/>
        <s v="Dell Laptop"/>
        <s v="Industrial consumer electronics"/>
        <s v="Porcelain crafts"/>
        <s v="DVDs"/>
        <s v="Bridgestone e6 Straight Distance NFL Carolina"/>
        <s v="Bridgestone e6 Straight Distance NFL San Dieg"/>
        <s v="Bridgestone e6 Straight Distance NFL Tennesse"/>
        <s v="Titleist Pro V1 High Numbers Personalized Gol"/>
        <s v="Titleist Pro V1x Golf Balls"/>
        <s v="Titleist Pro V1x High Numbers Golf Balls"/>
        <s v="Titleist Pro V1x High Numbers Personalized Go"/>
        <s v="Under Armour Kids' Mercenary Slide"/>
        <s v="Under Armour Men's Compression EV SL Slide"/>
        <s v="Under Armour Women's Ignite PIP VI Slide"/>
        <s v="Under Armour Women's Ignite Slide"/>
        <s v="Field &amp; Stream Sportsman 16 Gun Fire Safe"/>
        <s v="Bowflex SelectTech 1090 Dumbbells"/>
        <s v="Under Armour Hustle Storm Medium Duffle Bag"/>
        <s v="Lawn mower"/>
        <s v="adidas Men's Germany Black Crest Away Tee"/>
        <s v="adidas Youth Germany Black/Red Away Match Soc"/>
        <s v="Nike Men's Deutschland Weltmeister Winners Bl"/>
        <s v="TYR Boys' Team Digi Jammer"/>
        <s v="Cleveland Golf Women's 588 RTX CB Satin Chrom"/>
        <s v="TaylorMade Women's RBZ SL Rescue"/>
        <s v="Top Flite Women's 2014 XL Hybrid"/>
        <s v="Ogio Race Golf Shoes"/>
        <s v="Glove It Women's Imperial Golf Glove"/>
        <s v="Glove It Women's Mod Oval Golf Glove"/>
        <s v="Hirzl Men's Hybrid Golf Glove"/>
        <s v="Hirzl Women's Hybrid Golf Glove"/>
        <s v="Hirzl Women's Soffft Flex Golf Glove"/>
        <s v="Bag Boy Beverage Holder"/>
        <s v="Bag Boy M330 Push Cart"/>
        <s v="Clicgear 8.0 Shoe Brush"/>
        <s v="Clicgear Rovic Cooler Bag"/>
        <s v="TaylorMade 2014 Purelite Stand Bag"/>
        <s v="Titleist Club Glove Travel Cover"/>
        <s v="Titleist Small Wheeled Travel Cover"/>
        <s v="LIJA Women's Argyle Golf Polo"/>
        <s v="LIJA Women's Button Golf Dress"/>
        <s v="LIJA Women's Eyelet Sleeveless Golf Polo"/>
        <s v="LIJA Women's Mid-Length Panel Golf Shorts"/>
        <s v="First aid kit"/>
        <s v="Nike Dri-FIT Crew Sock 6 Pack"/>
        <s v="Nike Women's Legend V-Neck T-Shirt"/>
        <s v="Stiga Master Series ST3100 Competition Indoor"/>
        <s v="ENO Atlas Hammock Straps"/>
        <s v="insta-bed Neverflat Air Mattress"/>
        <s v="The North Face Women's Recon Backpack"/>
        <s v="O'Brien Men's Neoprene Life Vest"/>
        <s v="Bushnell Pro X7 Jolt Slope Rangefinder"/>
        <s v="Fitbit The One Wireless Activity &amp; Sleep Trac"/>
        <s v="Garmin Approach S4 Golf GPS Watch"/>
        <s v="Garmin Forerunner 910XT GPS Watch"/>
        <s v="GolfBuddy VT3 GPS Watch"/>
        <s v="Mio ALPHA Heart Rate Monitor/Sport Watch"/>
        <s v="Polar FT4 Heart Rate Monitor"/>
        <s v="Polar Loop Activity Tracker"/>
        <s v="Nike Kids' Grade School KD VI Basketball Shoe"/>
        <s v="Under Armour Men's Tech II T-Shirt"/>
        <s v="Men's gala suit"/>
        <s v="Nike Men's CJ Elite 2 TD Football Cleat"/>
        <s v="Merrell Men's All Out Flash Trail Running Sho"/>
        <s v="Merrell Women's Grassbow Sport Hiking Shoe"/>
        <s v="Merrell Women's Grassbow Sport Waterproof Hik"/>
        <s v="Merrell Women's Siren Mid Waterproof Hiking B"/>
        <s v="Rock music"/>
        <s v="Adult dog supplies"/>
        <s v="Columbia Men's PFG Anchor Tough T-Shirt"/>
        <s v="Nike Men's Kobe IX Elite Low Basketball Shoe"/>
        <s v="Under Armour Girls' Toddler Spine Surge Runni"/>
        <s v="Elevation Training Mask 2.0"/>
        <s v="Nike Men's Fingertrap Max Training Shoe"/>
        <s v="Smart watch"/>
        <s v="GoPro HERO3+ Black Edition Camera"/>
        <s v="SOLE E35 Elliptical"/>
        <s v="Yakima DoubleDown Ace Hitch Mount 4-Bike Rack"/>
        <s v="Nike Men's Comfort 2 Slide"/>
        <s v="Toys"/>
        <s v="Garmin Approach S3 Golf GPS Watch"/>
        <s v="Glove It Imperial Golf Towel"/>
        <s v="Glove It Urban Brick Golf Towel"/>
        <s v="Glove It Women's Mod Oval 3-Zip Carry All Gol"/>
        <s v="Fighting video games"/>
        <s v="Pelican Maverick 100X Kayak"/>
        <s v="Pelican Sunstream 100 Kayak"/>
        <s v="Nike Men's Dri-FIT Victory Golf Polo"/>
        <s v="Summer dresses"/>
        <s v="Cleveland Golf Collegiate My Custom Wedge 588"/>
        <s v="MDGolf Pittsburgh Penguins Putter"/>
        <s v="TaylorMade White Smoke IN-12 Putter"/>
      </sharedItems>
    </cacheField>
    <cacheField name="[Measures].[Total_Quantity_H1]" caption="Total_Quantity_H1" numFmtId="0" hierarchy="79" level="32767"/>
    <cacheField name="[Measures].[Total_Quantity_H2]" caption="Total_Quantity_H2" numFmtId="0" hierarchy="80" level="32767"/>
    <cacheField name="[Measures].[Avg Order Item Total H1 2017]" caption="Avg Order Item Total H1 2017" numFmtId="0" hierarchy="77" level="32767"/>
    <cacheField name="[Measures].[Avg Order Item Total H2 2017]" caption="Avg Order Item Total H2 2017" numFmtId="0" hierarchy="78" level="32767"/>
    <cacheField name="[Measures].[Pct_Change_Qty]" caption="Pct_Change_Qty" numFmtId="0" hierarchy="81" level="32767"/>
    <cacheField name="[Measures].[Pct_Change_Price]" caption="Pct_Change_Price" numFmtId="0" hierarchy="82" level="32767"/>
    <cacheField name="[Measures].[PED]" caption="PED" numFmtId="0" hierarchy="83" level="32767"/>
    <cacheField name="[DimCategory].[Category Name].[Category Name]" caption="Category Name" numFmtId="0" hierarchy="1" level="1">
      <sharedItems count="50">
        <s v="Accessories"/>
        <s v="As Seen on  TV!"/>
        <s v="Baby"/>
        <s v="Baseball &amp; Softball"/>
        <s v="Basketball"/>
        <s v="Books"/>
        <s v="Boxing &amp; MMA"/>
        <s v="Cameras"/>
        <s v="Camping &amp; Hiking"/>
        <s v="Cardio Equipment"/>
        <s v="CDs"/>
        <s v="Children's Clothing"/>
        <s v="Cleats"/>
        <s v="Computers"/>
        <s v="Consumer Electronics"/>
        <s v="Crafts"/>
        <s v="DVDs"/>
        <s v="Electronics"/>
        <s v="Fishing"/>
        <s v="Fitness Accessories"/>
        <s v="Garden"/>
        <s v="Girls' Apparel"/>
        <s v="Golf Apparel"/>
        <s v="Golf Bags &amp; Carts"/>
        <s v="Golf Balls"/>
        <s v="Golf Gloves"/>
        <s v="Golf Shoes"/>
        <s v="Health and Beauty"/>
        <s v="Hockey"/>
        <s v="Hunting &amp; Shooting"/>
        <s v="Indoor/Outdoor Games"/>
        <s v="Kids' Golf Clubs"/>
        <s v="Lacrosse"/>
        <s v="Men's Clothing"/>
        <s v="Men's Footwear"/>
        <s v="Men's Golf Clubs"/>
        <s v="Music"/>
        <s v="Pet Supplies"/>
        <s v="Shop By Sport"/>
        <s v="Soccer"/>
        <s v="Sporting Goods"/>
        <s v="Strength Training"/>
        <s v="Tennis &amp; Racquet"/>
        <s v="Toys"/>
        <s v="Trade-In"/>
        <s v="Video Games"/>
        <s v="Water Sports"/>
        <s v="Women's Apparel"/>
        <s v="Women's Clothing"/>
        <s v="Women's Golf Clubs"/>
      </sharedItems>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2" memberValueDatatype="130" unbalanced="0">
      <fieldsUsage count="2">
        <fieldUsage x="-1"/>
        <fieldUsage x="10"/>
      </fieldsUsage>
    </cacheHierarchy>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2" memberValueDatatype="130" unbalanced="0">
      <fieldsUsage count="2">
        <fieldUsage x="-1"/>
        <fieldUsage x="0"/>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2" memberValueDatatype="130" unbalanced="0">
      <fieldsUsage count="2">
        <fieldUsage x="-1"/>
        <fieldUsage x="1"/>
      </fieldsUsage>
    </cacheHierarchy>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2"/>
      </fieldsUsage>
    </cacheHierarchy>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0" memberValueDatatype="130" unbalanced="0"/>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0" memberValueDatatype="130" unbalanced="0"/>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oneField="1">
      <fieldsUsage count="1">
        <fieldUsage x="5"/>
      </fieldsUsage>
    </cacheHierarchy>
    <cacheHierarchy uniqueName="[Measures].[Avg Order Item Total H2 2017]" caption="Avg Order Item Total H2 2017" measure="1" displayFolder="" measureGroup="FactSales" count="0" oneField="1">
      <fieldsUsage count="1">
        <fieldUsage x="6"/>
      </fieldsUsage>
    </cacheHierarchy>
    <cacheHierarchy uniqueName="[Measures].[Total_Quantity_H1]" caption="Total_Quantity_H1" measure="1" displayFolder="" measureGroup="FactSales" count="0" oneField="1">
      <fieldsUsage count="1">
        <fieldUsage x="3"/>
      </fieldsUsage>
    </cacheHierarchy>
    <cacheHierarchy uniqueName="[Measures].[Total_Quantity_H2]" caption="Total_Quantity_H2" measure="1" displayFolder="" measureGroup="FactSales" count="0" oneField="1">
      <fieldsUsage count="1">
        <fieldUsage x="4"/>
      </fieldsUsage>
    </cacheHierarchy>
    <cacheHierarchy uniqueName="[Measures].[Pct_Change_Qty]" caption="Pct_Change_Qty" measure="1" displayFolder="" measureGroup="FactSales" count="0" oneField="1">
      <fieldsUsage count="1">
        <fieldUsage x="7"/>
      </fieldsUsage>
    </cacheHierarchy>
    <cacheHierarchy uniqueName="[Measures].[Pct_Change_Price]" caption="Pct_Change_Price" measure="1" displayFolder="" measureGroup="FactSales" count="0" oneField="1">
      <fieldsUsage count="1">
        <fieldUsage x="8"/>
      </fieldsUsage>
    </cacheHierarchy>
    <cacheHierarchy uniqueName="[Measures].[PED]" caption="PED" measure="1" displayFolder="" measureGroup="FactSales" count="0" oneField="1">
      <fieldsUsage count="1">
        <fieldUsage x="9"/>
      </fieldsUsage>
    </cacheHierarchy>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9328935189" createdVersion="5" refreshedVersion="8" minRefreshableVersion="3" recordCount="0" supportSubquery="1" supportAdvancedDrill="1" xr:uid="{01F7E928-06B5-4300-942A-77D41360BAF6}">
  <cacheSource type="external" connectionId="9"/>
  <cacheFields count="5">
    <cacheField name="[DimLocation].[Market].[Market]" caption="Market" numFmtId="0" hierarchy="24" level="1">
      <sharedItems count="5">
        <s v="Africa"/>
        <s v="Europe"/>
        <s v="LATAM"/>
        <s v="Pacific Asia"/>
        <s v="USCA"/>
      </sharedItems>
    </cacheField>
    <cacheField name="[Measures].[đơn hàng đã giao]" caption="đơn hàng đã giao" numFmtId="0" hierarchy="85" level="32767"/>
    <cacheField name="[Measures].[Số lượng giao hàng trễ]" caption="Số lượng giao hàng trễ" numFmtId="0" hierarchy="86" level="32767"/>
    <cacheField name="[Measures].[tỷ lệ giao hàng trễ]" caption="tỷ lệ giao hàng trễ" numFmtId="0" hierarchy="87" level="32767"/>
    <cacheField name="[DimShipping].[Shipping Mode].[Shipping Mode]" caption="Shipping Mode" numFmtId="0" hierarchy="40" level="1">
      <sharedItems count="4">
        <s v="First Class"/>
        <s v="Same Day"/>
        <s v="Second Class"/>
        <s v="Standard Class"/>
      </sharedItems>
    </cacheField>
  </cacheFields>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2" memberValueDatatype="130" unbalanced="0">
      <fieldsUsage count="2">
        <fieldUsage x="-1"/>
        <fieldUsage x="0"/>
      </fieldsUsage>
    </cacheHierarchy>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2" memberValueDatatype="130" unbalanced="0">
      <fieldsUsage count="2">
        <fieldUsage x="-1"/>
        <fieldUsage x="4"/>
      </fieldsUsage>
    </cacheHierarchy>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0" memberValueDatatype="130" unbalanced="0"/>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0" memberValueDatatype="130" unbalanced="0"/>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oneField="1">
      <fieldsUsage count="1">
        <fieldUsage x="1"/>
      </fieldsUsage>
    </cacheHierarchy>
    <cacheHierarchy uniqueName="[Measures].[Số lượng giao hàng trễ]" caption="Số lượng giao hàng trễ" measure="1" displayFolder="" measureGroup="FactSales" count="0" oneField="1">
      <fieldsUsage count="1">
        <fieldUsage x="2"/>
      </fieldsUsage>
    </cacheHierarchy>
    <cacheHierarchy uniqueName="[Measures].[tỷ lệ giao hàng trễ]" caption="tỷ lệ giao hàng trễ" measure="1" displayFolder="" measureGroup="FactSales" count="0" oneField="1">
      <fieldsUsage count="1">
        <fieldUsage x="3"/>
      </fieldsUsage>
    </cacheHierarchy>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dimensions count="8">
    <dimension name="DimCategory" uniqueName="[DimCategory]" caption="DimCategory"/>
    <dimension name="DimCustomer" uniqueName="[DimCustomer]" caption="DimCustomer"/>
    <dimension name="DimDate" uniqueName="[DimDate]" caption="DimDate"/>
    <dimension name="DimLocation" uniqueName="[DimLocation]" caption="DimLocation"/>
    <dimension name="DimProduct" uniqueName="[DimProduct]" caption="DimProduct"/>
    <dimension name="DimShipping" uniqueName="[DimShipping]" caption="DimShipping"/>
    <dimension name="FactSales" uniqueName="[FactSales]" caption="FactSales"/>
    <dimension measure="1" name="Measures" uniqueName="[Measures]" caption="Measures"/>
  </dimensions>
  <measureGroups count="7">
    <measureGroup name="DimCategory" caption="DimCategory"/>
    <measureGroup name="DimCustomer" caption="DimCustomer"/>
    <measureGroup name="DimDate" caption="DimDate"/>
    <measureGroup name="DimLocation" caption="DimLocation"/>
    <measureGroup name="DimProduct" caption="DimProduct"/>
    <measureGroup name="DimShipping" caption="DimShipping"/>
    <measureGroup name="FactSales" caption="FactSale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79.627813078703" createdVersion="3" refreshedVersion="8" minRefreshableVersion="3" recordCount="0" supportSubquery="1" supportAdvancedDrill="1" xr:uid="{ABD181DA-7B1B-42A7-BFEB-F70CE6CDC4F4}">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imCategory].[Category Id]" caption="Category Id" attribute="1" defaultMemberUniqueName="[DimCategory].[Category Id].[All]" allUniqueName="[DimCategory].[Category Id].[All]" dimensionUniqueName="[DimCategory]" displayFolder="" count="0" memberValueDatatype="20" unbalanced="0"/>
    <cacheHierarchy uniqueName="[DimCategory].[Category Name]" caption="Category Name" attribute="1" defaultMemberUniqueName="[DimCategory].[Category Name].[All]" allUniqueName="[DimCategory].[Category Name].[All]" dimensionUniqueName="[DimCategory]" displayFolder="" count="0" memberValueDatatype="130" unbalanced="0"/>
    <cacheHierarchy uniqueName="[DimCategory].[Department Id]" caption="Department Id" attribute="1" defaultMemberUniqueName="[DimCategory].[Department Id].[All]" allUniqueName="[DimCategory].[Department Id].[All]" dimensionUniqueName="[DimCategory]" displayFolder="" count="0" memberValueDatatype="20" unbalanced="0"/>
    <cacheHierarchy uniqueName="[DimCategory].[Department Name]" caption="Department Name" attribute="1" defaultMemberUniqueName="[DimCategory].[Department Name].[All]" allUniqueName="[DimCategory].[Department Name].[All]" dimensionUniqueName="[DimCategory]" displayFolder="" count="0" memberValueDatatype="130" unbalanced="0"/>
    <cacheHierarchy uniqueName="[DimCustomer].[Customer City]" caption="Customer City" attribute="1" defaultMemberUniqueName="[DimCustomer].[Customer City].[All]" allUniqueName="[DimCustomer].[Customer City].[All]" dimensionUniqueName="[DimCustomer]" displayFolder="" count="0" memberValueDatatype="130" unbalanced="0"/>
    <cacheHierarchy uniqueName="[DimCustomer].[Customer Country]" caption="Customer Country" attribute="1" defaultMemberUniqueName="[DimCustomer].[Customer Country].[All]" allUniqueName="[DimCustomer].[Customer Country].[All]" dimensionUniqueName="[DimCustomer]" displayFolder="" count="0" memberValueDatatype="130" unbalanced="0"/>
    <cacheHierarchy uniqueName="[DimCustomer].[Customer Email]" caption="Customer Email" attribute="1" defaultMemberUniqueName="[DimCustomer].[Customer Email].[All]" allUniqueName="[DimCustomer].[Customer Email].[All]" dimensionUniqueName="[DimCustomer]" displayFolder="" count="0" memberValueDatatype="130" unbalanced="0"/>
    <cacheHierarchy uniqueName="[DimCustomer].[Customer Fname]" caption="Customer Fname" attribute="1" defaultMemberUniqueName="[DimCustomer].[Customer Fname].[All]" allUniqueName="[DimCustomer].[Customer Fname].[All]" dimensionUniqueName="[DimCustomer]"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Lname]" caption="Customer Lname" attribute="1" defaultMemberUniqueName="[DimCustomer].[Customer Lname].[All]" allUniqueName="[DimCustomer].[Customer Lname].[All]" dimensionUniqueName="[DimCustomer]" displayFolder="" count="0" memberValueDatatype="130" unbalanced="0"/>
    <cacheHierarchy uniqueName="[DimCustomer].[Customer Password]" caption="Customer Password" attribute="1" defaultMemberUniqueName="[DimCustomer].[Customer Password].[All]" allUniqueName="[DimCustomer].[Customer Password].[All]" dimensionUniqueName="[DimCustomer]" displayFolder="" count="0" memberValueDatatype="130" unbalanced="0"/>
    <cacheHierarchy uniqueName="[DimCustomer].[Customer Segment]" caption="Customer Segment" attribute="1" defaultMemberUniqueName="[DimCustomer].[Customer Segment].[All]" allUniqueName="[DimCustomer].[Customer Segment].[All]" dimensionUniqueName="[DimCustomer]" displayFolder="" count="0" memberValueDatatype="130" unbalanced="0"/>
    <cacheHierarchy uniqueName="[DimCustomer].[Customer State]" caption="Customer State" attribute="1" defaultMemberUniqueName="[DimCustomer].[Customer State].[All]" allUniqueName="[DimCustomer].[Customer State].[All]" dimensionUniqueName="[DimCustomer]" displayFolder="" count="0" memberValueDatatype="130" unbalanced="0"/>
    <cacheHierarchy uniqueName="[DimCustomer].[Customer Street]" caption="Customer Street" attribute="1" defaultMemberUniqueName="[DimCustomer].[Customer Street].[All]" allUniqueName="[DimCustomer].[Customer Street].[All]" dimensionUniqueName="[DimCustomer]" displayFolder="" count="0" memberValueDatatype="130" unbalanced="0"/>
    <cacheHierarchy uniqueName="[DimCustomer].[Customer Zipcode]" caption="Customer Zipcode" attribute="1" defaultMemberUniqueName="[DimCustomer].[Customer Zipcode].[All]" allUniqueName="[DimCustomer].[Customer Zipcode].[All]" dimensionUniqueName="[DimCustomer]" displayFolder="" count="0" memberValueDatatype="20" unbalanced="0"/>
    <cacheHierarchy uniqueName="[DimDate].[Date]" caption="Date" attribute="1" defaultMemberUniqueName="[DimDate].[Date].[All]" allUniqueName="[DimDate].[Date].[All]" dimensionUniqueName="[DimDate]" displayFolder="" count="0" memberValueDatatype="130" unbalanced="0"/>
    <cacheHierarchy uniqueName="[DimDate].[Year]" caption="Year" attribute="1" defaultMemberUniqueName="[DimDate].[Year].[All]" allUniqueName="[DimDate].[Year].[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130" unbalanced="0"/>
    <cacheHierarchy uniqueName="[DimDate].[Month Number]" caption="Month Number" attribute="1" defaultMemberUniqueName="[DimDate].[Month Number].[All]" allUniqueName="[DimDate].[Month Number].[All]" dimensionUniqueName="[DimDate]" displayFolder="" count="0" memberValueDatatype="130" unbalanced="0"/>
    <cacheHierarchy uniqueName="[DimDate].[Month]" caption="Month" attribute="1" defaultMemberUniqueName="[DimDate].[Month].[All]" allUniqueName="[DimDate].[Month].[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Location].[LocationID]" caption="LocationID" attribute="1" defaultMemberUniqueName="[DimLocation].[LocationID].[All]" allUniqueName="[DimLocation].[LocationID].[All]" dimensionUniqueName="[DimLocation]" displayFolder="" count="0" memberValueDatatype="20" unbalanced="0"/>
    <cacheHierarchy uniqueName="[DimLocation].[Market]" caption="Market" attribute="1" defaultMemberUniqueName="[DimLocation].[Market].[All]" allUniqueName="[DimLocation].[Market].[All]" dimensionUniqueName="[DimLocation]" displayFolder="" count="0" memberValueDatatype="130" unbalanced="0"/>
    <cacheHierarchy uniqueName="[DimLocation].[Order City]" caption="Order City" attribute="1" defaultMemberUniqueName="[DimLocation].[Order City].[All]" allUniqueName="[DimLocation].[Order City].[All]" dimensionUniqueName="[DimLocation]" displayFolder="" count="0" memberValueDatatype="130" unbalanced="0"/>
    <cacheHierarchy uniqueName="[DimLocation].[Order Country]" caption="Order Country" attribute="1" defaultMemberUniqueName="[DimLocation].[Order Country].[All]" allUniqueName="[DimLocation].[Order Country].[All]" dimensionUniqueName="[DimLocation]" displayFolder="" count="0" memberValueDatatype="130" unbalanced="0"/>
    <cacheHierarchy uniqueName="[DimLocation].[Order Id]" caption="Order Id" attribute="1" defaultMemberUniqueName="[DimLocation].[Order Id].[All]" allUniqueName="[DimLocation].[Order Id].[All]" dimensionUniqueName="[DimLocation]" displayFolder="" count="0" memberValueDatatype="20" unbalanced="0"/>
    <cacheHierarchy uniqueName="[DimLocation].[Order Region]" caption="Order Region" attribute="1" defaultMemberUniqueName="[DimLocation].[Order Region].[All]" allUniqueName="[DimLocation].[Order Region].[All]" dimensionUniqueName="[DimLocation]" displayFolder="" count="0" memberValueDatatype="130" unbalanced="0"/>
    <cacheHierarchy uniqueName="[DimLocation].[Order State]" caption="Order State" attribute="1" defaultMemberUniqueName="[DimLocation].[Order State].[All]" allUniqueName="[DimLocation].[Order State].[All]" dimensionUniqueName="[DimLocation]" displayFolder="" count="0" memberValueDatatype="130" unbalanced="0"/>
    <cacheHierarchy uniqueName="[DimProduct].[Product Card Id]" caption="Product Card Id" attribute="1" defaultMemberUniqueName="[DimProduct].[Product Card Id].[All]" allUniqueName="[DimProduct].[Product Card Id].[All]" dimensionUniqueName="[DimProduct]" displayFolder="" count="0" memberValueDatatype="20" unbalanced="0"/>
    <cacheHierarchy uniqueName="[DimProduct].[ProductID]" caption="ProductID" attribute="1" defaultMemberUniqueName="[DimProduct].[ProductID].[All]" allUniqueName="[DimProduct].[ProductID].[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Product Description]" caption="Product Description" attribute="1" defaultMemberUniqueName="[DimProduct].[Product Description].[All]" allUniqueName="[DimProduct].[Product Description].[All]" dimensionUniqueName="[DimProduct]" displayFolder="" count="0" memberValueDatatype="130" unbalanced="0"/>
    <cacheHierarchy uniqueName="[DimProduct].[Product Image]" caption="Product Image" attribute="1" defaultMemberUniqueName="[DimProduct].[Product Image].[All]" allUniqueName="[DimProduct].[Product Image].[All]" dimensionUniqueName="[DimProduct]" displayFolder="" count="0" memberValueDatatype="130" unbalanced="0"/>
    <cacheHierarchy uniqueName="[DimProduct].[Product Status]" caption="Product Status" attribute="1" defaultMemberUniqueName="[DimProduct].[Product Status].[All]" allUniqueName="[DimProduct].[Product Status].[All]" dimensionUniqueName="[DimProduct]" displayFolder="" count="0" memberValueDatatype="20" unbalanced="0"/>
    <cacheHierarchy uniqueName="[DimShipping].[Days for shipping (real)]" caption="Days for shipping (real)" attribute="1" defaultMemberUniqueName="[DimShipping].[Days for shipping (real)].[All]" allUniqueName="[DimShipping].[Days for shipping (real)].[All]" dimensionUniqueName="[DimShipping]" displayFolder="" count="0" memberValueDatatype="20" unbalanced="0"/>
    <cacheHierarchy uniqueName="[DimShipping].[Days for shipment (scheduled)]" caption="Days for shipment (scheduled)" attribute="1" defaultMemberUniqueName="[DimShipping].[Days for shipment (scheduled)].[All]" allUniqueName="[DimShipping].[Days for shipment (scheduled)].[All]" dimensionUniqueName="[DimShipping]" displayFolder="" count="0" memberValueDatatype="20" unbalanced="0"/>
    <cacheHierarchy uniqueName="[DimShipping].[Order Id]" caption="Order Id" attribute="1" defaultMemberUniqueName="[DimShipping].[Order Id].[All]" allUniqueName="[DimShipping].[Order Id].[All]" dimensionUniqueName="[DimShipping]" displayFolder="" count="0" memberValueDatatype="20" unbalanced="0"/>
    <cacheHierarchy uniqueName="[DimShipping].[shipping date (DateOrders)]" caption="shipping date (DateOrders)" attribute="1" time="1" defaultMemberUniqueName="[DimShipping].[shipping date (DateOrders)].[All]" allUniqueName="[DimShipping].[shipping date (DateOrders)].[All]" dimensionUniqueName="[DimShipping]" displayFolder="" count="0" memberValueDatatype="7" unbalanced="0"/>
    <cacheHierarchy uniqueName="[DimShipping].[Shipping Mode]" caption="Shipping Mode" attribute="1" defaultMemberUniqueName="[DimShipping].[Shipping Mode].[All]" allUniqueName="[DimShipping].[Shipping Mode].[All]" dimensionUniqueName="[DimShipping]" displayFolder="" count="0" memberValueDatatype="130" unbalanced="0"/>
    <cacheHierarchy uniqueName="[FactSales].[Category Id]" caption="Category Id" attribute="1" defaultMemberUniqueName="[FactSales].[Category Id].[All]" allUniqueName="[FactSales].[Category Id].[All]" dimensionUniqueName="[FactSales]" displayFolder="" count="0" memberValueDatatype="20" unbalanced="0"/>
    <cacheHierarchy uniqueName="[FactSales].[LocationID]" caption="LocationID" attribute="1" defaultMemberUniqueName="[FactSales].[LocationID].[All]" allUniqueName="[FactSales].[LocationID].[All]" dimensionUniqueName="[FactSales]" displayFolder="" count="0" memberValueDatatype="2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20" unbalanced="0"/>
    <cacheHierarchy uniqueName="[FactSales].[Order Item Id]" caption="Order Item Id" attribute="1" defaultMemberUniqueName="[FactSales].[Order Item Id].[All]" allUniqueName="[FactSales].[Order Item 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Product Card Id]" caption="Product Card Id" attribute="1" defaultMemberUniqueName="[FactSales].[Product Card Id].[All]" allUniqueName="[FactSales].[Product Card Id].[All]" dimensionUniqueName="[FactSales]" displayFolder="" count="0" memberValueDatatype="20" unbalanced="0"/>
    <cacheHierarchy uniqueName="[FactSales].[Type]" caption="Type" attribute="1" defaultMemberUniqueName="[FactSales].[Type].[All]" allUniqueName="[FactSales].[Type].[All]" dimensionUniqueName="[FactSales]" displayFolder="" count="0" memberValueDatatype="130" unbalanced="0"/>
    <cacheHierarchy uniqueName="[FactSales].[Delivery Status]" caption="Delivery Status" attribute="1" defaultMemberUniqueName="[FactSales].[Delivery Status].[All]" allUniqueName="[FactSales].[Delivery Status].[All]" dimensionUniqueName="[FactSales]" displayFolder="" count="0" memberValueDatatype="130" unbalanced="0"/>
    <cacheHierarchy uniqueName="[FactSales].[order date (DateOrders)]" caption="order date (DateOrders)" attribute="1" time="1" defaultMemberUniqueName="[FactSales].[order date (DateOrders)].[All]" allUniqueName="[FactSales].[order date (DateOrders)].[All]" dimensionUniqueName="[FactSales]" displayFolder="" count="0" memberValueDatatype="7" unbalanced="0"/>
    <cacheHierarchy uniqueName="[FactSales].[Order Item Discount]" caption="Order Item Discount" attribute="1" defaultMemberUniqueName="[FactSales].[Order Item Discount].[All]" allUniqueName="[FactSales].[Order Item Discount].[All]" dimensionUniqueName="[FactSales]" displayFolder="" count="0" memberValueDatatype="5" unbalanced="0"/>
    <cacheHierarchy uniqueName="[FactSales].[Order Item Discount Rate]" caption="Order Item Discount Rate" attribute="1" defaultMemberUniqueName="[FactSales].[Order Item Discount Rate].[All]" allUniqueName="[FactSales].[Order Item Discount Rate].[All]" dimensionUniqueName="[FactSales]" displayFolder="" count="0" memberValueDatatype="5" unbalanced="0"/>
    <cacheHierarchy uniqueName="[FactSales].[Order Item Product Price]" caption="Order Item Product Price" attribute="1" defaultMemberUniqueName="[FactSales].[Order Item Product Price].[All]" allUniqueName="[FactSales].[Order Item Product Price].[All]" dimensionUniqueName="[FactSales]" displayFolder="" count="0" memberValueDatatype="5" unbalanced="0"/>
    <cacheHierarchy uniqueName="[FactSales].[Order Item Profit Ratio]" caption="Order Item Profit Ratio" attribute="1" defaultMemberUniqueName="[FactSales].[Order Item Profit Ratio].[All]" allUniqueName="[FactSales].[Order Item Profit Ratio].[All]" dimensionUniqueName="[FactSales]" displayFolder="" count="0" memberValueDatatype="5" unbalanced="0"/>
    <cacheHierarchy uniqueName="[FactSales].[Order Item Quantity]" caption="Order Item Quantity" attribute="1" defaultMemberUniqueName="[FactSales].[Order Item Quantity].[All]" allUniqueName="[FactSales].[Order Item Quantity].[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Order Item Total]" caption="Order Item Total" attribute="1" defaultMemberUniqueName="[FactSales].[Order Item Total].[All]" allUniqueName="[FactSales].[Order Item Total].[All]" dimensionUniqueName="[FactSales]" displayFolder="" count="0" memberValueDatatype="5" unbalanced="0"/>
    <cacheHierarchy uniqueName="[FactSales].[Order Profit Per Order]" caption="Order Profit Per Order" attribute="1" defaultMemberUniqueName="[FactSales].[Order Profit Per Order].[All]" allUniqueName="[FactSales].[Order Profit Per Order].[All]" dimensionUniqueName="[FactSales]" displayFolder="" count="0" memberValueDatatype="5" unbalanced="0"/>
    <cacheHierarchy uniqueName="[FactSales].[shipping date (DateOrders)]" caption="shipping date (DateOrders)" attribute="1" time="1" defaultMemberUniqueName="[FactSales].[shipping date (DateOrders)].[All]" allUniqueName="[FactSales].[shipping date (DateOrders)].[All]" dimensionUniqueName="[FactSales]" displayFolder="" count="0" memberValueDatatype="7" unbalanced="0"/>
    <cacheHierarchy uniqueName="[FactSales].[Datekey]" caption="Datekey" attribute="1" defaultMemberUniqueName="[FactSales].[Datekey].[All]" allUniqueName="[FactSales].[Datekey].[All]" dimensionUniqueName="[FactSales]" displayFolder="" count="0" memberValueDatatype="20" unbalanced="0"/>
    <cacheHierarchy uniqueName="[FactSales].[order date (DateOrders) (Year)]" caption="order date (DateOrders) (Year)" attribute="1" defaultMemberUniqueName="[FactSales].[order date (DateOrders) (Year)].[All]" allUniqueName="[FactSales].[order date (DateOrders) (Year)].[All]" dimensionUniqueName="[FactSales]" displayFolder="" count="2" memberValueDatatype="130" unbalanced="0"/>
    <cacheHierarchy uniqueName="[FactSales].[order date (DateOrders) (Quarter)]" caption="order date (DateOrders) (Quarter)" attribute="1" defaultMemberUniqueName="[FactSales].[order date (DateOrders) (Quarter)].[All]" allUniqueName="[FactSales].[order date (DateOrders) (Quarter)].[All]" dimensionUniqueName="[FactSales]" displayFolder="" count="0" memberValueDatatype="130" unbalanced="0"/>
    <cacheHierarchy uniqueName="[FactSales].[order date (DateOrders) (Month)]" caption="order date (DateOrders) (Month)" attribute="1" defaultMemberUniqueName="[FactSales].[order date (DateOrders) (Month)].[All]" allUniqueName="[FactSales].[order date (DateOrders) (Month)].[All]" dimensionUniqueName="[FactSales]" displayFolder="" count="2" memberValueDatatype="130" unbalanced="0"/>
    <cacheHierarchy uniqueName="[FactSales].[order date (DateOrders) (Month Index)]" caption="order date (DateOrders) (Month Index)" attribute="1" defaultMemberUniqueName="[FactSales].[order date (DateOrders) (Month Index)].[All]" allUniqueName="[FactSales].[order date (DateOrders) (Month Index)].[All]" dimensionUniqueName="[FactSales]" displayFolder="" count="0" memberValueDatatype="20" unbalanced="0" hidden="1"/>
    <cacheHierarchy uniqueName="[Measures].[Sum of Sales]" caption="Sum of Sales" measure="1" displayFolder="" measureGroup="FactSales" count="0">
      <extLst>
        <ext xmlns:x15="http://schemas.microsoft.com/office/spreadsheetml/2010/11/main" uri="{B97F6D7D-B522-45F9-BDA1-12C45D357490}">
          <x15:cacheHierarchy aggregatedColumn="56"/>
        </ext>
      </extLst>
    </cacheHierarchy>
    <cacheHierarchy uniqueName="[Measures].[Sum of Order Item Quantity]" caption="Sum of Order Item Quantity" measure="1" displayFolder="" measureGroup="FactSales" count="0">
      <extLst>
        <ext xmlns:x15="http://schemas.microsoft.com/office/spreadsheetml/2010/11/main" uri="{B97F6D7D-B522-45F9-BDA1-12C45D357490}">
          <x15:cacheHierarchy aggregatedColumn="55"/>
        </ext>
      </extLst>
    </cacheHierarchy>
    <cacheHierarchy uniqueName="[Measures].[Sum of Order Item Product Price]" caption="Sum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Average of Order Item Product Price]" caption="Average of Order Item Product Price" measure="1" displayFolder="" measureGroup="FactSales" count="0">
      <extLst>
        <ext xmlns:x15="http://schemas.microsoft.com/office/spreadsheetml/2010/11/main" uri="{B97F6D7D-B522-45F9-BDA1-12C45D357490}">
          <x15:cacheHierarchy aggregatedColumn="53"/>
        </ext>
      </extLst>
    </cacheHierarchy>
    <cacheHierarchy uniqueName="[Measures].[Sum of Order Item Total]" caption="Sum of Order Item Total" measure="1" displayFolder="" measureGroup="FactSales" count="0">
      <extLst>
        <ext xmlns:x15="http://schemas.microsoft.com/office/spreadsheetml/2010/11/main" uri="{B97F6D7D-B522-45F9-BDA1-12C45D357490}">
          <x15:cacheHierarchy aggregatedColumn="57"/>
        </ext>
      </extLst>
    </cacheHierarchy>
    <cacheHierarchy uniqueName="[Measures].[Average of Order Item Total]" caption="Average of Order Item Total" measure="1" displayFolder="" measureGroup="FactSales" count="0">
      <extLst>
        <ext xmlns:x15="http://schemas.microsoft.com/office/spreadsheetml/2010/11/main" uri="{B97F6D7D-B522-45F9-BDA1-12C45D357490}">
          <x15:cacheHierarchy aggregatedColumn="57"/>
        </ext>
      </extLst>
    </cacheHierarchy>
    <cacheHierarchy uniqueName="[Measures].[Sum of Order Profit Per Order]" caption="Sum of Order Profit Per Order" measure="1" displayFolder="" measureGroup="FactSales" count="0">
      <extLst>
        <ext xmlns:x15="http://schemas.microsoft.com/office/spreadsheetml/2010/11/main" uri="{B97F6D7D-B522-45F9-BDA1-12C45D357490}">
          <x15:cacheHierarchy aggregatedColumn="58"/>
        </ext>
      </extLst>
    </cacheHierarchy>
    <cacheHierarchy uniqueName="[Measures].[Sum of Order Id]" caption="Sum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Id]" caption="Count of Order Id" measure="1" displayFolder="" measureGroup="FactSales" count="0">
      <extLst>
        <ext xmlns:x15="http://schemas.microsoft.com/office/spreadsheetml/2010/11/main" uri="{B97F6D7D-B522-45F9-BDA1-12C45D357490}">
          <x15:cacheHierarchy aggregatedColumn="44"/>
        </ext>
      </extLst>
    </cacheHierarchy>
    <cacheHierarchy uniqueName="[Measures].[Count of Order Country]" caption="Count of Order Country" measure="1" displayFolder="" measureGroup="DimLocation" count="0">
      <extLst>
        <ext xmlns:x15="http://schemas.microsoft.com/office/spreadsheetml/2010/11/main" uri="{B97F6D7D-B522-45F9-BDA1-12C45D357490}">
          <x15:cacheHierarchy aggregatedColumn="26"/>
        </ext>
      </extLst>
    </cacheHierarchy>
    <cacheHierarchy uniqueName="[Measures].[Count of Shipping Mode]" caption="Count of Shipping Mode" measure="1" displayFolder="" measureGroup="DimShipping" count="0">
      <extLst>
        <ext xmlns:x15="http://schemas.microsoft.com/office/spreadsheetml/2010/11/main" uri="{B97F6D7D-B522-45F9-BDA1-12C45D357490}">
          <x15:cacheHierarchy aggregatedColumn="40"/>
        </ext>
      </extLst>
    </cacheHierarchy>
    <cacheHierarchy uniqueName="[Measures].[Count of Delivery Status]" caption="Count of Delivery Status" measure="1" displayFolder="" measureGroup="FactSales" count="0">
      <extLst>
        <ext xmlns:x15="http://schemas.microsoft.com/office/spreadsheetml/2010/11/main" uri="{B97F6D7D-B522-45F9-BDA1-12C45D357490}">
          <x15:cacheHierarchy aggregatedColumn="49"/>
        </ext>
      </extLst>
    </cacheHierarchy>
    <cacheHierarchy uniqueName="[Measures].[Avg Order Item Total H1 2017]" caption="Avg Order Item Total H1 2017" measure="1" displayFolder="" measureGroup="FactSales" count="0"/>
    <cacheHierarchy uniqueName="[Measures].[Avg Order Item Total H2 2017]" caption="Avg Order Item Total H2 2017" measure="1" displayFolder="" measureGroup="FactSales" count="0"/>
    <cacheHierarchy uniqueName="[Measures].[Total_Quantity_H1]" caption="Total_Quantity_H1" measure="1" displayFolder="" measureGroup="FactSales" count="0"/>
    <cacheHierarchy uniqueName="[Measures].[Total_Quantity_H2]" caption="Total_Quantity_H2" measure="1" displayFolder="" measureGroup="FactSales" count="0"/>
    <cacheHierarchy uniqueName="[Measures].[Pct_Change_Qty]" caption="Pct_Change_Qty" measure="1" displayFolder="" measureGroup="FactSales" count="0"/>
    <cacheHierarchy uniqueName="[Measures].[Pct_Change_Price]" caption="Pct_Change_Price" measure="1" displayFolder="" measureGroup="FactSales" count="0"/>
    <cacheHierarchy uniqueName="[Measures].[PED]" caption="PED" measure="1" displayFolder="" measureGroup="FactSales" count="0"/>
    <cacheHierarchy uniqueName="[Measures].[% profit]" caption="% profit" measure="1" displayFolder="" measureGroup="FactSales" count="0"/>
    <cacheHierarchy uniqueName="[Measures].[đơn hàng đã giao]" caption="đơn hàng đã giao" measure="1" displayFolder="" measureGroup="FactSales" count="0"/>
    <cacheHierarchy uniqueName="[Measures].[Số lượng giao hàng trễ]" caption="Số lượng giao hàng trễ" measure="1" displayFolder="" measureGroup="FactSales" count="0"/>
    <cacheHierarchy uniqueName="[Measures].[tỷ lệ giao hàng trễ]" caption="tỷ lệ giao hàng trễ" measure="1" displayFolder="" measureGroup="FactSales" count="0"/>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XL_Count DimShipping]" caption="__XL_Count DimShipping" measure="1" displayFolder="" measureGroup="DimShipping" count="0" hidden="1"/>
    <cacheHierarchy uniqueName="[Measures].[__XL_Count DimLocation]" caption="__XL_Count DimLocation" measure="1" displayFolder="" measureGroup="DimLocation" count="0" hidden="1"/>
    <cacheHierarchy uniqueName="[Measures].[__XL_Count DimCategory]" caption="__XL_Count DimCategory" measure="1" displayFolder="" measureGroup="DimCategory" count="0" hidden="1"/>
    <cacheHierarchy uniqueName="[Measures].[__XL_Count DimDate]" caption="__XL_Count DimDate" measure="1" displayFolder="" measureGroup="Dim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20607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6210D-CD7B-4975-8AE3-DC99375E7C14}" name="PivotTable3" cacheId="739" applyNumberFormats="0" applyBorderFormats="0" applyFontFormats="0" applyPatternFormats="0" applyAlignmentFormats="0" applyWidthHeightFormats="1" dataCaption="Values" tag="5e24079a-d36c-4f96-8664-da2ce7b824b1" updatedVersion="8" minRefreshableVersion="3" useAutoFormatting="1" subtotalHiddenItems="1" rowGrandTotals="0" colGrandTotals="0" itemPrintTitles="1" createdVersion="5" indent="0" compact="0" compactData="0" multipleFieldFilters="0" chartFormat="2">
  <location ref="A32:A33" firstHeaderRow="1" firstDataRow="1" firstDataCol="0"/>
  <pivotFields count="3">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Items count="1">
    <i/>
  </colItems>
  <dataFields count="1">
    <dataField name="Sum of Order Profit Per Order" fld="0" baseField="0" baseItem="0" numFmtId="3"/>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A39BC-E8A8-46DC-9FBD-6BE2F07EE5F3}" name="PivotTable1" cacheId="733" applyNumberFormats="0" applyBorderFormats="0" applyFontFormats="0" applyPatternFormats="0" applyAlignmentFormats="0" applyWidthHeightFormats="1" dataCaption="Values" tag="36d44c81-100f-4d31-9023-6298f8c04e92" updatedVersion="8" minRefreshableVersion="3" useAutoFormatting="1" subtotalHiddenItems="1" rowGrandTotals="0" colGrandTotals="0" itemPrintTitles="1" createdVersion="5" indent="0" compact="0" compactData="0" multipleFieldFilters="0" chartFormat="36">
  <location ref="J26:K30" firstHeaderRow="1" firstDataRow="1" firstDataCol="1"/>
  <pivotFields count="5">
    <pivotField compact="0" allDrilled="1" outline="0" subtotalTop="0" showAll="0" measureFilter="1" defaultSubtotal="0" defaultAttributeDrillState="1">
      <items count="5">
        <item x="0"/>
        <item x="1"/>
        <item x="2"/>
        <item x="3"/>
        <item x="4"/>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name="Sum of Sales" fld="2" baseField="0" baseItem="0"/>
  </dataFields>
  <chartFormats count="5">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1" count="1" selected="0">
            <x v="0"/>
          </reference>
        </references>
      </pivotArea>
    </chartFormat>
    <chartFormat chart="35" format="12">
      <pivotArea type="data" outline="0" fieldPosition="0">
        <references count="2">
          <reference field="4294967294" count="1" selected="0">
            <x v="0"/>
          </reference>
          <reference field="1" count="1" selected="0">
            <x v="1"/>
          </reference>
        </references>
      </pivotArea>
    </chartFormat>
    <chartFormat chart="35" format="13">
      <pivotArea type="data" outline="0" fieldPosition="0">
        <references count="2">
          <reference field="4294967294" count="1" selected="0">
            <x v="0"/>
          </reference>
          <reference field="1" count="1" selected="0">
            <x v="2"/>
          </reference>
        </references>
      </pivotArea>
    </chartFormat>
    <chartFormat chart="35" format="14">
      <pivotArea type="data" outline="0" fieldPosition="0">
        <references count="2">
          <reference field="4294967294" count="1" selected="0">
            <x v="0"/>
          </reference>
          <reference field="1" count="1" selected="0">
            <x v="3"/>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activeTabTopLevelEntity name="[DimLocation]"/>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E0033-FA00-4726-9A5A-DA590B46ABBA}" name="PivotTable2" cacheId="736" applyNumberFormats="0" applyBorderFormats="0" applyFontFormats="0" applyPatternFormats="0" applyAlignmentFormats="0" applyWidthHeightFormats="1" dataCaption="Values" tag="302ff632-53ad-4fcb-bc8f-605903217bda" updatedVersion="8" minRefreshableVersion="3" useAutoFormatting="1" subtotalHiddenItems="1" rowGrandTotals="0" colGrandTotals="0" itemPrintTitles="1" createdVersion="5" indent="0" compact="0" compactData="0" multipleFieldFilters="0" chartFormat="2">
  <location ref="A27:A28" firstHeaderRow="1" firstDataRow="1" firstDataCol="0"/>
  <pivotFields count="3">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Items count="1">
    <i/>
  </colItems>
  <dataFields count="1">
    <dataField name="Sum of Sales" fld="0" baseField="0" baseItem="0" numFmtId="3"/>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1224C-CBC8-4B29-9859-7EF81C59D6C6}" name="PivotTable7" cacheId="757" applyNumberFormats="0" applyBorderFormats="0" applyFontFormats="0" applyPatternFormats="0" applyAlignmentFormats="0" applyWidthHeightFormats="1" dataCaption="Values" tag="547828cf-2427-4bf3-9324-429af535a6ed" updatedVersion="8" minRefreshableVersion="3" useAutoFormatting="1" subtotalHiddenItems="1" rowGrandTotals="0" colGrandTotals="0" itemPrintTitles="1" createdVersion="5" indent="0" compact="0" compactData="0" multipleFieldFilters="0" chartFormat="29">
  <location ref="E36:F41" firstHeaderRow="1" firstDataRow="1" firstDataCol="1"/>
  <pivotFields count="4">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v="1"/>
    </i>
    <i>
      <x/>
    </i>
    <i>
      <x v="4"/>
    </i>
    <i>
      <x v="3"/>
    </i>
    <i>
      <x v="2"/>
    </i>
  </rowItems>
  <colItems count="1">
    <i/>
  </colItems>
  <dataFields count="1">
    <dataField name="Count of Order Id" fld="1" subtotal="count" baseField="0" baseItem="0"/>
  </dataFields>
  <chartFormats count="4">
    <chartFormat chart="23"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activeTabTopLevelEntity name="[DimLocation]"/>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1F11F2-EF78-476E-A91C-D8A7FDBB4FF2}" name="PivotTable6" cacheId="748" applyNumberFormats="0" applyBorderFormats="0" applyFontFormats="0" applyPatternFormats="0" applyAlignmentFormats="0" applyWidthHeightFormats="1" dataCaption="Values" tag="849a3dfb-dff2-447e-b3f8-d74e4d3736af" updatedVersion="8" minRefreshableVersion="3" useAutoFormatting="1" subtotalHiddenItems="1" rowGrandTotals="0" colGrandTotals="0" itemPrintTitles="1" createdVersion="5" indent="0" compact="0" compactData="0" multipleFieldFilters="0" chartFormat="21">
  <location ref="G27:H32" firstHeaderRow="1" firstDataRow="1" firstDataCol="1"/>
  <pivotFields count="4">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4"/>
    </i>
    <i>
      <x v="3"/>
    </i>
    <i>
      <x v="2"/>
    </i>
    <i>
      <x v="1"/>
    </i>
  </rowItems>
  <colItems count="1">
    <i/>
  </colItems>
  <dataFields count="1">
    <dataField name="Sum of Sales" fld="1" baseField="0" baseItem="0" numFmtId="3"/>
  </dataFields>
  <chartFormats count="1">
    <chartFormat chart="18"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289D9-46FE-48F8-9DB4-471D06D90034}" name="PivotTable5" cacheId="745" applyNumberFormats="0" applyBorderFormats="0" applyFontFormats="0" applyPatternFormats="0" applyAlignmentFormats="0" applyWidthHeightFormats="1" dataCaption="Values" tag="6b490f19-3312-4941-b9c8-f48953297a9d" updatedVersion="8" minRefreshableVersion="3" useAutoFormatting="1" subtotalHiddenItems="1" rowGrandTotals="0" colGrandTotals="0" itemPrintTitles="1" createdVersion="5" indent="0" compact="0" compactData="0" multipleFieldFilters="0" chartFormat="2">
  <location ref="E28:E29" firstHeaderRow="1" firstDataRow="1" firstDataCol="0"/>
  <pivotFields count="3">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Items count="1">
    <i/>
  </colItems>
  <dataFields count="1">
    <dataField name="Count of Order Id"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59B87A-CD7E-499E-8B5B-CCBFFE5E4365}" name="PivotTable4" cacheId="742" applyNumberFormats="0" applyBorderFormats="0" applyFontFormats="0" applyPatternFormats="0" applyAlignmentFormats="0" applyWidthHeightFormats="1" dataCaption="Values" tag="f56f9e3d-4669-45f4-bfe0-4a3ade489c31" updatedVersion="8" minRefreshableVersion="3" useAutoFormatting="1" subtotalHiddenItems="1" rowGrandTotals="0" colGrandTotals="0" itemPrintTitles="1" createdVersion="5" indent="0" compact="0" compactData="0" multipleFieldFilters="0" chartFormat="2">
  <location ref="C29:C30" firstHeaderRow="1" firstDataRow="1" firstDataCol="0"/>
  <pivotFields count="3">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Items count="1">
    <i/>
  </colItems>
  <dataFields count="1">
    <dataField name="Sum of Order Item Quantity" fld="0"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D4DB2C-5C71-484A-8D57-E701840556BC}" name="PivotTable11" cacheId="754" applyNumberFormats="0" applyBorderFormats="0" applyFontFormats="0" applyPatternFormats="0" applyAlignmentFormats="0" applyWidthHeightFormats="1" dataCaption="Values" tag="4f9f1050-925f-4f51-a3ea-b273d377a64c" updatedVersion="8" minRefreshableVersion="3" useAutoFormatting="1" subtotalHiddenItems="1" rowGrandTotals="0" colGrandTotals="0" itemPrintTitles="1" createdVersion="5" indent="0" compact="0" compactData="0" multipleFieldFilters="0" chartFormat="40">
  <location ref="M27:O30" firstHeaderRow="0" firstDataRow="1" firstDataCol="1"/>
  <pivotFields count="6">
    <pivotField compact="0" allDrilled="1" outline="0" subtotalTop="0" showAll="0" measureFilter="1" defaultSubtotal="0" defaultAttributeDrillState="1">
      <items count="5">
        <item x="0"/>
        <item x="1"/>
        <item x="2"/>
        <item x="3"/>
        <item x="4"/>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3">
    <i>
      <x/>
    </i>
    <i>
      <x v="1"/>
    </i>
    <i>
      <x v="2"/>
    </i>
  </rowItems>
  <colFields count="1">
    <field x="-2"/>
  </colFields>
  <colItems count="2">
    <i>
      <x/>
    </i>
    <i i="1">
      <x v="1"/>
    </i>
  </colItems>
  <dataFields count="2">
    <dataField name="Số đơn hàng" fld="3" subtotal="count" baseField="1" baseItem="0"/>
    <dataField name="Số sản phẩm" fld="2" baseField="1" baseItem="0"/>
  </dataFields>
  <chartFormats count="8">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7"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caption="Số sản phẩm"/>
    <pivotHierarchy dragToData="1"/>
    <pivotHierarchy dragToData="1"/>
    <pivotHierarchy dragToData="1"/>
    <pivotHierarchy dragToData="1"/>
    <pivotHierarchy dragToData="1"/>
    <pivotHierarchy dragToData="1"/>
    <pivotHierarchy dragToData="1" caption="Số đơn hà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activeTabTopLevelEntity name="[DimLocation]"/>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797DA4-AC8A-421B-AFCB-6BE0B92F34B7}" name="PivotTable8" cacheId="751" applyNumberFormats="0" applyBorderFormats="0" applyFontFormats="0" applyPatternFormats="0" applyAlignmentFormats="0" applyWidthHeightFormats="1" dataCaption="Values" tag="8fbfab8c-7d44-41be-a1bd-5f1d4ede1bc0" updatedVersion="8" minRefreshableVersion="3" useAutoFormatting="1" subtotalHiddenItems="1" rowGrandTotals="0" colGrandTotals="0" itemPrintTitles="1" createdVersion="5" indent="0" compact="0" compactData="0" multipleFieldFilters="0" chartFormat="51">
  <location ref="I34:L46" firstHeaderRow="0" firstDataRow="1" firstDataCol="1"/>
  <pivotFields count="6">
    <pivotField compact="0" allDrilled="1" outline="0" subtotalTop="0" showAll="0" measureFilter="1" defaultSubtotal="0" defaultAttributeDrillState="1">
      <items count="5">
        <item x="0"/>
        <item x="1"/>
        <item x="2"/>
        <item x="3"/>
        <item x="4"/>
      </items>
    </pivotField>
    <pivotField name="Tháng"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3">
    <i>
      <x/>
    </i>
    <i i="1">
      <x v="1"/>
    </i>
    <i i="2">
      <x v="2"/>
    </i>
  </colItems>
  <dataFields count="3">
    <dataField name="Doanh thu" fld="3" baseField="1" baseItem="0"/>
    <dataField name="Lợi nhuận" fld="2" baseField="1" baseItem="0" numFmtId="3"/>
    <dataField name="% Lợi nhuận" fld="4" subtotal="count" baseField="1" baseItem="0" numFmtId="9"/>
  </dataFields>
  <formats count="2">
    <format dxfId="11">
      <pivotArea outline="0" fieldPosition="0">
        <references count="1">
          <reference field="4294967294" count="1" selected="0">
            <x v="2"/>
          </reference>
        </references>
      </pivotArea>
    </format>
    <format dxfId="10">
      <pivotArea dataOnly="0" labelOnly="1" outline="0" fieldPosition="0">
        <references count="1">
          <reference field="4294967294" count="1">
            <x v="2"/>
          </reference>
        </references>
      </pivotArea>
    </format>
  </formats>
  <chartFormats count="15">
    <chartFormat chart="50" format="30" series="1">
      <pivotArea type="data" outline="0" fieldPosition="0">
        <references count="1">
          <reference field="4294967294" count="1" selected="0">
            <x v="0"/>
          </reference>
        </references>
      </pivotArea>
    </chartFormat>
    <chartFormat chart="50" format="31" series="1">
      <pivotArea type="data" outline="0" fieldPosition="0">
        <references count="1">
          <reference field="4294967294" count="1" selected="0">
            <x v="1"/>
          </reference>
        </references>
      </pivotArea>
    </chartFormat>
    <chartFormat chart="50" format="32" series="1">
      <pivotArea type="data" outline="0" fieldPosition="0">
        <references count="1">
          <reference field="4294967294" count="1" selected="0">
            <x v="2"/>
          </reference>
        </references>
      </pivotArea>
    </chartFormat>
    <chartFormat chart="50" format="33">
      <pivotArea type="data" outline="0" fieldPosition="0">
        <references count="2">
          <reference field="4294967294" count="1" selected="0">
            <x v="0"/>
          </reference>
          <reference field="1" count="1" selected="0">
            <x v="0"/>
          </reference>
        </references>
      </pivotArea>
    </chartFormat>
    <chartFormat chart="50" format="34">
      <pivotArea type="data" outline="0" fieldPosition="0">
        <references count="2">
          <reference field="4294967294" count="1" selected="0">
            <x v="0"/>
          </reference>
          <reference field="1" count="1" selected="0">
            <x v="1"/>
          </reference>
        </references>
      </pivotArea>
    </chartFormat>
    <chartFormat chart="50" format="35">
      <pivotArea type="data" outline="0" fieldPosition="0">
        <references count="2">
          <reference field="4294967294" count="1" selected="0">
            <x v="0"/>
          </reference>
          <reference field="1" count="1" selected="0">
            <x v="2"/>
          </reference>
        </references>
      </pivotArea>
    </chartFormat>
    <chartFormat chart="50" format="36">
      <pivotArea type="data" outline="0" fieldPosition="0">
        <references count="2">
          <reference field="4294967294" count="1" selected="0">
            <x v="0"/>
          </reference>
          <reference field="1" count="1" selected="0">
            <x v="3"/>
          </reference>
        </references>
      </pivotArea>
    </chartFormat>
    <chartFormat chart="50" format="37">
      <pivotArea type="data" outline="0" fieldPosition="0">
        <references count="2">
          <reference field="4294967294" count="1" selected="0">
            <x v="0"/>
          </reference>
          <reference field="1" count="1" selected="0">
            <x v="4"/>
          </reference>
        </references>
      </pivotArea>
    </chartFormat>
    <chartFormat chart="50" format="38">
      <pivotArea type="data" outline="0" fieldPosition="0">
        <references count="2">
          <reference field="4294967294" count="1" selected="0">
            <x v="0"/>
          </reference>
          <reference field="1" count="1" selected="0">
            <x v="5"/>
          </reference>
        </references>
      </pivotArea>
    </chartFormat>
    <chartFormat chart="50" format="39">
      <pivotArea type="data" outline="0" fieldPosition="0">
        <references count="2">
          <reference field="4294967294" count="1" selected="0">
            <x v="0"/>
          </reference>
          <reference field="1" count="1" selected="0">
            <x v="6"/>
          </reference>
        </references>
      </pivotArea>
    </chartFormat>
    <chartFormat chart="50" format="40">
      <pivotArea type="data" outline="0" fieldPosition="0">
        <references count="2">
          <reference field="4294967294" count="1" selected="0">
            <x v="0"/>
          </reference>
          <reference field="1" count="1" selected="0">
            <x v="7"/>
          </reference>
        </references>
      </pivotArea>
    </chartFormat>
    <chartFormat chart="50" format="41">
      <pivotArea type="data" outline="0" fieldPosition="0">
        <references count="2">
          <reference field="4294967294" count="1" selected="0">
            <x v="0"/>
          </reference>
          <reference field="1" count="1" selected="0">
            <x v="8"/>
          </reference>
        </references>
      </pivotArea>
    </chartFormat>
    <chartFormat chart="50" format="42">
      <pivotArea type="data" outline="0" fieldPosition="0">
        <references count="2">
          <reference field="4294967294" count="1" selected="0">
            <x v="0"/>
          </reference>
          <reference field="1" count="1" selected="0">
            <x v="9"/>
          </reference>
        </references>
      </pivotArea>
    </chartFormat>
    <chartFormat chart="50" format="43">
      <pivotArea type="data" outline="0" fieldPosition="0">
        <references count="2">
          <reference field="4294967294" count="1" selected="0">
            <x v="0"/>
          </reference>
          <reference field="1" count="1" selected="0">
            <x v="10"/>
          </reference>
        </references>
      </pivotArea>
    </chartFormat>
    <chartFormat chart="50" format="44">
      <pivotArea type="data" outline="0" fieldPosition="0">
        <references count="2">
          <reference field="4294967294" count="1" selected="0">
            <x v="0"/>
          </reference>
          <reference field="1" count="1" selected="0">
            <x v="1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caption="Tháng"/>
    <pivotHierarchy dragToData="1"/>
    <pivotHierarchy dragToData="1" caption="Doanh thu"/>
    <pivotHierarchy dragToData="1"/>
    <pivotHierarchy dragToData="1"/>
    <pivotHierarchy dragToData="1"/>
    <pivotHierarchy dragToData="1"/>
    <pivotHierarchy dragToData="1"/>
    <pivotHierarchy dragToData="1" caption="Lợi nhuận"/>
    <pivotHierarchy dragToData="1"/>
    <pivotHierarchy dragToData="1" caption="Count of Order 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Lợi nhuậ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5">
      <autoFilter ref="A1">
        <filterColumn colId="0">
          <top10 val="5" filterVal="5"/>
        </filterColumn>
      </autoFilter>
    </filter>
  </filters>
  <rowHierarchiesUsage count="1">
    <rowHierarchyUsage hierarchyUsage="6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Category]"/>
        <x15:activeTabTopLevelEntity name="[DimLocation]"/>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C9552-728C-432F-85FA-37000D0C5BCD}" name="PivotTable1" cacheId="760" applyNumberFormats="0" applyBorderFormats="0" applyFontFormats="0" applyPatternFormats="0" applyAlignmentFormats="0" applyWidthHeightFormats="1" dataCaption="Values" tag="3458444f-25fb-498f-bfd2-2783030c066d" updatedVersion="8" minRefreshableVersion="3" useAutoFormatting="1" subtotalHiddenItems="1" itemPrintTitles="1" createdVersion="5" indent="0" multipleFieldFilters="0">
  <location ref="B3:C54" firstHeaderRow="1" firstDataRow="1" firstDataCol="1"/>
  <pivotFields count="2">
    <pivotField axis="axisRow" allDrilled="1" showAll="0" sortType="descending" defaultAttributeDrillState="1">
      <items count="51">
        <item x="0"/>
        <item x="1"/>
        <item x="2"/>
        <item x="3"/>
        <item x="4"/>
        <item x="5"/>
        <item x="6"/>
        <item x="7"/>
        <item x="8"/>
        <item x="9"/>
        <item x="10"/>
        <item x="11"/>
        <item x="12"/>
        <item x="13"/>
        <item x="14"/>
        <item x="15"/>
        <item x="16"/>
        <item x="17"/>
        <item x="18" e="0"/>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1">
    <i>
      <x v="18"/>
    </i>
    <i>
      <x v="12"/>
    </i>
    <i>
      <x v="8"/>
    </i>
    <i>
      <x v="9"/>
    </i>
    <i>
      <x v="47"/>
    </i>
    <i>
      <x v="46"/>
    </i>
    <i>
      <x v="34"/>
    </i>
    <i>
      <x v="30"/>
    </i>
    <i>
      <x v="38"/>
    </i>
    <i>
      <x v="13"/>
    </i>
    <i>
      <x v="17"/>
    </i>
    <i>
      <x v="7"/>
    </i>
    <i>
      <x v="20"/>
    </i>
    <i>
      <x v="11"/>
    </i>
    <i>
      <x v="15"/>
    </i>
    <i>
      <x v="21"/>
    </i>
    <i>
      <x v="48"/>
    </i>
    <i>
      <x/>
    </i>
    <i>
      <x v="40"/>
    </i>
    <i>
      <x v="25"/>
    </i>
    <i>
      <x v="36"/>
    </i>
    <i>
      <x v="14"/>
    </i>
    <i>
      <x v="26"/>
    </i>
    <i>
      <x v="27"/>
    </i>
    <i>
      <x v="31"/>
    </i>
    <i>
      <x v="3"/>
    </i>
    <i>
      <x v="6"/>
    </i>
    <i>
      <x v="16"/>
    </i>
    <i>
      <x v="24"/>
    </i>
    <i>
      <x v="44"/>
    </i>
    <i>
      <x v="29"/>
    </i>
    <i>
      <x v="41"/>
    </i>
    <i>
      <x v="28"/>
    </i>
    <i>
      <x v="35"/>
    </i>
    <i>
      <x v="42"/>
    </i>
    <i>
      <x v="49"/>
    </i>
    <i>
      <x v="33"/>
    </i>
    <i>
      <x v="37"/>
    </i>
    <i>
      <x v="32"/>
    </i>
    <i>
      <x v="19"/>
    </i>
    <i>
      <x v="22"/>
    </i>
    <i>
      <x v="45"/>
    </i>
    <i>
      <x v="4"/>
    </i>
    <i>
      <x v="39"/>
    </i>
    <i>
      <x v="1"/>
    </i>
    <i>
      <x v="5"/>
    </i>
    <i>
      <x v="2"/>
    </i>
    <i>
      <x v="23"/>
    </i>
    <i>
      <x v="43"/>
    </i>
    <i>
      <x v="10"/>
    </i>
    <i t="grand">
      <x/>
    </i>
  </rowItems>
  <colItems count="1">
    <i/>
  </colItems>
  <dataFields count="1">
    <dataField name="Sum of Sales" fld="1"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mulative 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Location]"/>
        <x15:activeTabTopLevelEntity name="[DimCategory]"/>
        <x15:activeTabTopLevelEntity name="[DimProduc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C389CE-53EA-4B92-BCF6-963B7C5EAD7D}" name="PivotTable1" cacheId="763" applyNumberFormats="0" applyBorderFormats="0" applyFontFormats="0" applyPatternFormats="0" applyAlignmentFormats="0" applyWidthHeightFormats="1" dataCaption="Values" tag="76ce5adb-9627-45ba-afe4-90d51a986f37" updatedVersion="8" minRefreshableVersion="3" useAutoFormatting="1" subtotalHiddenItems="1" rowGrandTotals="0" itemPrintTitles="1" createdVersion="5" indent="0" multipleFieldFilters="0">
  <location ref="B4:I172" firstHeaderRow="0" firstDataRow="1" firstDataCol="1" rowPageCount="1" colPageCount="1"/>
  <pivotFields count="11">
    <pivotField axis="axisPage" allDrilled="1" showAll="0" dataSourceSort="1" defaultAttributeDrillState="1">
      <items count="1">
        <item t="default"/>
      </items>
    </pivotField>
    <pivotField allDrilled="1" showAll="0" sortType="ascending" defaultAttributeDrillState="1">
      <items count="13">
        <item x="4"/>
        <item x="3"/>
        <item x="7"/>
        <item x="0"/>
        <item x="8"/>
        <item x="6"/>
        <item x="5"/>
        <item x="1"/>
        <item x="11"/>
        <item x="10"/>
        <item x="9"/>
        <item x="2"/>
        <item t="default"/>
      </items>
    </pivotField>
    <pivotField axis="axisRow" allDrilled="1" showAll="0" sortType="descending" defaultAttributeDrillState="1">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autoSortScope>
        <pivotArea dataOnly="0" outline="0" fieldPosition="0">
          <references count="1">
            <reference field="4294967294" count="1" selected="0">
              <x v="6"/>
            </reference>
          </references>
        </pivotArea>
      </autoSortScope>
    </pivotField>
    <pivotField dataField="1" showAll="0"/>
    <pivotField dataField="1" showAll="0"/>
    <pivotField dataField="1" showAll="0"/>
    <pivotField dataField="1" showAll="0"/>
    <pivotField dataField="1" showAll="0"/>
    <pivotField dataField="1" showAll="0"/>
    <pivotField dataField="1" showAll="0"/>
    <pivotField axis="axisRow" allDrilled="1" showAll="0" sortType="ascending"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count="2">
    <field x="10"/>
    <field x="2"/>
  </rowFields>
  <rowItems count="168">
    <i>
      <x/>
    </i>
    <i r="1">
      <x v="3"/>
    </i>
    <i r="1">
      <x v="5"/>
    </i>
    <i r="1">
      <x v="4"/>
    </i>
    <i r="1">
      <x v="1"/>
    </i>
    <i r="1">
      <x/>
    </i>
    <i r="1">
      <x v="2"/>
    </i>
    <i>
      <x v="1"/>
    </i>
    <i r="1">
      <x v="6"/>
    </i>
    <i>
      <x v="2"/>
    </i>
    <i r="1">
      <x v="7"/>
    </i>
    <i>
      <x v="3"/>
    </i>
    <i r="1">
      <x v="8"/>
    </i>
    <i r="1">
      <x v="10"/>
    </i>
    <i r="1">
      <x v="9"/>
    </i>
    <i>
      <x v="4"/>
    </i>
    <i r="1">
      <x v="11"/>
    </i>
    <i r="1">
      <x v="13"/>
    </i>
    <i r="1">
      <x v="12"/>
    </i>
    <i>
      <x v="5"/>
    </i>
    <i r="1">
      <x v="14"/>
    </i>
    <i>
      <x v="6"/>
    </i>
    <i r="1">
      <x v="16"/>
    </i>
    <i r="1">
      <x v="15"/>
    </i>
    <i r="1">
      <x v="17"/>
    </i>
    <i>
      <x v="7"/>
    </i>
    <i r="1">
      <x v="18"/>
    </i>
    <i>
      <x v="8"/>
    </i>
    <i r="1">
      <x v="19"/>
    </i>
    <i>
      <x v="9"/>
    </i>
    <i r="1">
      <x v="20"/>
    </i>
    <i r="1">
      <x v="21"/>
    </i>
    <i>
      <x v="10"/>
    </i>
    <i r="1">
      <x v="22"/>
    </i>
    <i>
      <x v="11"/>
    </i>
    <i r="1">
      <x v="23"/>
    </i>
    <i>
      <x v="12"/>
    </i>
    <i r="1">
      <x v="24"/>
    </i>
    <i r="1">
      <x v="25"/>
    </i>
    <i>
      <x v="13"/>
    </i>
    <i r="1">
      <x v="26"/>
    </i>
    <i>
      <x v="14"/>
    </i>
    <i r="1">
      <x v="27"/>
    </i>
    <i>
      <x v="15"/>
    </i>
    <i r="1">
      <x v="28"/>
    </i>
    <i>
      <x v="16"/>
    </i>
    <i r="1">
      <x v="29"/>
    </i>
    <i>
      <x v="17"/>
    </i>
    <i r="1">
      <x v="37"/>
    </i>
    <i r="1">
      <x v="30"/>
    </i>
    <i r="1">
      <x v="39"/>
    </i>
    <i r="1">
      <x v="31"/>
    </i>
    <i r="1">
      <x v="36"/>
    </i>
    <i r="1">
      <x v="32"/>
    </i>
    <i r="1">
      <x v="38"/>
    </i>
    <i r="1">
      <x v="33"/>
    </i>
    <i r="1">
      <x v="40"/>
    </i>
    <i r="1">
      <x v="34"/>
    </i>
    <i r="1">
      <x v="35"/>
    </i>
    <i>
      <x v="18"/>
    </i>
    <i r="1">
      <x v="41"/>
    </i>
    <i>
      <x v="19"/>
    </i>
    <i r="1">
      <x v="43"/>
    </i>
    <i r="1">
      <x v="42"/>
    </i>
    <i>
      <x v="20"/>
    </i>
    <i r="1">
      <x v="44"/>
    </i>
    <i>
      <x v="21"/>
    </i>
    <i r="1">
      <x v="48"/>
    </i>
    <i r="1">
      <x v="47"/>
    </i>
    <i r="1">
      <x v="45"/>
    </i>
    <i r="1">
      <x v="46"/>
    </i>
    <i>
      <x v="22"/>
    </i>
    <i r="1">
      <x v="49"/>
    </i>
    <i r="1">
      <x v="50"/>
    </i>
    <i r="1">
      <x v="51"/>
    </i>
    <i>
      <x v="23"/>
    </i>
    <i r="1">
      <x v="52"/>
    </i>
    <i>
      <x v="24"/>
    </i>
    <i r="1">
      <x v="56"/>
    </i>
    <i r="1">
      <x v="53"/>
    </i>
    <i r="1">
      <x v="57"/>
    </i>
    <i r="1">
      <x v="54"/>
    </i>
    <i r="1">
      <x v="55"/>
    </i>
    <i>
      <x v="25"/>
    </i>
    <i r="1">
      <x v="62"/>
    </i>
    <i r="1">
      <x v="64"/>
    </i>
    <i r="1">
      <x v="58"/>
    </i>
    <i r="1">
      <x v="60"/>
    </i>
    <i r="1">
      <x v="61"/>
    </i>
    <i r="1">
      <x v="59"/>
    </i>
    <i r="1">
      <x v="63"/>
    </i>
    <i>
      <x v="26"/>
    </i>
    <i r="1">
      <x v="66"/>
    </i>
    <i r="1">
      <x v="65"/>
    </i>
    <i r="1">
      <x v="67"/>
    </i>
    <i r="1">
      <x v="68"/>
    </i>
    <i>
      <x v="27"/>
    </i>
    <i r="1">
      <x v="69"/>
    </i>
    <i>
      <x v="28"/>
    </i>
    <i r="1">
      <x v="70"/>
    </i>
    <i r="1">
      <x v="71"/>
    </i>
    <i r="1">
      <x v="72"/>
    </i>
    <i>
      <x v="29"/>
    </i>
    <i r="1">
      <x v="75"/>
    </i>
    <i r="1">
      <x v="73"/>
    </i>
    <i r="1">
      <x v="74"/>
    </i>
    <i>
      <x v="30"/>
    </i>
    <i r="1">
      <x v="76"/>
    </i>
    <i>
      <x v="31"/>
    </i>
    <i r="1">
      <x v="82"/>
    </i>
    <i r="1">
      <x v="84"/>
    </i>
    <i r="1">
      <x v="81"/>
    </i>
    <i r="1">
      <x v="78"/>
    </i>
    <i r="1">
      <x v="83"/>
    </i>
    <i r="1">
      <x v="79"/>
    </i>
    <i r="1">
      <x v="77"/>
    </i>
    <i r="1">
      <x v="80"/>
    </i>
    <i>
      <x v="32"/>
    </i>
    <i r="1">
      <x v="85"/>
    </i>
    <i r="1">
      <x v="86"/>
    </i>
    <i>
      <x v="33"/>
    </i>
    <i r="1">
      <x v="87"/>
    </i>
    <i>
      <x v="34"/>
    </i>
    <i r="1">
      <x v="88"/>
    </i>
    <i>
      <x v="35"/>
    </i>
    <i r="1">
      <x v="92"/>
    </i>
    <i r="1">
      <x v="91"/>
    </i>
    <i r="1">
      <x v="90"/>
    </i>
    <i r="1">
      <x v="89"/>
    </i>
    <i>
      <x v="36"/>
    </i>
    <i r="1">
      <x v="93"/>
    </i>
    <i>
      <x v="37"/>
    </i>
    <i r="1">
      <x v="94"/>
    </i>
    <i>
      <x v="38"/>
    </i>
    <i r="1">
      <x v="97"/>
    </i>
    <i r="1">
      <x v="96"/>
    </i>
    <i r="1">
      <x v="95"/>
    </i>
    <i>
      <x v="39"/>
    </i>
    <i r="1">
      <x v="99"/>
    </i>
    <i r="1">
      <x v="98"/>
    </i>
    <i>
      <x v="40"/>
    </i>
    <i r="1">
      <x v="100"/>
    </i>
    <i>
      <x v="41"/>
    </i>
    <i r="1">
      <x v="103"/>
    </i>
    <i r="1">
      <x v="101"/>
    </i>
    <i r="1">
      <x v="102"/>
    </i>
    <i>
      <x v="42"/>
    </i>
    <i r="1">
      <x v="104"/>
    </i>
    <i>
      <x v="43"/>
    </i>
    <i r="1">
      <x v="105"/>
    </i>
    <i>
      <x v="44"/>
    </i>
    <i r="1">
      <x v="106"/>
    </i>
    <i r="1">
      <x v="108"/>
    </i>
    <i r="1">
      <x v="109"/>
    </i>
    <i r="1">
      <x v="107"/>
    </i>
    <i>
      <x v="45"/>
    </i>
    <i r="1">
      <x v="110"/>
    </i>
    <i>
      <x v="46"/>
    </i>
    <i r="1">
      <x v="112"/>
    </i>
    <i r="1">
      <x v="111"/>
    </i>
    <i>
      <x v="47"/>
    </i>
    <i r="1">
      <x v="113"/>
    </i>
    <i>
      <x v="48"/>
    </i>
    <i r="1">
      <x v="114"/>
    </i>
    <i>
      <x v="49"/>
    </i>
    <i r="1">
      <x v="115"/>
    </i>
    <i r="1">
      <x v="116"/>
    </i>
    <i r="1">
      <x v="117"/>
    </i>
  </rowItems>
  <colFields count="1">
    <field x="-2"/>
  </colFields>
  <colItems count="7">
    <i>
      <x/>
    </i>
    <i i="1">
      <x v="1"/>
    </i>
    <i i="2">
      <x v="2"/>
    </i>
    <i i="3">
      <x v="3"/>
    </i>
    <i i="4">
      <x v="4"/>
    </i>
    <i i="5">
      <x v="5"/>
    </i>
    <i i="6">
      <x v="6"/>
    </i>
  </colItems>
  <pageFields count="1">
    <pageField fld="0" hier="16" name="[DimDate].[Year].&amp;[2017]" cap="2017"/>
  </pageFields>
  <dataFields count="7">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formats count="1">
    <format dxfId="9">
      <pivotArea outline="0" collapsedLevelsAreSubtotals="1" fieldPosition="0">
        <references count="1">
          <reference field="4294967294" count="1" selected="0">
            <x v="6"/>
          </reference>
        </references>
      </pivotArea>
    </format>
  </formats>
  <conditionalFormats count="3">
    <conditionalFormat priority="3">
      <pivotAreas count="1">
        <pivotArea type="data" outline="0" collapsedLevelsAreSubtotals="1" fieldPosition="0">
          <references count="1">
            <reference field="4294967294" count="1" selected="0">
              <x v="6"/>
            </reference>
          </references>
        </pivotArea>
      </pivotAreas>
    </conditionalFormat>
    <conditionalFormat priority="2">
      <pivotAreas count="1">
        <pivotArea type="data" outline="0" collapsedLevelsAreSubtotals="1" fieldPosition="0">
          <references count="1">
            <reference field="4294967294" count="1" selected="0">
              <x v="6"/>
            </reference>
          </references>
        </pivotArea>
      </pivotAreas>
    </conditionalFormat>
    <conditionalFormat priority="1">
      <pivotAreas count="1">
        <pivotArea type="data" outline="0" collapsedLevelsAreSubtotals="1" fieldPosition="0">
          <references count="1">
            <reference field="4294967294" count="1" selected="0">
              <x v="6"/>
            </reference>
          </references>
        </pivotArea>
      </pivotAreas>
    </conditionalFormat>
  </conditional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 Item Product Price"/>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Category]"/>
        <x15:activeTabTopLevelEntity name="[DimProduct]"/>
        <x15:activeTabTopLevelEntity name="[DimDat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BD61A0-A332-4B3B-A6C7-C57FEEAA4B60}" name="PivotTable1" cacheId="784" applyNumberFormats="0" applyBorderFormats="0" applyFontFormats="0" applyPatternFormats="0" applyAlignmentFormats="0" applyWidthHeightFormats="1" dataCaption="Values" tag="e1fc21c8-6c07-4e4f-b9f2-86087d566767" updatedVersion="8" minRefreshableVersion="3" useAutoFormatting="1" subtotalHiddenItems="1" itemPrintTitles="1" createdVersion="5" indent="0" multipleFieldFilters="0">
  <location ref="A3:D29" firstHeaderRow="0" firstDataRow="1" firstDataCol="1"/>
  <pivotFields count="5">
    <pivotField axis="axisRow" allDrilled="1" showAll="0" dataSourceSort="1" defaultAttributeDrillState="1">
      <items count="6">
        <item x="0"/>
        <item x="1"/>
        <item x="2"/>
        <item x="3"/>
        <item x="4"/>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2">
    <field x="0"/>
    <field x="4"/>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1" numFmtId="164"/>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hipping]"/>
        <x15:activeTabTopLevelEntity name="[DimLocation]"/>
        <x15:activeTabTopLevelEntity name="[FactSale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DateOrders___Year" xr10:uid="{5696E52D-07EC-4724-86F9-C662A2F5CB12}" sourceName="[FactSales].[order date (DateOrders) (Year)]">
  <pivotTables>
    <pivotTable tabId="13" name="PivotTable7"/>
    <pivotTable tabId="13" name="PivotTable1"/>
    <pivotTable tabId="13" name="PivotTable2"/>
    <pivotTable tabId="13" name="PivotTable3"/>
    <pivotTable tabId="13" name="PivotTable4"/>
    <pivotTable tabId="13" name="PivotTable5"/>
    <pivotTable tabId="13" name="PivotTable6"/>
    <pivotTable tabId="13" name="PivotTable8"/>
    <pivotTable tabId="13" name="PivotTable11"/>
  </pivotTables>
  <data>
    <olap pivotCacheId="1802060740">
      <levels count="2">
        <level uniqueName="[FactSales].[order date (DateOrders) (Year)].[(All)]" sourceCaption="(All)" count="0"/>
        <level uniqueName="[FactSales].[order date (DateOrders) (Year)].[order date (DateOrders) (Year)]" sourceCaption="order date (DateOrders) (Year)" count="4">
          <ranges>
            <range startItem="0">
              <i n="[FactSales].[order date (DateOrders) (Year)].&amp;[2015]" c="2015"/>
              <i n="[FactSales].[order date (DateOrders) (Year)].&amp;[2016]" c="2016"/>
              <i n="[FactSales].[order date (DateOrders) (Year)].&amp;[2017]" c="2017"/>
              <i n="[FactSales].[order date (DateOrders) (Year)].&amp;[2018]" c="2018"/>
            </range>
          </ranges>
        </level>
      </levels>
      <selections count="1">
        <selection n="[FactSales].[order date (DateOrders)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DateOrders___Month" xr10:uid="{B718B35D-39DB-428B-884B-6B0346725D60}" sourceName="[FactSales].[order date (DateOrders) (Month)]">
  <pivotTables>
    <pivotTable tabId="13" name="PivotTable7"/>
    <pivotTable tabId="13" name="PivotTable1"/>
    <pivotTable tabId="13" name="PivotTable2"/>
    <pivotTable tabId="13" name="PivotTable3"/>
    <pivotTable tabId="13" name="PivotTable4"/>
    <pivotTable tabId="13" name="PivotTable5"/>
    <pivotTable tabId="13" name="PivotTable6"/>
    <pivotTable tabId="13" name="PivotTable8"/>
    <pivotTable tabId="13" name="PivotTable11"/>
  </pivotTables>
  <data>
    <olap pivotCacheId="1802060740">
      <levels count="2">
        <level uniqueName="[FactSales].[order date (DateOrders) (Month)].[(All)]" sourceCaption="(All)" count="0"/>
        <level uniqueName="[FactSales].[order date (DateOrders) (Month)].[order date (DateOrders) (Month)]" sourceCaption="order date (DateOrders) (Month)" count="12">
          <ranges>
            <range startItem="0">
              <i n="[FactSales].[order date (DateOrders) (Month)].&amp;[Jan]" c="Jan"/>
              <i n="[FactSales].[order date (DateOrders) (Month)].&amp;[Feb]" c="Feb"/>
              <i n="[FactSales].[order date (DateOrders) (Month)].&amp;[Mar]" c="Mar"/>
              <i n="[FactSales].[order date (DateOrders) (Month)].&amp;[Apr]" c="Apr"/>
              <i n="[FactSales].[order date (DateOrders) (Month)].&amp;[May]" c="May"/>
              <i n="[FactSales].[order date (DateOrders) (Month)].&amp;[Jun]" c="Jun"/>
              <i n="[FactSales].[order date (DateOrders) (Month)].&amp;[Jul]" c="Jul"/>
              <i n="[FactSales].[order date (DateOrders) (Month)].&amp;[Aug]" c="Aug"/>
              <i n="[FactSales].[order date (DateOrders) (Month)].&amp;[Sep]" c="Sep"/>
              <i n="[FactSales].[order date (DateOrders) (Month)].&amp;[Oct]" c="Oct"/>
              <i n="[FactSales].[order date (DateOrders) (Month)].&amp;[Nov]" c="Nov"/>
              <i n="[FactSales].[order date (DateOrders) (Month)].&amp;[Dec]" c="Dec"/>
            </range>
          </ranges>
        </level>
      </levels>
      <selections count="1">
        <selection n="[FactSales].[order date (DateOrders)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DateOrders) (Year)" xr10:uid="{1CADDD2F-ECE9-45AA-A9F2-8B7BEBE95F45}" cache="Slicer_order_date__DateOrders___Year" caption="Năm" level="1" rowHeight="251883"/>
  <slicer name="order date (DateOrders) (Month)" xr10:uid="{8AAF30E4-B1DA-4DD2-9ADC-DD14E9109E2B}" cache="Slicer_order_date__DateOrders___Month" caption="Tháng" columnCount="2"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6F2E-0BFE-43D4-B28B-518CAA5BF668}">
  <dimension ref="A26:O46"/>
  <sheetViews>
    <sheetView topLeftCell="A21" workbookViewId="0">
      <selection activeCell="C29" sqref="C29:C30"/>
    </sheetView>
  </sheetViews>
  <sheetFormatPr defaultRowHeight="14.5" x14ac:dyDescent="0.35"/>
  <cols>
    <col min="1" max="1" width="24.90625" bestFit="1" customWidth="1"/>
    <col min="2" max="2" width="11.81640625" bestFit="1" customWidth="1"/>
    <col min="3" max="3" width="23.6328125" bestFit="1" customWidth="1"/>
    <col min="5" max="5" width="14.7265625" bestFit="1" customWidth="1"/>
    <col min="6" max="6" width="15" bestFit="1" customWidth="1"/>
    <col min="7" max="7" width="10.1796875" bestFit="1" customWidth="1"/>
    <col min="8" max="8" width="11.54296875" bestFit="1" customWidth="1"/>
    <col min="9" max="9" width="8.08984375" bestFit="1" customWidth="1"/>
    <col min="10" max="10" width="11.81640625" bestFit="1" customWidth="1"/>
    <col min="11" max="11" width="9.08984375" bestFit="1" customWidth="1"/>
    <col min="12" max="12" width="11" bestFit="1" customWidth="1"/>
    <col min="13" max="13" width="19.08984375" bestFit="1" customWidth="1"/>
    <col min="14" max="14" width="11" bestFit="1" customWidth="1"/>
    <col min="15" max="15" width="11.453125" bestFit="1" customWidth="1"/>
  </cols>
  <sheetData>
    <row r="26" spans="1:15" x14ac:dyDescent="0.35">
      <c r="J26" s="2" t="s">
        <v>208</v>
      </c>
      <c r="K26" t="s">
        <v>0</v>
      </c>
    </row>
    <row r="27" spans="1:15" x14ac:dyDescent="0.35">
      <c r="A27" t="s">
        <v>0</v>
      </c>
      <c r="G27" s="2" t="s">
        <v>183</v>
      </c>
      <c r="H27" t="s">
        <v>0</v>
      </c>
      <c r="J27" t="s">
        <v>209</v>
      </c>
      <c r="K27" s="12">
        <v>4022624.1667065504</v>
      </c>
      <c r="M27" s="2" t="s">
        <v>216</v>
      </c>
      <c r="N27" t="s">
        <v>220</v>
      </c>
      <c r="O27" t="s">
        <v>221</v>
      </c>
    </row>
    <row r="28" spans="1:15" x14ac:dyDescent="0.35">
      <c r="A28" s="9">
        <v>36784735.013379857</v>
      </c>
      <c r="B28" s="9">
        <f>GETPIVOTDATA("[Measures].[Sum of Sales]",$A$27)</f>
        <v>36784735.013379857</v>
      </c>
      <c r="E28" t="s">
        <v>182</v>
      </c>
      <c r="G28" t="s">
        <v>184</v>
      </c>
      <c r="H28" s="9">
        <v>2294452.9252031539</v>
      </c>
      <c r="J28" t="s">
        <v>195</v>
      </c>
      <c r="K28" s="12">
        <v>14076857.658849789</v>
      </c>
      <c r="M28" t="s">
        <v>217</v>
      </c>
      <c r="N28" s="12">
        <v>93504</v>
      </c>
      <c r="O28" s="12">
        <v>199234</v>
      </c>
    </row>
    <row r="29" spans="1:15" x14ac:dyDescent="0.35">
      <c r="C29" t="s">
        <v>181</v>
      </c>
      <c r="E29" s="12">
        <v>180519</v>
      </c>
      <c r="F29">
        <f>GETPIVOTDATA("[Measures].[Count of Order Id]",$E$28)</f>
        <v>180519</v>
      </c>
      <c r="G29" t="s">
        <v>188</v>
      </c>
      <c r="H29" s="9">
        <v>5066528.7109622387</v>
      </c>
      <c r="J29" t="s">
        <v>210</v>
      </c>
      <c r="K29" s="12">
        <v>8490351.2122679055</v>
      </c>
      <c r="M29" t="s">
        <v>218</v>
      </c>
      <c r="N29" s="12">
        <v>54789</v>
      </c>
      <c r="O29" s="12">
        <v>116560</v>
      </c>
    </row>
    <row r="30" spans="1:15" x14ac:dyDescent="0.35">
      <c r="C30" s="12">
        <v>384079</v>
      </c>
      <c r="D30">
        <f>GETPIVOTDATA("[Measures].[Sum of Order Item Quantity]",$C$29)</f>
        <v>384079</v>
      </c>
      <c r="G30" t="s">
        <v>187</v>
      </c>
      <c r="H30" s="9">
        <v>8273743.7406170918</v>
      </c>
      <c r="J30" t="s">
        <v>211</v>
      </c>
      <c r="K30" s="12">
        <v>10194901.975555595</v>
      </c>
      <c r="M30" t="s">
        <v>219</v>
      </c>
      <c r="N30" s="12">
        <v>32226</v>
      </c>
      <c r="O30" s="12">
        <v>68285</v>
      </c>
    </row>
    <row r="31" spans="1:15" x14ac:dyDescent="0.35">
      <c r="G31" t="s">
        <v>186</v>
      </c>
      <c r="H31" s="9">
        <v>10277612.84094234</v>
      </c>
    </row>
    <row r="32" spans="1:15" x14ac:dyDescent="0.35">
      <c r="A32" t="s">
        <v>180</v>
      </c>
      <c r="G32" t="s">
        <v>185</v>
      </c>
      <c r="H32" s="9">
        <v>10872396.79565483</v>
      </c>
    </row>
    <row r="33" spans="1:12" x14ac:dyDescent="0.35">
      <c r="A33" s="9">
        <v>3966902.9740503803</v>
      </c>
      <c r="B33" s="10">
        <f>GETPIVOTDATA("[Measures].[Sum of Order Profit Per Order]",$A$32)/GETPIVOTDATA("[Measures].[Sum of Sales]",$A$27)</f>
        <v>0.10784100993543878</v>
      </c>
    </row>
    <row r="34" spans="1:12" x14ac:dyDescent="0.35">
      <c r="A34" s="9">
        <f>GETPIVOTDATA("[Measures].[Sum of Order Profit Per Order]",$A$32)</f>
        <v>3966902.9740503803</v>
      </c>
      <c r="I34" s="2" t="s">
        <v>212</v>
      </c>
      <c r="J34" t="s">
        <v>213</v>
      </c>
      <c r="K34" t="s">
        <v>214</v>
      </c>
      <c r="L34" s="11" t="s">
        <v>215</v>
      </c>
    </row>
    <row r="35" spans="1:12" x14ac:dyDescent="0.35">
      <c r="I35" t="s">
        <v>200</v>
      </c>
      <c r="J35" s="12">
        <v>3459246.4660021458</v>
      </c>
      <c r="K35" s="9">
        <v>367127.43061452894</v>
      </c>
      <c r="L35" s="11">
        <v>0.10612930712590088</v>
      </c>
    </row>
    <row r="36" spans="1:12" x14ac:dyDescent="0.35">
      <c r="E36" s="2" t="s">
        <v>189</v>
      </c>
      <c r="F36" t="s">
        <v>182</v>
      </c>
      <c r="I36" t="s">
        <v>205</v>
      </c>
      <c r="J36" s="12">
        <v>2888087.6459837994</v>
      </c>
      <c r="K36" s="9">
        <v>301061.22093476047</v>
      </c>
      <c r="L36" s="11">
        <v>0.10424241153256512</v>
      </c>
    </row>
    <row r="37" spans="1:12" x14ac:dyDescent="0.35">
      <c r="E37" t="s">
        <v>191</v>
      </c>
      <c r="F37" s="12">
        <v>8497</v>
      </c>
      <c r="I37" t="s">
        <v>201</v>
      </c>
      <c r="J37" s="12">
        <v>3125111.5922175818</v>
      </c>
      <c r="K37" s="9">
        <v>333727.10065239057</v>
      </c>
      <c r="L37" s="11">
        <v>0.10678885883098259</v>
      </c>
    </row>
    <row r="38" spans="1:12" x14ac:dyDescent="0.35">
      <c r="E38" t="s">
        <v>190</v>
      </c>
      <c r="F38" s="12">
        <v>9564</v>
      </c>
      <c r="I38" t="s">
        <v>204</v>
      </c>
      <c r="J38" s="12">
        <v>3053996.4804709922</v>
      </c>
      <c r="K38" s="9">
        <v>339021.36005623685</v>
      </c>
      <c r="L38" s="11">
        <v>0.11100908669153163</v>
      </c>
    </row>
    <row r="39" spans="1:12" x14ac:dyDescent="0.35">
      <c r="E39" t="s">
        <v>194</v>
      </c>
      <c r="F39" s="12">
        <v>13172</v>
      </c>
      <c r="I39" t="s">
        <v>206</v>
      </c>
      <c r="J39" s="12">
        <v>3185363.9627718879</v>
      </c>
      <c r="K39" s="9">
        <v>337878.66026888415</v>
      </c>
      <c r="L39" s="11">
        <v>0.10607223043198612</v>
      </c>
    </row>
    <row r="40" spans="1:12" x14ac:dyDescent="0.35">
      <c r="E40" t="s">
        <v>193</v>
      </c>
      <c r="F40" s="12">
        <v>13222</v>
      </c>
      <c r="I40" t="s">
        <v>196</v>
      </c>
      <c r="J40" s="12">
        <v>3059152.2101478525</v>
      </c>
      <c r="K40" s="9">
        <v>324742.52072594897</v>
      </c>
      <c r="L40" s="11">
        <v>0.10615441743915507</v>
      </c>
    </row>
    <row r="41" spans="1:12" x14ac:dyDescent="0.35">
      <c r="E41" t="s">
        <v>192</v>
      </c>
      <c r="F41" s="12">
        <v>24840</v>
      </c>
      <c r="I41" t="s">
        <v>207</v>
      </c>
      <c r="J41" s="12">
        <v>3188170.171937122</v>
      </c>
      <c r="K41" s="9">
        <v>348592.48009984288</v>
      </c>
      <c r="L41" s="11">
        <v>0.10933935809581934</v>
      </c>
    </row>
    <row r="42" spans="1:12" x14ac:dyDescent="0.35">
      <c r="I42" t="s">
        <v>203</v>
      </c>
      <c r="J42" s="12">
        <v>3187032.1130091795</v>
      </c>
      <c r="K42" s="9">
        <v>360210.47062971437</v>
      </c>
      <c r="L42" s="11">
        <v>0.11302379701772301</v>
      </c>
    </row>
    <row r="43" spans="1:12" x14ac:dyDescent="0.35">
      <c r="I43" t="s">
        <v>197</v>
      </c>
      <c r="J43" s="12">
        <v>3164510.7475357032</v>
      </c>
      <c r="K43" s="9">
        <v>359315.04024805548</v>
      </c>
      <c r="L43" s="11">
        <v>0.11354521090752008</v>
      </c>
    </row>
    <row r="44" spans="1:12" x14ac:dyDescent="0.35">
      <c r="I44" t="s">
        <v>198</v>
      </c>
      <c r="J44" s="12">
        <v>3171278.9898603056</v>
      </c>
      <c r="K44" s="9">
        <v>331987.00997056125</v>
      </c>
      <c r="L44" s="11">
        <v>0.10468552625992242</v>
      </c>
    </row>
    <row r="45" spans="1:12" x14ac:dyDescent="0.35">
      <c r="I45" t="s">
        <v>202</v>
      </c>
      <c r="J45" s="12">
        <v>2703624.7653604061</v>
      </c>
      <c r="K45" s="9">
        <v>281757.81028652267</v>
      </c>
      <c r="L45" s="11">
        <v>0.1042148355409679</v>
      </c>
    </row>
    <row r="46" spans="1:12" x14ac:dyDescent="0.35">
      <c r="I46" t="s">
        <v>199</v>
      </c>
      <c r="J46" s="12">
        <v>2599159.8680828325</v>
      </c>
      <c r="K46" s="9">
        <v>281481.86956294143</v>
      </c>
      <c r="L46" s="11">
        <v>0.1082972513616738</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EE65-5350-4BB7-AFCB-2E6EA6F0AA7C}">
  <dimension ref="E1:E13"/>
  <sheetViews>
    <sheetView showGridLines="0" zoomScale="73" zoomScaleNormal="40" workbookViewId="0">
      <selection activeCell="O23" sqref="O23"/>
    </sheetView>
  </sheetViews>
  <sheetFormatPr defaultRowHeight="14.5" x14ac:dyDescent="0.35"/>
  <cols>
    <col min="1" max="1" width="1.6328125" customWidth="1"/>
    <col min="2" max="3" width="12.08984375" bestFit="1" customWidth="1"/>
    <col min="4" max="4" width="13.81640625" bestFit="1" customWidth="1"/>
    <col min="5" max="5" width="6" bestFit="1" customWidth="1"/>
    <col min="6" max="6" width="17.453125" bestFit="1" customWidth="1"/>
    <col min="7" max="7" width="10.1796875" bestFit="1" customWidth="1"/>
    <col min="8" max="8" width="6.26953125" bestFit="1" customWidth="1"/>
    <col min="9" max="9" width="9.08984375" customWidth="1"/>
    <col min="10" max="10" width="8.54296875" bestFit="1" customWidth="1"/>
    <col min="11" max="11" width="15.90625" bestFit="1" customWidth="1"/>
    <col min="12" max="12" width="16.54296875" bestFit="1" customWidth="1"/>
    <col min="13" max="13" width="6" bestFit="1" customWidth="1"/>
    <col min="14" max="14" width="17.81640625" bestFit="1" customWidth="1"/>
    <col min="15" max="15" width="8.1796875" bestFit="1" customWidth="1"/>
    <col min="16" max="16" width="10.6328125" bestFit="1" customWidth="1"/>
    <col min="17" max="17" width="20.36328125" bestFit="1" customWidth="1"/>
    <col min="18" max="18" width="8.1796875" bestFit="1" customWidth="1"/>
    <col min="19" max="19" width="7.08984375" bestFit="1" customWidth="1"/>
    <col min="20" max="20" width="10.81640625" bestFit="1" customWidth="1"/>
    <col min="21" max="21" width="8.1796875" bestFit="1" customWidth="1"/>
    <col min="22" max="22" width="18.08984375" bestFit="1" customWidth="1"/>
    <col min="23" max="23" width="8.1796875" bestFit="1" customWidth="1"/>
    <col min="24" max="24" width="12.54296875" bestFit="1" customWidth="1"/>
    <col min="25" max="25" width="11.7265625" bestFit="1" customWidth="1"/>
    <col min="26" max="26" width="15.54296875" bestFit="1" customWidth="1"/>
    <col min="27" max="27" width="9.36328125" bestFit="1" customWidth="1"/>
    <col min="28" max="28" width="11.08984375" bestFit="1" customWidth="1"/>
    <col min="29" max="29" width="10.453125" bestFit="1" customWidth="1"/>
    <col min="30" max="30" width="16.6328125" bestFit="1" customWidth="1"/>
    <col min="31" max="31" width="7.453125" bestFit="1" customWidth="1"/>
    <col min="32" max="32" width="17.453125" bestFit="1" customWidth="1"/>
    <col min="33" max="33" width="21.26953125" bestFit="1" customWidth="1"/>
    <col min="34" max="34" width="14.7265625" bestFit="1" customWidth="1"/>
    <col min="35" max="35" width="8.7265625" bestFit="1" customWidth="1"/>
    <col min="36" max="36" width="14" bestFit="1" customWidth="1"/>
    <col min="37" max="37" width="14.7265625" bestFit="1" customWidth="1"/>
    <col min="38" max="38" width="15.90625" bestFit="1" customWidth="1"/>
    <col min="39" max="39" width="7.08984375" bestFit="1" customWidth="1"/>
    <col min="40" max="40" width="11.90625" bestFit="1" customWidth="1"/>
    <col min="41" max="41" width="12.81640625" bestFit="1" customWidth="1"/>
    <col min="42" max="42" width="6.90625" bestFit="1" customWidth="1"/>
    <col min="43" max="43" width="14.08984375" bestFit="1" customWidth="1"/>
    <col min="44" max="44" width="15.54296875" bestFit="1" customWidth="1"/>
    <col min="45" max="45" width="15.90625" bestFit="1" customWidth="1"/>
    <col min="46" max="46" width="6" bestFit="1" customWidth="1"/>
    <col min="47" max="47" width="8.1796875" bestFit="1" customWidth="1"/>
    <col min="48" max="48" width="12.1796875" bestFit="1" customWidth="1"/>
    <col min="49" max="49" width="12.08984375" bestFit="1" customWidth="1"/>
    <col min="50" max="50" width="16.36328125" bestFit="1" customWidth="1"/>
    <col min="51" max="51" width="17" bestFit="1" customWidth="1"/>
    <col min="52" max="52" width="18.7265625" bestFit="1" customWidth="1"/>
  </cols>
  <sheetData>
    <row r="1" spans="5:5" ht="1" customHeight="1" x14ac:dyDescent="0.35"/>
    <row r="13" spans="5:5" x14ac:dyDescent="0.35">
      <c r="E1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A279-CA3C-460E-AADB-0C0457BDD949}">
  <dimension ref="B3:I54"/>
  <sheetViews>
    <sheetView topLeftCell="A4" zoomScale="70" zoomScaleNormal="70" workbookViewId="0">
      <selection activeCell="G25" sqref="G25"/>
    </sheetView>
  </sheetViews>
  <sheetFormatPr defaultRowHeight="14.5" x14ac:dyDescent="0.35"/>
  <cols>
    <col min="2" max="2" width="19.81640625" bestFit="1" customWidth="1"/>
    <col min="3" max="3" width="11.81640625" bestFit="1" customWidth="1"/>
    <col min="4" max="4" width="28.26953125" bestFit="1" customWidth="1"/>
    <col min="5" max="5" width="18.81640625" customWidth="1"/>
    <col min="6" max="15" width="11.81640625" bestFit="1" customWidth="1"/>
  </cols>
  <sheetData>
    <row r="3" spans="2:9" x14ac:dyDescent="0.35">
      <c r="B3" s="2" t="s">
        <v>1</v>
      </c>
      <c r="C3" t="s">
        <v>0</v>
      </c>
      <c r="D3" s="1" t="s">
        <v>53</v>
      </c>
      <c r="E3" s="1" t="s">
        <v>57</v>
      </c>
    </row>
    <row r="4" spans="2:9" x14ac:dyDescent="0.35">
      <c r="B4" s="3" t="s">
        <v>10</v>
      </c>
      <c r="C4" s="12">
        <v>6929653.6905749999</v>
      </c>
      <c r="D4" s="5">
        <v>0.18838395024605853</v>
      </c>
      <c r="E4">
        <v>7498.3693063968112</v>
      </c>
      <c r="I4" s="4" t="s">
        <v>54</v>
      </c>
    </row>
    <row r="5" spans="2:9" x14ac:dyDescent="0.35">
      <c r="B5" s="3" t="s">
        <v>8</v>
      </c>
      <c r="C5" s="12">
        <v>4431942.7831850592</v>
      </c>
      <c r="D5" s="5">
        <v>0.30886715561842321</v>
      </c>
      <c r="E5">
        <v>230.56279920937988</v>
      </c>
    </row>
    <row r="6" spans="2:9" x14ac:dyDescent="0.35">
      <c r="B6" s="3" t="s">
        <v>6</v>
      </c>
      <c r="C6" s="12">
        <v>4118425.5710189999</v>
      </c>
      <c r="D6" s="5">
        <v>0.42082733609874984</v>
      </c>
      <c r="E6">
        <v>3351.3583717425545</v>
      </c>
    </row>
    <row r="7" spans="2:9" x14ac:dyDescent="0.35">
      <c r="B7" s="3" t="s">
        <v>7</v>
      </c>
      <c r="C7" s="12">
        <v>3694843.1966299601</v>
      </c>
      <c r="D7" s="5">
        <v>0.52127234937085909</v>
      </c>
      <c r="E7">
        <v>27.963746875616582</v>
      </c>
    </row>
    <row r="8" spans="2:9" x14ac:dyDescent="0.35">
      <c r="B8" s="3" t="s">
        <v>26</v>
      </c>
      <c r="C8" s="12">
        <v>3147800</v>
      </c>
      <c r="D8" s="5">
        <v>0.60684588955960961</v>
      </c>
      <c r="E8">
        <v>136.05682226450392</v>
      </c>
    </row>
    <row r="9" spans="2:9" x14ac:dyDescent="0.35">
      <c r="B9" s="3" t="s">
        <v>25</v>
      </c>
      <c r="C9" s="12">
        <v>3113844.6848579966</v>
      </c>
      <c r="D9" s="5">
        <v>0.69149634806435034</v>
      </c>
      <c r="E9">
        <v>23.10467623012682</v>
      </c>
    </row>
    <row r="10" spans="2:9" x14ac:dyDescent="0.35">
      <c r="B10" s="3" t="s">
        <v>21</v>
      </c>
      <c r="C10" s="12">
        <v>2891757.6623529997</v>
      </c>
      <c r="D10" s="5">
        <v>0.77010932872878002</v>
      </c>
      <c r="E10">
        <v>1300.1769514979708</v>
      </c>
    </row>
    <row r="11" spans="2:9" x14ac:dyDescent="0.35">
      <c r="B11" s="3" t="s">
        <v>19</v>
      </c>
      <c r="C11" s="12">
        <v>2888993.9135055002</v>
      </c>
      <c r="D11" s="5">
        <v>0.84864717635646236</v>
      </c>
      <c r="E11">
        <v>81.068981325351459</v>
      </c>
    </row>
    <row r="12" spans="2:9" x14ac:dyDescent="0.35">
      <c r="B12" s="3" t="s">
        <v>22</v>
      </c>
      <c r="C12" s="12">
        <v>1309522.04145468</v>
      </c>
      <c r="D12" s="5">
        <v>0.88424678149099334</v>
      </c>
      <c r="E12">
        <v>622.02649704340683</v>
      </c>
    </row>
    <row r="13" spans="2:9" x14ac:dyDescent="0.35">
      <c r="B13" s="3" t="s">
        <v>34</v>
      </c>
      <c r="C13" s="12">
        <v>663000</v>
      </c>
      <c r="D13" s="5">
        <v>0.90227056227285418</v>
      </c>
      <c r="E13">
        <v>0</v>
      </c>
    </row>
    <row r="14" spans="2:9" x14ac:dyDescent="0.35">
      <c r="B14" s="3" t="s">
        <v>9</v>
      </c>
      <c r="C14" s="12">
        <v>371034.64318789018</v>
      </c>
      <c r="D14" s="5">
        <v>0.91235720943921084</v>
      </c>
      <c r="E14">
        <v>1</v>
      </c>
    </row>
    <row r="15" spans="2:9" x14ac:dyDescent="0.35">
      <c r="B15" s="3" t="s">
        <v>31</v>
      </c>
      <c r="C15" s="12">
        <v>267607.68503199925</v>
      </c>
      <c r="D15" s="5">
        <v>0.919632175126327</v>
      </c>
      <c r="E15">
        <v>0</v>
      </c>
    </row>
    <row r="16" spans="2:9" x14ac:dyDescent="0.35">
      <c r="B16" s="3" t="s">
        <v>44</v>
      </c>
      <c r="C16" s="12">
        <v>257768.72827640024</v>
      </c>
      <c r="D16" s="5">
        <v>0.92663966690743238</v>
      </c>
      <c r="E16">
        <v>0</v>
      </c>
    </row>
    <row r="17" spans="2:5" x14ac:dyDescent="0.35">
      <c r="B17" s="3" t="s">
        <v>33</v>
      </c>
      <c r="C17" s="12">
        <v>232829.2039771995</v>
      </c>
      <c r="D17" s="5">
        <v>0.93296917298903148</v>
      </c>
      <c r="E17">
        <v>0</v>
      </c>
    </row>
    <row r="18" spans="2:5" x14ac:dyDescent="0.35">
      <c r="B18" s="3" t="s">
        <v>36</v>
      </c>
      <c r="C18" s="12">
        <v>223356.32532400163</v>
      </c>
      <c r="D18" s="5">
        <v>0.93904115706728453</v>
      </c>
      <c r="E18">
        <v>0</v>
      </c>
    </row>
    <row r="19" spans="2:5" x14ac:dyDescent="0.35">
      <c r="B19" s="3" t="s">
        <v>12</v>
      </c>
      <c r="C19" s="12">
        <v>151706.20063339997</v>
      </c>
      <c r="D19" s="5">
        <v>0.943165318912632</v>
      </c>
      <c r="E19">
        <v>1</v>
      </c>
    </row>
    <row r="20" spans="2:5" x14ac:dyDescent="0.35">
      <c r="B20" s="3" t="s">
        <v>52</v>
      </c>
      <c r="C20" s="12">
        <v>140283.00474499998</v>
      </c>
      <c r="D20" s="5">
        <v>0.94697893901058772</v>
      </c>
      <c r="E20">
        <v>0</v>
      </c>
    </row>
    <row r="21" spans="2:5" x14ac:dyDescent="0.35">
      <c r="B21" s="3" t="s">
        <v>3</v>
      </c>
      <c r="C21" s="12">
        <v>133671.50882501004</v>
      </c>
      <c r="D21" s="5">
        <v>0.95061282433765038</v>
      </c>
      <c r="E21">
        <v>1</v>
      </c>
    </row>
    <row r="22" spans="2:5" x14ac:dyDescent="0.35">
      <c r="B22" s="3" t="s">
        <v>49</v>
      </c>
      <c r="C22" s="12">
        <v>117006.75</v>
      </c>
      <c r="D22" s="5">
        <v>0.95379367503447998</v>
      </c>
      <c r="E22">
        <v>0</v>
      </c>
    </row>
    <row r="23" spans="2:5" x14ac:dyDescent="0.35">
      <c r="B23" s="3" t="s">
        <v>15</v>
      </c>
      <c r="C23" s="12">
        <v>116695.3904229061</v>
      </c>
      <c r="D23" s="5">
        <v>0.95696606136213624</v>
      </c>
      <c r="E23">
        <v>0.652538621045336</v>
      </c>
    </row>
    <row r="24" spans="2:5" x14ac:dyDescent="0.35">
      <c r="B24" s="3" t="s">
        <v>47</v>
      </c>
      <c r="C24" s="12">
        <v>113122.09735260034</v>
      </c>
      <c r="D24" s="5">
        <v>0.96004130703976454</v>
      </c>
      <c r="E24">
        <v>0</v>
      </c>
    </row>
    <row r="25" spans="2:5" x14ac:dyDescent="0.35">
      <c r="B25" s="3" t="s">
        <v>35</v>
      </c>
      <c r="C25" s="12">
        <v>108991.28211189955</v>
      </c>
      <c r="D25" s="5">
        <v>0.9630042557213917</v>
      </c>
      <c r="E25">
        <v>0</v>
      </c>
    </row>
    <row r="26" spans="2:5" x14ac:dyDescent="0.35">
      <c r="B26" s="3" t="s">
        <v>16</v>
      </c>
      <c r="C26" s="12">
        <v>107998</v>
      </c>
      <c r="D26" s="5">
        <v>0.96594020184036522</v>
      </c>
      <c r="E26">
        <v>2.115775687516126</v>
      </c>
    </row>
    <row r="27" spans="2:5" x14ac:dyDescent="0.35">
      <c r="B27" s="3" t="s">
        <v>45</v>
      </c>
      <c r="C27" s="12">
        <v>106080.48307700001</v>
      </c>
      <c r="D27" s="5">
        <v>0.96882401989800282</v>
      </c>
      <c r="E27">
        <v>0</v>
      </c>
    </row>
    <row r="28" spans="2:5" x14ac:dyDescent="0.35">
      <c r="B28" s="3" t="s">
        <v>39</v>
      </c>
      <c r="C28" s="12">
        <v>98797.579233730256</v>
      </c>
      <c r="D28" s="5">
        <v>0.97150985083297614</v>
      </c>
      <c r="E28">
        <v>10.431196193683244</v>
      </c>
    </row>
    <row r="29" spans="2:5" x14ac:dyDescent="0.35">
      <c r="B29" s="3" t="s">
        <v>4</v>
      </c>
      <c r="C29" s="12">
        <v>94057.152542539989</v>
      </c>
      <c r="D29" s="5">
        <v>0.97406681236901349</v>
      </c>
      <c r="E29">
        <v>13.477667796480464</v>
      </c>
    </row>
    <row r="30" spans="2:5" x14ac:dyDescent="0.35">
      <c r="B30" s="3" t="s">
        <v>5</v>
      </c>
      <c r="C30" s="12">
        <v>85205.411086900087</v>
      </c>
      <c r="D30" s="5">
        <v>0.97638313763426032</v>
      </c>
      <c r="E30">
        <v>2.4558173104362617</v>
      </c>
    </row>
    <row r="31" spans="2:5" x14ac:dyDescent="0.35">
      <c r="B31" s="3" t="s">
        <v>37</v>
      </c>
      <c r="C31" s="12">
        <v>79395.542366699548</v>
      </c>
      <c r="D31" s="5">
        <v>0.97854152051612209</v>
      </c>
      <c r="E31">
        <v>0</v>
      </c>
    </row>
    <row r="32" spans="2:5" x14ac:dyDescent="0.35">
      <c r="B32" s="3" t="s">
        <v>14</v>
      </c>
      <c r="C32" s="12">
        <v>77098.159042230269</v>
      </c>
      <c r="D32" s="5">
        <v>0.98063744859645718</v>
      </c>
      <c r="E32">
        <v>1</v>
      </c>
    </row>
    <row r="33" spans="2:5" x14ac:dyDescent="0.35">
      <c r="B33" s="3" t="s">
        <v>24</v>
      </c>
      <c r="C33" s="12">
        <v>68721.779752410075</v>
      </c>
      <c r="D33" s="5">
        <v>0.98250566321666344</v>
      </c>
      <c r="E33">
        <v>0.42270426173753151</v>
      </c>
    </row>
    <row r="34" spans="2:5" x14ac:dyDescent="0.35">
      <c r="B34" s="3" t="s">
        <v>18</v>
      </c>
      <c r="C34" s="12">
        <v>56848.420072160028</v>
      </c>
      <c r="D34" s="5">
        <v>0.98405109830139303</v>
      </c>
      <c r="E34">
        <v>0.64662931213311703</v>
      </c>
    </row>
    <row r="35" spans="2:5" x14ac:dyDescent="0.35">
      <c r="B35" s="3" t="s">
        <v>42</v>
      </c>
      <c r="C35" s="12">
        <v>54895.529536400049</v>
      </c>
      <c r="D35" s="5">
        <v>0.985543443686413</v>
      </c>
      <c r="E35">
        <v>1.2576225475767757</v>
      </c>
    </row>
    <row r="36" spans="2:5" x14ac:dyDescent="0.35">
      <c r="B36" s="3" t="s">
        <v>17</v>
      </c>
      <c r="C36" s="12">
        <v>48360.729735399997</v>
      </c>
      <c r="D36" s="5">
        <v>0.98685813929908517</v>
      </c>
      <c r="E36">
        <v>0.28938515728216085</v>
      </c>
    </row>
    <row r="37" spans="2:5" x14ac:dyDescent="0.35">
      <c r="B37" s="3" t="s">
        <v>40</v>
      </c>
      <c r="C37" s="12">
        <v>47035.800517720047</v>
      </c>
      <c r="D37" s="5">
        <v>0.98813681645961415</v>
      </c>
      <c r="E37">
        <v>1.5846236320270146</v>
      </c>
    </row>
    <row r="38" spans="2:5" x14ac:dyDescent="0.35">
      <c r="B38" s="3" t="s">
        <v>23</v>
      </c>
      <c r="C38" s="12">
        <v>44585.090624320001</v>
      </c>
      <c r="D38" s="5">
        <v>0.98934887060675158</v>
      </c>
      <c r="E38">
        <v>1</v>
      </c>
    </row>
    <row r="39" spans="2:5" x14ac:dyDescent="0.35">
      <c r="B39" s="3" t="s">
        <v>43</v>
      </c>
      <c r="C39" s="12">
        <v>44545.970131600006</v>
      </c>
      <c r="D39" s="5">
        <v>0.9905598612558727</v>
      </c>
      <c r="E39">
        <v>2.526542605996291</v>
      </c>
    </row>
    <row r="40" spans="2:5" x14ac:dyDescent="0.35">
      <c r="B40" s="3" t="s">
        <v>46</v>
      </c>
      <c r="C40" s="12">
        <v>43856.801268800162</v>
      </c>
      <c r="D40" s="5">
        <v>0.991752116718712</v>
      </c>
      <c r="E40">
        <v>0</v>
      </c>
    </row>
    <row r="41" spans="2:5" x14ac:dyDescent="0.35">
      <c r="B41" s="3" t="s">
        <v>48</v>
      </c>
      <c r="C41" s="12">
        <v>41524.800752760129</v>
      </c>
      <c r="D41" s="5">
        <v>0.99288097630510441</v>
      </c>
      <c r="E41">
        <v>0</v>
      </c>
    </row>
    <row r="42" spans="2:5" x14ac:dyDescent="0.35">
      <c r="B42" s="3" t="s">
        <v>20</v>
      </c>
      <c r="C42" s="12">
        <v>39464.789793490054</v>
      </c>
      <c r="D42" s="5">
        <v>0.99395383410275162</v>
      </c>
      <c r="E42">
        <v>0.89350220336166553</v>
      </c>
    </row>
    <row r="43" spans="2:5" x14ac:dyDescent="0.35">
      <c r="B43" s="3" t="s">
        <v>11</v>
      </c>
      <c r="C43" s="12">
        <v>35601.440543579971</v>
      </c>
      <c r="D43" s="5">
        <v>0.99492166601809995</v>
      </c>
      <c r="E43">
        <v>0.25233131475519138</v>
      </c>
    </row>
    <row r="44" spans="2:5" x14ac:dyDescent="0.35">
      <c r="B44" s="3" t="s">
        <v>13</v>
      </c>
      <c r="C44" s="12">
        <v>34969.750038810002</v>
      </c>
      <c r="D44" s="5">
        <v>0.99587232530723413</v>
      </c>
      <c r="E44">
        <v>1.5667432959038108</v>
      </c>
    </row>
    <row r="45" spans="2:5" x14ac:dyDescent="0.35">
      <c r="B45" s="3" t="s">
        <v>51</v>
      </c>
      <c r="C45" s="12">
        <v>33310.5</v>
      </c>
      <c r="D45" s="5">
        <v>0.9967778775692766</v>
      </c>
      <c r="E45">
        <v>0</v>
      </c>
    </row>
    <row r="46" spans="2:5" x14ac:dyDescent="0.35">
      <c r="B46" s="3" t="s">
        <v>29</v>
      </c>
      <c r="C46" s="12">
        <v>27099.32934339999</v>
      </c>
      <c r="D46" s="5">
        <v>0.9975145779786595</v>
      </c>
      <c r="E46">
        <v>0</v>
      </c>
    </row>
    <row r="47" spans="2:5" x14ac:dyDescent="0.35">
      <c r="B47" s="3" t="s">
        <v>41</v>
      </c>
      <c r="C47" s="12">
        <v>26477.049837299994</v>
      </c>
      <c r="D47" s="5">
        <v>0.99823436160161261</v>
      </c>
      <c r="E47">
        <v>1.730809267810369</v>
      </c>
    </row>
    <row r="48" spans="2:5" x14ac:dyDescent="0.35">
      <c r="B48" s="3" t="s">
        <v>27</v>
      </c>
      <c r="C48" s="12">
        <v>20597.939964179994</v>
      </c>
      <c r="D48" s="5">
        <v>0.99879432050730232</v>
      </c>
      <c r="E48">
        <v>20.547867949595194</v>
      </c>
    </row>
    <row r="49" spans="2:5" x14ac:dyDescent="0.35">
      <c r="B49" s="3" t="s">
        <v>30</v>
      </c>
      <c r="C49" s="12">
        <v>12587.399967600024</v>
      </c>
      <c r="D49" s="5">
        <v>0.9991365113634556</v>
      </c>
      <c r="E49">
        <v>0</v>
      </c>
    </row>
    <row r="50" spans="2:5" x14ac:dyDescent="0.35">
      <c r="B50" s="3" t="s">
        <v>28</v>
      </c>
      <c r="C50" s="12">
        <v>12229.560378809958</v>
      </c>
      <c r="D50" s="5">
        <v>0.9994689742824997</v>
      </c>
      <c r="E50">
        <v>0</v>
      </c>
    </row>
    <row r="51" spans="2:5" x14ac:dyDescent="0.35">
      <c r="B51" s="3" t="s">
        <v>38</v>
      </c>
      <c r="C51" s="12">
        <v>10369.390335499993</v>
      </c>
      <c r="D51" s="5">
        <v>0.99975086812601188</v>
      </c>
      <c r="E51">
        <v>6.4914694571969971</v>
      </c>
    </row>
    <row r="52" spans="2:5" x14ac:dyDescent="0.35">
      <c r="B52" s="3" t="s">
        <v>50</v>
      </c>
      <c r="C52" s="12">
        <v>6104.6599788399881</v>
      </c>
      <c r="D52" s="5">
        <v>0.99991682446568975</v>
      </c>
      <c r="E52">
        <v>0</v>
      </c>
    </row>
    <row r="53" spans="2:5" x14ac:dyDescent="0.35">
      <c r="B53" s="3" t="s">
        <v>32</v>
      </c>
      <c r="C53" s="12">
        <v>3059.5899891599943</v>
      </c>
      <c r="D53" s="5">
        <v>0.99999999999999889</v>
      </c>
      <c r="E53">
        <v>0</v>
      </c>
    </row>
    <row r="54" spans="2:5" x14ac:dyDescent="0.35">
      <c r="B54" s="3" t="s">
        <v>2</v>
      </c>
      <c r="C54" s="12">
        <v>36784735.013379857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8C19-EA80-47EB-B25D-8540878F68CB}">
  <dimension ref="B2:I172"/>
  <sheetViews>
    <sheetView topLeftCell="B115" zoomScale="70" zoomScaleNormal="70" workbookViewId="0">
      <selection activeCell="K7" sqref="K7"/>
    </sheetView>
  </sheetViews>
  <sheetFormatPr defaultRowHeight="14.5" x14ac:dyDescent="0.35"/>
  <cols>
    <col min="1" max="1" width="8.7265625" customWidth="1"/>
    <col min="2" max="2" width="45.1796875" bestFit="1" customWidth="1"/>
    <col min="3" max="4" width="16.08984375" bestFit="1" customWidth="1"/>
    <col min="5" max="6" width="24.6328125" bestFit="1" customWidth="1"/>
    <col min="7" max="7" width="14.453125" bestFit="1" customWidth="1"/>
    <col min="8" max="8" width="15.90625" bestFit="1" customWidth="1"/>
    <col min="9" max="9" width="11.81640625" bestFit="1" customWidth="1"/>
    <col min="10" max="10" width="22.08984375" bestFit="1" customWidth="1"/>
    <col min="11" max="11" width="21.26953125" bestFit="1" customWidth="1"/>
    <col min="12" max="12" width="31.90625" bestFit="1" customWidth="1"/>
    <col min="13" max="13" width="40.26953125" bestFit="1" customWidth="1"/>
    <col min="14" max="14" width="40.453125" bestFit="1" customWidth="1"/>
    <col min="15" max="15" width="41.1796875" bestFit="1" customWidth="1"/>
    <col min="16" max="16" width="34.36328125" bestFit="1" customWidth="1"/>
    <col min="17" max="17" width="33.7265625" bestFit="1" customWidth="1"/>
    <col min="18" max="18" width="10.54296875" bestFit="1" customWidth="1"/>
    <col min="19" max="19" width="16.453125" bestFit="1" customWidth="1"/>
    <col min="20" max="20" width="42.36328125" bestFit="1" customWidth="1"/>
    <col min="21" max="21" width="43" bestFit="1" customWidth="1"/>
    <col min="22" max="22" width="21.08984375" bestFit="1" customWidth="1"/>
    <col min="23" max="23" width="22.7265625" bestFit="1" customWidth="1"/>
    <col min="24" max="24" width="36.7265625" bestFit="1" customWidth="1"/>
    <col min="25" max="25" width="10.453125" bestFit="1" customWidth="1"/>
    <col min="26" max="26" width="42.6328125" bestFit="1" customWidth="1"/>
    <col min="27" max="27" width="40.26953125" bestFit="1" customWidth="1"/>
    <col min="28" max="28" width="44" bestFit="1" customWidth="1"/>
    <col min="29" max="29" width="6.54296875" bestFit="1" customWidth="1"/>
    <col min="30" max="30" width="24.08984375" bestFit="1" customWidth="1"/>
    <col min="31" max="31" width="24.36328125" bestFit="1" customWidth="1"/>
    <col min="32" max="32" width="37.54296875" bestFit="1" customWidth="1"/>
    <col min="33" max="33" width="18.81640625" bestFit="1" customWidth="1"/>
    <col min="34" max="34" width="10.36328125" bestFit="1" customWidth="1"/>
    <col min="35" max="35" width="38.6328125" bestFit="1" customWidth="1"/>
    <col min="36" max="37" width="32.36328125" bestFit="1" customWidth="1"/>
    <col min="38" max="38" width="32.7265625" bestFit="1" customWidth="1"/>
    <col min="39" max="39" width="24.26953125" bestFit="1" customWidth="1"/>
    <col min="40" max="40" width="27.26953125" bestFit="1" customWidth="1"/>
    <col min="41" max="41" width="32.6328125" bestFit="1" customWidth="1"/>
    <col min="42" max="42" width="39.90625" bestFit="1" customWidth="1"/>
    <col min="43" max="43" width="33.36328125" bestFit="1" customWidth="1"/>
    <col min="44" max="44" width="23.26953125" bestFit="1" customWidth="1"/>
    <col min="45" max="45" width="32.26953125" bestFit="1" customWidth="1"/>
    <col min="46" max="46" width="25.81640625" bestFit="1" customWidth="1"/>
    <col min="47" max="47" width="28.7265625" bestFit="1" customWidth="1"/>
    <col min="48" max="48" width="31.6328125" bestFit="1" customWidth="1"/>
    <col min="49" max="49" width="28.26953125" bestFit="1" customWidth="1"/>
    <col min="50" max="50" width="28" bestFit="1" customWidth="1"/>
    <col min="51" max="51" width="11.54296875" bestFit="1" customWidth="1"/>
    <col min="52" max="52" width="26.36328125" bestFit="1" customWidth="1"/>
    <col min="53" max="53" width="27.90625" bestFit="1" customWidth="1"/>
    <col min="54" max="54" width="35.90625" bestFit="1" customWidth="1"/>
    <col min="55" max="55" width="37.7265625" bestFit="1" customWidth="1"/>
    <col min="56" max="56" width="30.453125" bestFit="1" customWidth="1"/>
    <col min="57" max="57" width="13.453125" bestFit="1" customWidth="1"/>
    <col min="58" max="58" width="39" bestFit="1" customWidth="1"/>
    <col min="59" max="59" width="40" bestFit="1" customWidth="1"/>
    <col min="60" max="60" width="42.81640625" bestFit="1" customWidth="1"/>
    <col min="61" max="61" width="41.453125" bestFit="1" customWidth="1"/>
    <col min="62" max="62" width="37.7265625" bestFit="1" customWidth="1"/>
    <col min="63" max="63" width="26.453125" bestFit="1" customWidth="1"/>
    <col min="64" max="64" width="40.54296875" bestFit="1" customWidth="1"/>
    <col min="65" max="65" width="33.1796875" bestFit="1" customWidth="1"/>
    <col min="66" max="66" width="23.7265625" bestFit="1" customWidth="1"/>
    <col min="67" max="67" width="42.453125" bestFit="1" customWidth="1"/>
    <col min="68" max="68" width="30.90625" bestFit="1" customWidth="1"/>
    <col min="69" max="69" width="35.54296875" bestFit="1" customWidth="1"/>
    <col min="70" max="70" width="30.7265625" bestFit="1" customWidth="1"/>
    <col min="71" max="71" width="34.6328125" bestFit="1" customWidth="1"/>
    <col min="72" max="72" width="39.36328125" bestFit="1" customWidth="1"/>
    <col min="73" max="73" width="39.90625" bestFit="1" customWidth="1"/>
    <col min="74" max="74" width="32.453125" bestFit="1" customWidth="1"/>
    <col min="75" max="75" width="25.26953125" bestFit="1" customWidth="1"/>
    <col min="76" max="76" width="29.08984375" bestFit="1" customWidth="1"/>
    <col min="77" max="77" width="19" bestFit="1" customWidth="1"/>
    <col min="78" max="78" width="25.81640625" bestFit="1" customWidth="1"/>
    <col min="79" max="79" width="26.1796875" bestFit="1" customWidth="1"/>
    <col min="80" max="80" width="28.26953125" bestFit="1" customWidth="1"/>
    <col min="81" max="81" width="25.08984375" bestFit="1" customWidth="1"/>
    <col min="82" max="82" width="23.54296875" bestFit="1" customWidth="1"/>
    <col min="83" max="83" width="14.36328125" bestFit="1" customWidth="1"/>
    <col min="84" max="84" width="10.7265625" bestFit="1" customWidth="1"/>
    <col min="85" max="85" width="11.54296875" bestFit="1" customWidth="1"/>
    <col min="86" max="87" width="16.7265625" bestFit="1" customWidth="1"/>
    <col min="88" max="88" width="11.90625" bestFit="1" customWidth="1"/>
    <col min="89" max="89" width="40.81640625" bestFit="1" customWidth="1"/>
    <col min="90" max="90" width="15.1796875" bestFit="1" customWidth="1"/>
    <col min="91" max="91" width="31.453125" bestFit="1" customWidth="1"/>
    <col min="92" max="92" width="33.1796875" bestFit="1" customWidth="1"/>
    <col min="93" max="93" width="32.1796875" bestFit="1" customWidth="1"/>
    <col min="94" max="94" width="37.90625" bestFit="1" customWidth="1"/>
    <col min="95" max="95" width="36.08984375" bestFit="1" customWidth="1"/>
    <col min="96" max="96" width="37.90625" bestFit="1" customWidth="1"/>
    <col min="97" max="97" width="35.7265625" bestFit="1" customWidth="1"/>
    <col min="98" max="98" width="38.6328125" bestFit="1" customWidth="1"/>
    <col min="99" max="99" width="34" bestFit="1" customWidth="1"/>
    <col min="100" max="100" width="36.7265625" bestFit="1" customWidth="1"/>
    <col min="101" max="101" width="27.54296875" bestFit="1" customWidth="1"/>
    <col min="102" max="102" width="40.1796875" bestFit="1" customWidth="1"/>
    <col min="103" max="103" width="22.08984375" bestFit="1" customWidth="1"/>
    <col min="104" max="104" width="34.90625" bestFit="1" customWidth="1"/>
    <col min="105" max="105" width="40.54296875" bestFit="1" customWidth="1"/>
    <col min="106" max="106" width="31.08984375" bestFit="1" customWidth="1"/>
    <col min="107" max="107" width="29.6328125" bestFit="1" customWidth="1"/>
    <col min="108" max="108" width="13.90625" bestFit="1" customWidth="1"/>
    <col min="109" max="109" width="5.453125" bestFit="1" customWidth="1"/>
    <col min="110" max="110" width="25" bestFit="1" customWidth="1"/>
    <col min="111" max="111" width="40.81640625" bestFit="1" customWidth="1"/>
    <col min="112" max="112" width="41.08984375" bestFit="1" customWidth="1"/>
    <col min="113" max="113" width="31.7265625" bestFit="1" customWidth="1"/>
    <col min="114" max="114" width="39.90625" bestFit="1" customWidth="1"/>
    <col min="115" max="115" width="30.453125" bestFit="1" customWidth="1"/>
    <col min="116" max="116" width="36.453125" bestFit="1" customWidth="1"/>
    <col min="117" max="117" width="31.1796875" bestFit="1" customWidth="1"/>
    <col min="118" max="118" width="43.26953125" bestFit="1" customWidth="1"/>
    <col min="119" max="119" width="11.7265625" bestFit="1" customWidth="1"/>
    <col min="120" max="120" width="43.7265625" bestFit="1" customWidth="1"/>
    <col min="121" max="121" width="10.6328125" bestFit="1" customWidth="1"/>
    <col min="122" max="122" width="5.08984375" bestFit="1" customWidth="1"/>
    <col min="123" max="125" width="12" bestFit="1" customWidth="1"/>
    <col min="126" max="126" width="4.08984375" bestFit="1" customWidth="1"/>
    <col min="127" max="133" width="12" bestFit="1" customWidth="1"/>
    <col min="134" max="135" width="11" bestFit="1" customWidth="1"/>
    <col min="136" max="136" width="12" bestFit="1" customWidth="1"/>
    <col min="137" max="137" width="9.08984375" bestFit="1" customWidth="1"/>
    <col min="138" max="142" width="12" bestFit="1" customWidth="1"/>
    <col min="143" max="143" width="5.08984375" bestFit="1" customWidth="1"/>
    <col min="144" max="146" width="12" bestFit="1" customWidth="1"/>
    <col min="147" max="147" width="4.08984375" bestFit="1" customWidth="1"/>
    <col min="148" max="154" width="12" bestFit="1" customWidth="1"/>
    <col min="155" max="156" width="11" bestFit="1" customWidth="1"/>
    <col min="157" max="157" width="12" bestFit="1" customWidth="1"/>
    <col min="158" max="158" width="8.453125" bestFit="1" customWidth="1"/>
    <col min="159" max="163" width="12" bestFit="1" customWidth="1"/>
    <col min="164" max="164" width="5.08984375" bestFit="1" customWidth="1"/>
    <col min="165" max="167" width="12" bestFit="1" customWidth="1"/>
    <col min="168" max="168" width="4.08984375" bestFit="1" customWidth="1"/>
    <col min="169" max="175" width="12" bestFit="1" customWidth="1"/>
    <col min="176" max="177" width="11" bestFit="1" customWidth="1"/>
    <col min="178" max="178" width="12" bestFit="1" customWidth="1"/>
    <col min="179" max="179" width="11.1796875" bestFit="1" customWidth="1"/>
    <col min="180" max="180" width="12" bestFit="1" customWidth="1"/>
    <col min="181" max="181" width="3.08984375" bestFit="1" customWidth="1"/>
    <col min="182" max="186" width="12" bestFit="1" customWidth="1"/>
    <col min="187" max="187" width="5.08984375" bestFit="1" customWidth="1"/>
    <col min="188" max="190" width="12" bestFit="1" customWidth="1"/>
    <col min="191" max="191" width="3.08984375" bestFit="1" customWidth="1"/>
    <col min="192" max="197" width="12" bestFit="1" customWidth="1"/>
    <col min="198" max="199" width="11" bestFit="1" customWidth="1"/>
    <col min="200" max="201" width="12" bestFit="1" customWidth="1"/>
    <col min="202" max="202" width="14.54296875" bestFit="1" customWidth="1"/>
    <col min="203" max="207" width="12" bestFit="1" customWidth="1"/>
    <col min="208" max="208" width="3.08984375" bestFit="1" customWidth="1"/>
    <col min="209" max="215" width="12" bestFit="1" customWidth="1"/>
    <col min="216" max="216" width="11" bestFit="1" customWidth="1"/>
    <col min="217" max="217" width="12" bestFit="1" customWidth="1"/>
    <col min="218" max="218" width="11" bestFit="1" customWidth="1"/>
    <col min="219" max="221" width="12" bestFit="1" customWidth="1"/>
    <col min="222" max="222" width="5.08984375" bestFit="1" customWidth="1"/>
    <col min="223" max="229" width="12" bestFit="1" customWidth="1"/>
    <col min="230" max="230" width="11" bestFit="1" customWidth="1"/>
    <col min="231" max="231" width="12" bestFit="1" customWidth="1"/>
    <col min="232" max="232" width="14" bestFit="1" customWidth="1"/>
    <col min="233" max="235" width="12" bestFit="1" customWidth="1"/>
    <col min="236" max="236" width="6" bestFit="1" customWidth="1"/>
    <col min="237" max="241" width="12" bestFit="1" customWidth="1"/>
    <col min="242" max="242" width="7" bestFit="1" customWidth="1"/>
    <col min="243" max="244" width="12" bestFit="1" customWidth="1"/>
    <col min="245" max="245" width="11" bestFit="1" customWidth="1"/>
    <col min="246" max="246" width="5.08984375" bestFit="1" customWidth="1"/>
    <col min="247" max="247" width="14.1796875" bestFit="1" customWidth="1"/>
    <col min="248" max="248" width="10.36328125" bestFit="1" customWidth="1"/>
    <col min="249" max="252" width="9.453125" bestFit="1" customWidth="1"/>
    <col min="253" max="253" width="10.453125" bestFit="1" customWidth="1"/>
    <col min="254" max="262" width="8.453125" bestFit="1" customWidth="1"/>
    <col min="263" max="284" width="9.453125" bestFit="1" customWidth="1"/>
    <col min="285" max="285" width="8.6328125" bestFit="1" customWidth="1"/>
    <col min="286" max="286" width="11.08984375" bestFit="1" customWidth="1"/>
    <col min="287" max="294" width="9.453125" bestFit="1" customWidth="1"/>
    <col min="295" max="315" width="10.54296875" bestFit="1" customWidth="1"/>
    <col min="316" max="316" width="14" bestFit="1" customWidth="1"/>
    <col min="317" max="325" width="9.453125" bestFit="1" customWidth="1"/>
    <col min="326" max="347" width="10.54296875" bestFit="1" customWidth="1"/>
    <col min="348" max="348" width="12" bestFit="1" customWidth="1"/>
    <col min="349" max="349" width="11.7265625" bestFit="1" customWidth="1"/>
    <col min="350" max="357" width="8.453125" bestFit="1" customWidth="1"/>
    <col min="358" max="378" width="9.453125" bestFit="1" customWidth="1"/>
    <col min="379" max="379" width="14.54296875" bestFit="1" customWidth="1"/>
    <col min="380" max="380" width="10.36328125" bestFit="1" customWidth="1"/>
    <col min="381" max="389" width="9.453125" bestFit="1" customWidth="1"/>
    <col min="390" max="390" width="8.453125" bestFit="1" customWidth="1"/>
    <col min="391" max="391" width="14.54296875" bestFit="1" customWidth="1"/>
    <col min="392" max="392" width="10.36328125" bestFit="1" customWidth="1"/>
    <col min="393" max="400" width="9.453125" bestFit="1" customWidth="1"/>
    <col min="401" max="401" width="8.453125" bestFit="1" customWidth="1"/>
    <col min="402" max="402" width="9" bestFit="1" customWidth="1"/>
    <col min="403" max="403" width="14.54296875" bestFit="1" customWidth="1"/>
    <col min="404" max="404" width="10.36328125" bestFit="1" customWidth="1"/>
    <col min="405" max="415" width="9.26953125" bestFit="1" customWidth="1"/>
    <col min="416" max="416" width="8" bestFit="1" customWidth="1"/>
    <col min="417" max="425" width="8.26953125" bestFit="1" customWidth="1"/>
    <col min="426" max="445" width="9.26953125" bestFit="1" customWidth="1"/>
    <col min="446" max="446" width="8.36328125" bestFit="1" customWidth="1"/>
    <col min="447" max="455" width="8.26953125" bestFit="1" customWidth="1"/>
    <col min="456" max="477" width="9.26953125" bestFit="1" customWidth="1"/>
    <col min="478" max="478" width="8.36328125" bestFit="1" customWidth="1"/>
    <col min="479" max="479" width="8.81640625" bestFit="1" customWidth="1"/>
    <col min="480" max="488" width="8.26953125" bestFit="1" customWidth="1"/>
    <col min="489" max="509" width="9.26953125" bestFit="1" customWidth="1"/>
    <col min="510" max="510" width="8.08984375" bestFit="1" customWidth="1"/>
    <col min="511" max="519" width="8.26953125" bestFit="1" customWidth="1"/>
    <col min="520" max="541" width="9.26953125" bestFit="1" customWidth="1"/>
    <col min="542" max="542" width="8.6328125" bestFit="1" customWidth="1"/>
    <col min="543" max="551" width="8.26953125" bestFit="1" customWidth="1"/>
    <col min="552" max="572" width="9.26953125" bestFit="1" customWidth="1"/>
    <col min="573" max="573" width="8.08984375" bestFit="1" customWidth="1"/>
    <col min="574" max="574" width="8.81640625" bestFit="1" customWidth="1"/>
    <col min="575" max="583" width="8.26953125" bestFit="1" customWidth="1"/>
    <col min="584" max="605" width="9.26953125" bestFit="1" customWidth="1"/>
    <col min="606" max="606" width="7.54296875" bestFit="1" customWidth="1"/>
    <col min="607" max="615" width="8.26953125" bestFit="1" customWidth="1"/>
    <col min="616" max="637" width="9.26953125" bestFit="1" customWidth="1"/>
    <col min="638" max="638" width="8.36328125" bestFit="1" customWidth="1"/>
    <col min="639" max="647" width="8.26953125" bestFit="1" customWidth="1"/>
    <col min="648" max="668" width="9.26953125" bestFit="1" customWidth="1"/>
    <col min="669" max="669" width="8.453125" bestFit="1" customWidth="1"/>
    <col min="670" max="670" width="8.81640625" bestFit="1" customWidth="1"/>
    <col min="671" max="679" width="9.26953125" bestFit="1" customWidth="1"/>
    <col min="680" max="701" width="10.26953125" bestFit="1" customWidth="1"/>
    <col min="702" max="702" width="8.1796875" bestFit="1" customWidth="1"/>
    <col min="703" max="711" width="9.26953125" bestFit="1" customWidth="1"/>
    <col min="712" max="732" width="10.26953125" bestFit="1" customWidth="1"/>
    <col min="733" max="733" width="8.453125" bestFit="1" customWidth="1"/>
    <col min="734" max="742" width="9.26953125" bestFit="1" customWidth="1"/>
    <col min="743" max="764" width="10.26953125" bestFit="1" customWidth="1"/>
    <col min="765" max="765" width="8.54296875" bestFit="1" customWidth="1"/>
    <col min="766" max="766" width="8.81640625" bestFit="1" customWidth="1"/>
    <col min="767" max="767" width="9.26953125" bestFit="1" customWidth="1"/>
    <col min="768" max="776" width="8.26953125" bestFit="1" customWidth="1"/>
    <col min="777" max="798" width="9.26953125" bestFit="1" customWidth="1"/>
    <col min="799" max="799" width="8" bestFit="1" customWidth="1"/>
    <col min="800" max="808" width="8.26953125" bestFit="1" customWidth="1"/>
    <col min="809" max="827" width="9.26953125" bestFit="1" customWidth="1"/>
    <col min="828" max="828" width="8.36328125" bestFit="1" customWidth="1"/>
    <col min="829" max="837" width="8.26953125" bestFit="1" customWidth="1"/>
    <col min="838" max="859" width="9.26953125" bestFit="1" customWidth="1"/>
    <col min="860" max="860" width="8.36328125" bestFit="1" customWidth="1"/>
    <col min="861" max="861" width="8.81640625" bestFit="1" customWidth="1"/>
    <col min="862" max="870" width="8.26953125" bestFit="1" customWidth="1"/>
    <col min="871" max="891" width="9.26953125" bestFit="1" customWidth="1"/>
    <col min="892" max="892" width="8.08984375" bestFit="1" customWidth="1"/>
    <col min="893" max="901" width="8.26953125" bestFit="1" customWidth="1"/>
    <col min="902" max="923" width="9.26953125" bestFit="1" customWidth="1"/>
    <col min="924" max="924" width="8.6328125" bestFit="1" customWidth="1"/>
    <col min="925" max="933" width="8.26953125" bestFit="1" customWidth="1"/>
    <col min="934" max="954" width="9.26953125" bestFit="1" customWidth="1"/>
    <col min="955" max="955" width="8.08984375" bestFit="1" customWidth="1"/>
    <col min="956" max="956" width="8.81640625" bestFit="1" customWidth="1"/>
    <col min="957" max="965" width="8.26953125" bestFit="1" customWidth="1"/>
    <col min="966" max="987" width="9.26953125" bestFit="1" customWidth="1"/>
    <col min="988" max="988" width="7.54296875" bestFit="1" customWidth="1"/>
    <col min="989" max="997" width="8.26953125" bestFit="1" customWidth="1"/>
    <col min="998" max="1019" width="9.26953125" bestFit="1" customWidth="1"/>
    <col min="1020" max="1020" width="8.36328125" bestFit="1" customWidth="1"/>
    <col min="1021" max="1029" width="8.26953125" bestFit="1" customWidth="1"/>
    <col min="1030" max="1050" width="9.26953125" bestFit="1" customWidth="1"/>
    <col min="1051" max="1051" width="8.453125" bestFit="1" customWidth="1"/>
    <col min="1052" max="1052" width="8.81640625" bestFit="1" customWidth="1"/>
    <col min="1053" max="1061" width="9.26953125" bestFit="1" customWidth="1"/>
    <col min="1062" max="1083" width="10.26953125" bestFit="1" customWidth="1"/>
    <col min="1084" max="1084" width="8.1796875" bestFit="1" customWidth="1"/>
    <col min="1085" max="1093" width="9.26953125" bestFit="1" customWidth="1"/>
    <col min="1094" max="1114" width="10.26953125" bestFit="1" customWidth="1"/>
    <col min="1115" max="1115" width="8.453125" bestFit="1" customWidth="1"/>
    <col min="1116" max="1124" width="9.26953125" bestFit="1" customWidth="1"/>
    <col min="1125" max="1146" width="10.26953125" bestFit="1" customWidth="1"/>
    <col min="1147" max="1147" width="8.54296875" bestFit="1" customWidth="1"/>
    <col min="1148" max="1148" width="8.81640625" bestFit="1" customWidth="1"/>
    <col min="1149" max="1149" width="9.26953125" bestFit="1" customWidth="1"/>
    <col min="1150" max="1158" width="8.26953125" bestFit="1" customWidth="1"/>
    <col min="1159" max="1180" width="9.26953125" bestFit="1" customWidth="1"/>
    <col min="1181" max="1181" width="8" bestFit="1" customWidth="1"/>
    <col min="1182" max="1190" width="8.26953125" bestFit="1" customWidth="1"/>
    <col min="1191" max="1209" width="9.26953125" bestFit="1" customWidth="1"/>
    <col min="1210" max="1210" width="8.36328125" bestFit="1" customWidth="1"/>
    <col min="1211" max="1219" width="8.26953125" bestFit="1" customWidth="1"/>
    <col min="1220" max="1241" width="9.26953125" bestFit="1" customWidth="1"/>
    <col min="1242" max="1242" width="8.36328125" bestFit="1" customWidth="1"/>
    <col min="1243" max="1243" width="8.81640625" bestFit="1" customWidth="1"/>
    <col min="1244" max="1252" width="8.26953125" bestFit="1" customWidth="1"/>
    <col min="1253" max="1273" width="9.26953125" bestFit="1" customWidth="1"/>
    <col min="1274" max="1274" width="8.08984375" bestFit="1" customWidth="1"/>
    <col min="1275" max="1283" width="8.26953125" bestFit="1" customWidth="1"/>
    <col min="1284" max="1305" width="9.26953125" bestFit="1" customWidth="1"/>
    <col min="1306" max="1306" width="8.6328125" bestFit="1" customWidth="1"/>
    <col min="1307" max="1315" width="8.26953125" bestFit="1" customWidth="1"/>
    <col min="1316" max="1336" width="9.26953125" bestFit="1" customWidth="1"/>
    <col min="1337" max="1337" width="8.08984375" bestFit="1" customWidth="1"/>
    <col min="1338" max="1338" width="8.81640625" bestFit="1" customWidth="1"/>
    <col min="1339" max="1347" width="8.26953125" bestFit="1" customWidth="1"/>
    <col min="1348" max="1369" width="9.26953125" bestFit="1" customWidth="1"/>
    <col min="1370" max="1370" width="7.54296875" bestFit="1" customWidth="1"/>
    <col min="1371" max="1379" width="8.26953125" bestFit="1" customWidth="1"/>
    <col min="1380" max="1401" width="9.26953125" bestFit="1" customWidth="1"/>
    <col min="1402" max="1402" width="8.36328125" bestFit="1" customWidth="1"/>
    <col min="1403" max="1411" width="8.26953125" bestFit="1" customWidth="1"/>
    <col min="1412" max="1432" width="9.26953125" bestFit="1" customWidth="1"/>
    <col min="1433" max="1433" width="8.453125" bestFit="1" customWidth="1"/>
    <col min="1434" max="1434" width="8.81640625" bestFit="1" customWidth="1"/>
    <col min="1435" max="1443" width="9.26953125" bestFit="1" customWidth="1"/>
    <col min="1444" max="1465" width="10.26953125" bestFit="1" customWidth="1"/>
    <col min="1466" max="1466" width="8.1796875" bestFit="1" customWidth="1"/>
    <col min="1467" max="1475" width="9.26953125" bestFit="1" customWidth="1"/>
    <col min="1476" max="1496" width="10.26953125" bestFit="1" customWidth="1"/>
    <col min="1497" max="1497" width="8.453125" bestFit="1" customWidth="1"/>
    <col min="1498" max="1506" width="9.26953125" bestFit="1" customWidth="1"/>
    <col min="1507" max="1527" width="10.26953125" bestFit="1" customWidth="1"/>
    <col min="1528" max="1528" width="8.54296875" bestFit="1" customWidth="1"/>
    <col min="1529" max="1529" width="8.81640625" bestFit="1" customWidth="1"/>
    <col min="1530" max="1530" width="9.26953125" bestFit="1" customWidth="1"/>
    <col min="1531" max="1531" width="10.36328125" bestFit="1" customWidth="1"/>
  </cols>
  <sheetData>
    <row r="2" spans="2:9" x14ac:dyDescent="0.35">
      <c r="B2" s="2" t="s">
        <v>56</v>
      </c>
      <c r="C2" t="s" vm="1">
        <v>55</v>
      </c>
    </row>
    <row r="4" spans="2:9" x14ac:dyDescent="0.35">
      <c r="B4" s="2" t="s">
        <v>1</v>
      </c>
      <c r="C4" t="s">
        <v>176</v>
      </c>
      <c r="D4" t="s">
        <v>177</v>
      </c>
      <c r="E4" t="s">
        <v>174</v>
      </c>
      <c r="F4" t="s">
        <v>175</v>
      </c>
      <c r="G4" t="s">
        <v>178</v>
      </c>
      <c r="H4" t="s">
        <v>179</v>
      </c>
      <c r="I4" t="s">
        <v>57</v>
      </c>
    </row>
    <row r="5" spans="2:9" x14ac:dyDescent="0.35">
      <c r="B5" s="3" t="s">
        <v>3</v>
      </c>
      <c r="C5" s="12">
        <v>714</v>
      </c>
      <c r="D5" s="12"/>
      <c r="E5" s="6">
        <v>80.540363713851548</v>
      </c>
      <c r="F5" s="6"/>
      <c r="G5" s="7">
        <v>-100</v>
      </c>
      <c r="H5" s="12">
        <v>-100</v>
      </c>
      <c r="I5" s="12">
        <v>1</v>
      </c>
    </row>
    <row r="6" spans="2:9" x14ac:dyDescent="0.35">
      <c r="B6" s="8" t="s">
        <v>157</v>
      </c>
      <c r="C6" s="12">
        <v>107</v>
      </c>
      <c r="D6" s="12"/>
      <c r="E6" s="6">
        <v>84.970840768971982</v>
      </c>
      <c r="F6" s="6"/>
      <c r="G6" s="7">
        <v>-100</v>
      </c>
      <c r="H6" s="12">
        <v>-100</v>
      </c>
      <c r="I6" s="12">
        <v>1</v>
      </c>
    </row>
    <row r="7" spans="2:9" x14ac:dyDescent="0.35">
      <c r="B7" s="8" t="s">
        <v>159</v>
      </c>
      <c r="C7" s="12">
        <v>125</v>
      </c>
      <c r="D7" s="12"/>
      <c r="E7" s="6">
        <v>83.981679372320002</v>
      </c>
      <c r="F7" s="6"/>
      <c r="G7" s="7">
        <v>-100</v>
      </c>
      <c r="H7" s="12">
        <v>-100</v>
      </c>
      <c r="I7" s="12">
        <v>1</v>
      </c>
    </row>
    <row r="8" spans="2:9" x14ac:dyDescent="0.35">
      <c r="B8" s="8" t="s">
        <v>158</v>
      </c>
      <c r="C8" s="12">
        <v>91</v>
      </c>
      <c r="D8" s="12"/>
      <c r="E8" s="6">
        <v>79.387801737582393</v>
      </c>
      <c r="F8" s="6"/>
      <c r="G8" s="7">
        <v>-100</v>
      </c>
      <c r="H8" s="12">
        <v>-100</v>
      </c>
      <c r="I8" s="12">
        <v>1</v>
      </c>
    </row>
    <row r="9" spans="2:9" x14ac:dyDescent="0.35">
      <c r="B9" s="8" t="s">
        <v>58</v>
      </c>
      <c r="C9" s="12">
        <v>113</v>
      </c>
      <c r="D9" s="12"/>
      <c r="E9" s="6">
        <v>78.658318489823017</v>
      </c>
      <c r="F9" s="6"/>
      <c r="G9" s="7">
        <v>-100</v>
      </c>
      <c r="H9" s="12">
        <v>-100</v>
      </c>
      <c r="I9" s="12">
        <v>1</v>
      </c>
    </row>
    <row r="10" spans="2:9" x14ac:dyDescent="0.35">
      <c r="B10" s="8" t="s">
        <v>155</v>
      </c>
      <c r="C10" s="12">
        <v>122</v>
      </c>
      <c r="D10" s="12"/>
      <c r="E10" s="6">
        <v>79.940327134672145</v>
      </c>
      <c r="F10" s="6"/>
      <c r="G10" s="7">
        <v>-100</v>
      </c>
      <c r="H10" s="12">
        <v>-100</v>
      </c>
      <c r="I10" s="12">
        <v>1</v>
      </c>
    </row>
    <row r="11" spans="2:9" x14ac:dyDescent="0.35">
      <c r="B11" s="8" t="s">
        <v>156</v>
      </c>
      <c r="C11" s="12">
        <v>156</v>
      </c>
      <c r="D11" s="12"/>
      <c r="E11" s="6">
        <v>77.248909935705186</v>
      </c>
      <c r="F11" s="6"/>
      <c r="G11" s="7">
        <v>-100</v>
      </c>
      <c r="H11" s="12">
        <v>-100</v>
      </c>
      <c r="I11" s="12">
        <v>1</v>
      </c>
    </row>
    <row r="12" spans="2:9" x14ac:dyDescent="0.35">
      <c r="B12" s="3" t="s">
        <v>27</v>
      </c>
      <c r="C12" s="12">
        <v>86</v>
      </c>
      <c r="D12" s="12">
        <v>120</v>
      </c>
      <c r="E12" s="6">
        <v>333.28627839558129</v>
      </c>
      <c r="F12" s="6">
        <v>339.69883384633329</v>
      </c>
      <c r="G12" s="7">
        <v>39.534883720930232</v>
      </c>
      <c r="H12" s="12">
        <v>1.9240382417246893</v>
      </c>
      <c r="I12" s="12">
        <v>20.547867949595194</v>
      </c>
    </row>
    <row r="13" spans="2:9" x14ac:dyDescent="0.35">
      <c r="B13" s="8" t="s">
        <v>59</v>
      </c>
      <c r="C13" s="12">
        <v>86</v>
      </c>
      <c r="D13" s="12">
        <v>120</v>
      </c>
      <c r="E13" s="6">
        <v>333.28627839558129</v>
      </c>
      <c r="F13" s="6">
        <v>339.69883384633329</v>
      </c>
      <c r="G13" s="7">
        <v>39.534883720930232</v>
      </c>
      <c r="H13" s="12">
        <v>1.9240382417246893</v>
      </c>
      <c r="I13" s="12">
        <v>20.547867949595194</v>
      </c>
    </row>
    <row r="14" spans="2:9" x14ac:dyDescent="0.35">
      <c r="B14" s="3" t="s">
        <v>28</v>
      </c>
      <c r="C14" s="12"/>
      <c r="D14" s="12">
        <v>207</v>
      </c>
      <c r="E14" s="6"/>
      <c r="F14" s="6">
        <v>52.934300206570022</v>
      </c>
      <c r="G14" s="7">
        <v>0</v>
      </c>
      <c r="H14" s="12">
        <v>0</v>
      </c>
      <c r="I14" s="12">
        <v>0</v>
      </c>
    </row>
    <row r="15" spans="2:9" x14ac:dyDescent="0.35">
      <c r="B15" s="8" t="s">
        <v>60</v>
      </c>
      <c r="C15" s="12"/>
      <c r="D15" s="12">
        <v>207</v>
      </c>
      <c r="E15" s="6"/>
      <c r="F15" s="6">
        <v>52.934300206570022</v>
      </c>
      <c r="G15" s="7">
        <v>0</v>
      </c>
      <c r="H15" s="12">
        <v>0</v>
      </c>
      <c r="I15" s="12">
        <v>0</v>
      </c>
    </row>
    <row r="16" spans="2:9" x14ac:dyDescent="0.35">
      <c r="B16" s="3" t="s">
        <v>4</v>
      </c>
      <c r="C16" s="12">
        <v>277</v>
      </c>
      <c r="D16" s="12">
        <v>33</v>
      </c>
      <c r="E16" s="6">
        <v>153.59202366566788</v>
      </c>
      <c r="F16" s="6">
        <v>143.55363579393938</v>
      </c>
      <c r="G16" s="7">
        <v>-88.08664259927798</v>
      </c>
      <c r="H16" s="12">
        <v>-6.535748167222283</v>
      </c>
      <c r="I16" s="12">
        <v>13.477667796480464</v>
      </c>
    </row>
    <row r="17" spans="2:9" x14ac:dyDescent="0.35">
      <c r="B17" s="8" t="s">
        <v>106</v>
      </c>
      <c r="C17" s="12">
        <v>32</v>
      </c>
      <c r="D17" s="12">
        <v>33</v>
      </c>
      <c r="E17" s="6">
        <v>145.28999971874998</v>
      </c>
      <c r="F17" s="6">
        <v>143.55363579393938</v>
      </c>
      <c r="G17" s="7">
        <v>3.125</v>
      </c>
      <c r="H17" s="12">
        <v>-1.1951021599365608</v>
      </c>
      <c r="I17" s="12">
        <v>2.6148392202436344</v>
      </c>
    </row>
    <row r="18" spans="2:9" x14ac:dyDescent="0.35">
      <c r="B18" s="8" t="s">
        <v>61</v>
      </c>
      <c r="C18" s="12">
        <v>121</v>
      </c>
      <c r="D18" s="12"/>
      <c r="E18" s="6">
        <v>197.13264821462812</v>
      </c>
      <c r="F18" s="6"/>
      <c r="G18" s="7">
        <v>-100</v>
      </c>
      <c r="H18" s="12">
        <v>-100</v>
      </c>
      <c r="I18" s="12">
        <v>1</v>
      </c>
    </row>
    <row r="19" spans="2:9" x14ac:dyDescent="0.35">
      <c r="B19" s="8" t="s">
        <v>107</v>
      </c>
      <c r="C19" s="12">
        <v>124</v>
      </c>
      <c r="D19" s="12"/>
      <c r="E19" s="6">
        <v>113.24725911629034</v>
      </c>
      <c r="F19" s="6"/>
      <c r="G19" s="7">
        <v>-100</v>
      </c>
      <c r="H19" s="12">
        <v>-100</v>
      </c>
      <c r="I19" s="12">
        <v>1</v>
      </c>
    </row>
    <row r="20" spans="2:9" x14ac:dyDescent="0.35">
      <c r="B20" s="3" t="s">
        <v>29</v>
      </c>
      <c r="C20" s="12"/>
      <c r="D20" s="12">
        <v>67</v>
      </c>
      <c r="E20" s="6"/>
      <c r="F20" s="6">
        <v>368.73626296716401</v>
      </c>
      <c r="G20" s="7">
        <v>0</v>
      </c>
      <c r="H20" s="12">
        <v>0</v>
      </c>
      <c r="I20" s="12">
        <v>0</v>
      </c>
    </row>
    <row r="21" spans="2:9" x14ac:dyDescent="0.35">
      <c r="B21" s="8" t="s">
        <v>122</v>
      </c>
      <c r="C21" s="12"/>
      <c r="D21" s="12">
        <v>29</v>
      </c>
      <c r="E21" s="6"/>
      <c r="F21" s="6">
        <v>264.35206496896541</v>
      </c>
      <c r="G21" s="7">
        <v>0</v>
      </c>
      <c r="H21" s="12">
        <v>0</v>
      </c>
      <c r="I21" s="12">
        <v>0</v>
      </c>
    </row>
    <row r="22" spans="2:9" x14ac:dyDescent="0.35">
      <c r="B22" s="8" t="s">
        <v>62</v>
      </c>
      <c r="C22" s="12"/>
      <c r="D22" s="12">
        <v>10</v>
      </c>
      <c r="E22" s="6"/>
      <c r="F22" s="6">
        <v>941.48999019999997</v>
      </c>
      <c r="G22" s="7">
        <v>0</v>
      </c>
      <c r="H22" s="12">
        <v>0</v>
      </c>
      <c r="I22" s="12">
        <v>0</v>
      </c>
    </row>
    <row r="23" spans="2:9" x14ac:dyDescent="0.35">
      <c r="B23" s="8" t="s">
        <v>123</v>
      </c>
      <c r="C23" s="12"/>
      <c r="D23" s="12">
        <v>28</v>
      </c>
      <c r="E23" s="6"/>
      <c r="F23" s="6">
        <v>272.29356545357132</v>
      </c>
      <c r="G23" s="7">
        <v>0</v>
      </c>
      <c r="H23" s="12">
        <v>0</v>
      </c>
      <c r="I23" s="12">
        <v>0</v>
      </c>
    </row>
    <row r="24" spans="2:9" x14ac:dyDescent="0.35">
      <c r="B24" s="3" t="s">
        <v>30</v>
      </c>
      <c r="C24" s="12"/>
      <c r="D24" s="12">
        <v>405</v>
      </c>
      <c r="E24" s="6"/>
      <c r="F24" s="6">
        <v>27.909679093185183</v>
      </c>
      <c r="G24" s="7">
        <v>0</v>
      </c>
      <c r="H24" s="12">
        <v>0</v>
      </c>
      <c r="I24" s="12">
        <v>0</v>
      </c>
    </row>
    <row r="25" spans="2:9" x14ac:dyDescent="0.35">
      <c r="B25" s="8" t="s">
        <v>63</v>
      </c>
      <c r="C25" s="12"/>
      <c r="D25" s="12">
        <v>405</v>
      </c>
      <c r="E25" s="6"/>
      <c r="F25" s="6">
        <v>27.909679093185183</v>
      </c>
      <c r="G25" s="7">
        <v>0</v>
      </c>
      <c r="H25" s="12">
        <v>0</v>
      </c>
      <c r="I25" s="12">
        <v>0</v>
      </c>
    </row>
    <row r="26" spans="2:9" x14ac:dyDescent="0.35">
      <c r="B26" s="3" t="s">
        <v>5</v>
      </c>
      <c r="C26" s="12">
        <v>313</v>
      </c>
      <c r="D26" s="12">
        <v>228</v>
      </c>
      <c r="E26" s="6">
        <v>268.70600644274748</v>
      </c>
      <c r="F26" s="6">
        <v>298.41964979675436</v>
      </c>
      <c r="G26" s="7">
        <v>-27.15654952076677</v>
      </c>
      <c r="H26" s="12">
        <v>11.058049556602631</v>
      </c>
      <c r="I26" s="12">
        <v>2.4558173104362617</v>
      </c>
    </row>
    <row r="27" spans="2:9" x14ac:dyDescent="0.35">
      <c r="B27" s="8" t="s">
        <v>147</v>
      </c>
      <c r="C27" s="12">
        <v>78</v>
      </c>
      <c r="D27" s="12">
        <v>128</v>
      </c>
      <c r="E27" s="6">
        <v>313.54538668141021</v>
      </c>
      <c r="F27" s="6">
        <v>300.65882582539064</v>
      </c>
      <c r="G27" s="7">
        <v>64.102564102564102</v>
      </c>
      <c r="H27" s="12">
        <v>-4.1099507131685069</v>
      </c>
      <c r="I27" s="12">
        <v>15.596917962343436</v>
      </c>
    </row>
    <row r="28" spans="2:9" x14ac:dyDescent="0.35">
      <c r="B28" s="8" t="s">
        <v>115</v>
      </c>
      <c r="C28" s="12">
        <v>112</v>
      </c>
      <c r="D28" s="12">
        <v>100</v>
      </c>
      <c r="E28" s="6">
        <v>314.41392886214282</v>
      </c>
      <c r="F28" s="6">
        <v>295.5535044801</v>
      </c>
      <c r="G28" s="7">
        <v>-10.714285714285714</v>
      </c>
      <c r="H28" s="12">
        <v>-5.9985969611137415</v>
      </c>
      <c r="I28" s="12">
        <v>1.7861319544789727</v>
      </c>
    </row>
    <row r="29" spans="2:9" x14ac:dyDescent="0.35">
      <c r="B29" s="8" t="s">
        <v>64</v>
      </c>
      <c r="C29" s="12">
        <v>123</v>
      </c>
      <c r="D29" s="12"/>
      <c r="E29" s="6">
        <v>198.65105547048782</v>
      </c>
      <c r="F29" s="6"/>
      <c r="G29" s="7">
        <v>-100</v>
      </c>
      <c r="H29" s="12">
        <v>-100</v>
      </c>
      <c r="I29" s="12">
        <v>1</v>
      </c>
    </row>
    <row r="30" spans="2:9" x14ac:dyDescent="0.35">
      <c r="B30" s="3" t="s">
        <v>31</v>
      </c>
      <c r="C30" s="12"/>
      <c r="D30" s="12">
        <v>592</v>
      </c>
      <c r="E30" s="6"/>
      <c r="F30" s="6">
        <v>406.24439023091151</v>
      </c>
      <c r="G30" s="7">
        <v>0</v>
      </c>
      <c r="H30" s="12">
        <v>0</v>
      </c>
      <c r="I30" s="12">
        <v>0</v>
      </c>
    </row>
    <row r="31" spans="2:9" x14ac:dyDescent="0.35">
      <c r="B31" s="8" t="s">
        <v>65</v>
      </c>
      <c r="C31" s="12"/>
      <c r="D31" s="12">
        <v>592</v>
      </c>
      <c r="E31" s="6"/>
      <c r="F31" s="6">
        <v>406.24439023091151</v>
      </c>
      <c r="G31" s="7">
        <v>0</v>
      </c>
      <c r="H31" s="12">
        <v>0</v>
      </c>
      <c r="I31" s="12">
        <v>0</v>
      </c>
    </row>
    <row r="32" spans="2:9" x14ac:dyDescent="0.35">
      <c r="B32" s="3" t="s">
        <v>6</v>
      </c>
      <c r="C32" s="12">
        <v>2594</v>
      </c>
      <c r="D32" s="12">
        <v>1273</v>
      </c>
      <c r="E32" s="6">
        <v>269.55843744044023</v>
      </c>
      <c r="F32" s="6">
        <v>269.51747697289886</v>
      </c>
      <c r="G32" s="7">
        <v>-50.925212027756359</v>
      </c>
      <c r="H32" s="12">
        <v>-1.5195394338349304E-2</v>
      </c>
      <c r="I32" s="12">
        <v>3351.3583717425545</v>
      </c>
    </row>
    <row r="33" spans="2:9" x14ac:dyDescent="0.35">
      <c r="B33" s="8" t="s">
        <v>66</v>
      </c>
      <c r="C33" s="12">
        <v>2594</v>
      </c>
      <c r="D33" s="12">
        <v>1273</v>
      </c>
      <c r="E33" s="6">
        <v>269.55843744044023</v>
      </c>
      <c r="F33" s="6">
        <v>269.51747697289886</v>
      </c>
      <c r="G33" s="7">
        <v>-50.925212027756359</v>
      </c>
      <c r="H33" s="12">
        <v>-1.5195394338349304E-2</v>
      </c>
      <c r="I33" s="12">
        <v>3351.3583717425545</v>
      </c>
    </row>
    <row r="34" spans="2:9" x14ac:dyDescent="0.35">
      <c r="B34" s="3" t="s">
        <v>7</v>
      </c>
      <c r="C34" s="12">
        <v>6792</v>
      </c>
      <c r="D34" s="12">
        <v>3463</v>
      </c>
      <c r="E34" s="6">
        <v>331.81071588215809</v>
      </c>
      <c r="F34" s="6">
        <v>325.99489311634454</v>
      </c>
      <c r="G34" s="7">
        <v>-49.013545347467605</v>
      </c>
      <c r="H34" s="12">
        <v>-1.7527531473332609</v>
      </c>
      <c r="I34" s="12">
        <v>27.963746875616582</v>
      </c>
    </row>
    <row r="35" spans="2:9" x14ac:dyDescent="0.35">
      <c r="B35" s="8" t="s">
        <v>67</v>
      </c>
      <c r="C35" s="12">
        <v>6659</v>
      </c>
      <c r="D35" s="12">
        <v>3463</v>
      </c>
      <c r="E35" s="6">
        <v>336.41488695788229</v>
      </c>
      <c r="F35" s="6">
        <v>325.99489311634454</v>
      </c>
      <c r="G35" s="7">
        <v>-47.995194473644695</v>
      </c>
      <c r="H35" s="12">
        <v>-3.0973640720133426</v>
      </c>
      <c r="I35" s="12">
        <v>15.49549660865245</v>
      </c>
    </row>
    <row r="36" spans="2:9" x14ac:dyDescent="0.35">
      <c r="B36" s="8" t="s">
        <v>149</v>
      </c>
      <c r="C36" s="12">
        <v>133</v>
      </c>
      <c r="D36" s="12"/>
      <c r="E36" s="6">
        <v>101.29060164721805</v>
      </c>
      <c r="F36" s="6"/>
      <c r="G36" s="7">
        <v>-100</v>
      </c>
      <c r="H36" s="12">
        <v>-100</v>
      </c>
      <c r="I36" s="12">
        <v>1</v>
      </c>
    </row>
    <row r="37" spans="2:9" x14ac:dyDescent="0.35">
      <c r="B37" s="3" t="s">
        <v>32</v>
      </c>
      <c r="C37" s="12"/>
      <c r="D37" s="12">
        <v>271</v>
      </c>
      <c r="E37" s="6"/>
      <c r="F37" s="6">
        <v>10.147712169501839</v>
      </c>
      <c r="G37" s="7">
        <v>0</v>
      </c>
      <c r="H37" s="12">
        <v>0</v>
      </c>
      <c r="I37" s="12">
        <v>0</v>
      </c>
    </row>
    <row r="38" spans="2:9" x14ac:dyDescent="0.35">
      <c r="B38" s="8" t="s">
        <v>68</v>
      </c>
      <c r="C38" s="12"/>
      <c r="D38" s="12">
        <v>271</v>
      </c>
      <c r="E38" s="6"/>
      <c r="F38" s="6">
        <v>10.147712169501839</v>
      </c>
      <c r="G38" s="7">
        <v>0</v>
      </c>
      <c r="H38" s="12">
        <v>0</v>
      </c>
      <c r="I38" s="12">
        <v>0</v>
      </c>
    </row>
    <row r="39" spans="2:9" x14ac:dyDescent="0.35">
      <c r="B39" s="3" t="s">
        <v>33</v>
      </c>
      <c r="C39" s="12"/>
      <c r="D39" s="12">
        <v>652</v>
      </c>
      <c r="E39" s="6"/>
      <c r="F39" s="6">
        <v>320.9637738579753</v>
      </c>
      <c r="G39" s="7">
        <v>0</v>
      </c>
      <c r="H39" s="12">
        <v>0</v>
      </c>
      <c r="I39" s="12">
        <v>0</v>
      </c>
    </row>
    <row r="40" spans="2:9" x14ac:dyDescent="0.35">
      <c r="B40" s="8" t="s">
        <v>69</v>
      </c>
      <c r="C40" s="12"/>
      <c r="D40" s="12">
        <v>652</v>
      </c>
      <c r="E40" s="6"/>
      <c r="F40" s="6">
        <v>320.9637738579753</v>
      </c>
      <c r="G40" s="7">
        <v>0</v>
      </c>
      <c r="H40" s="12">
        <v>0</v>
      </c>
      <c r="I40" s="12">
        <v>0</v>
      </c>
    </row>
    <row r="41" spans="2:9" x14ac:dyDescent="0.35">
      <c r="B41" s="3" t="s">
        <v>8</v>
      </c>
      <c r="C41" s="12">
        <v>12997</v>
      </c>
      <c r="D41" s="12">
        <v>6846</v>
      </c>
      <c r="E41" s="6">
        <v>196.9861837257516</v>
      </c>
      <c r="F41" s="6">
        <v>197.39052598975337</v>
      </c>
      <c r="G41" s="7">
        <v>-47.326306070631688</v>
      </c>
      <c r="H41" s="12">
        <v>0.20526427607973946</v>
      </c>
      <c r="I41" s="12">
        <v>230.56279920937988</v>
      </c>
    </row>
    <row r="42" spans="2:9" x14ac:dyDescent="0.35">
      <c r="B42" s="8" t="s">
        <v>70</v>
      </c>
      <c r="C42" s="12">
        <v>12997</v>
      </c>
      <c r="D42" s="12">
        <v>6810</v>
      </c>
      <c r="E42" s="6">
        <v>196.9861837257516</v>
      </c>
      <c r="F42" s="6">
        <v>197.01312791185779</v>
      </c>
      <c r="G42" s="7">
        <v>-47.603293067630993</v>
      </c>
      <c r="H42" s="12">
        <v>1.3678211129621339E-2</v>
      </c>
      <c r="I42" s="12">
        <v>3480.2279783898043</v>
      </c>
    </row>
    <row r="43" spans="2:9" x14ac:dyDescent="0.35">
      <c r="B43" s="8" t="s">
        <v>168</v>
      </c>
      <c r="C43" s="12"/>
      <c r="D43" s="12">
        <v>36</v>
      </c>
      <c r="E43" s="6"/>
      <c r="F43" s="6">
        <v>268.7816623916666</v>
      </c>
      <c r="G43" s="7">
        <v>0</v>
      </c>
      <c r="H43" s="12">
        <v>0</v>
      </c>
      <c r="I43" s="12">
        <v>0</v>
      </c>
    </row>
    <row r="44" spans="2:9" x14ac:dyDescent="0.35">
      <c r="B44" s="3" t="s">
        <v>34</v>
      </c>
      <c r="C44" s="12"/>
      <c r="D44" s="12">
        <v>442</v>
      </c>
      <c r="E44" s="6"/>
      <c r="F44" s="6">
        <v>1347.0475113122172</v>
      </c>
      <c r="G44" s="7">
        <v>0</v>
      </c>
      <c r="H44" s="12">
        <v>0</v>
      </c>
      <c r="I44" s="12">
        <v>0</v>
      </c>
    </row>
    <row r="45" spans="2:9" x14ac:dyDescent="0.35">
      <c r="B45" s="8" t="s">
        <v>71</v>
      </c>
      <c r="C45" s="12"/>
      <c r="D45" s="12">
        <v>442</v>
      </c>
      <c r="E45" s="6"/>
      <c r="F45" s="6">
        <v>1347.0475113122172</v>
      </c>
      <c r="G45" s="7">
        <v>0</v>
      </c>
      <c r="H45" s="12">
        <v>0</v>
      </c>
      <c r="I45" s="12">
        <v>0</v>
      </c>
    </row>
    <row r="46" spans="2:9" x14ac:dyDescent="0.35">
      <c r="B46" s="3" t="s">
        <v>35</v>
      </c>
      <c r="C46" s="12"/>
      <c r="D46" s="12">
        <v>431</v>
      </c>
      <c r="E46" s="6"/>
      <c r="F46" s="6">
        <v>227.23331743689084</v>
      </c>
      <c r="G46" s="7">
        <v>0</v>
      </c>
      <c r="H46" s="12">
        <v>0</v>
      </c>
      <c r="I46" s="12">
        <v>0</v>
      </c>
    </row>
    <row r="47" spans="2:9" x14ac:dyDescent="0.35">
      <c r="B47" s="8" t="s">
        <v>72</v>
      </c>
      <c r="C47" s="12"/>
      <c r="D47" s="12">
        <v>431</v>
      </c>
      <c r="E47" s="6"/>
      <c r="F47" s="6">
        <v>227.23331743689084</v>
      </c>
      <c r="G47" s="7">
        <v>0</v>
      </c>
      <c r="H47" s="12">
        <v>0</v>
      </c>
      <c r="I47" s="12">
        <v>0</v>
      </c>
    </row>
    <row r="48" spans="2:9" x14ac:dyDescent="0.35">
      <c r="B48" s="3" t="s">
        <v>36</v>
      </c>
      <c r="C48" s="12"/>
      <c r="D48" s="12">
        <v>484</v>
      </c>
      <c r="E48" s="6"/>
      <c r="F48" s="6">
        <v>414.67948415971074</v>
      </c>
      <c r="G48" s="7">
        <v>0</v>
      </c>
      <c r="H48" s="12">
        <v>0</v>
      </c>
      <c r="I48" s="12">
        <v>0</v>
      </c>
    </row>
    <row r="49" spans="2:9" x14ac:dyDescent="0.35">
      <c r="B49" s="8" t="s">
        <v>73</v>
      </c>
      <c r="C49" s="12"/>
      <c r="D49" s="12">
        <v>484</v>
      </c>
      <c r="E49" s="6"/>
      <c r="F49" s="6">
        <v>414.67948415971074</v>
      </c>
      <c r="G49" s="7">
        <v>0</v>
      </c>
      <c r="H49" s="12">
        <v>0</v>
      </c>
      <c r="I49" s="12">
        <v>0</v>
      </c>
    </row>
    <row r="50" spans="2:9" x14ac:dyDescent="0.35">
      <c r="B50" s="3" t="s">
        <v>37</v>
      </c>
      <c r="C50" s="12"/>
      <c r="D50" s="12">
        <v>476</v>
      </c>
      <c r="E50" s="6"/>
      <c r="F50" s="6">
        <v>147.69646996050415</v>
      </c>
      <c r="G50" s="7">
        <v>0</v>
      </c>
      <c r="H50" s="12">
        <v>0</v>
      </c>
      <c r="I50" s="12">
        <v>0</v>
      </c>
    </row>
    <row r="51" spans="2:9" x14ac:dyDescent="0.35">
      <c r="B51" s="8" t="s">
        <v>37</v>
      </c>
      <c r="C51" s="12"/>
      <c r="D51" s="12">
        <v>476</v>
      </c>
      <c r="E51" s="6"/>
      <c r="F51" s="6">
        <v>147.69646996050415</v>
      </c>
      <c r="G51" s="7">
        <v>0</v>
      </c>
      <c r="H51" s="12">
        <v>0</v>
      </c>
      <c r="I51" s="12">
        <v>0</v>
      </c>
    </row>
    <row r="52" spans="2:9" x14ac:dyDescent="0.35">
      <c r="B52" s="3" t="s">
        <v>9</v>
      </c>
      <c r="C52" s="12">
        <v>1152</v>
      </c>
      <c r="D52" s="12"/>
      <c r="E52" s="6">
        <v>130.89574687533857</v>
      </c>
      <c r="F52" s="6"/>
      <c r="G52" s="7">
        <v>-100</v>
      </c>
      <c r="H52" s="12">
        <v>-100</v>
      </c>
      <c r="I52" s="12">
        <v>1</v>
      </c>
    </row>
    <row r="53" spans="2:9" x14ac:dyDescent="0.35">
      <c r="B53" s="8" t="s">
        <v>170</v>
      </c>
      <c r="C53" s="12">
        <v>92</v>
      </c>
      <c r="D53" s="12"/>
      <c r="E53" s="6">
        <v>97.286195444130442</v>
      </c>
      <c r="F53" s="6"/>
      <c r="G53" s="7">
        <v>-100</v>
      </c>
      <c r="H53" s="12">
        <v>-100</v>
      </c>
      <c r="I53" s="12">
        <v>1</v>
      </c>
    </row>
    <row r="54" spans="2:9" x14ac:dyDescent="0.35">
      <c r="B54" s="8" t="s">
        <v>112</v>
      </c>
      <c r="C54" s="12">
        <v>80</v>
      </c>
      <c r="D54" s="12"/>
      <c r="E54" s="6">
        <v>94.891999502375</v>
      </c>
      <c r="F54" s="6"/>
      <c r="G54" s="7">
        <v>-100</v>
      </c>
      <c r="H54" s="12">
        <v>-100</v>
      </c>
      <c r="I54" s="12">
        <v>1</v>
      </c>
    </row>
    <row r="55" spans="2:9" x14ac:dyDescent="0.35">
      <c r="B55" s="8" t="s">
        <v>171</v>
      </c>
      <c r="C55" s="12">
        <v>92</v>
      </c>
      <c r="D55" s="12"/>
      <c r="E55" s="6">
        <v>104.07239158043478</v>
      </c>
      <c r="F55" s="6"/>
      <c r="G55" s="7">
        <v>-100</v>
      </c>
      <c r="H55" s="12">
        <v>-100</v>
      </c>
      <c r="I55" s="12">
        <v>1</v>
      </c>
    </row>
    <row r="56" spans="2:9" x14ac:dyDescent="0.35">
      <c r="B56" s="8" t="s">
        <v>113</v>
      </c>
      <c r="C56" s="12">
        <v>119</v>
      </c>
      <c r="D56" s="12"/>
      <c r="E56" s="6">
        <v>108.9954622057143</v>
      </c>
      <c r="F56" s="6"/>
      <c r="G56" s="7">
        <v>-100</v>
      </c>
      <c r="H56" s="12">
        <v>-100</v>
      </c>
      <c r="I56" s="12">
        <v>1</v>
      </c>
    </row>
    <row r="57" spans="2:9" x14ac:dyDescent="0.35">
      <c r="B57" s="8" t="s">
        <v>165</v>
      </c>
      <c r="C57" s="12">
        <v>128</v>
      </c>
      <c r="D57" s="12"/>
      <c r="E57" s="6">
        <v>174.2368769972656</v>
      </c>
      <c r="F57" s="6"/>
      <c r="G57" s="7">
        <v>-100</v>
      </c>
      <c r="H57" s="12">
        <v>-100</v>
      </c>
      <c r="I57" s="12">
        <v>1</v>
      </c>
    </row>
    <row r="58" spans="2:9" x14ac:dyDescent="0.35">
      <c r="B58" s="8" t="s">
        <v>114</v>
      </c>
      <c r="C58" s="12">
        <v>117</v>
      </c>
      <c r="D58" s="12"/>
      <c r="E58" s="6">
        <v>111.94598219589744</v>
      </c>
      <c r="F58" s="6"/>
      <c r="G58" s="7">
        <v>-100</v>
      </c>
      <c r="H58" s="12">
        <v>-100</v>
      </c>
      <c r="I58" s="12">
        <v>1</v>
      </c>
    </row>
    <row r="59" spans="2:9" x14ac:dyDescent="0.35">
      <c r="B59" s="8" t="s">
        <v>74</v>
      </c>
      <c r="C59" s="12">
        <v>87</v>
      </c>
      <c r="D59" s="12"/>
      <c r="E59" s="6">
        <v>145.59184058241379</v>
      </c>
      <c r="F59" s="6"/>
      <c r="G59" s="7">
        <v>-100</v>
      </c>
      <c r="H59" s="12">
        <v>-100</v>
      </c>
      <c r="I59" s="12">
        <v>1</v>
      </c>
    </row>
    <row r="60" spans="2:9" x14ac:dyDescent="0.35">
      <c r="B60" s="8" t="s">
        <v>162</v>
      </c>
      <c r="C60" s="12">
        <v>112</v>
      </c>
      <c r="D60" s="12"/>
      <c r="E60" s="6">
        <v>161.97419640982139</v>
      </c>
      <c r="F60" s="6"/>
      <c r="G60" s="7">
        <v>-100</v>
      </c>
      <c r="H60" s="12">
        <v>-100</v>
      </c>
      <c r="I60" s="12">
        <v>1</v>
      </c>
    </row>
    <row r="61" spans="2:9" x14ac:dyDescent="0.35">
      <c r="B61" s="8" t="s">
        <v>172</v>
      </c>
      <c r="C61" s="12">
        <v>86</v>
      </c>
      <c r="D61" s="12"/>
      <c r="E61" s="6">
        <v>96.725234045348827</v>
      </c>
      <c r="F61" s="6"/>
      <c r="G61" s="7">
        <v>-100</v>
      </c>
      <c r="H61" s="12">
        <v>-100</v>
      </c>
      <c r="I61" s="12">
        <v>1</v>
      </c>
    </row>
    <row r="62" spans="2:9" x14ac:dyDescent="0.35">
      <c r="B62" s="8" t="s">
        <v>163</v>
      </c>
      <c r="C62" s="12">
        <v>116</v>
      </c>
      <c r="D62" s="12"/>
      <c r="E62" s="6">
        <v>158.49172430603451</v>
      </c>
      <c r="F62" s="6"/>
      <c r="G62" s="7">
        <v>-100</v>
      </c>
      <c r="H62" s="12">
        <v>-100</v>
      </c>
      <c r="I62" s="12">
        <v>1</v>
      </c>
    </row>
    <row r="63" spans="2:9" x14ac:dyDescent="0.35">
      <c r="B63" s="8" t="s">
        <v>164</v>
      </c>
      <c r="C63" s="12">
        <v>123</v>
      </c>
      <c r="D63" s="12"/>
      <c r="E63" s="6">
        <v>152.79739823512196</v>
      </c>
      <c r="F63" s="6"/>
      <c r="G63" s="7">
        <v>-100</v>
      </c>
      <c r="H63" s="12">
        <v>-100</v>
      </c>
      <c r="I63" s="12">
        <v>1</v>
      </c>
    </row>
    <row r="64" spans="2:9" x14ac:dyDescent="0.35">
      <c r="B64" s="3" t="s">
        <v>10</v>
      </c>
      <c r="C64" s="12">
        <v>3075</v>
      </c>
      <c r="D64" s="12">
        <v>1676</v>
      </c>
      <c r="E64" s="6">
        <v>359.41341146933371</v>
      </c>
      <c r="F64" s="6">
        <v>359.43521867637241</v>
      </c>
      <c r="G64" s="7">
        <v>-45.49593495934959</v>
      </c>
      <c r="H64" s="12">
        <v>6.067443880169692E-3</v>
      </c>
      <c r="I64" s="12">
        <v>7498.3693063968112</v>
      </c>
    </row>
    <row r="65" spans="2:9" x14ac:dyDescent="0.35">
      <c r="B65" s="8" t="s">
        <v>75</v>
      </c>
      <c r="C65" s="12">
        <v>3075</v>
      </c>
      <c r="D65" s="12">
        <v>1676</v>
      </c>
      <c r="E65" s="6">
        <v>359.41341146933371</v>
      </c>
      <c r="F65" s="6">
        <v>359.43521867637241</v>
      </c>
      <c r="G65" s="7">
        <v>-45.49593495934959</v>
      </c>
      <c r="H65" s="12">
        <v>6.067443880169692E-3</v>
      </c>
      <c r="I65" s="12">
        <v>7498.3693063968112</v>
      </c>
    </row>
    <row r="66" spans="2:9" x14ac:dyDescent="0.35">
      <c r="B66" s="3" t="s">
        <v>11</v>
      </c>
      <c r="C66" s="12">
        <v>101</v>
      </c>
      <c r="D66" s="12">
        <v>10</v>
      </c>
      <c r="E66" s="6">
        <v>113.15425920980196</v>
      </c>
      <c r="F66" s="6">
        <v>517.1899901999999</v>
      </c>
      <c r="G66" s="7">
        <v>-90.099009900990097</v>
      </c>
      <c r="H66" s="12">
        <v>357.0663038331291</v>
      </c>
      <c r="I66" s="12">
        <v>0.25233131475519138</v>
      </c>
    </row>
    <row r="67" spans="2:9" x14ac:dyDescent="0.35">
      <c r="B67" s="8" t="s">
        <v>76</v>
      </c>
      <c r="C67" s="12">
        <v>101</v>
      </c>
      <c r="D67" s="12"/>
      <c r="E67" s="6">
        <v>113.15425920980196</v>
      </c>
      <c r="F67" s="6"/>
      <c r="G67" s="7">
        <v>-100</v>
      </c>
      <c r="H67" s="12">
        <v>-100</v>
      </c>
      <c r="I67" s="12">
        <v>1</v>
      </c>
    </row>
    <row r="68" spans="2:9" x14ac:dyDescent="0.35">
      <c r="B68" s="8" t="s">
        <v>111</v>
      </c>
      <c r="C68" s="12"/>
      <c r="D68" s="12">
        <v>10</v>
      </c>
      <c r="E68" s="6"/>
      <c r="F68" s="6">
        <v>517.1899901999999</v>
      </c>
      <c r="G68" s="7">
        <v>0</v>
      </c>
      <c r="H68" s="12">
        <v>0</v>
      </c>
      <c r="I68" s="12">
        <v>0</v>
      </c>
    </row>
    <row r="69" spans="2:9" x14ac:dyDescent="0.35">
      <c r="B69" s="3" t="s">
        <v>44</v>
      </c>
      <c r="C69" s="12"/>
      <c r="D69" s="12">
        <v>388</v>
      </c>
      <c r="E69" s="6"/>
      <c r="F69" s="6">
        <v>478.29244907525811</v>
      </c>
      <c r="G69" s="7">
        <v>0</v>
      </c>
      <c r="H69" s="12">
        <v>0</v>
      </c>
      <c r="I69" s="12">
        <v>0</v>
      </c>
    </row>
    <row r="70" spans="2:9" x14ac:dyDescent="0.35">
      <c r="B70" s="8" t="s">
        <v>77</v>
      </c>
      <c r="C70" s="12"/>
      <c r="D70" s="12">
        <v>388</v>
      </c>
      <c r="E70" s="6"/>
      <c r="F70" s="6">
        <v>478.29244907525811</v>
      </c>
      <c r="G70" s="7">
        <v>0</v>
      </c>
      <c r="H70" s="12">
        <v>0</v>
      </c>
      <c r="I70" s="12">
        <v>0</v>
      </c>
    </row>
    <row r="71" spans="2:9" x14ac:dyDescent="0.35">
      <c r="B71" s="3" t="s">
        <v>12</v>
      </c>
      <c r="C71" s="12">
        <v>425</v>
      </c>
      <c r="D71" s="12"/>
      <c r="E71" s="6">
        <v>138.15096487844707</v>
      </c>
      <c r="F71" s="6"/>
      <c r="G71" s="7">
        <v>-100</v>
      </c>
      <c r="H71" s="12">
        <v>-100</v>
      </c>
      <c r="I71" s="12">
        <v>1</v>
      </c>
    </row>
    <row r="72" spans="2:9" x14ac:dyDescent="0.35">
      <c r="B72" s="8" t="s">
        <v>169</v>
      </c>
      <c r="C72" s="12">
        <v>101</v>
      </c>
      <c r="D72" s="12"/>
      <c r="E72" s="6">
        <v>120.92386180683171</v>
      </c>
      <c r="F72" s="6"/>
      <c r="G72" s="7">
        <v>-100</v>
      </c>
      <c r="H72" s="12">
        <v>-100</v>
      </c>
      <c r="I72" s="12">
        <v>1</v>
      </c>
    </row>
    <row r="73" spans="2:9" x14ac:dyDescent="0.35">
      <c r="B73" s="8" t="s">
        <v>144</v>
      </c>
      <c r="C73" s="12">
        <v>93</v>
      </c>
      <c r="D73" s="12"/>
      <c r="E73" s="6">
        <v>91.622580595913973</v>
      </c>
      <c r="F73" s="6"/>
      <c r="G73" s="7">
        <v>-100</v>
      </c>
      <c r="H73" s="12">
        <v>-100</v>
      </c>
      <c r="I73" s="12">
        <v>1</v>
      </c>
    </row>
    <row r="74" spans="2:9" x14ac:dyDescent="0.35">
      <c r="B74" s="8" t="s">
        <v>78</v>
      </c>
      <c r="C74" s="12">
        <v>108</v>
      </c>
      <c r="D74" s="12"/>
      <c r="E74" s="6">
        <v>89.807870370370367</v>
      </c>
      <c r="F74" s="6"/>
      <c r="G74" s="7">
        <v>-100</v>
      </c>
      <c r="H74" s="12">
        <v>-100</v>
      </c>
      <c r="I74" s="12">
        <v>1</v>
      </c>
    </row>
    <row r="75" spans="2:9" x14ac:dyDescent="0.35">
      <c r="B75" s="8" t="s">
        <v>108</v>
      </c>
      <c r="C75" s="12">
        <v>123</v>
      </c>
      <c r="D75" s="12"/>
      <c r="E75" s="6">
        <v>229.92439053195125</v>
      </c>
      <c r="F75" s="6"/>
      <c r="G75" s="7">
        <v>-100</v>
      </c>
      <c r="H75" s="12">
        <v>-100</v>
      </c>
      <c r="I75" s="12">
        <v>1</v>
      </c>
    </row>
    <row r="76" spans="2:9" x14ac:dyDescent="0.35">
      <c r="B76" s="3" t="s">
        <v>13</v>
      </c>
      <c r="C76" s="12">
        <v>170</v>
      </c>
      <c r="D76" s="12">
        <v>74</v>
      </c>
      <c r="E76" s="6">
        <v>81.741763966000036</v>
      </c>
      <c r="F76" s="6">
        <v>111.2041877505406</v>
      </c>
      <c r="G76" s="7">
        <v>-56.470588235294116</v>
      </c>
      <c r="H76" s="12">
        <v>36.043293360778542</v>
      </c>
      <c r="I76" s="12">
        <v>1.5667432959038108</v>
      </c>
    </row>
    <row r="77" spans="2:9" x14ac:dyDescent="0.35">
      <c r="B77" s="8" t="s">
        <v>118</v>
      </c>
      <c r="C77" s="12">
        <v>33</v>
      </c>
      <c r="D77" s="12">
        <v>37</v>
      </c>
      <c r="E77" s="6">
        <v>107.49908955757579</v>
      </c>
      <c r="F77" s="6">
        <v>107.86026907837841</v>
      </c>
      <c r="G77" s="7">
        <v>12.121212121212121</v>
      </c>
      <c r="H77" s="12">
        <v>0.33598379510849435</v>
      </c>
      <c r="I77" s="12">
        <v>36.07677601623017</v>
      </c>
    </row>
    <row r="78" spans="2:9" x14ac:dyDescent="0.35">
      <c r="B78" s="8" t="s">
        <v>79</v>
      </c>
      <c r="C78" s="12">
        <v>31</v>
      </c>
      <c r="D78" s="12">
        <v>37</v>
      </c>
      <c r="E78" s="6">
        <v>119.06580500000003</v>
      </c>
      <c r="F78" s="6">
        <v>114.54810642270274</v>
      </c>
      <c r="G78" s="7">
        <v>19.35483870967742</v>
      </c>
      <c r="H78" s="12">
        <v>-3.7942871820312138</v>
      </c>
      <c r="I78" s="12">
        <v>5.1010473854844331</v>
      </c>
    </row>
    <row r="79" spans="2:9" x14ac:dyDescent="0.35">
      <c r="B79" s="8" t="s">
        <v>167</v>
      </c>
      <c r="C79" s="12">
        <v>106</v>
      </c>
      <c r="D79" s="12"/>
      <c r="E79" s="6">
        <v>62.807452488867916</v>
      </c>
      <c r="F79" s="6"/>
      <c r="G79" s="7">
        <v>-100</v>
      </c>
      <c r="H79" s="12">
        <v>-100</v>
      </c>
      <c r="I79" s="12">
        <v>1</v>
      </c>
    </row>
    <row r="80" spans="2:9" x14ac:dyDescent="0.35">
      <c r="B80" s="3" t="s">
        <v>38</v>
      </c>
      <c r="C80" s="12">
        <v>33</v>
      </c>
      <c r="D80" s="12">
        <v>28</v>
      </c>
      <c r="E80" s="6">
        <v>152.52636348484847</v>
      </c>
      <c r="F80" s="6">
        <v>156.08642877142856</v>
      </c>
      <c r="G80" s="7">
        <v>-15.151515151515152</v>
      </c>
      <c r="H80" s="12">
        <v>2.3340655380758033</v>
      </c>
      <c r="I80" s="12">
        <v>6.4914694571969971</v>
      </c>
    </row>
    <row r="81" spans="2:9" x14ac:dyDescent="0.35">
      <c r="B81" s="8" t="s">
        <v>80</v>
      </c>
      <c r="C81" s="12">
        <v>33</v>
      </c>
      <c r="D81" s="12">
        <v>28</v>
      </c>
      <c r="E81" s="6">
        <v>152.52636348484847</v>
      </c>
      <c r="F81" s="6">
        <v>156.08642877142856</v>
      </c>
      <c r="G81" s="7">
        <v>-15.151515151515152</v>
      </c>
      <c r="H81" s="12">
        <v>2.3340655380758033</v>
      </c>
      <c r="I81" s="12">
        <v>6.4914694571969971</v>
      </c>
    </row>
    <row r="82" spans="2:9" x14ac:dyDescent="0.35">
      <c r="B82" s="3" t="s">
        <v>14</v>
      </c>
      <c r="C82" s="12">
        <v>549</v>
      </c>
      <c r="D82" s="12"/>
      <c r="E82" s="6">
        <v>58.396811954061945</v>
      </c>
      <c r="F82" s="6"/>
      <c r="G82" s="7">
        <v>-100</v>
      </c>
      <c r="H82" s="12">
        <v>-100</v>
      </c>
      <c r="I82" s="12">
        <v>1</v>
      </c>
    </row>
    <row r="83" spans="2:9" x14ac:dyDescent="0.35">
      <c r="B83" s="8" t="s">
        <v>133</v>
      </c>
      <c r="C83" s="12">
        <v>80</v>
      </c>
      <c r="D83" s="12"/>
      <c r="E83" s="6">
        <v>42.492249451625</v>
      </c>
      <c r="F83" s="6"/>
      <c r="G83" s="7">
        <v>-100</v>
      </c>
      <c r="H83" s="12">
        <v>-100</v>
      </c>
      <c r="I83" s="12">
        <v>1</v>
      </c>
    </row>
    <row r="84" spans="2:9" x14ac:dyDescent="0.35">
      <c r="B84" s="8" t="s">
        <v>81</v>
      </c>
      <c r="C84" s="12">
        <v>114</v>
      </c>
      <c r="D84" s="12"/>
      <c r="E84" s="6">
        <v>68.840437872719306</v>
      </c>
      <c r="F84" s="6"/>
      <c r="G84" s="7">
        <v>-100</v>
      </c>
      <c r="H84" s="12">
        <v>-100</v>
      </c>
      <c r="I84" s="12">
        <v>1</v>
      </c>
    </row>
    <row r="85" spans="2:9" x14ac:dyDescent="0.35">
      <c r="B85" s="8" t="s">
        <v>134</v>
      </c>
      <c r="C85" s="12">
        <v>111</v>
      </c>
      <c r="D85" s="12"/>
      <c r="E85" s="6">
        <v>58.769099605225222</v>
      </c>
      <c r="F85" s="6"/>
      <c r="G85" s="7">
        <v>-100</v>
      </c>
      <c r="H85" s="12">
        <v>-100</v>
      </c>
      <c r="I85" s="12">
        <v>1</v>
      </c>
    </row>
    <row r="86" spans="2:9" x14ac:dyDescent="0.35">
      <c r="B86" s="8" t="s">
        <v>130</v>
      </c>
      <c r="C86" s="12">
        <v>121</v>
      </c>
      <c r="D86" s="12"/>
      <c r="E86" s="6">
        <v>67.835205724793397</v>
      </c>
      <c r="F86" s="6"/>
      <c r="G86" s="7">
        <v>-100</v>
      </c>
      <c r="H86" s="12">
        <v>-100</v>
      </c>
      <c r="I86" s="12">
        <v>1</v>
      </c>
    </row>
    <row r="87" spans="2:9" x14ac:dyDescent="0.35">
      <c r="B87" s="8" t="s">
        <v>132</v>
      </c>
      <c r="C87" s="12">
        <v>123</v>
      </c>
      <c r="D87" s="12"/>
      <c r="E87" s="6">
        <v>49.440893823414633</v>
      </c>
      <c r="F87" s="6"/>
      <c r="G87" s="7">
        <v>-100</v>
      </c>
      <c r="H87" s="12">
        <v>-100</v>
      </c>
      <c r="I87" s="12">
        <v>1</v>
      </c>
    </row>
    <row r="88" spans="2:9" x14ac:dyDescent="0.35">
      <c r="B88" s="3" t="s">
        <v>15</v>
      </c>
      <c r="C88" s="12">
        <v>507</v>
      </c>
      <c r="D88" s="12">
        <v>194</v>
      </c>
      <c r="E88" s="6">
        <v>128.24643042124058</v>
      </c>
      <c r="F88" s="6">
        <v>249.57845468010302</v>
      </c>
      <c r="G88" s="7">
        <v>-61.735700197238664</v>
      </c>
      <c r="H88" s="12">
        <v>94.608500104317187</v>
      </c>
      <c r="I88" s="12">
        <v>0.652538621045336</v>
      </c>
    </row>
    <row r="89" spans="2:9" x14ac:dyDescent="0.35">
      <c r="B89" s="8" t="s">
        <v>82</v>
      </c>
      <c r="C89" s="12">
        <v>34</v>
      </c>
      <c r="D89" s="12">
        <v>31</v>
      </c>
      <c r="E89" s="6">
        <v>161.51353004999996</v>
      </c>
      <c r="F89" s="6">
        <v>162.62870984838707</v>
      </c>
      <c r="G89" s="7">
        <v>-8.8235294117647065</v>
      </c>
      <c r="H89" s="12">
        <v>0.69045596244592633</v>
      </c>
      <c r="I89" s="12">
        <v>12.779279044108087</v>
      </c>
    </row>
    <row r="90" spans="2:9" x14ac:dyDescent="0.35">
      <c r="B90" s="8" t="s">
        <v>166</v>
      </c>
      <c r="C90" s="12">
        <v>26</v>
      </c>
      <c r="D90" s="12">
        <v>28</v>
      </c>
      <c r="E90" s="6">
        <v>229.22077473076914</v>
      </c>
      <c r="F90" s="6">
        <v>221.10607692857133</v>
      </c>
      <c r="G90" s="7">
        <v>7.6923076923076925</v>
      </c>
      <c r="H90" s="12">
        <v>-3.5401231898500098</v>
      </c>
      <c r="I90" s="12">
        <v>2.1728926593183342</v>
      </c>
    </row>
    <row r="91" spans="2:9" x14ac:dyDescent="0.35">
      <c r="B91" s="8" t="s">
        <v>109</v>
      </c>
      <c r="C91" s="12">
        <v>98</v>
      </c>
      <c r="D91" s="12"/>
      <c r="E91" s="6">
        <v>80.618163123469401</v>
      </c>
      <c r="F91" s="6"/>
      <c r="G91" s="7">
        <v>-100</v>
      </c>
      <c r="H91" s="12">
        <v>-100</v>
      </c>
      <c r="I91" s="12">
        <v>1</v>
      </c>
    </row>
    <row r="92" spans="2:9" x14ac:dyDescent="0.35">
      <c r="B92" s="8" t="s">
        <v>119</v>
      </c>
      <c r="C92" s="12">
        <v>121</v>
      </c>
      <c r="D92" s="12"/>
      <c r="E92" s="6">
        <v>34.944958416685942</v>
      </c>
      <c r="F92" s="6"/>
      <c r="G92" s="7">
        <v>-100</v>
      </c>
      <c r="H92" s="12">
        <v>-100</v>
      </c>
      <c r="I92" s="12">
        <v>1</v>
      </c>
    </row>
    <row r="93" spans="2:9" x14ac:dyDescent="0.35">
      <c r="B93" s="8" t="s">
        <v>120</v>
      </c>
      <c r="C93" s="12">
        <v>121</v>
      </c>
      <c r="D93" s="12"/>
      <c r="E93" s="6">
        <v>133.15429915603306</v>
      </c>
      <c r="F93" s="6"/>
      <c r="G93" s="7">
        <v>-100</v>
      </c>
      <c r="H93" s="12">
        <v>-100</v>
      </c>
      <c r="I93" s="12">
        <v>1</v>
      </c>
    </row>
    <row r="94" spans="2:9" x14ac:dyDescent="0.35">
      <c r="B94" s="8" t="s">
        <v>110</v>
      </c>
      <c r="C94" s="12">
        <v>107</v>
      </c>
      <c r="D94" s="12">
        <v>101</v>
      </c>
      <c r="E94" s="6">
        <v>236.72102716327103</v>
      </c>
      <c r="F94" s="6">
        <v>277.89703136277222</v>
      </c>
      <c r="G94" s="7">
        <v>-5.6074766355140184</v>
      </c>
      <c r="H94" s="12">
        <v>17.394316294133564</v>
      </c>
      <c r="I94" s="12">
        <v>0.32237407557117986</v>
      </c>
    </row>
    <row r="95" spans="2:9" x14ac:dyDescent="0.35">
      <c r="B95" s="8" t="s">
        <v>161</v>
      </c>
      <c r="C95" s="12"/>
      <c r="D95" s="12">
        <v>34</v>
      </c>
      <c r="E95" s="6"/>
      <c r="F95" s="6">
        <v>268.18117297058819</v>
      </c>
      <c r="G95" s="7">
        <v>0</v>
      </c>
      <c r="H95" s="12">
        <v>0</v>
      </c>
      <c r="I95" s="12">
        <v>0</v>
      </c>
    </row>
    <row r="96" spans="2:9" x14ac:dyDescent="0.35">
      <c r="B96" s="3" t="s">
        <v>16</v>
      </c>
      <c r="C96" s="12">
        <v>369</v>
      </c>
      <c r="D96" s="12">
        <v>246</v>
      </c>
      <c r="E96" s="6">
        <v>236.56642303937667</v>
      </c>
      <c r="F96" s="6">
        <v>273.83666619971541</v>
      </c>
      <c r="G96" s="7">
        <v>-33.333333333333329</v>
      </c>
      <c r="H96" s="12">
        <v>15.754663185711301</v>
      </c>
      <c r="I96" s="12">
        <v>2.115775687516126</v>
      </c>
    </row>
    <row r="97" spans="2:9" x14ac:dyDescent="0.35">
      <c r="B97" s="8" t="s">
        <v>136</v>
      </c>
      <c r="C97" s="12">
        <v>41</v>
      </c>
      <c r="D97" s="12">
        <v>35</v>
      </c>
      <c r="E97" s="6">
        <v>96.831219183902419</v>
      </c>
      <c r="F97" s="6">
        <v>97.014856827999992</v>
      </c>
      <c r="G97" s="7">
        <v>-14.634146341463413</v>
      </c>
      <c r="H97" s="12">
        <v>0.1896471464939494</v>
      </c>
      <c r="I97" s="12">
        <v>77.165128039141408</v>
      </c>
    </row>
    <row r="98" spans="2:9" x14ac:dyDescent="0.35">
      <c r="B98" s="8" t="s">
        <v>83</v>
      </c>
      <c r="C98" s="12">
        <v>104</v>
      </c>
      <c r="D98" s="12">
        <v>91</v>
      </c>
      <c r="E98" s="6">
        <v>262.63846221201925</v>
      </c>
      <c r="F98" s="6">
        <v>240.03076808956047</v>
      </c>
      <c r="G98" s="7">
        <v>-12.5</v>
      </c>
      <c r="H98" s="12">
        <v>-8.607914443318796</v>
      </c>
      <c r="I98" s="12">
        <v>1.4521519797053888</v>
      </c>
    </row>
    <row r="99" spans="2:9" x14ac:dyDescent="0.35">
      <c r="B99" s="8" t="s">
        <v>137</v>
      </c>
      <c r="C99" s="12">
        <v>117</v>
      </c>
      <c r="D99" s="12"/>
      <c r="E99" s="6">
        <v>202.43615423025639</v>
      </c>
      <c r="F99" s="6"/>
      <c r="G99" s="7">
        <v>-100</v>
      </c>
      <c r="H99" s="12">
        <v>-100</v>
      </c>
      <c r="I99" s="12">
        <v>1</v>
      </c>
    </row>
    <row r="100" spans="2:9" x14ac:dyDescent="0.35">
      <c r="B100" s="8" t="s">
        <v>138</v>
      </c>
      <c r="C100" s="12">
        <v>107</v>
      </c>
      <c r="D100" s="12">
        <v>120</v>
      </c>
      <c r="E100" s="6">
        <v>302.08878504672896</v>
      </c>
      <c r="F100" s="6">
        <v>351.04583333333335</v>
      </c>
      <c r="G100" s="7">
        <v>12.149532710280374</v>
      </c>
      <c r="H100" s="12">
        <v>16.206178683207789</v>
      </c>
      <c r="I100" s="12">
        <v>0.74968522486236977</v>
      </c>
    </row>
    <row r="101" spans="2:9" x14ac:dyDescent="0.35">
      <c r="B101" s="3" t="s">
        <v>45</v>
      </c>
      <c r="C101" s="12"/>
      <c r="D101" s="12">
        <v>239</v>
      </c>
      <c r="E101" s="6"/>
      <c r="F101" s="6">
        <v>263.76656976108779</v>
      </c>
      <c r="G101" s="7">
        <v>0</v>
      </c>
      <c r="H101" s="12">
        <v>0</v>
      </c>
      <c r="I101" s="12">
        <v>0</v>
      </c>
    </row>
    <row r="102" spans="2:9" x14ac:dyDescent="0.35">
      <c r="B102" s="8" t="s">
        <v>84</v>
      </c>
      <c r="C102" s="12"/>
      <c r="D102" s="12">
        <v>239</v>
      </c>
      <c r="E102" s="6"/>
      <c r="F102" s="6">
        <v>263.76656976108779</v>
      </c>
      <c r="G102" s="7">
        <v>0</v>
      </c>
      <c r="H102" s="12">
        <v>0</v>
      </c>
      <c r="I102" s="12">
        <v>0</v>
      </c>
    </row>
    <row r="103" spans="2:9" x14ac:dyDescent="0.35">
      <c r="B103" s="3" t="s">
        <v>17</v>
      </c>
      <c r="C103" s="12">
        <v>180</v>
      </c>
      <c r="D103" s="12">
        <v>27</v>
      </c>
      <c r="E103" s="6">
        <v>76.703333324944452</v>
      </c>
      <c r="F103" s="6">
        <v>302.00111272222216</v>
      </c>
      <c r="G103" s="7">
        <v>-85</v>
      </c>
      <c r="H103" s="12">
        <v>293.72619106764336</v>
      </c>
      <c r="I103" s="12">
        <v>0.28938515728216085</v>
      </c>
    </row>
    <row r="104" spans="2:9" x14ac:dyDescent="0.35">
      <c r="B104" s="8" t="s">
        <v>85</v>
      </c>
      <c r="C104" s="12">
        <v>100</v>
      </c>
      <c r="D104" s="12"/>
      <c r="E104" s="6">
        <v>74.645999984900016</v>
      </c>
      <c r="F104" s="6"/>
      <c r="G104" s="7">
        <v>-100</v>
      </c>
      <c r="H104" s="12">
        <v>-100</v>
      </c>
      <c r="I104" s="12">
        <v>1</v>
      </c>
    </row>
    <row r="105" spans="2:9" x14ac:dyDescent="0.35">
      <c r="B105" s="8" t="s">
        <v>148</v>
      </c>
      <c r="C105" s="12">
        <v>80</v>
      </c>
      <c r="D105" s="12"/>
      <c r="E105" s="6">
        <v>79.275000000000006</v>
      </c>
      <c r="F105" s="6"/>
      <c r="G105" s="7">
        <v>-100</v>
      </c>
      <c r="H105" s="12">
        <v>-100</v>
      </c>
      <c r="I105" s="12">
        <v>1</v>
      </c>
    </row>
    <row r="106" spans="2:9" x14ac:dyDescent="0.35">
      <c r="B106" s="8" t="s">
        <v>153</v>
      </c>
      <c r="C106" s="12"/>
      <c r="D106" s="12">
        <v>27</v>
      </c>
      <c r="E106" s="6"/>
      <c r="F106" s="6">
        <v>302.00111272222216</v>
      </c>
      <c r="G106" s="7">
        <v>0</v>
      </c>
      <c r="H106" s="12">
        <v>0</v>
      </c>
      <c r="I106" s="12">
        <v>0</v>
      </c>
    </row>
    <row r="107" spans="2:9" x14ac:dyDescent="0.35">
      <c r="B107" s="3" t="s">
        <v>18</v>
      </c>
      <c r="C107" s="12">
        <v>252</v>
      </c>
      <c r="D107" s="12">
        <v>135</v>
      </c>
      <c r="E107" s="6">
        <v>172.87353155999998</v>
      </c>
      <c r="F107" s="6">
        <v>296.99829605088877</v>
      </c>
      <c r="G107" s="7">
        <v>-46.428571428571431</v>
      </c>
      <c r="H107" s="12">
        <v>71.800907502030327</v>
      </c>
      <c r="I107" s="12">
        <v>0.64662931213311703</v>
      </c>
    </row>
    <row r="108" spans="2:9" x14ac:dyDescent="0.35">
      <c r="B108" s="8" t="s">
        <v>160</v>
      </c>
      <c r="C108" s="12">
        <v>76</v>
      </c>
      <c r="D108" s="12">
        <v>105</v>
      </c>
      <c r="E108" s="6">
        <v>319.67881524131582</v>
      </c>
      <c r="F108" s="6">
        <v>343.40780850542848</v>
      </c>
      <c r="G108" s="7">
        <v>38.15789473684211</v>
      </c>
      <c r="H108" s="12">
        <v>7.4227606374855855</v>
      </c>
      <c r="I108" s="12">
        <v>5.1406608134635823</v>
      </c>
    </row>
    <row r="109" spans="2:9" x14ac:dyDescent="0.35">
      <c r="B109" s="8" t="s">
        <v>86</v>
      </c>
      <c r="C109" s="12">
        <v>146</v>
      </c>
      <c r="D109" s="12"/>
      <c r="E109" s="6">
        <v>104.75232822589038</v>
      </c>
      <c r="F109" s="6"/>
      <c r="G109" s="7">
        <v>-100</v>
      </c>
      <c r="H109" s="12">
        <v>-100</v>
      </c>
      <c r="I109" s="12">
        <v>1</v>
      </c>
    </row>
    <row r="110" spans="2:9" x14ac:dyDescent="0.35">
      <c r="B110" s="8" t="s">
        <v>135</v>
      </c>
      <c r="C110" s="12">
        <v>30</v>
      </c>
      <c r="D110" s="12">
        <v>30</v>
      </c>
      <c r="E110" s="6">
        <v>132.49000246000003</v>
      </c>
      <c r="F110" s="6">
        <v>134.56500245999999</v>
      </c>
      <c r="G110" s="7">
        <v>0</v>
      </c>
      <c r="H110" s="12">
        <v>1.5661559072175444</v>
      </c>
      <c r="I110" s="12">
        <v>0</v>
      </c>
    </row>
    <row r="111" spans="2:9" x14ac:dyDescent="0.35">
      <c r="B111" s="3" t="s">
        <v>19</v>
      </c>
      <c r="C111" s="12">
        <v>10418</v>
      </c>
      <c r="D111" s="12">
        <v>5112</v>
      </c>
      <c r="E111" s="6">
        <v>163.24102546779972</v>
      </c>
      <c r="F111" s="6">
        <v>164.26657700743777</v>
      </c>
      <c r="G111" s="7">
        <v>-50.931080821654831</v>
      </c>
      <c r="H111" s="12">
        <v>0.62824374981665077</v>
      </c>
      <c r="I111" s="12">
        <v>81.068981325351459</v>
      </c>
    </row>
    <row r="112" spans="2:9" x14ac:dyDescent="0.35">
      <c r="B112" s="8" t="s">
        <v>87</v>
      </c>
      <c r="C112" s="12">
        <v>10418</v>
      </c>
      <c r="D112" s="12">
        <v>5112</v>
      </c>
      <c r="E112" s="6">
        <v>163.24102546779972</v>
      </c>
      <c r="F112" s="6">
        <v>164.26657700743777</v>
      </c>
      <c r="G112" s="7">
        <v>-50.931080821654831</v>
      </c>
      <c r="H112" s="12">
        <v>0.62824374981665077</v>
      </c>
      <c r="I112" s="12">
        <v>81.068981325351459</v>
      </c>
    </row>
    <row r="113" spans="2:9" x14ac:dyDescent="0.35">
      <c r="B113" s="3" t="s">
        <v>39</v>
      </c>
      <c r="C113" s="12">
        <v>270</v>
      </c>
      <c r="D113" s="12">
        <v>375</v>
      </c>
      <c r="E113" s="6">
        <v>273.67711078133323</v>
      </c>
      <c r="F113" s="6">
        <v>283.88015802058698</v>
      </c>
      <c r="G113" s="7">
        <v>38.888888888888893</v>
      </c>
      <c r="H113" s="12">
        <v>3.7281332041706396</v>
      </c>
      <c r="I113" s="12">
        <v>10.431196193683244</v>
      </c>
    </row>
    <row r="114" spans="2:9" x14ac:dyDescent="0.35">
      <c r="B114" s="8" t="s">
        <v>142</v>
      </c>
      <c r="C114" s="12">
        <v>33</v>
      </c>
      <c r="D114" s="12">
        <v>34</v>
      </c>
      <c r="E114" s="6">
        <v>179.40181756060605</v>
      </c>
      <c r="F114" s="6">
        <v>179.56852857352942</v>
      </c>
      <c r="G114" s="7">
        <v>3.0303030303030303</v>
      </c>
      <c r="H114" s="12">
        <v>9.2926044557521376E-2</v>
      </c>
      <c r="I114" s="12">
        <v>32.609835538918993</v>
      </c>
    </row>
    <row r="115" spans="2:9" x14ac:dyDescent="0.35">
      <c r="B115" s="8" t="s">
        <v>151</v>
      </c>
      <c r="C115" s="12">
        <v>25</v>
      </c>
      <c r="D115" s="12">
        <v>29</v>
      </c>
      <c r="E115" s="6">
        <v>99.504400327599996</v>
      </c>
      <c r="F115" s="6">
        <v>98.196897306896602</v>
      </c>
      <c r="G115" s="7">
        <v>16</v>
      </c>
      <c r="H115" s="12">
        <v>-1.314015276107066</v>
      </c>
      <c r="I115" s="12">
        <v>12.17641856295765</v>
      </c>
    </row>
    <row r="116" spans="2:9" x14ac:dyDescent="0.35">
      <c r="B116" s="8" t="s">
        <v>131</v>
      </c>
      <c r="C116" s="12">
        <v>28</v>
      </c>
      <c r="D116" s="12">
        <v>31</v>
      </c>
      <c r="E116" s="6">
        <v>181.38286264285708</v>
      </c>
      <c r="F116" s="6">
        <v>179.31258614516119</v>
      </c>
      <c r="G116" s="7">
        <v>10.714285714285714</v>
      </c>
      <c r="H116" s="12">
        <v>-1.1413848406242553</v>
      </c>
      <c r="I116" s="12">
        <v>9.387093058311315</v>
      </c>
    </row>
    <row r="117" spans="2:9" x14ac:dyDescent="0.35">
      <c r="B117" s="8" t="s">
        <v>124</v>
      </c>
      <c r="C117" s="12">
        <v>71</v>
      </c>
      <c r="D117" s="12">
        <v>116</v>
      </c>
      <c r="E117" s="6">
        <v>307.04365905859152</v>
      </c>
      <c r="F117" s="6">
        <v>341.79094513474149</v>
      </c>
      <c r="G117" s="7">
        <v>63.380281690140848</v>
      </c>
      <c r="H117" s="12">
        <v>11.316724853620681</v>
      </c>
      <c r="I117" s="12">
        <v>5.600585196684615</v>
      </c>
    </row>
    <row r="118" spans="2:9" x14ac:dyDescent="0.35">
      <c r="B118" s="8" t="s">
        <v>88</v>
      </c>
      <c r="C118" s="12">
        <v>113</v>
      </c>
      <c r="D118" s="12">
        <v>83</v>
      </c>
      <c r="E118" s="6">
        <v>341.64716793017703</v>
      </c>
      <c r="F118" s="6">
        <v>287.0831338408434</v>
      </c>
      <c r="G118" s="7">
        <v>-26.548672566371685</v>
      </c>
      <c r="H118" s="12">
        <v>-15.970872646157854</v>
      </c>
      <c r="I118" s="12">
        <v>1.6623182185826617</v>
      </c>
    </row>
    <row r="119" spans="2:9" x14ac:dyDescent="0.35">
      <c r="B119" s="8" t="s">
        <v>126</v>
      </c>
      <c r="C119" s="12"/>
      <c r="D119" s="12">
        <v>36</v>
      </c>
      <c r="E119" s="6"/>
      <c r="F119" s="6">
        <v>272.53166111666656</v>
      </c>
      <c r="G119" s="7">
        <v>0</v>
      </c>
      <c r="H119" s="12">
        <v>0</v>
      </c>
      <c r="I119" s="12">
        <v>0</v>
      </c>
    </row>
    <row r="120" spans="2:9" x14ac:dyDescent="0.35">
      <c r="B120" s="8" t="s">
        <v>116</v>
      </c>
      <c r="C120" s="12"/>
      <c r="D120" s="12">
        <v>11</v>
      </c>
      <c r="E120" s="6"/>
      <c r="F120" s="6">
        <v>551.17180838181798</v>
      </c>
      <c r="G120" s="7">
        <v>0</v>
      </c>
      <c r="H120" s="12">
        <v>0</v>
      </c>
      <c r="I120" s="12">
        <v>0</v>
      </c>
    </row>
    <row r="121" spans="2:9" x14ac:dyDescent="0.35">
      <c r="B121" s="8" t="s">
        <v>127</v>
      </c>
      <c r="C121" s="12"/>
      <c r="D121" s="12">
        <v>35</v>
      </c>
      <c r="E121" s="6"/>
      <c r="F121" s="6">
        <v>359.81856162857133</v>
      </c>
      <c r="G121" s="7">
        <v>0</v>
      </c>
      <c r="H121" s="12">
        <v>0</v>
      </c>
      <c r="I121" s="12">
        <v>0</v>
      </c>
    </row>
    <row r="122" spans="2:9" x14ac:dyDescent="0.35">
      <c r="B122" s="3" t="s">
        <v>20</v>
      </c>
      <c r="C122" s="12">
        <v>238</v>
      </c>
      <c r="D122" s="12">
        <v>86</v>
      </c>
      <c r="E122" s="6">
        <v>187.3264694287395</v>
      </c>
      <c r="F122" s="6">
        <v>321.22325497930223</v>
      </c>
      <c r="G122" s="7">
        <v>-63.865546218487388</v>
      </c>
      <c r="H122" s="12">
        <v>71.477771378965826</v>
      </c>
      <c r="I122" s="12">
        <v>0.89350220336166597</v>
      </c>
    </row>
    <row r="123" spans="2:9" x14ac:dyDescent="0.35">
      <c r="B123" s="8" t="s">
        <v>143</v>
      </c>
      <c r="C123" s="12">
        <v>100</v>
      </c>
      <c r="D123" s="12">
        <v>86</v>
      </c>
      <c r="E123" s="6">
        <v>334.92069809779991</v>
      </c>
      <c r="F123" s="6">
        <v>321.22325497930223</v>
      </c>
      <c r="G123" s="7">
        <v>-14.000000000000002</v>
      </c>
      <c r="H123" s="12">
        <v>-4.0897571264759245</v>
      </c>
      <c r="I123" s="12">
        <v>3.4231861616837791</v>
      </c>
    </row>
    <row r="124" spans="2:9" x14ac:dyDescent="0.35">
      <c r="B124" s="8" t="s">
        <v>89</v>
      </c>
      <c r="C124" s="12">
        <v>138</v>
      </c>
      <c r="D124" s="12"/>
      <c r="E124" s="6">
        <v>80.374129813478262</v>
      </c>
      <c r="F124" s="6"/>
      <c r="G124" s="7">
        <v>-100</v>
      </c>
      <c r="H124" s="12">
        <v>-100</v>
      </c>
      <c r="I124" s="12">
        <v>1</v>
      </c>
    </row>
    <row r="125" spans="2:9" x14ac:dyDescent="0.35">
      <c r="B125" s="3" t="s">
        <v>46</v>
      </c>
      <c r="C125" s="12"/>
      <c r="D125" s="12">
        <v>177</v>
      </c>
      <c r="E125" s="6"/>
      <c r="F125" s="6">
        <v>189.64593221920902</v>
      </c>
      <c r="G125" s="7">
        <v>0</v>
      </c>
      <c r="H125" s="12">
        <v>0</v>
      </c>
      <c r="I125" s="12">
        <v>0</v>
      </c>
    </row>
    <row r="126" spans="2:9" x14ac:dyDescent="0.35">
      <c r="B126" s="8" t="s">
        <v>90</v>
      </c>
      <c r="C126" s="12"/>
      <c r="D126" s="12">
        <v>177</v>
      </c>
      <c r="E126" s="6"/>
      <c r="F126" s="6">
        <v>189.64593221920902</v>
      </c>
      <c r="G126" s="7">
        <v>0</v>
      </c>
      <c r="H126" s="12">
        <v>0</v>
      </c>
      <c r="I126" s="12">
        <v>0</v>
      </c>
    </row>
    <row r="127" spans="2:9" x14ac:dyDescent="0.35">
      <c r="B127" s="3" t="s">
        <v>21</v>
      </c>
      <c r="C127" s="12">
        <v>4047</v>
      </c>
      <c r="D127" s="12">
        <v>2079</v>
      </c>
      <c r="E127" s="6">
        <v>116.78843007040278</v>
      </c>
      <c r="F127" s="6">
        <v>116.83211073597877</v>
      </c>
      <c r="G127" s="7">
        <v>-48.628613787991107</v>
      </c>
      <c r="H127" s="12">
        <v>3.7401535023340246E-2</v>
      </c>
      <c r="I127" s="12">
        <v>1300.1769514979708</v>
      </c>
    </row>
    <row r="128" spans="2:9" x14ac:dyDescent="0.35">
      <c r="B128" s="8" t="s">
        <v>91</v>
      </c>
      <c r="C128" s="12">
        <v>4047</v>
      </c>
      <c r="D128" s="12">
        <v>2079</v>
      </c>
      <c r="E128" s="6">
        <v>116.78843007040278</v>
      </c>
      <c r="F128" s="6">
        <v>116.83211073597877</v>
      </c>
      <c r="G128" s="7">
        <v>-48.628613787991107</v>
      </c>
      <c r="H128" s="12">
        <v>3.7401535023340246E-2</v>
      </c>
      <c r="I128" s="12">
        <v>1300.1769514979708</v>
      </c>
    </row>
    <row r="129" spans="2:9" x14ac:dyDescent="0.35">
      <c r="B129" s="3" t="s">
        <v>40</v>
      </c>
      <c r="C129" s="12">
        <v>203</v>
      </c>
      <c r="D129" s="12">
        <v>217</v>
      </c>
      <c r="E129" s="6">
        <v>211.57334933413793</v>
      </c>
      <c r="F129" s="6">
        <v>220.78138156110595</v>
      </c>
      <c r="G129" s="7">
        <v>6.8965517241379306</v>
      </c>
      <c r="H129" s="12">
        <v>4.3521701839799132</v>
      </c>
      <c r="I129" s="12">
        <v>1.5846236320270146</v>
      </c>
    </row>
    <row r="130" spans="2:9" x14ac:dyDescent="0.35">
      <c r="B130" s="8" t="s">
        <v>141</v>
      </c>
      <c r="C130" s="12">
        <v>37</v>
      </c>
      <c r="D130" s="12">
        <v>33</v>
      </c>
      <c r="E130" s="6">
        <v>121.23486472162165</v>
      </c>
      <c r="F130" s="6">
        <v>121.69484826060607</v>
      </c>
      <c r="G130" s="7">
        <v>-10.810810810810811</v>
      </c>
      <c r="H130" s="12">
        <v>0.37941522848285203</v>
      </c>
      <c r="I130" s="12">
        <v>28.493349763633468</v>
      </c>
    </row>
    <row r="131" spans="2:9" x14ac:dyDescent="0.35">
      <c r="B131" s="8" t="s">
        <v>140</v>
      </c>
      <c r="C131" s="12">
        <v>30</v>
      </c>
      <c r="D131" s="12">
        <v>28</v>
      </c>
      <c r="E131" s="6">
        <v>118.63666610533336</v>
      </c>
      <c r="F131" s="6">
        <v>117.89535658785712</v>
      </c>
      <c r="G131" s="7">
        <v>-6.666666666666667</v>
      </c>
      <c r="H131" s="12">
        <v>-0.62485700400418875</v>
      </c>
      <c r="I131" s="12">
        <v>10.66910769015238</v>
      </c>
    </row>
    <row r="132" spans="2:9" x14ac:dyDescent="0.35">
      <c r="B132" s="8" t="s">
        <v>139</v>
      </c>
      <c r="C132" s="12">
        <v>93</v>
      </c>
      <c r="D132" s="12">
        <v>114</v>
      </c>
      <c r="E132" s="6">
        <v>330.24655864838701</v>
      </c>
      <c r="F132" s="6">
        <v>319.54236703087724</v>
      </c>
      <c r="G132" s="7">
        <v>22.58064516129032</v>
      </c>
      <c r="H132" s="12">
        <v>-3.2412727209994943</v>
      </c>
      <c r="I132" s="12">
        <v>6.9665983411378125</v>
      </c>
    </row>
    <row r="133" spans="2:9" x14ac:dyDescent="0.35">
      <c r="B133" s="8" t="s">
        <v>92</v>
      </c>
      <c r="C133" s="12">
        <v>43</v>
      </c>
      <c r="D133" s="12">
        <v>42</v>
      </c>
      <c r="E133" s="6">
        <v>97.480697271395357</v>
      </c>
      <c r="F133" s="6">
        <v>99.160237623333359</v>
      </c>
      <c r="G133" s="7">
        <v>-2.3255813953488373</v>
      </c>
      <c r="H133" s="12">
        <v>1.7229465924540985</v>
      </c>
      <c r="I133" s="12">
        <v>1.3497698683952641</v>
      </c>
    </row>
    <row r="134" spans="2:9" x14ac:dyDescent="0.35">
      <c r="B134" s="3" t="s">
        <v>47</v>
      </c>
      <c r="C134" s="12"/>
      <c r="D134" s="12">
        <v>290</v>
      </c>
      <c r="E134" s="6"/>
      <c r="F134" s="6">
        <v>234.34210314413801</v>
      </c>
      <c r="G134" s="7">
        <v>0</v>
      </c>
      <c r="H134" s="12">
        <v>0</v>
      </c>
      <c r="I134" s="12">
        <v>0</v>
      </c>
    </row>
    <row r="135" spans="2:9" x14ac:dyDescent="0.35">
      <c r="B135" s="8" t="s">
        <v>93</v>
      </c>
      <c r="C135" s="12"/>
      <c r="D135" s="12">
        <v>290</v>
      </c>
      <c r="E135" s="6"/>
      <c r="F135" s="6">
        <v>234.34210314413801</v>
      </c>
      <c r="G135" s="7">
        <v>0</v>
      </c>
      <c r="H135" s="12">
        <v>0</v>
      </c>
      <c r="I135" s="12">
        <v>0</v>
      </c>
    </row>
    <row r="136" spans="2:9" x14ac:dyDescent="0.35">
      <c r="B136" s="3" t="s">
        <v>48</v>
      </c>
      <c r="C136" s="12"/>
      <c r="D136" s="12">
        <v>246</v>
      </c>
      <c r="E136" s="6"/>
      <c r="F136" s="6">
        <v>76.014877737804852</v>
      </c>
      <c r="G136" s="7">
        <v>0</v>
      </c>
      <c r="H136" s="12">
        <v>0</v>
      </c>
      <c r="I136" s="12">
        <v>0</v>
      </c>
    </row>
    <row r="137" spans="2:9" x14ac:dyDescent="0.35">
      <c r="B137" s="8" t="s">
        <v>94</v>
      </c>
      <c r="C137" s="12"/>
      <c r="D137" s="12">
        <v>246</v>
      </c>
      <c r="E137" s="6"/>
      <c r="F137" s="6">
        <v>76.014877737804852</v>
      </c>
      <c r="G137" s="7">
        <v>0</v>
      </c>
      <c r="H137" s="12">
        <v>0</v>
      </c>
      <c r="I137" s="12">
        <v>0</v>
      </c>
    </row>
    <row r="138" spans="2:9" x14ac:dyDescent="0.35">
      <c r="B138" s="3" t="s">
        <v>22</v>
      </c>
      <c r="C138" s="12">
        <v>5918</v>
      </c>
      <c r="D138" s="12">
        <v>3013</v>
      </c>
      <c r="E138" s="6">
        <v>132.53506170296393</v>
      </c>
      <c r="F138" s="6">
        <v>132.6396524043478</v>
      </c>
      <c r="G138" s="7">
        <v>-49.087529570800946</v>
      </c>
      <c r="H138" s="12">
        <v>7.8915496050605494E-2</v>
      </c>
      <c r="I138" s="12">
        <v>622.02649704340683</v>
      </c>
    </row>
    <row r="139" spans="2:9" x14ac:dyDescent="0.35">
      <c r="B139" s="8" t="s">
        <v>95</v>
      </c>
      <c r="C139" s="12">
        <v>5751</v>
      </c>
      <c r="D139" s="12">
        <v>2988</v>
      </c>
      <c r="E139" s="6">
        <v>132.8915536361225</v>
      </c>
      <c r="F139" s="6">
        <v>132.26088438982595</v>
      </c>
      <c r="G139" s="7">
        <v>-48.043818466353677</v>
      </c>
      <c r="H139" s="12">
        <v>-0.47457436461569102</v>
      </c>
      <c r="I139" s="12">
        <v>101.23559561684168</v>
      </c>
    </row>
    <row r="140" spans="2:9" x14ac:dyDescent="0.35">
      <c r="B140" s="8" t="s">
        <v>146</v>
      </c>
      <c r="C140" s="12">
        <v>38</v>
      </c>
      <c r="D140" s="12">
        <v>25</v>
      </c>
      <c r="E140" s="6">
        <v>179.96368971052621</v>
      </c>
      <c r="F140" s="6">
        <v>177.91000549999993</v>
      </c>
      <c r="G140" s="7">
        <v>-34.210526315789473</v>
      </c>
      <c r="H140" s="12">
        <v>-1.1411658728656102</v>
      </c>
      <c r="I140" s="12">
        <v>29.978574657058893</v>
      </c>
    </row>
    <row r="141" spans="2:9" x14ac:dyDescent="0.35">
      <c r="B141" s="8" t="s">
        <v>121</v>
      </c>
      <c r="C141" s="12">
        <v>129</v>
      </c>
      <c r="D141" s="12"/>
      <c r="E141" s="6">
        <v>102.67093013798448</v>
      </c>
      <c r="F141" s="6"/>
      <c r="G141" s="7">
        <v>-100</v>
      </c>
      <c r="H141" s="12">
        <v>-100</v>
      </c>
      <c r="I141" s="12">
        <v>1</v>
      </c>
    </row>
    <row r="142" spans="2:9" x14ac:dyDescent="0.35">
      <c r="B142" s="3" t="s">
        <v>41</v>
      </c>
      <c r="C142" s="12">
        <v>163</v>
      </c>
      <c r="D142" s="12">
        <v>132</v>
      </c>
      <c r="E142" s="6">
        <v>243.61288236404909</v>
      </c>
      <c r="F142" s="6">
        <v>216.8443150599243</v>
      </c>
      <c r="G142" s="7">
        <v>-19.018404907975462</v>
      </c>
      <c r="H142" s="12">
        <v>-10.988157540914646</v>
      </c>
      <c r="I142" s="12">
        <v>1.730809267810369</v>
      </c>
    </row>
    <row r="143" spans="2:9" x14ac:dyDescent="0.35">
      <c r="B143" s="8" t="s">
        <v>145</v>
      </c>
      <c r="C143" s="12">
        <v>28</v>
      </c>
      <c r="D143" s="12">
        <v>36</v>
      </c>
      <c r="E143" s="6">
        <v>114.7671410971429</v>
      </c>
      <c r="F143" s="6">
        <v>112.31666482888895</v>
      </c>
      <c r="G143" s="7">
        <v>28.571428571428569</v>
      </c>
      <c r="H143" s="12">
        <v>-2.1351723540623726</v>
      </c>
      <c r="I143" s="12">
        <v>13.381321895194388</v>
      </c>
    </row>
    <row r="144" spans="2:9" x14ac:dyDescent="0.35">
      <c r="B144" s="8" t="s">
        <v>96</v>
      </c>
      <c r="C144" s="12">
        <v>135</v>
      </c>
      <c r="D144" s="12">
        <v>96</v>
      </c>
      <c r="E144" s="6">
        <v>270.33644351570365</v>
      </c>
      <c r="F144" s="6">
        <v>256.04218389656256</v>
      </c>
      <c r="G144" s="7">
        <v>-28.888888888888886</v>
      </c>
      <c r="H144" s="12">
        <v>-5.2875814423114367</v>
      </c>
      <c r="I144" s="12">
        <v>5.4635354942656482</v>
      </c>
    </row>
    <row r="145" spans="2:9" x14ac:dyDescent="0.35">
      <c r="B145" s="3" t="s">
        <v>49</v>
      </c>
      <c r="C145" s="12"/>
      <c r="D145" s="12">
        <v>145</v>
      </c>
      <c r="E145" s="6"/>
      <c r="F145" s="6">
        <v>294.74917665655175</v>
      </c>
      <c r="G145" s="7">
        <v>0</v>
      </c>
      <c r="H145" s="12">
        <v>0</v>
      </c>
      <c r="I145" s="12">
        <v>0</v>
      </c>
    </row>
    <row r="146" spans="2:9" x14ac:dyDescent="0.35">
      <c r="B146" s="8" t="s">
        <v>97</v>
      </c>
      <c r="C146" s="12"/>
      <c r="D146" s="12">
        <v>145</v>
      </c>
      <c r="E146" s="6"/>
      <c r="F146" s="6">
        <v>294.74917665655175</v>
      </c>
      <c r="G146" s="7">
        <v>0</v>
      </c>
      <c r="H146" s="12">
        <v>0</v>
      </c>
      <c r="I146" s="12">
        <v>0</v>
      </c>
    </row>
    <row r="147" spans="2:9" x14ac:dyDescent="0.35">
      <c r="B147" s="3" t="s">
        <v>42</v>
      </c>
      <c r="C147" s="12">
        <v>24</v>
      </c>
      <c r="D147" s="12">
        <v>87</v>
      </c>
      <c r="E147" s="6">
        <v>166.83208210416663</v>
      </c>
      <c r="F147" s="6">
        <v>515.05597198850592</v>
      </c>
      <c r="G147" s="7">
        <v>262.5</v>
      </c>
      <c r="H147" s="12">
        <v>208.72717375001963</v>
      </c>
      <c r="I147" s="12">
        <v>1.2576225475767757</v>
      </c>
    </row>
    <row r="148" spans="2:9" x14ac:dyDescent="0.35">
      <c r="B148" s="8" t="s">
        <v>173</v>
      </c>
      <c r="C148" s="12">
        <v>24</v>
      </c>
      <c r="D148" s="12">
        <v>40</v>
      </c>
      <c r="E148" s="6">
        <v>166.83208210416663</v>
      </c>
      <c r="F148" s="6">
        <v>169.958500665</v>
      </c>
      <c r="G148" s="7">
        <v>66.666666666666657</v>
      </c>
      <c r="H148" s="12">
        <v>1.8739912140407731</v>
      </c>
      <c r="I148" s="12">
        <v>35.574695423954196</v>
      </c>
    </row>
    <row r="149" spans="2:9" x14ac:dyDescent="0.35">
      <c r="B149" s="8" t="s">
        <v>98</v>
      </c>
      <c r="C149" s="12"/>
      <c r="D149" s="12">
        <v>32</v>
      </c>
      <c r="E149" s="6"/>
      <c r="F149" s="6">
        <v>362.55249019999985</v>
      </c>
      <c r="G149" s="7">
        <v>0</v>
      </c>
      <c r="H149" s="12">
        <v>0</v>
      </c>
      <c r="I149" s="12">
        <v>0</v>
      </c>
    </row>
    <row r="150" spans="2:9" x14ac:dyDescent="0.35">
      <c r="B150" s="8" t="s">
        <v>152</v>
      </c>
      <c r="C150" s="12"/>
      <c r="D150" s="12">
        <v>15</v>
      </c>
      <c r="E150" s="6"/>
      <c r="F150" s="6">
        <v>1760.656656666667</v>
      </c>
      <c r="G150" s="7">
        <v>0</v>
      </c>
      <c r="H150" s="12">
        <v>0</v>
      </c>
      <c r="I150" s="12">
        <v>0</v>
      </c>
    </row>
    <row r="151" spans="2:9" x14ac:dyDescent="0.35">
      <c r="B151" s="3" t="s">
        <v>23</v>
      </c>
      <c r="C151" s="12">
        <v>144</v>
      </c>
      <c r="D151" s="12"/>
      <c r="E151" s="6">
        <v>155.13847323222225</v>
      </c>
      <c r="F151" s="6"/>
      <c r="G151" s="7">
        <v>-100</v>
      </c>
      <c r="H151" s="12">
        <v>-100</v>
      </c>
      <c r="I151" s="12">
        <v>1</v>
      </c>
    </row>
    <row r="152" spans="2:9" x14ac:dyDescent="0.35">
      <c r="B152" s="8" t="s">
        <v>99</v>
      </c>
      <c r="C152" s="12">
        <v>144</v>
      </c>
      <c r="D152" s="12"/>
      <c r="E152" s="6">
        <v>155.13847323222225</v>
      </c>
      <c r="F152" s="6"/>
      <c r="G152" s="7">
        <v>-100</v>
      </c>
      <c r="H152" s="12">
        <v>-100</v>
      </c>
      <c r="I152" s="12">
        <v>1</v>
      </c>
    </row>
    <row r="153" spans="2:9" x14ac:dyDescent="0.35">
      <c r="B153" s="3" t="s">
        <v>50</v>
      </c>
      <c r="C153" s="12"/>
      <c r="D153" s="12">
        <v>253</v>
      </c>
      <c r="E153" s="6"/>
      <c r="F153" s="6">
        <v>10.367786501557314</v>
      </c>
      <c r="G153" s="7">
        <v>0</v>
      </c>
      <c r="H153" s="12">
        <v>0</v>
      </c>
      <c r="I153" s="12">
        <v>0</v>
      </c>
    </row>
    <row r="154" spans="2:9" x14ac:dyDescent="0.35">
      <c r="B154" s="8" t="s">
        <v>50</v>
      </c>
      <c r="C154" s="12"/>
      <c r="D154" s="12">
        <v>253</v>
      </c>
      <c r="E154" s="6"/>
      <c r="F154" s="6">
        <v>10.367786501557314</v>
      </c>
      <c r="G154" s="7">
        <v>0</v>
      </c>
      <c r="H154" s="12">
        <v>0</v>
      </c>
      <c r="I154" s="12">
        <v>0</v>
      </c>
    </row>
    <row r="155" spans="2:9" x14ac:dyDescent="0.35">
      <c r="B155" s="3" t="s">
        <v>24</v>
      </c>
      <c r="C155" s="12">
        <v>369</v>
      </c>
      <c r="D155" s="12">
        <v>44</v>
      </c>
      <c r="E155" s="6">
        <v>73.580000511544711</v>
      </c>
      <c r="F155" s="6">
        <v>226.89341459090895</v>
      </c>
      <c r="G155" s="7">
        <v>-88.075880758807585</v>
      </c>
      <c r="H155" s="12">
        <v>208.36288803138748</v>
      </c>
      <c r="I155" s="12">
        <v>0.42270426173753151</v>
      </c>
    </row>
    <row r="156" spans="2:9" x14ac:dyDescent="0.35">
      <c r="B156" s="8" t="s">
        <v>125</v>
      </c>
      <c r="C156" s="12">
        <v>33</v>
      </c>
      <c r="D156" s="12">
        <v>44</v>
      </c>
      <c r="E156" s="6">
        <v>219.87636913636351</v>
      </c>
      <c r="F156" s="6">
        <v>226.89341459090895</v>
      </c>
      <c r="G156" s="7">
        <v>33.333333333333329</v>
      </c>
      <c r="H156" s="12">
        <v>3.1913595272230406</v>
      </c>
      <c r="I156" s="12">
        <v>10.444869357085038</v>
      </c>
    </row>
    <row r="157" spans="2:9" x14ac:dyDescent="0.35">
      <c r="B157" s="8" t="s">
        <v>129</v>
      </c>
      <c r="C157" s="12">
        <v>124</v>
      </c>
      <c r="D157" s="12"/>
      <c r="E157" s="6">
        <v>53.520242168225799</v>
      </c>
      <c r="F157" s="6"/>
      <c r="G157" s="7">
        <v>-100</v>
      </c>
      <c r="H157" s="12">
        <v>-100</v>
      </c>
      <c r="I157" s="12">
        <v>1</v>
      </c>
    </row>
    <row r="158" spans="2:9" x14ac:dyDescent="0.35">
      <c r="B158" s="8" t="s">
        <v>100</v>
      </c>
      <c r="C158" s="12">
        <v>134</v>
      </c>
      <c r="D158" s="12"/>
      <c r="E158" s="6">
        <v>70.391418017388062</v>
      </c>
      <c r="F158" s="6"/>
      <c r="G158" s="7">
        <v>-100</v>
      </c>
      <c r="H158" s="12">
        <v>-100</v>
      </c>
      <c r="I158" s="12">
        <v>1</v>
      </c>
    </row>
    <row r="159" spans="2:9" x14ac:dyDescent="0.35">
      <c r="B159" s="8" t="s">
        <v>128</v>
      </c>
      <c r="C159" s="12">
        <v>78</v>
      </c>
      <c r="D159" s="12"/>
      <c r="E159" s="6">
        <v>49.053076462435911</v>
      </c>
      <c r="F159" s="6"/>
      <c r="G159" s="7">
        <v>-100</v>
      </c>
      <c r="H159" s="12">
        <v>-100</v>
      </c>
      <c r="I159" s="12">
        <v>1</v>
      </c>
    </row>
    <row r="160" spans="2:9" x14ac:dyDescent="0.35">
      <c r="B160" s="3" t="s">
        <v>51</v>
      </c>
      <c r="C160" s="12"/>
      <c r="D160" s="12">
        <v>228</v>
      </c>
      <c r="E160" s="6"/>
      <c r="F160" s="6">
        <v>35.660131412280705</v>
      </c>
      <c r="G160" s="7">
        <v>0</v>
      </c>
      <c r="H160" s="12">
        <v>0</v>
      </c>
      <c r="I160" s="12">
        <v>0</v>
      </c>
    </row>
    <row r="161" spans="2:9" x14ac:dyDescent="0.35">
      <c r="B161" s="8" t="s">
        <v>101</v>
      </c>
      <c r="C161" s="12"/>
      <c r="D161" s="12">
        <v>228</v>
      </c>
      <c r="E161" s="6"/>
      <c r="F161" s="6">
        <v>35.660131412280705</v>
      </c>
      <c r="G161" s="7">
        <v>0</v>
      </c>
      <c r="H161" s="12">
        <v>0</v>
      </c>
      <c r="I161" s="12">
        <v>0</v>
      </c>
    </row>
    <row r="162" spans="2:9" x14ac:dyDescent="0.35">
      <c r="B162" s="3" t="s">
        <v>25</v>
      </c>
      <c r="C162" s="12">
        <v>2797</v>
      </c>
      <c r="D162" s="12">
        <v>1524</v>
      </c>
      <c r="E162" s="6">
        <v>179.68503588970395</v>
      </c>
      <c r="F162" s="6">
        <v>183.22458515091827</v>
      </c>
      <c r="G162" s="7">
        <v>-45.513049696102968</v>
      </c>
      <c r="H162" s="12">
        <v>1.9698631239314774</v>
      </c>
      <c r="I162" s="12">
        <v>23.10467623012682</v>
      </c>
    </row>
    <row r="163" spans="2:9" x14ac:dyDescent="0.35">
      <c r="B163" s="8" t="s">
        <v>102</v>
      </c>
      <c r="C163" s="12">
        <v>2797</v>
      </c>
      <c r="D163" s="12">
        <v>1484</v>
      </c>
      <c r="E163" s="6">
        <v>179.68503588970395</v>
      </c>
      <c r="F163" s="6">
        <v>179.72248528436691</v>
      </c>
      <c r="G163" s="7">
        <v>-46.943153378619954</v>
      </c>
      <c r="H163" s="12">
        <v>2.0841688055729141E-2</v>
      </c>
      <c r="I163" s="12">
        <v>2252.3681024827461</v>
      </c>
    </row>
    <row r="164" spans="2:9" x14ac:dyDescent="0.35">
      <c r="B164" s="8" t="s">
        <v>150</v>
      </c>
      <c r="C164" s="12"/>
      <c r="D164" s="12">
        <v>40</v>
      </c>
      <c r="E164" s="6"/>
      <c r="F164" s="6">
        <v>313.15249019999987</v>
      </c>
      <c r="G164" s="7">
        <v>0</v>
      </c>
      <c r="H164" s="12">
        <v>0</v>
      </c>
      <c r="I164" s="12">
        <v>0</v>
      </c>
    </row>
    <row r="165" spans="2:9" x14ac:dyDescent="0.35">
      <c r="B165" s="3" t="s">
        <v>26</v>
      </c>
      <c r="C165" s="12">
        <v>11417</v>
      </c>
      <c r="D165" s="12">
        <v>5840</v>
      </c>
      <c r="E165" s="6">
        <v>165.57081545064378</v>
      </c>
      <c r="F165" s="6">
        <v>164.9763698630137</v>
      </c>
      <c r="G165" s="7">
        <v>-48.848208811421564</v>
      </c>
      <c r="H165" s="12">
        <v>-0.35902800020168962</v>
      </c>
      <c r="I165" s="12">
        <v>136.05682226450392</v>
      </c>
    </row>
    <row r="166" spans="2:9" x14ac:dyDescent="0.35">
      <c r="B166" s="8" t="s">
        <v>103</v>
      </c>
      <c r="C166" s="12">
        <v>11417</v>
      </c>
      <c r="D166" s="12">
        <v>5840</v>
      </c>
      <c r="E166" s="6">
        <v>165.57081545064378</v>
      </c>
      <c r="F166" s="6">
        <v>164.9763698630137</v>
      </c>
      <c r="G166" s="7">
        <v>-48.848208811421564</v>
      </c>
      <c r="H166" s="12">
        <v>-0.35902800020168962</v>
      </c>
      <c r="I166" s="12">
        <v>136.05682226450392</v>
      </c>
    </row>
    <row r="167" spans="2:9" x14ac:dyDescent="0.35">
      <c r="B167" s="3" t="s">
        <v>52</v>
      </c>
      <c r="C167" s="12"/>
      <c r="D167" s="12">
        <v>272</v>
      </c>
      <c r="E167" s="6"/>
      <c r="F167" s="6">
        <v>193.74275785036755</v>
      </c>
      <c r="G167" s="7">
        <v>0</v>
      </c>
      <c r="H167" s="12">
        <v>0</v>
      </c>
      <c r="I167" s="12">
        <v>0</v>
      </c>
    </row>
    <row r="168" spans="2:9" x14ac:dyDescent="0.35">
      <c r="B168" s="8" t="s">
        <v>104</v>
      </c>
      <c r="C168" s="12"/>
      <c r="D168" s="12">
        <v>272</v>
      </c>
      <c r="E168" s="6"/>
      <c r="F168" s="6">
        <v>193.74275785036755</v>
      </c>
      <c r="G168" s="7">
        <v>0</v>
      </c>
      <c r="H168" s="12">
        <v>0</v>
      </c>
      <c r="I168" s="12">
        <v>0</v>
      </c>
    </row>
    <row r="169" spans="2:9" x14ac:dyDescent="0.35">
      <c r="B169" s="3" t="s">
        <v>43</v>
      </c>
      <c r="C169" s="12">
        <v>173</v>
      </c>
      <c r="D169" s="12">
        <v>230</v>
      </c>
      <c r="E169" s="6">
        <v>256.32283060277445</v>
      </c>
      <c r="F169" s="6">
        <v>289.74921603604338</v>
      </c>
      <c r="G169" s="7">
        <v>32.947976878612714</v>
      </c>
      <c r="H169" s="12">
        <v>13.040736697024883</v>
      </c>
      <c r="I169" s="12">
        <v>2.526542605996291</v>
      </c>
    </row>
    <row r="170" spans="2:9" x14ac:dyDescent="0.35">
      <c r="B170" s="8" t="s">
        <v>117</v>
      </c>
      <c r="C170" s="12">
        <v>32</v>
      </c>
      <c r="D170" s="12">
        <v>33</v>
      </c>
      <c r="E170" s="6">
        <v>186.95562552812495</v>
      </c>
      <c r="F170" s="6">
        <v>188.13090976969693</v>
      </c>
      <c r="G170" s="7">
        <v>3.125</v>
      </c>
      <c r="H170" s="12">
        <v>0.62864342180233945</v>
      </c>
      <c r="I170" s="12">
        <v>4.9710215547003287</v>
      </c>
    </row>
    <row r="171" spans="2:9" x14ac:dyDescent="0.35">
      <c r="B171" s="8" t="s">
        <v>105</v>
      </c>
      <c r="C171" s="12">
        <v>56</v>
      </c>
      <c r="D171" s="12">
        <v>89</v>
      </c>
      <c r="E171" s="6">
        <v>223.93500056714285</v>
      </c>
      <c r="F171" s="6">
        <v>264.02583948955055</v>
      </c>
      <c r="G171" s="7">
        <v>58.928571428571431</v>
      </c>
      <c r="H171" s="12">
        <v>17.90289093749201</v>
      </c>
      <c r="I171" s="12">
        <v>3.2915673582730682</v>
      </c>
    </row>
    <row r="172" spans="2:9" x14ac:dyDescent="0.35">
      <c r="B172" s="8" t="s">
        <v>154</v>
      </c>
      <c r="C172" s="12">
        <v>85</v>
      </c>
      <c r="D172" s="12">
        <v>108</v>
      </c>
      <c r="E172" s="6">
        <v>303.77540759552937</v>
      </c>
      <c r="F172" s="6">
        <v>341.99722177148146</v>
      </c>
      <c r="G172" s="7">
        <v>27.058823529411764</v>
      </c>
      <c r="H172" s="12">
        <v>12.582260848068266</v>
      </c>
      <c r="I172" s="12">
        <v>2.1505533747987795</v>
      </c>
    </row>
  </sheetData>
  <conditionalFormatting pivot="1" sqref="I5:I172">
    <cfRule type="colorScale" priority="3">
      <colorScale>
        <cfvo type="min"/>
        <cfvo type="percentile" val="1"/>
        <cfvo type="max"/>
        <color rgb="FFF8696B"/>
        <color rgb="FFFFEB84"/>
        <color rgb="FF63BE7B"/>
      </colorScale>
    </cfRule>
  </conditionalFormatting>
  <conditionalFormatting pivot="1" sqref="I5:I172">
    <cfRule type="expression" dxfId="1" priority="2">
      <formula>I5&gt;=1</formula>
    </cfRule>
  </conditionalFormatting>
  <conditionalFormatting pivot="1" sqref="I5:I172">
    <cfRule type="expression" dxfId="0" priority="1">
      <formula>I5&gt;1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A24B-93E6-4D58-ACA3-05CFD3EFA140}">
  <dimension ref="A3:D29"/>
  <sheetViews>
    <sheetView tabSelected="1" topLeftCell="A4" zoomScale="92" workbookViewId="0">
      <selection activeCell="G18" sqref="G18"/>
    </sheetView>
  </sheetViews>
  <sheetFormatPr defaultRowHeight="14.5" x14ac:dyDescent="0.35"/>
  <cols>
    <col min="1" max="1" width="16.453125" bestFit="1" customWidth="1"/>
    <col min="2" max="2" width="14.90625" bestFit="1" customWidth="1"/>
    <col min="3" max="3" width="19.1796875" bestFit="1" customWidth="1"/>
    <col min="4" max="4" width="15.26953125" bestFit="1" customWidth="1"/>
    <col min="5" max="5" width="15" bestFit="1" customWidth="1"/>
    <col min="6" max="6" width="13.6328125" bestFit="1" customWidth="1"/>
    <col min="7" max="7" width="13.81640625" bestFit="1" customWidth="1"/>
    <col min="8" max="8" width="15" bestFit="1" customWidth="1"/>
    <col min="9" max="9" width="16.6328125" bestFit="1" customWidth="1"/>
    <col min="10" max="10" width="15.26953125" bestFit="1" customWidth="1"/>
    <col min="11" max="11" width="15" bestFit="1" customWidth="1"/>
    <col min="12" max="12" width="18.08984375" bestFit="1" customWidth="1"/>
    <col min="13" max="13" width="10.81640625" bestFit="1" customWidth="1"/>
    <col min="14" max="14" width="8.6328125" bestFit="1" customWidth="1"/>
    <col min="15" max="15" width="6.1796875" bestFit="1" customWidth="1"/>
    <col min="16" max="16" width="6.90625" bestFit="1" customWidth="1"/>
    <col min="17" max="17" width="6" bestFit="1" customWidth="1"/>
    <col min="18" max="18" width="5.6328125" bestFit="1" customWidth="1"/>
    <col min="19" max="19" width="9.81640625" bestFit="1" customWidth="1"/>
    <col min="20" max="20" width="6.453125" bestFit="1" customWidth="1"/>
    <col min="21" max="21" width="18.453125" bestFit="1" customWidth="1"/>
    <col min="22" max="22" width="8.6328125" bestFit="1" customWidth="1"/>
    <col min="23" max="23" width="5.54296875" bestFit="1" customWidth="1"/>
    <col min="24" max="24" width="7.6328125" bestFit="1" customWidth="1"/>
    <col min="25" max="25" width="11.54296875" bestFit="1" customWidth="1"/>
    <col min="26" max="26" width="7.453125" bestFit="1" customWidth="1"/>
    <col min="27" max="27" width="5.7265625" bestFit="1" customWidth="1"/>
    <col min="29" max="29" width="8.54296875" bestFit="1" customWidth="1"/>
    <col min="30" max="30" width="7.26953125" bestFit="1" customWidth="1"/>
    <col min="31" max="32" width="5.26953125" bestFit="1" customWidth="1"/>
    <col min="33" max="33" width="5.81640625" bestFit="1" customWidth="1"/>
    <col min="34" max="34" width="6.453125" bestFit="1" customWidth="1"/>
    <col min="35" max="35" width="8.90625" bestFit="1" customWidth="1"/>
    <col min="36" max="36" width="11.90625" bestFit="1" customWidth="1"/>
    <col min="37" max="37" width="13.36328125" bestFit="1" customWidth="1"/>
    <col min="38" max="38" width="9.7265625" bestFit="1" customWidth="1"/>
    <col min="39" max="39" width="7.26953125" bestFit="1" customWidth="1"/>
    <col min="40" max="40" width="5.26953125" bestFit="1" customWidth="1"/>
    <col min="41" max="41" width="10" bestFit="1" customWidth="1"/>
    <col min="42" max="42" width="7.6328125" bestFit="1" customWidth="1"/>
    <col min="43" max="43" width="6" bestFit="1" customWidth="1"/>
    <col min="44" max="44" width="10" bestFit="1" customWidth="1"/>
    <col min="45" max="45" width="20.7265625" bestFit="1" customWidth="1"/>
    <col min="46" max="46" width="6.26953125" bestFit="1" customWidth="1"/>
    <col min="47" max="47" width="9.90625" bestFit="1" customWidth="1"/>
    <col min="48" max="48" width="8.81640625" bestFit="1" customWidth="1"/>
    <col min="49" max="49" width="6.90625" bestFit="1" customWidth="1"/>
    <col min="50" max="50" width="13.7265625" bestFit="1" customWidth="1"/>
    <col min="51" max="51" width="7" bestFit="1" customWidth="1"/>
    <col min="52" max="52" width="6.6328125" bestFit="1" customWidth="1"/>
    <col min="53" max="53" width="8.08984375" bestFit="1" customWidth="1"/>
    <col min="55" max="55" width="7.08984375" bestFit="1" customWidth="1"/>
    <col min="56" max="56" width="6.26953125" bestFit="1" customWidth="1"/>
    <col min="57" max="57" width="7.1796875" bestFit="1" customWidth="1"/>
    <col min="58" max="59" width="6.26953125" bestFit="1" customWidth="1"/>
    <col min="60" max="61" width="10" bestFit="1" customWidth="1"/>
    <col min="62" max="62" width="16.26953125" bestFit="1" customWidth="1"/>
    <col min="63" max="63" width="6.81640625" bestFit="1" customWidth="1"/>
    <col min="64" max="64" width="15.7265625" bestFit="1" customWidth="1"/>
    <col min="65" max="65" width="13.08984375" bestFit="1" customWidth="1"/>
    <col min="66" max="66" width="7.1796875" bestFit="1" customWidth="1"/>
    <col min="67" max="67" width="4.81640625" bestFit="1" customWidth="1"/>
    <col min="68" max="68" width="8.90625" bestFit="1" customWidth="1"/>
    <col min="69" max="69" width="9.54296875" bestFit="1" customWidth="1"/>
    <col min="70" max="70" width="7.36328125" bestFit="1" customWidth="1"/>
    <col min="71" max="71" width="5.08984375" bestFit="1" customWidth="1"/>
    <col min="72" max="72" width="9.08984375" bestFit="1" customWidth="1"/>
    <col min="73" max="73" width="4" bestFit="1" customWidth="1"/>
    <col min="74" max="74" width="4.08984375" bestFit="1" customWidth="1"/>
    <col min="75" max="75" width="6.7265625" bestFit="1" customWidth="1"/>
    <col min="76" max="76" width="5.453125" bestFit="1" customWidth="1"/>
    <col min="77" max="77" width="5.08984375" bestFit="1" customWidth="1"/>
    <col min="78" max="78" width="7.6328125" bestFit="1" customWidth="1"/>
    <col min="79" max="79" width="5.6328125" bestFit="1" customWidth="1"/>
    <col min="80" max="80" width="7.81640625" bestFit="1" customWidth="1"/>
    <col min="81" max="81" width="9.453125" bestFit="1" customWidth="1"/>
    <col min="82" max="82" width="5.54296875" bestFit="1" customWidth="1"/>
    <col min="83" max="83" width="9.26953125" bestFit="1" customWidth="1"/>
    <col min="84" max="84" width="6.54296875" bestFit="1" customWidth="1"/>
    <col min="85" max="85" width="4.6328125" bestFit="1" customWidth="1"/>
    <col min="86" max="86" width="6.26953125" bestFit="1" customWidth="1"/>
    <col min="87" max="87" width="6.453125" bestFit="1" customWidth="1"/>
    <col min="88" max="88" width="6.54296875" bestFit="1" customWidth="1"/>
    <col min="89" max="89" width="4.90625" bestFit="1" customWidth="1"/>
    <col min="90" max="90" width="7.6328125" bestFit="1" customWidth="1"/>
    <col min="91" max="91" width="11.08984375" bestFit="1" customWidth="1"/>
    <col min="92" max="92" width="10" bestFit="1" customWidth="1"/>
    <col min="93" max="93" width="10.81640625" bestFit="1" customWidth="1"/>
    <col min="94" max="94" width="7.26953125" bestFit="1" customWidth="1"/>
    <col min="95" max="95" width="4.36328125" bestFit="1" customWidth="1"/>
    <col min="96" max="96" width="9.54296875" bestFit="1" customWidth="1"/>
    <col min="98" max="98" width="9.81640625" bestFit="1" customWidth="1"/>
    <col min="99" max="99" width="6.7265625" bestFit="1" customWidth="1"/>
    <col min="100" max="101" width="8.36328125" bestFit="1" customWidth="1"/>
    <col min="102" max="102" width="10.6328125" bestFit="1" customWidth="1"/>
    <col min="103" max="103" width="11.54296875" bestFit="1" customWidth="1"/>
    <col min="104" max="104" width="17.90625" bestFit="1" customWidth="1"/>
    <col min="105" max="105" width="7.90625" bestFit="1" customWidth="1"/>
    <col min="106" max="106" width="5.7265625" bestFit="1" customWidth="1"/>
    <col min="107" max="107" width="9.26953125" bestFit="1" customWidth="1"/>
    <col min="108" max="108" width="5.1796875" bestFit="1" customWidth="1"/>
    <col min="109" max="109" width="6.7265625" bestFit="1" customWidth="1"/>
    <col min="110" max="110" width="7.7265625" bestFit="1" customWidth="1"/>
    <col min="111" max="111" width="13.26953125" bestFit="1" customWidth="1"/>
    <col min="112" max="112" width="5.81640625" bestFit="1" customWidth="1"/>
    <col min="113" max="113" width="11.1796875" bestFit="1" customWidth="1"/>
    <col min="114" max="114" width="8.08984375" bestFit="1" customWidth="1"/>
    <col min="115" max="115" width="7.6328125" bestFit="1" customWidth="1"/>
    <col min="116" max="116" width="18.26953125" bestFit="1" customWidth="1"/>
    <col min="117" max="117" width="8.453125" bestFit="1" customWidth="1"/>
    <col min="118" max="118" width="4.6328125" bestFit="1" customWidth="1"/>
    <col min="119" max="119" width="7.08984375" bestFit="1" customWidth="1"/>
    <col min="120" max="120" width="7.7265625" bestFit="1" customWidth="1"/>
    <col min="121" max="121" width="5.36328125" bestFit="1" customWidth="1"/>
    <col min="122" max="122" width="11" bestFit="1" customWidth="1"/>
    <col min="123" max="123" width="22.54296875" bestFit="1" customWidth="1"/>
    <col min="124" max="124" width="15.1796875" bestFit="1" customWidth="1"/>
    <col min="125" max="125" width="18.90625" bestFit="1" customWidth="1"/>
    <col min="126" max="126" width="18.1796875" bestFit="1" customWidth="1"/>
    <col min="127" max="127" width="29.54296875" bestFit="1" customWidth="1"/>
    <col min="128" max="128" width="20.08984375" bestFit="1" customWidth="1"/>
    <col min="129" max="129" width="7.26953125" bestFit="1" customWidth="1"/>
    <col min="130" max="130" width="8.36328125" bestFit="1" customWidth="1"/>
    <col min="131" max="131" width="5.54296875" bestFit="1" customWidth="1"/>
    <col min="132" max="132" width="16.26953125" bestFit="1" customWidth="1"/>
    <col min="133" max="133" width="7.453125" bestFit="1" customWidth="1"/>
    <col min="134" max="134" width="6.1796875" bestFit="1" customWidth="1"/>
    <col min="135" max="135" width="11.08984375" bestFit="1" customWidth="1"/>
    <col min="136" max="136" width="8.26953125" bestFit="1" customWidth="1"/>
    <col min="137" max="137" width="4.6328125" bestFit="1" customWidth="1"/>
    <col min="138" max="138" width="7.6328125" bestFit="1" customWidth="1"/>
    <col min="139" max="139" width="8.453125" bestFit="1" customWidth="1"/>
    <col min="140" max="140" width="10.6328125" bestFit="1" customWidth="1"/>
    <col min="141" max="141" width="9" bestFit="1" customWidth="1"/>
    <col min="142" max="142" width="6.1796875" bestFit="1" customWidth="1"/>
    <col min="143" max="143" width="12.36328125" bestFit="1" customWidth="1"/>
    <col min="144" max="144" width="6.54296875" bestFit="1" customWidth="1"/>
    <col min="145" max="145" width="5.36328125" bestFit="1" customWidth="1"/>
    <col min="146" max="146" width="7.90625" bestFit="1" customWidth="1"/>
    <col min="147" max="147" width="8.54296875" bestFit="1" customWidth="1"/>
    <col min="148" max="148" width="6.7265625" bestFit="1" customWidth="1"/>
    <col min="149" max="149" width="8.26953125" bestFit="1" customWidth="1"/>
    <col min="150" max="150" width="9.36328125" bestFit="1" customWidth="1"/>
    <col min="151" max="151" width="4.6328125" bestFit="1" customWidth="1"/>
    <col min="152" max="152" width="15.36328125" bestFit="1" customWidth="1"/>
    <col min="153" max="153" width="5.7265625" bestFit="1" customWidth="1"/>
    <col min="154" max="154" width="12.36328125" bestFit="1" customWidth="1"/>
    <col min="155" max="155" width="7.1796875" bestFit="1" customWidth="1"/>
    <col min="156" max="156" width="7.36328125" bestFit="1" customWidth="1"/>
    <col min="157" max="157" width="7.1796875" bestFit="1" customWidth="1"/>
    <col min="158" max="158" width="7.7265625" bestFit="1" customWidth="1"/>
    <col min="159" max="159" width="10.1796875" bestFit="1" customWidth="1"/>
    <col min="160" max="160" width="9.453125" bestFit="1" customWidth="1"/>
    <col min="161" max="161" width="7.81640625" bestFit="1" customWidth="1"/>
    <col min="162" max="162" width="6.6328125" bestFit="1" customWidth="1"/>
    <col min="163" max="163" width="5.81640625" bestFit="1" customWidth="1"/>
    <col min="164" max="164" width="7.08984375" bestFit="1" customWidth="1"/>
    <col min="165" max="165" width="9.26953125" bestFit="1" customWidth="1"/>
    <col min="166" max="166" width="10.36328125" bestFit="1" customWidth="1"/>
  </cols>
  <sheetData>
    <row r="3" spans="1:4" x14ac:dyDescent="0.35">
      <c r="A3" s="2" t="s">
        <v>1</v>
      </c>
      <c r="B3" t="s">
        <v>226</v>
      </c>
      <c r="C3" t="s">
        <v>227</v>
      </c>
      <c r="D3" t="s">
        <v>228</v>
      </c>
    </row>
    <row r="4" spans="1:4" x14ac:dyDescent="0.35">
      <c r="A4" s="3" t="s">
        <v>184</v>
      </c>
      <c r="B4" s="12">
        <v>393599764</v>
      </c>
      <c r="C4" s="12">
        <v>293435518</v>
      </c>
      <c r="D4" s="13">
        <v>0.74551751509688402</v>
      </c>
    </row>
    <row r="5" spans="1:4" x14ac:dyDescent="0.35">
      <c r="A5" s="8" t="s">
        <v>222</v>
      </c>
      <c r="B5" s="12">
        <v>77638057</v>
      </c>
      <c r="C5" s="12">
        <v>77638057</v>
      </c>
      <c r="D5" s="13">
        <v>1</v>
      </c>
    </row>
    <row r="6" spans="1:4" x14ac:dyDescent="0.35">
      <c r="A6" s="8" t="s">
        <v>223</v>
      </c>
      <c r="B6" s="12">
        <v>29160830</v>
      </c>
      <c r="C6" s="12">
        <v>13524089</v>
      </c>
      <c r="D6" s="13">
        <v>0.46377585960344753</v>
      </c>
    </row>
    <row r="7" spans="1:4" x14ac:dyDescent="0.35">
      <c r="A7" s="8" t="s">
        <v>224</v>
      </c>
      <c r="B7" s="12">
        <v>96724074</v>
      </c>
      <c r="C7" s="12">
        <v>77489048</v>
      </c>
      <c r="D7" s="13">
        <v>0.80113507212278923</v>
      </c>
    </row>
    <row r="8" spans="1:4" x14ac:dyDescent="0.35">
      <c r="A8" s="8" t="s">
        <v>225</v>
      </c>
      <c r="B8" s="12">
        <v>190076803</v>
      </c>
      <c r="C8" s="12">
        <v>124784324</v>
      </c>
      <c r="D8" s="13">
        <v>0.65649422775697674</v>
      </c>
    </row>
    <row r="9" spans="1:4" x14ac:dyDescent="0.35">
      <c r="A9" s="3" t="s">
        <v>185</v>
      </c>
      <c r="B9" s="12">
        <v>1425168598</v>
      </c>
      <c r="C9" s="12">
        <v>1081157692</v>
      </c>
      <c r="D9" s="13">
        <v>0.75861739692920183</v>
      </c>
    </row>
    <row r="10" spans="1:4" x14ac:dyDescent="0.35">
      <c r="A10" s="8" t="s">
        <v>222</v>
      </c>
      <c r="B10" s="12">
        <v>291634642</v>
      </c>
      <c r="C10" s="12">
        <v>291634642</v>
      </c>
      <c r="D10" s="13">
        <v>1</v>
      </c>
    </row>
    <row r="11" spans="1:4" x14ac:dyDescent="0.35">
      <c r="A11" s="8" t="s">
        <v>223</v>
      </c>
      <c r="B11" s="12">
        <v>103573309</v>
      </c>
      <c r="C11" s="12">
        <v>54363010</v>
      </c>
      <c r="D11" s="13">
        <v>0.52487470493001243</v>
      </c>
    </row>
    <row r="12" spans="1:4" x14ac:dyDescent="0.35">
      <c r="A12" s="8" t="s">
        <v>224</v>
      </c>
      <c r="B12" s="12">
        <v>371304904</v>
      </c>
      <c r="C12" s="12">
        <v>297414535</v>
      </c>
      <c r="D12" s="13">
        <v>0.80099813332925973</v>
      </c>
    </row>
    <row r="13" spans="1:4" x14ac:dyDescent="0.35">
      <c r="A13" s="8" t="s">
        <v>225</v>
      </c>
      <c r="B13" s="12">
        <v>658655743</v>
      </c>
      <c r="C13" s="12">
        <v>437745505</v>
      </c>
      <c r="D13" s="13">
        <v>0.66460440017752942</v>
      </c>
    </row>
    <row r="14" spans="1:4" x14ac:dyDescent="0.35">
      <c r="A14" s="3" t="s">
        <v>186</v>
      </c>
      <c r="B14" s="12">
        <v>1148855825</v>
      </c>
      <c r="C14" s="12">
        <v>861720353</v>
      </c>
      <c r="D14" s="13">
        <v>0.75006831514302497</v>
      </c>
    </row>
    <row r="15" spans="1:4" x14ac:dyDescent="0.35">
      <c r="A15" s="8" t="s">
        <v>222</v>
      </c>
      <c r="B15" s="12">
        <v>230690579</v>
      </c>
      <c r="C15" s="12">
        <v>230690579</v>
      </c>
      <c r="D15" s="13">
        <v>1</v>
      </c>
    </row>
    <row r="16" spans="1:4" x14ac:dyDescent="0.35">
      <c r="A16" s="8" t="s">
        <v>223</v>
      </c>
      <c r="B16" s="12">
        <v>78527215</v>
      </c>
      <c r="C16" s="12">
        <v>38604855</v>
      </c>
      <c r="D16" s="13">
        <v>0.49161115671808814</v>
      </c>
    </row>
    <row r="17" spans="1:4" x14ac:dyDescent="0.35">
      <c r="A17" s="8" t="s">
        <v>224</v>
      </c>
      <c r="B17" s="12">
        <v>288728905</v>
      </c>
      <c r="C17" s="12">
        <v>226103607</v>
      </c>
      <c r="D17" s="13">
        <v>0.78310000517613576</v>
      </c>
    </row>
    <row r="18" spans="1:4" x14ac:dyDescent="0.35">
      <c r="A18" s="8" t="s">
        <v>225</v>
      </c>
      <c r="B18" s="12">
        <v>550909126</v>
      </c>
      <c r="C18" s="12">
        <v>366321312</v>
      </c>
      <c r="D18" s="13">
        <v>0.66493963289328406</v>
      </c>
    </row>
    <row r="19" spans="1:4" x14ac:dyDescent="0.35">
      <c r="A19" s="3" t="s">
        <v>187</v>
      </c>
      <c r="B19" s="12">
        <v>1098520839</v>
      </c>
      <c r="C19" s="12">
        <v>828730361</v>
      </c>
      <c r="D19" s="13">
        <v>0.75440568041877631</v>
      </c>
    </row>
    <row r="20" spans="1:4" x14ac:dyDescent="0.35">
      <c r="A20" s="8" t="s">
        <v>222</v>
      </c>
      <c r="B20" s="12">
        <v>219157615</v>
      </c>
      <c r="C20" s="12">
        <v>219157615</v>
      </c>
      <c r="D20" s="13">
        <v>1</v>
      </c>
    </row>
    <row r="21" spans="1:4" x14ac:dyDescent="0.35">
      <c r="A21" s="8" t="s">
        <v>223</v>
      </c>
      <c r="B21" s="12">
        <v>77938569</v>
      </c>
      <c r="C21" s="12">
        <v>36366751</v>
      </c>
      <c r="D21" s="13">
        <v>0.46660788703985573</v>
      </c>
    </row>
    <row r="22" spans="1:4" x14ac:dyDescent="0.35">
      <c r="A22" s="8" t="s">
        <v>224</v>
      </c>
      <c r="B22" s="12">
        <v>285454381</v>
      </c>
      <c r="C22" s="12">
        <v>229330520</v>
      </c>
      <c r="D22" s="13">
        <v>0.80338763481790809</v>
      </c>
    </row>
    <row r="23" spans="1:4" x14ac:dyDescent="0.35">
      <c r="A23" s="8" t="s">
        <v>225</v>
      </c>
      <c r="B23" s="12">
        <v>515970274</v>
      </c>
      <c r="C23" s="12">
        <v>343875475</v>
      </c>
      <c r="D23" s="13">
        <v>0.66646373314133989</v>
      </c>
    </row>
    <row r="24" spans="1:4" x14ac:dyDescent="0.35">
      <c r="A24" s="3" t="s">
        <v>188</v>
      </c>
      <c r="B24" s="12">
        <v>688536421</v>
      </c>
      <c r="C24" s="12">
        <v>517646648</v>
      </c>
      <c r="D24" s="13">
        <v>0.75180721340520051</v>
      </c>
    </row>
    <row r="25" spans="1:4" x14ac:dyDescent="0.35">
      <c r="A25" s="8" t="s">
        <v>222</v>
      </c>
      <c r="B25" s="12">
        <v>140004929</v>
      </c>
      <c r="C25" s="12">
        <v>140004929</v>
      </c>
      <c r="D25" s="13">
        <v>1</v>
      </c>
    </row>
    <row r="26" spans="1:4" x14ac:dyDescent="0.35">
      <c r="A26" s="8" t="s">
        <v>223</v>
      </c>
      <c r="B26" s="12">
        <v>50295772</v>
      </c>
      <c r="C26" s="12">
        <v>23366408</v>
      </c>
      <c r="D26" s="13">
        <v>0.46457996509130034</v>
      </c>
    </row>
    <row r="27" spans="1:4" x14ac:dyDescent="0.35">
      <c r="A27" s="8" t="s">
        <v>224</v>
      </c>
      <c r="B27" s="12">
        <v>179939893</v>
      </c>
      <c r="C27" s="12">
        <v>143003353</v>
      </c>
      <c r="D27" s="13">
        <v>0.79472845412884618</v>
      </c>
    </row>
    <row r="28" spans="1:4" x14ac:dyDescent="0.35">
      <c r="A28" s="8" t="s">
        <v>225</v>
      </c>
      <c r="B28" s="12">
        <v>318295827</v>
      </c>
      <c r="C28" s="12">
        <v>211271958</v>
      </c>
      <c r="D28" s="13">
        <v>0.66375974825456951</v>
      </c>
    </row>
    <row r="29" spans="1:4" x14ac:dyDescent="0.35">
      <c r="A29" s="3" t="s">
        <v>2</v>
      </c>
      <c r="B29" s="12">
        <v>4754681447</v>
      </c>
      <c r="C29" s="12">
        <v>3582690572</v>
      </c>
      <c r="D29" s="13">
        <v>0.75350801350961671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l���� l���� l��� l��
</file>

<file path=customXml/item33.xml>����� l���� l���� l��� l��� l������ l�����
</file>

<file path=customXml/item34.xml>����� l���� l���� l��� l��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D80169DB-86C5-43EF-B160-E3FBBEABEF9D}">
  <ds:schemaRefs/>
</ds:datastoreItem>
</file>

<file path=customXml/itemProps2.xml><?xml version="1.0" encoding="utf-8"?>
<ds:datastoreItem xmlns:ds="http://schemas.openxmlformats.org/officeDocument/2006/customXml" ds:itemID="{E16C7EE5-E8AF-4941-8BA5-7FCDBED7EE0E}">
  <ds:schemaRefs/>
</ds:datastoreItem>
</file>

<file path=customXml/itemProps3.xml><?xml version="1.0" encoding="utf-8"?>
<ds:datastoreItem xmlns:ds="http://schemas.openxmlformats.org/officeDocument/2006/customXml" ds:itemID="{2FE82684-870F-434E-AF96-9DF7CC644898}">
  <ds:schemaRefs/>
</ds:datastoreItem>
</file>

<file path=customXml/itemProps4.xml><?xml version="1.0" encoding="utf-8"?>
<ds:datastoreItem xmlns:ds="http://schemas.openxmlformats.org/officeDocument/2006/customXml" ds:itemID="{CF439D40-5253-4FD7-AA5D-E1626096C9C3}">
  <ds:schemaRefs/>
</ds:datastoreItem>
</file>

<file path=customXml/itemProps5.xml><?xml version="1.0" encoding="utf-8"?>
<ds:datastoreItem xmlns:ds="http://schemas.openxmlformats.org/officeDocument/2006/customXml" ds:itemID="{7FE735A6-B2CC-4E45-B26F-2F6BFC5716D1}">
  <ds:schemaRefs/>
</ds:datastoreItem>
</file>

<file path=customXml/itemProps6.xml><?xml version="1.0" encoding="utf-8"?>
<ds:datastoreItem xmlns:ds="http://schemas.openxmlformats.org/officeDocument/2006/customXml" ds:itemID="{DCEE957E-DCA2-401B-9141-C73DCFF17188}">
  <ds:schemaRefs/>
</ds:datastoreItem>
</file>

<file path=customXml/itemProps7.xml><?xml version="1.0" encoding="utf-8"?>
<ds:datastoreItem xmlns:ds="http://schemas.openxmlformats.org/officeDocument/2006/customXml" ds:itemID="{198CB0E1-6430-4AB8-A3B4-F910A32123CF}">
  <ds:schemaRefs/>
</ds:datastoreItem>
</file>

<file path=customXml/itemProps8.xml><?xml version="1.0" encoding="utf-8"?>
<ds:datastoreItem xmlns:ds="http://schemas.openxmlformats.org/officeDocument/2006/customXml" ds:itemID="{45E61127-57B1-48D8-A34C-E4D2665F06C9}">
  <ds:schemaRefs/>
</ds:datastoreItem>
</file>

<file path=customXml/itemProps9.xml><?xml version="1.0" encoding="utf-8"?>
<ds:datastoreItem xmlns:ds="http://schemas.openxmlformats.org/officeDocument/2006/customXml" ds:itemID="{CF2958CA-CB6A-4974-A23F-E59972858906}">
  <ds:schemaRefs/>
</ds:datastoreItem>
</file>

<file path=customXml/itemProps10.xml><?xml version="1.0" encoding="utf-8"?>
<ds:datastoreItem xmlns:ds="http://schemas.openxmlformats.org/officeDocument/2006/customXml" ds:itemID="{42EF455B-DDDB-474A-8A61-56BBFA4DD33D}">
  <ds:schemaRefs/>
</ds:datastoreItem>
</file>

<file path=customXml/itemProps11.xml><?xml version="1.0" encoding="utf-8"?>
<ds:datastoreItem xmlns:ds="http://schemas.openxmlformats.org/officeDocument/2006/customXml" ds:itemID="{035A404F-FFA0-4673-8C24-762BF401EE62}">
  <ds:schemaRefs/>
</ds:datastoreItem>
</file>

<file path=customXml/itemProps12.xml><?xml version="1.0" encoding="utf-8"?>
<ds:datastoreItem xmlns:ds="http://schemas.openxmlformats.org/officeDocument/2006/customXml" ds:itemID="{8FEE8C9B-181D-41E5-B59E-FD0AAF8A75E9}">
  <ds:schemaRefs/>
</ds:datastoreItem>
</file>

<file path=customXml/itemProps13.xml><?xml version="1.0" encoding="utf-8"?>
<ds:datastoreItem xmlns:ds="http://schemas.openxmlformats.org/officeDocument/2006/customXml" ds:itemID="{58FA8A6A-3B84-4240-A0D3-8149CA46A8E3}">
  <ds:schemaRefs/>
</ds:datastoreItem>
</file>

<file path=customXml/itemProps14.xml><?xml version="1.0" encoding="utf-8"?>
<ds:datastoreItem xmlns:ds="http://schemas.openxmlformats.org/officeDocument/2006/customXml" ds:itemID="{DC23878F-1CBD-46B0-89FD-B0435AC10CDE}">
  <ds:schemaRefs/>
</ds:datastoreItem>
</file>

<file path=customXml/itemProps15.xml><?xml version="1.0" encoding="utf-8"?>
<ds:datastoreItem xmlns:ds="http://schemas.openxmlformats.org/officeDocument/2006/customXml" ds:itemID="{15848080-74A0-4F54-B1BB-E439A003794D}">
  <ds:schemaRefs/>
</ds:datastoreItem>
</file>

<file path=customXml/itemProps16.xml><?xml version="1.0" encoding="utf-8"?>
<ds:datastoreItem xmlns:ds="http://schemas.openxmlformats.org/officeDocument/2006/customXml" ds:itemID="{9895FA75-EB68-488B-AD0B-56215751E4ED}">
  <ds:schemaRefs/>
</ds:datastoreItem>
</file>

<file path=customXml/itemProps17.xml><?xml version="1.0" encoding="utf-8"?>
<ds:datastoreItem xmlns:ds="http://schemas.openxmlformats.org/officeDocument/2006/customXml" ds:itemID="{72994D49-9D56-415D-8FD3-B776B0234F25}">
  <ds:schemaRefs/>
</ds:datastoreItem>
</file>

<file path=customXml/itemProps18.xml><?xml version="1.0" encoding="utf-8"?>
<ds:datastoreItem xmlns:ds="http://schemas.openxmlformats.org/officeDocument/2006/customXml" ds:itemID="{FB45244D-17C8-4BEE-BFD2-91752A6A29A2}">
  <ds:schemaRefs/>
</ds:datastoreItem>
</file>

<file path=customXml/itemProps19.xml><?xml version="1.0" encoding="utf-8"?>
<ds:datastoreItem xmlns:ds="http://schemas.openxmlformats.org/officeDocument/2006/customXml" ds:itemID="{0ABFAA2E-F1E2-4372-AC18-65C08DC4377A}">
  <ds:schemaRefs/>
</ds:datastoreItem>
</file>

<file path=customXml/itemProps20.xml><?xml version="1.0" encoding="utf-8"?>
<ds:datastoreItem xmlns:ds="http://schemas.openxmlformats.org/officeDocument/2006/customXml" ds:itemID="{1C793036-7530-41A3-BD15-17C9FDF38A80}">
  <ds:schemaRefs/>
</ds:datastoreItem>
</file>

<file path=customXml/itemProps21.xml><?xml version="1.0" encoding="utf-8"?>
<ds:datastoreItem xmlns:ds="http://schemas.openxmlformats.org/officeDocument/2006/customXml" ds:itemID="{028DAA84-022D-4939-996B-99951BA3D478}">
  <ds:schemaRefs/>
</ds:datastoreItem>
</file>

<file path=customXml/itemProps22.xml><?xml version="1.0" encoding="utf-8"?>
<ds:datastoreItem xmlns:ds="http://schemas.openxmlformats.org/officeDocument/2006/customXml" ds:itemID="{37E681EA-0440-4A25-9AC2-73E9F656BE48}">
  <ds:schemaRefs/>
</ds:datastoreItem>
</file>

<file path=customXml/itemProps23.xml><?xml version="1.0" encoding="utf-8"?>
<ds:datastoreItem xmlns:ds="http://schemas.openxmlformats.org/officeDocument/2006/customXml" ds:itemID="{CD838F6D-EAB2-4665-8802-316F111BBA0A}">
  <ds:schemaRefs/>
</ds:datastoreItem>
</file>

<file path=customXml/itemProps24.xml><?xml version="1.0" encoding="utf-8"?>
<ds:datastoreItem xmlns:ds="http://schemas.openxmlformats.org/officeDocument/2006/customXml" ds:itemID="{8EED9430-EB14-4A33-BB99-101EB91DA8C0}">
  <ds:schemaRefs/>
</ds:datastoreItem>
</file>

<file path=customXml/itemProps25.xml><?xml version="1.0" encoding="utf-8"?>
<ds:datastoreItem xmlns:ds="http://schemas.openxmlformats.org/officeDocument/2006/customXml" ds:itemID="{73BDCD38-37FA-4069-B05F-9719C9D3CB18}">
  <ds:schemaRefs/>
</ds:datastoreItem>
</file>

<file path=customXml/itemProps26.xml><?xml version="1.0" encoding="utf-8"?>
<ds:datastoreItem xmlns:ds="http://schemas.openxmlformats.org/officeDocument/2006/customXml" ds:itemID="{09E2D961-7ADC-4818-8BEC-384B6A9112AE}">
  <ds:schemaRefs/>
</ds:datastoreItem>
</file>

<file path=customXml/itemProps27.xml><?xml version="1.0" encoding="utf-8"?>
<ds:datastoreItem xmlns:ds="http://schemas.openxmlformats.org/officeDocument/2006/customXml" ds:itemID="{D6E52183-F8E2-440A-9076-7DC425CB0E2A}">
  <ds:schemaRefs/>
</ds:datastoreItem>
</file>

<file path=customXml/itemProps28.xml><?xml version="1.0" encoding="utf-8"?>
<ds:datastoreItem xmlns:ds="http://schemas.openxmlformats.org/officeDocument/2006/customXml" ds:itemID="{EAEB7A70-9A2C-4A25-BFCA-A7362C6CA623}">
  <ds:schemaRefs>
    <ds:schemaRef ds:uri="http://schemas.microsoft.com/DataMashup"/>
  </ds:schemaRefs>
</ds:datastoreItem>
</file>

<file path=customXml/itemProps29.xml><?xml version="1.0" encoding="utf-8"?>
<ds:datastoreItem xmlns:ds="http://schemas.openxmlformats.org/officeDocument/2006/customXml" ds:itemID="{2DB85E2A-5650-424F-9E44-48D0E837166F}">
  <ds:schemaRefs/>
</ds:datastoreItem>
</file>

<file path=customXml/itemProps30.xml><?xml version="1.0" encoding="utf-8"?>
<ds:datastoreItem xmlns:ds="http://schemas.openxmlformats.org/officeDocument/2006/customXml" ds:itemID="{2FA777F3-4599-4021-B269-66FA946A0F91}">
  <ds:schemaRefs/>
</ds:datastoreItem>
</file>

<file path=customXml/itemProps31.xml><?xml version="1.0" encoding="utf-8"?>
<ds:datastoreItem xmlns:ds="http://schemas.openxmlformats.org/officeDocument/2006/customXml" ds:itemID="{470AB5A5-50B5-41D1-BB4C-B6D1B4F3ECAF}">
  <ds:schemaRefs/>
</ds:datastoreItem>
</file>

<file path=customXml/itemProps32.xml><?xml version="1.0" encoding="utf-8"?>
<ds:datastoreItem xmlns:ds="http://schemas.openxmlformats.org/officeDocument/2006/customXml" ds:itemID="{BEFE25DC-1BB6-4EC2-A9D6-A1E2639DD2B4}">
  <ds:schemaRefs/>
</ds:datastoreItem>
</file>

<file path=customXml/itemProps33.xml><?xml version="1.0" encoding="utf-8"?>
<ds:datastoreItem xmlns:ds="http://schemas.openxmlformats.org/officeDocument/2006/customXml" ds:itemID="{7B01FBD9-9B10-40B2-ABF8-C93BD3BE85DB}">
  <ds:schemaRefs/>
</ds:datastoreItem>
</file>

<file path=customXml/itemProps34.xml><?xml version="1.0" encoding="utf-8"?>
<ds:datastoreItem xmlns:ds="http://schemas.openxmlformats.org/officeDocument/2006/customXml" ds:itemID="{FE48B410-17E1-49B0-9D94-956591E18FF8}">
  <ds:schemaRefs/>
</ds:datastoreItem>
</file>

<file path=customXml/itemProps35.xml><?xml version="1.0" encoding="utf-8"?>
<ds:datastoreItem xmlns:ds="http://schemas.openxmlformats.org/officeDocument/2006/customXml" ds:itemID="{6637D396-A96B-46D2-AADC-8D55AE112FA8}">
  <ds:schemaRefs/>
</ds:datastoreItem>
</file>

<file path=customXml/itemProps36.xml><?xml version="1.0" encoding="utf-8"?>
<ds:datastoreItem xmlns:ds="http://schemas.openxmlformats.org/officeDocument/2006/customXml" ds:itemID="{283013A9-034D-410C-B176-66AE61876646}">
  <ds:schemaRefs/>
</ds:datastoreItem>
</file>

<file path=customXml/itemProps37.xml><?xml version="1.0" encoding="utf-8"?>
<ds:datastoreItem xmlns:ds="http://schemas.openxmlformats.org/officeDocument/2006/customXml" ds:itemID="{9AE7E1AB-E0BA-47E4-9C50-58EBEE15E974}">
  <ds:schemaRefs/>
</ds:datastoreItem>
</file>

<file path=customXml/itemProps38.xml><?xml version="1.0" encoding="utf-8"?>
<ds:datastoreItem xmlns:ds="http://schemas.openxmlformats.org/officeDocument/2006/customXml" ds:itemID="{8CC987AF-54A0-4C26-86E9-AD673D857CDD}">
  <ds:schemaRefs/>
</ds:datastoreItem>
</file>

<file path=customXml/itemProps39.xml><?xml version="1.0" encoding="utf-8"?>
<ds:datastoreItem xmlns:ds="http://schemas.openxmlformats.org/officeDocument/2006/customXml" ds:itemID="{211AD93E-9AC0-48E0-8BD0-08808A16E1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PrototypeEDA</vt:lpstr>
      <vt:lpstr>EDA</vt:lpstr>
      <vt:lpstr>Cumulative percentage</vt:lpstr>
      <vt:lpstr>PED</vt:lpstr>
      <vt:lpstr>Shipments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 Pham Tan</dc:creator>
  <cp:lastModifiedBy>Tung Pham Tan</cp:lastModifiedBy>
  <dcterms:created xsi:type="dcterms:W3CDTF">2025-04-11T14:53:16Z</dcterms:created>
  <dcterms:modified xsi:type="dcterms:W3CDTF">2025-05-02T08:28:54Z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2025-04-11T14:53:18Z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b83fd0d9-56ad-4bf2-ac0d-f190b57548c1</vt:lpwstr>
  </property>
  <property fmtid="{D5CDD505-2E9C-101B-9397-08002B2CF9AE}" pid="7" name="MSIP_Label_defa4170-0d19-0005-0004-bc88714345d2_ActionId">
    <vt:lpwstr>12ef5aac-638f-4bfa-8d7e-bd398eac9864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